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180" windowHeight="4245" tabRatio="601" activeTab="0"/>
  </bookViews>
  <sheets>
    <sheet name="Tapa" sheetId="1" r:id="rId1"/>
    <sheet name="Indice" sheetId="2" r:id="rId2"/>
    <sheet name="C-1" sheetId="3" r:id="rId3"/>
    <sheet name="C-2" sheetId="4" r:id="rId4"/>
    <sheet name="C-3" sheetId="5" r:id="rId5"/>
    <sheet name="C-4" sheetId="6" r:id="rId6"/>
    <sheet name="C-5" sheetId="7" r:id="rId7"/>
    <sheet name="C-6" sheetId="8" r:id="rId8"/>
    <sheet name="C-6 a" sheetId="9" r:id="rId9"/>
    <sheet name="C-7" sheetId="10" r:id="rId10"/>
    <sheet name="C-8" sheetId="11" r:id="rId11"/>
    <sheet name="C-9" sheetId="12" r:id="rId12"/>
    <sheet name="C-10" sheetId="13" r:id="rId13"/>
    <sheet name="C-11" sheetId="14" r:id="rId14"/>
    <sheet name="C-12" sheetId="15" r:id="rId15"/>
    <sheet name="C-13" sheetId="16" r:id="rId16"/>
    <sheet name="C-14" sheetId="17" r:id="rId17"/>
    <sheet name="C-15" sheetId="18" r:id="rId18"/>
    <sheet name="C-16" sheetId="19" r:id="rId19"/>
    <sheet name="C-17" sheetId="20" r:id="rId20"/>
    <sheet name="C-18" sheetId="21" r:id="rId21"/>
    <sheet name="C-19" sheetId="22" r:id="rId22"/>
    <sheet name="C-20" sheetId="23" r:id="rId23"/>
    <sheet name="C-21" sheetId="24" r:id="rId24"/>
    <sheet name="C-22" sheetId="25" r:id="rId25"/>
    <sheet name="C-23" sheetId="26" r:id="rId26"/>
    <sheet name="C-24" sheetId="27" r:id="rId27"/>
    <sheet name="C-25" sheetId="28" r:id="rId28"/>
    <sheet name="C-26" sheetId="29" r:id="rId29"/>
    <sheet name="C-27" sheetId="30" r:id="rId30"/>
    <sheet name="C-28" sheetId="31" r:id="rId31"/>
    <sheet name="C-29" sheetId="32" r:id="rId32"/>
    <sheet name="C-30" sheetId="33" r:id="rId33"/>
    <sheet name="C-31" sheetId="34" r:id="rId34"/>
    <sheet name="C-32" sheetId="35" r:id="rId35"/>
    <sheet name="C-33" sheetId="36" r:id="rId36"/>
    <sheet name="C-34" sheetId="37" r:id="rId37"/>
    <sheet name="C-35" sheetId="38" r:id="rId38"/>
    <sheet name="C-36" sheetId="39" r:id="rId39"/>
    <sheet name="C-37" sheetId="40" r:id="rId40"/>
    <sheet name="C-38" sheetId="41" r:id="rId41"/>
    <sheet name="C-39" sheetId="42" r:id="rId42"/>
    <sheet name="C-40" sheetId="43" r:id="rId43"/>
  </sheets>
  <definedNames>
    <definedName name="alegreblanco">'C-26'!$O$26</definedName>
    <definedName name="alegretinto">'C-25'!$V$28</definedName>
    <definedName name="_xlnm.Print_Area" localSheetId="38">'C-36'!$A:$IV</definedName>
    <definedName name="blanco4">'C-5'!$B$24</definedName>
    <definedName name="blanco5">'C-5'!$C$24</definedName>
    <definedName name="blanco6">'C-5'!$D$24</definedName>
    <definedName name="blanco7">'C-5'!$E$24</definedName>
    <definedName name="blanco8">'C-5'!$F$24</definedName>
    <definedName name="blanco9">'C-5'!$G$24</definedName>
    <definedName name="blancorm">'C-5'!$H$24</definedName>
    <definedName name="cauquenesblanco">'C-26'!$O$28</definedName>
    <definedName name="cauquenestinto">'C-25'!$V$30</definedName>
    <definedName name="clementeblanco">'C-26'!$O$14</definedName>
    <definedName name="clementetinto">'C-25'!$V$16</definedName>
    <definedName name="colbuntinto">'C-25'!$V$24</definedName>
    <definedName name="constitucionblanco">'C-26'!$O$18</definedName>
    <definedName name="constituciontinto">'C-25'!$V$20</definedName>
    <definedName name="cureptoblanco">'C-26'!$O$19</definedName>
    <definedName name="cureptotinto">'C-25'!$V$21</definedName>
    <definedName name="curicoblanco">'C-26'!$O$2</definedName>
    <definedName name="curicotinto">'C-25'!$V$4</definedName>
    <definedName name="empedradoblanco">'C-26'!$O$16</definedName>
    <definedName name="empedradotinto">'C-25'!$V$18</definedName>
    <definedName name="familiablanco">'C-26'!$O$6</definedName>
    <definedName name="familiatinto">'C-25'!$V$8</definedName>
    <definedName name="hualañeblanco">'C-26'!$O$7</definedName>
    <definedName name="hualañetinto">'C-25'!$V$9</definedName>
    <definedName name="javiertinto">'C-25'!$V$29</definedName>
    <definedName name="licantenblanco">'C-26'!$O$8</definedName>
    <definedName name="licantentinto">'C-25'!$V$10</definedName>
    <definedName name="linaresblanco">'C-26'!$O$20</definedName>
    <definedName name="linarestinto">'C-25'!$V$22</definedName>
    <definedName name="longaviblanco">'C-26'!$O$23</definedName>
    <definedName name="longavitinto">'C-25'!$V$25</definedName>
    <definedName name="mauleblanco">'C-26'!$O$15</definedName>
    <definedName name="mauletinto">'C-25'!$V$17</definedName>
    <definedName name="mesa3">'C-1'!$B$3</definedName>
    <definedName name="mesa4">'C-10'!$C$26</definedName>
    <definedName name="mesa5">'C-10'!$D$26</definedName>
    <definedName name="mesa6">'C-10'!$E$26</definedName>
    <definedName name="mesa7">'C-10'!$F$26</definedName>
    <definedName name="mesa8">'C-10'!$G$26</definedName>
    <definedName name="mesarm">'C-10'!$H$26</definedName>
    <definedName name="molinablanco">'C-26'!$O$5</definedName>
    <definedName name="molinatinto">'C-25'!$V$7</definedName>
    <definedName name="parralblanco">'C-26'!$O$24</definedName>
    <definedName name="parraltinto">'C-25'!$V$26</definedName>
    <definedName name="pelarcoblanco">'C-26'!$O$12</definedName>
    <definedName name="pelarcotinto">'C-25'!$V$14</definedName>
    <definedName name="pencahueblanco">'C-26'!$O$17</definedName>
    <definedName name="pencahuetinto">'C-25'!$V$19</definedName>
    <definedName name="raucoblanco">'C-26'!$O$10</definedName>
    <definedName name="raucotinto">'C-25'!$V$12</definedName>
    <definedName name="retiroblanco">'C-26'!$O$25</definedName>
    <definedName name="retirotinto">'C-25'!$V$27</definedName>
    <definedName name="rioclaroblanco">'C-26'!$O$13</definedName>
    <definedName name="rioclarotinto">'C-25'!$V$15</definedName>
    <definedName name="romeralblanco">'C-26'!$O$4</definedName>
    <definedName name="romeraltinto">'C-25'!$V$6</definedName>
    <definedName name="sanjavierblanco">'C-26'!$O$27</definedName>
    <definedName name="talcablanco">'C-26'!$O$11</definedName>
    <definedName name="talcatinto">'C-25'!$V$13</definedName>
    <definedName name="tenoblanco">'C-26'!$O$3</definedName>
    <definedName name="tenotinto">'C-25'!$V$5</definedName>
    <definedName name="tinto4">'C-4'!$B$23</definedName>
    <definedName name="tinto5">'C-4'!$C$23</definedName>
    <definedName name="tinto6">'C-4'!$D$23</definedName>
    <definedName name="tinto7">'C-4'!$E$23</definedName>
    <definedName name="tinto8">'C-4'!$F$23</definedName>
    <definedName name="tintorm">'C-4'!$G$23</definedName>
    <definedName name="vichuquenblanco">'C-26'!$O$9</definedName>
    <definedName name="vichuquentinto">'C-25'!$V$11</definedName>
    <definedName name="yerbasblanco">'C-26'!$O$21</definedName>
    <definedName name="yerbastinto">'C-25'!$V$23</definedName>
  </definedNames>
  <calcPr fullCalcOnLoad="1"/>
</workbook>
</file>

<file path=xl/sharedStrings.xml><?xml version="1.0" encoding="utf-8"?>
<sst xmlns="http://schemas.openxmlformats.org/spreadsheetml/2006/main" count="1509" uniqueCount="582">
  <si>
    <t>Regiones</t>
  </si>
  <si>
    <t>Vides Pisqueras</t>
  </si>
  <si>
    <t>Vides de Vinificación</t>
  </si>
  <si>
    <t>Total</t>
  </si>
  <si>
    <t>ATACAMA</t>
  </si>
  <si>
    <t>COQUIMBO</t>
  </si>
  <si>
    <t>VALPARAÍSO</t>
  </si>
  <si>
    <t>LIB.B.O'HIGGINS</t>
  </si>
  <si>
    <t>DEL MAULE</t>
  </si>
  <si>
    <t>DEL BIO BIO</t>
  </si>
  <si>
    <t>METROPOLITANA</t>
  </si>
  <si>
    <t>TOTAL NACIONAL</t>
  </si>
  <si>
    <t>Blancas</t>
  </si>
  <si>
    <t>Tintas</t>
  </si>
  <si>
    <t>LIB.BDO. O'HIGGINS</t>
  </si>
  <si>
    <t>Total Nacional</t>
  </si>
  <si>
    <t>Coquimbo</t>
  </si>
  <si>
    <t>Valparaiso</t>
  </si>
  <si>
    <t>O'Higgins</t>
  </si>
  <si>
    <t>Del Maule</t>
  </si>
  <si>
    <t>Del Bio Bio</t>
  </si>
  <si>
    <t>Metropolitana</t>
  </si>
  <si>
    <t>Total País</t>
  </si>
  <si>
    <t xml:space="preserve"> </t>
  </si>
  <si>
    <t>Cabernet Sauvignon</t>
  </si>
  <si>
    <t>Pais</t>
  </si>
  <si>
    <t>Merlot</t>
  </si>
  <si>
    <t>Tintoreras</t>
  </si>
  <si>
    <t>Carignan</t>
  </si>
  <si>
    <t>Cot</t>
  </si>
  <si>
    <t>Pinot Noir</t>
  </si>
  <si>
    <t>Cinsaut</t>
  </si>
  <si>
    <t>Otras Tintas</t>
  </si>
  <si>
    <t>Mezclas Tintas</t>
  </si>
  <si>
    <t>Cabernet Franc</t>
  </si>
  <si>
    <t>Alicante Bouschet</t>
  </si>
  <si>
    <t>Zinfandel</t>
  </si>
  <si>
    <t>Mourvedre</t>
  </si>
  <si>
    <t>Sangiovese</t>
  </si>
  <si>
    <t>Petit Verdot</t>
  </si>
  <si>
    <t>Verdot</t>
  </si>
  <si>
    <t>Sauvignon Blanc</t>
  </si>
  <si>
    <t>Mosc.Alejandría</t>
  </si>
  <si>
    <t>Chardonnay</t>
  </si>
  <si>
    <t>Semillón</t>
  </si>
  <si>
    <t>Torontel</t>
  </si>
  <si>
    <t>Mezclas Blancas</t>
  </si>
  <si>
    <t>Otras Blancas</t>
  </si>
  <si>
    <t>Chasselas</t>
  </si>
  <si>
    <t>Riesling</t>
  </si>
  <si>
    <t>Chenin Blanc</t>
  </si>
  <si>
    <t>Blanca Ovoide</t>
  </si>
  <si>
    <t>Moscatel Rosada</t>
  </si>
  <si>
    <t>Gewurztraminer</t>
  </si>
  <si>
    <t>Pinot Blanc</t>
  </si>
  <si>
    <t>Viognier</t>
  </si>
  <si>
    <t>Pinot Gris</t>
  </si>
  <si>
    <t>Cristal</t>
  </si>
  <si>
    <t>Cargadora</t>
  </si>
  <si>
    <t>Región</t>
  </si>
  <si>
    <t>Tamaño de la Propiedad</t>
  </si>
  <si>
    <t>Total Regional</t>
  </si>
  <si>
    <t>De 0 a 1</t>
  </si>
  <si>
    <t>1.1 a 5.0</t>
  </si>
  <si>
    <t>5.1 a 10.0</t>
  </si>
  <si>
    <t>10.1 a 20.0</t>
  </si>
  <si>
    <t>20.1 a 50.0</t>
  </si>
  <si>
    <t>mayor a 50</t>
  </si>
  <si>
    <t>L.B.O'HIGGINS</t>
  </si>
  <si>
    <t>METROPOL.</t>
  </si>
  <si>
    <t>TOTAL</t>
  </si>
  <si>
    <t>Atacama</t>
  </si>
  <si>
    <t>Moscatel de Austria</t>
  </si>
  <si>
    <t>Pedro Jimenez</t>
  </si>
  <si>
    <t>Moscatel de Alejandría</t>
  </si>
  <si>
    <t>Otras</t>
  </si>
  <si>
    <t>Moscatel Amarilla</t>
  </si>
  <si>
    <t>Albilla</t>
  </si>
  <si>
    <t>Moscatel Blanca Temprana</t>
  </si>
  <si>
    <t>Superficie Plantada</t>
  </si>
  <si>
    <t>Riego</t>
  </si>
  <si>
    <t>Secano</t>
  </si>
  <si>
    <t>Vega</t>
  </si>
  <si>
    <t>Total Superficie Regional</t>
  </si>
  <si>
    <t>IV</t>
  </si>
  <si>
    <t>V</t>
  </si>
  <si>
    <t>VI</t>
  </si>
  <si>
    <t>VII</t>
  </si>
  <si>
    <t>VIII</t>
  </si>
  <si>
    <t>1,1  a  5,0</t>
  </si>
  <si>
    <t>5,1  a  10</t>
  </si>
  <si>
    <t>10,1  a  20</t>
  </si>
  <si>
    <t>20,1  a  50</t>
  </si>
  <si>
    <t>Valparaíso</t>
  </si>
  <si>
    <t>Thompson Seedless</t>
  </si>
  <si>
    <t>Flame Seedless</t>
  </si>
  <si>
    <t>Ribier</t>
  </si>
  <si>
    <t>Red Globe</t>
  </si>
  <si>
    <t>Ruby Seedless</t>
  </si>
  <si>
    <t>Black Seedless</t>
  </si>
  <si>
    <t>Superior</t>
  </si>
  <si>
    <t>Red Seedless</t>
  </si>
  <si>
    <t>Perlette</t>
  </si>
  <si>
    <t>Emperor</t>
  </si>
  <si>
    <t>Dawn Seedless</t>
  </si>
  <si>
    <t>Almería</t>
  </si>
  <si>
    <t>Flame Tokay</t>
  </si>
  <si>
    <t>Cardinal</t>
  </si>
  <si>
    <t>Calmería</t>
  </si>
  <si>
    <t>Italia Pirovano</t>
  </si>
  <si>
    <t>Kioho</t>
  </si>
  <si>
    <t>King Huseiny</t>
  </si>
  <si>
    <t>Jakes</t>
  </si>
  <si>
    <t>20.1 a 50</t>
  </si>
  <si>
    <t>Provincia</t>
  </si>
  <si>
    <t>Comuna</t>
  </si>
  <si>
    <t>Pisqueras</t>
  </si>
  <si>
    <t>Vinífera</t>
  </si>
  <si>
    <t>COPIAPO</t>
  </si>
  <si>
    <t>T.AMARILLA</t>
  </si>
  <si>
    <t>HUASCO</t>
  </si>
  <si>
    <t>VALLENAR</t>
  </si>
  <si>
    <t xml:space="preserve"> A.del CARMEN</t>
  </si>
  <si>
    <t xml:space="preserve">TOTAL </t>
  </si>
  <si>
    <t xml:space="preserve"> Número de Propiedades</t>
  </si>
  <si>
    <t>Pisquera</t>
  </si>
  <si>
    <t>Vinificación</t>
  </si>
  <si>
    <t>ELQUI</t>
  </si>
  <si>
    <t>La Serena</t>
  </si>
  <si>
    <t>Vicuña</t>
  </si>
  <si>
    <t>Paihuano</t>
  </si>
  <si>
    <t>LIMARI</t>
  </si>
  <si>
    <t>Ovalle</t>
  </si>
  <si>
    <t>Rio Hurtado</t>
  </si>
  <si>
    <t>Monte Patria</t>
  </si>
  <si>
    <t>Combarbalá</t>
  </si>
  <si>
    <t>Punitaqui</t>
  </si>
  <si>
    <t>CHOAPA</t>
  </si>
  <si>
    <t>Illapel</t>
  </si>
  <si>
    <t>Salamanca</t>
  </si>
  <si>
    <t>Mincha</t>
  </si>
  <si>
    <t>Variedades de Vinificación</t>
  </si>
  <si>
    <t>Petorca</t>
  </si>
  <si>
    <t>Cabildo</t>
  </si>
  <si>
    <t>Los Andes</t>
  </si>
  <si>
    <t>San Esteban</t>
  </si>
  <si>
    <t>Calle Larga</t>
  </si>
  <si>
    <t>Rinconada</t>
  </si>
  <si>
    <t>San Felipe de Aconcagua</t>
  </si>
  <si>
    <t>San Felipe</t>
  </si>
  <si>
    <t>Putaendo</t>
  </si>
  <si>
    <t>Santa Maria</t>
  </si>
  <si>
    <t>Panquehue</t>
  </si>
  <si>
    <t>Llay Llay</t>
  </si>
  <si>
    <t>Catemu</t>
  </si>
  <si>
    <t>Quillota</t>
  </si>
  <si>
    <t>Nogales</t>
  </si>
  <si>
    <t>Hijuelas</t>
  </si>
  <si>
    <t>Limache</t>
  </si>
  <si>
    <t>Olmué</t>
  </si>
  <si>
    <t>Quilpué</t>
  </si>
  <si>
    <t>Villa Alemana</t>
  </si>
  <si>
    <t>Casablanca</t>
  </si>
  <si>
    <t>Total Región</t>
  </si>
  <si>
    <t>PETORCA</t>
  </si>
  <si>
    <t>LOS ANDES</t>
  </si>
  <si>
    <t>SAN FELIPE DE ACONCAGUA</t>
  </si>
  <si>
    <t>QUILLOTA</t>
  </si>
  <si>
    <t>País</t>
  </si>
  <si>
    <t xml:space="preserve">Santa María </t>
  </si>
  <si>
    <t>Cachapoal</t>
  </si>
  <si>
    <t>Rancagua</t>
  </si>
  <si>
    <t>Graneros</t>
  </si>
  <si>
    <t>Mostazal</t>
  </si>
  <si>
    <t>Codegua</t>
  </si>
  <si>
    <t>Machali</t>
  </si>
  <si>
    <t>Olivar</t>
  </si>
  <si>
    <t>Requinoa</t>
  </si>
  <si>
    <t>Rengo</t>
  </si>
  <si>
    <t>Malloa</t>
  </si>
  <si>
    <t>Quinta Tilcoco</t>
  </si>
  <si>
    <t>San Vicente</t>
  </si>
  <si>
    <t>Pichidegua</t>
  </si>
  <si>
    <t>Peumo</t>
  </si>
  <si>
    <t>Coltauco</t>
  </si>
  <si>
    <t>Coinco</t>
  </si>
  <si>
    <t>Doñihue</t>
  </si>
  <si>
    <t>Las Cabras</t>
  </si>
  <si>
    <t>Colchagua</t>
  </si>
  <si>
    <t>San Fernando</t>
  </si>
  <si>
    <t>Chimbarongo</t>
  </si>
  <si>
    <t>Placilla</t>
  </si>
  <si>
    <t>Nancagua</t>
  </si>
  <si>
    <t>Chepica</t>
  </si>
  <si>
    <t xml:space="preserve"> Santa Cruz</t>
  </si>
  <si>
    <t>Lolol</t>
  </si>
  <si>
    <t>Pumanque</t>
  </si>
  <si>
    <t>Palmilla</t>
  </si>
  <si>
    <t>Peralillo</t>
  </si>
  <si>
    <t>Cardenal Caro</t>
  </si>
  <si>
    <t>Navidad</t>
  </si>
  <si>
    <t>Litueche</t>
  </si>
  <si>
    <t>La Estrella</t>
  </si>
  <si>
    <t>Marchigue</t>
  </si>
  <si>
    <t>Paredones</t>
  </si>
  <si>
    <t>CACHAPOAL</t>
  </si>
  <si>
    <t>COLCHAGUA</t>
  </si>
  <si>
    <t>Chépica</t>
  </si>
  <si>
    <t>Santa Cruz</t>
  </si>
  <si>
    <t>CARDENAL CARO</t>
  </si>
  <si>
    <t>A.Bouschet</t>
  </si>
  <si>
    <t>Machalí</t>
  </si>
  <si>
    <t>Qta Tilcoco</t>
  </si>
  <si>
    <t>Curicó</t>
  </si>
  <si>
    <t>Teno</t>
  </si>
  <si>
    <t>Romeral</t>
  </si>
  <si>
    <t>Molina</t>
  </si>
  <si>
    <t>Sagrada Familia</t>
  </si>
  <si>
    <t>Hualañe</t>
  </si>
  <si>
    <t>Licantén</t>
  </si>
  <si>
    <t>Vichuquen</t>
  </si>
  <si>
    <t>Rauco</t>
  </si>
  <si>
    <t>Talca</t>
  </si>
  <si>
    <t>Pelarco</t>
  </si>
  <si>
    <t>Rio Claro</t>
  </si>
  <si>
    <t>San Clemente</t>
  </si>
  <si>
    <t>Maule</t>
  </si>
  <si>
    <t>Empedrado</t>
  </si>
  <si>
    <t>Pencahue</t>
  </si>
  <si>
    <t>Constitución</t>
  </si>
  <si>
    <t>Curepto</t>
  </si>
  <si>
    <t>Linares</t>
  </si>
  <si>
    <t>Yerbas Buenas</t>
  </si>
  <si>
    <t>Colbún</t>
  </si>
  <si>
    <t>Longaví</t>
  </si>
  <si>
    <t>Parral</t>
  </si>
  <si>
    <t>Retiro</t>
  </si>
  <si>
    <t>Villa Alegre</t>
  </si>
  <si>
    <t>San Javier</t>
  </si>
  <si>
    <t>Cauquenes</t>
  </si>
  <si>
    <t>Chanco</t>
  </si>
  <si>
    <t>Pelluhue</t>
  </si>
  <si>
    <t>CURICÓ</t>
  </si>
  <si>
    <t>Sda.Familia</t>
  </si>
  <si>
    <t>TALCA</t>
  </si>
  <si>
    <t>LINARES</t>
  </si>
  <si>
    <t>CAUQUENES</t>
  </si>
  <si>
    <t>Mezclas tintas</t>
  </si>
  <si>
    <t>Vichuquén</t>
  </si>
  <si>
    <t>Río Claro</t>
  </si>
  <si>
    <t>Yerbas Bnas.</t>
  </si>
  <si>
    <t>V. Alegre</t>
  </si>
  <si>
    <t xml:space="preserve"> Cauquenes</t>
  </si>
  <si>
    <t>ÑUBLE</t>
  </si>
  <si>
    <t>Cobquecura</t>
  </si>
  <si>
    <t>Quirihue</t>
  </si>
  <si>
    <t>Ñiquen</t>
  </si>
  <si>
    <t>San Carlos</t>
  </si>
  <si>
    <t>Ninhue</t>
  </si>
  <si>
    <t>San Nicolás</t>
  </si>
  <si>
    <t>Trehuaco</t>
  </si>
  <si>
    <t>Portezuelo</t>
  </si>
  <si>
    <t>Chillán</t>
  </si>
  <si>
    <t>Coihueco</t>
  </si>
  <si>
    <t>Coelemu</t>
  </si>
  <si>
    <t>Ranquil</t>
  </si>
  <si>
    <t>Pinto</t>
  </si>
  <si>
    <t>Quillón</t>
  </si>
  <si>
    <t>Bulnes</t>
  </si>
  <si>
    <t>San Ignacio</t>
  </si>
  <si>
    <t>El Carmen</t>
  </si>
  <si>
    <t>Pemuco</t>
  </si>
  <si>
    <t>Los Angeles</t>
  </si>
  <si>
    <t>Laja</t>
  </si>
  <si>
    <t>San Rosendo</t>
  </si>
  <si>
    <t>Yumbel</t>
  </si>
  <si>
    <t>Cabrero</t>
  </si>
  <si>
    <t>Quilleco</t>
  </si>
  <si>
    <t>Mulchén</t>
  </si>
  <si>
    <t>Nacimiento</t>
  </si>
  <si>
    <t>Negrete</t>
  </si>
  <si>
    <t>CONCEPCIÓN</t>
  </si>
  <si>
    <t>Tomé</t>
  </si>
  <si>
    <t>Florida</t>
  </si>
  <si>
    <t>Hualqui</t>
  </si>
  <si>
    <t>Santa Juana</t>
  </si>
  <si>
    <t>Número Propiedades</t>
  </si>
  <si>
    <t xml:space="preserve"> Cobquecura</t>
  </si>
  <si>
    <t xml:space="preserve"> Chillán</t>
  </si>
  <si>
    <t xml:space="preserve"> Blanca Ovoide</t>
  </si>
  <si>
    <t xml:space="preserve">Semillón </t>
  </si>
  <si>
    <t>Santiago</t>
  </si>
  <si>
    <t>Conchali</t>
  </si>
  <si>
    <t>Las Condes</t>
  </si>
  <si>
    <t>Peñalolen</t>
  </si>
  <si>
    <t>La Florida</t>
  </si>
  <si>
    <t>La Granja</t>
  </si>
  <si>
    <t>La Pintana</t>
  </si>
  <si>
    <t>Maipú</t>
  </si>
  <si>
    <t>Pudahuel</t>
  </si>
  <si>
    <t>Quilicura</t>
  </si>
  <si>
    <t>Cerrillos</t>
  </si>
  <si>
    <t>Renca</t>
  </si>
  <si>
    <t>Chacabuco</t>
  </si>
  <si>
    <t>Colina</t>
  </si>
  <si>
    <t>Lampa</t>
  </si>
  <si>
    <t>Til Til</t>
  </si>
  <si>
    <t>Cordillera</t>
  </si>
  <si>
    <t>Puente Alto</t>
  </si>
  <si>
    <t>San José de Maipo</t>
  </si>
  <si>
    <t>Pirque</t>
  </si>
  <si>
    <t>Maipo</t>
  </si>
  <si>
    <t>San Bernardo</t>
  </si>
  <si>
    <t>Buin</t>
  </si>
  <si>
    <t>Paine</t>
  </si>
  <si>
    <t>Calera de Tango</t>
  </si>
  <si>
    <t>Melipilla</t>
  </si>
  <si>
    <t xml:space="preserve">Melipilla </t>
  </si>
  <si>
    <t>Maria Pinto</t>
  </si>
  <si>
    <t>Curacaví</t>
  </si>
  <si>
    <t>Alhué</t>
  </si>
  <si>
    <t>San Pedro</t>
  </si>
  <si>
    <t>Talagante</t>
  </si>
  <si>
    <t>Peñaflor</t>
  </si>
  <si>
    <t>Isla de Maipo</t>
  </si>
  <si>
    <t>El Monte</t>
  </si>
  <si>
    <t>SANTIAGO</t>
  </si>
  <si>
    <t>CHACABUCO</t>
  </si>
  <si>
    <t>CORDILLERA</t>
  </si>
  <si>
    <t>Sn.J.de Maipo</t>
  </si>
  <si>
    <t>MAIPO</t>
  </si>
  <si>
    <t>Sn Bernardo</t>
  </si>
  <si>
    <t>C.de Tango</t>
  </si>
  <si>
    <t>MELIPILLA</t>
  </si>
  <si>
    <t>Curacavi</t>
  </si>
  <si>
    <t>TALAGANTE</t>
  </si>
  <si>
    <t>I.de Maipo</t>
  </si>
  <si>
    <t>S.J.de Maipo</t>
  </si>
  <si>
    <t>C. de Tango</t>
  </si>
  <si>
    <t>María Pinto</t>
  </si>
  <si>
    <t>Curacavï</t>
  </si>
  <si>
    <t>REGIONES</t>
  </si>
  <si>
    <t>VIDES PISQUERAS</t>
  </si>
  <si>
    <t>VIDES DE VINIFICACIÓN</t>
  </si>
  <si>
    <t>TOTALES</t>
  </si>
  <si>
    <t>CEPAJE</t>
  </si>
  <si>
    <t>AÑOS</t>
  </si>
  <si>
    <t>VARIACIÓN ANUAL</t>
  </si>
  <si>
    <t>94/95</t>
  </si>
  <si>
    <t>95/96</t>
  </si>
  <si>
    <t>96/97</t>
  </si>
  <si>
    <t>Hectáreas</t>
  </si>
  <si>
    <t>Porcentaje</t>
  </si>
  <si>
    <t>10,5</t>
  </si>
  <si>
    <t>6,6</t>
  </si>
  <si>
    <t>22,1</t>
  </si>
  <si>
    <t>14,9</t>
  </si>
  <si>
    <t>19,6</t>
  </si>
  <si>
    <t>67,3</t>
  </si>
  <si>
    <t>6,0</t>
  </si>
  <si>
    <t>2,3</t>
  </si>
  <si>
    <t>23,5</t>
  </si>
  <si>
    <t>2,5</t>
  </si>
  <si>
    <t>0,6</t>
  </si>
  <si>
    <t>6,5</t>
  </si>
  <si>
    <t>2,9</t>
  </si>
  <si>
    <t>-12,2</t>
  </si>
  <si>
    <t>5,4</t>
  </si>
  <si>
    <t>55,7</t>
  </si>
  <si>
    <t>33,4</t>
  </si>
  <si>
    <t>43,2</t>
  </si>
  <si>
    <t>-3,5</t>
  </si>
  <si>
    <t>7,0</t>
  </si>
  <si>
    <t>-2,1</t>
  </si>
  <si>
    <t>-1,2</t>
  </si>
  <si>
    <t>-7,2</t>
  </si>
  <si>
    <t>-4,4</t>
  </si>
  <si>
    <t xml:space="preserve">-- </t>
  </si>
  <si>
    <t>-0,2</t>
  </si>
  <si>
    <t>Otros</t>
  </si>
  <si>
    <t>0,7</t>
  </si>
  <si>
    <t>0,8</t>
  </si>
  <si>
    <t>Totales</t>
  </si>
  <si>
    <t>2,4</t>
  </si>
  <si>
    <t>13,5</t>
  </si>
  <si>
    <t>REGIÓN</t>
  </si>
  <si>
    <t>Litros de vino</t>
  </si>
  <si>
    <t>Litros de mosto</t>
  </si>
  <si>
    <t>III</t>
  </si>
  <si>
    <t>R.M.</t>
  </si>
  <si>
    <t>Variedades uvas Pisqueras</t>
  </si>
  <si>
    <t>VINO</t>
  </si>
  <si>
    <t>CHICHA</t>
  </si>
  <si>
    <t>MOSTO</t>
  </si>
  <si>
    <t xml:space="preserve">VINO </t>
  </si>
  <si>
    <t>237.404.235</t>
  </si>
  <si>
    <t>1.538.673</t>
  </si>
  <si>
    <t>44.834.951</t>
  </si>
  <si>
    <t>73.101.858</t>
  </si>
  <si>
    <t>212.757.436</t>
  </si>
  <si>
    <t>1.393.698</t>
  </si>
  <si>
    <t>2.658.707</t>
  </si>
  <si>
    <t>103.777.079</t>
  </si>
  <si>
    <t>35.495.656</t>
  </si>
  <si>
    <t>95.023.790</t>
  </si>
  <si>
    <t>223.981.304</t>
  </si>
  <si>
    <t>106.264.200</t>
  </si>
  <si>
    <t>50.367.771</t>
  </si>
  <si>
    <t>108.277.575</t>
  </si>
  <si>
    <t>276.647.830</t>
  </si>
  <si>
    <t>1.714.381</t>
  </si>
  <si>
    <t>83.189.869</t>
  </si>
  <si>
    <t>36.946.003</t>
  </si>
  <si>
    <t>121.622.086</t>
  </si>
  <si>
    <t>290.904.043</t>
  </si>
  <si>
    <t>3.244.205</t>
  </si>
  <si>
    <t>6.515.314</t>
  </si>
  <si>
    <t>25.832.774</t>
  </si>
  <si>
    <t>61.450.316</t>
  </si>
  <si>
    <t>129.598.115</t>
  </si>
  <si>
    <t>337.272.679</t>
  </si>
  <si>
    <t>1.712.315</t>
  </si>
  <si>
    <t>7.207.305</t>
  </si>
  <si>
    <t>45.096.779</t>
  </si>
  <si>
    <t>67.418.061</t>
  </si>
  <si>
    <t>143.592.174</t>
  </si>
  <si>
    <t>381.666.970</t>
  </si>
  <si>
    <t>10.809.428</t>
  </si>
  <si>
    <t>49.090.541</t>
  </si>
  <si>
    <t>56.635.573</t>
  </si>
  <si>
    <t>131.768.817</t>
  </si>
  <si>
    <t>1.186.916</t>
  </si>
  <si>
    <t>2.577.873</t>
  </si>
  <si>
    <t>82.543.859</t>
  </si>
  <si>
    <t>96.358.857</t>
  </si>
  <si>
    <t>159.501.823</t>
  </si>
  <si>
    <t xml:space="preserve">          La Ley 18.455 que regula producción y comercialización de las bebidas alcohólicas y vinagres, publicada el 11 de noviembre de 1985, le encarga al Servicio Agrícola y Ganadero, llevar un Catastro del Viñedo Chileno con la información actualizada de todos los propietarios o tenedores de viñas y parronales.</t>
  </si>
  <si>
    <t xml:space="preserve">          Es así, como en el año 1985 se confeccionó el catastro nacional en esta materia, el cual se reactualizó completamente el año 1993 y desde ese año a la fecha, se mantiene al día.</t>
  </si>
  <si>
    <t xml:space="preserve">          La motivación del Servicio de presentar anualmente este Catastro del Viñedo Chileno, obedece a la necesidad de aportar antecedentes estadísticos que sirvan para enfrentar en forma consistente, la implementación de políticas adecuadas al desarrollo del sector, el control de la zonificación vitícola y denominaciones de origen de vinos, como también, una adecuada toma de decisiones de los diferentes agentes que intervienen en esta área de la agricultura chilena.</t>
  </si>
  <si>
    <t xml:space="preserve">          La información recopilada incluye antecedentes de localización del viñedo, superficie de variedades, sistemas de conducción, régimen hídrico, edad de plantaciones y la individualización completa del propietario.</t>
  </si>
  <si>
    <t>Indice de Cuadros :</t>
  </si>
  <si>
    <t>Cuadro nº 1 :</t>
  </si>
  <si>
    <t>Cuadro nº 2 :</t>
  </si>
  <si>
    <t xml:space="preserve">  Catastro nacional de vides especiales para la vinificación (hectáreas).</t>
  </si>
  <si>
    <t>Cuadro nº 3 :</t>
  </si>
  <si>
    <t xml:space="preserve">  Catastro nacional de superficie plantada de vides especiales para la vinificación según régimen hídrico (hectáreas).</t>
  </si>
  <si>
    <t>Cuadro nº 4 :</t>
  </si>
  <si>
    <t xml:space="preserve">  Distribución nacional de cepajes tintos de vides especiales para la vinificación (hectáreas)</t>
  </si>
  <si>
    <t xml:space="preserve">Cuadro nº 5 : </t>
  </si>
  <si>
    <t xml:space="preserve">  Distribución nacional de cepajes blancos de vides especiales para la vinificación (hectáreas).</t>
  </si>
  <si>
    <t>Cuadro nº 6 :</t>
  </si>
  <si>
    <t xml:space="preserve">  Distribución de propiedades de vides especiales para la vinificación según rangos de superficie (hectáreas).</t>
  </si>
  <si>
    <t>Cuadro nº 7 :</t>
  </si>
  <si>
    <t xml:space="preserve">  Catastro nacional de vides especiales para pisco.</t>
  </si>
  <si>
    <t>Cuadro nº 8 :</t>
  </si>
  <si>
    <t>Cuadro nº 9 :</t>
  </si>
  <si>
    <t xml:space="preserve">  Distribución del número de propiedades de vides epeciales para pisco según rangos de superficie (hectáreas).</t>
  </si>
  <si>
    <t>Cuadro nº 10:</t>
  </si>
  <si>
    <t xml:space="preserve">  Catastro nacional de vides especiales para consumo fresco (hectáreas).</t>
  </si>
  <si>
    <t>Cuadro nº 11:</t>
  </si>
  <si>
    <t xml:space="preserve">  Distribución del número de propiedades de vides epeciales para consumo fresco según rangos de superficie (hectáreas).</t>
  </si>
  <si>
    <t>Cuadro nº 12:</t>
  </si>
  <si>
    <t xml:space="preserve">  Catastro de vides especiales para consumo fresco y para pisco. IIIª región (hectáreas).</t>
  </si>
  <si>
    <t>Cuadro nº 13:</t>
  </si>
  <si>
    <t xml:space="preserve">  Número de propiedades con plantaciones de vides especiales para consumo fresco y para pisco. IIIª región.</t>
  </si>
  <si>
    <t>Cuadro nº 14:</t>
  </si>
  <si>
    <t xml:space="preserve">  Catastro de vides especiales para consumo fresco,  pisco y vinificación. IVª región (hectáreas).</t>
  </si>
  <si>
    <t>Cuadro nº 15:</t>
  </si>
  <si>
    <t xml:space="preserve">  Número de propiedades con plantaciones de vides especiales para consumo fresco, pisco y vinificación. IVª región.</t>
  </si>
  <si>
    <t>Cuadro nº 16:</t>
  </si>
  <si>
    <t xml:space="preserve">  Catastro de vides especiales para consumo fresco y para vinificación. Vª región (hectáreas).</t>
  </si>
  <si>
    <t>Cuadro nº 17:</t>
  </si>
  <si>
    <t xml:space="preserve">  Número de propiedades con plantaciones de vides especiales para consumo fresco y para vinificación. Vª región.</t>
  </si>
  <si>
    <t>Cuadro nº 18:</t>
  </si>
  <si>
    <t xml:space="preserve">  Superficie comunal de cepajes especiales para la vinificación. Vª región (hectáreas).</t>
  </si>
  <si>
    <t>Cuadro nº 19:</t>
  </si>
  <si>
    <t xml:space="preserve">  Catastro de vides especiales para consumo fresco y para vinificación. VIª región. (hectáreas).</t>
  </si>
  <si>
    <t>Cuadro nº 20:</t>
  </si>
  <si>
    <t xml:space="preserve">  Número de propiedades con plantaciones de vides especiales para consumo fresco y para vinificación. VIª región.</t>
  </si>
  <si>
    <t>Cuadro nº 21:</t>
  </si>
  <si>
    <t xml:space="preserve">  Superficie comunal de cepajes tintos especiales para la vinificación. VIª región.</t>
  </si>
  <si>
    <t>Cuadro nº 22:</t>
  </si>
  <si>
    <t xml:space="preserve">  Superficie comunal de cepajes blancos especiales para la vinificación. VIª región.</t>
  </si>
  <si>
    <t>Cuadro nº 23:</t>
  </si>
  <si>
    <t xml:space="preserve">  Catastro de vides especiales para consumo fresco y para vinificación. VIIª region (hectáreas).</t>
  </si>
  <si>
    <t>Cuadro nº 24:</t>
  </si>
  <si>
    <t xml:space="preserve">  Número de propiedades con plantaciones de vides especiales para consumo fresco y para vinificación. VIIª región.</t>
  </si>
  <si>
    <t xml:space="preserve">  Superficie comunal de cepajes tintos especiales para la vinificación. VIIª región (hectáreas)</t>
  </si>
  <si>
    <t>Cuadro nº 26:</t>
  </si>
  <si>
    <t xml:space="preserve">  Superficie comunal de cepajes blancos especiales para la vinificación. VIIª región (hectáreas)</t>
  </si>
  <si>
    <t>Cuadro nº 27:</t>
  </si>
  <si>
    <t xml:space="preserve">  Catastro de vides especiales para consumo fresco y para vinificación. VIIIª región (hectáreas).</t>
  </si>
  <si>
    <t>Cuadro nº 29:</t>
  </si>
  <si>
    <t xml:space="preserve">  Superficie comunal de cepajes tintos especiales para la vinificación. VIIIª región (hectáreas).</t>
  </si>
  <si>
    <t>Cuadro nº 30:</t>
  </si>
  <si>
    <t xml:space="preserve">  Superficie comunal de cepajes blancos especiales para la vinificación. VIIIª región (hectáreas)</t>
  </si>
  <si>
    <t>Cuadro nº 31:</t>
  </si>
  <si>
    <t xml:space="preserve">  Catastro de vides especiales para consumo fresco y para vinificación. Región Metropolitana (hectáreas).</t>
  </si>
  <si>
    <t>Cuadro nº 32:</t>
  </si>
  <si>
    <t xml:space="preserve">  Número de propiedades con plantaciones de vides especiales para consumo fresco y para vinificación. Región Metropolitana.</t>
  </si>
  <si>
    <t>Cuadro nº 33:</t>
  </si>
  <si>
    <t xml:space="preserve">  Superficie comunal de cepajes tintos especiales para la vinificación. Región Metropolitana.</t>
  </si>
  <si>
    <t xml:space="preserve">  Superficie comunal de cepajes blancos especiales para la vinificación. Región Metropolitana.</t>
  </si>
  <si>
    <t>Cuadro nº 36:</t>
  </si>
  <si>
    <t>Cuadro nº 37:</t>
  </si>
  <si>
    <t>Cuadro nº 38:</t>
  </si>
  <si>
    <t>Cuadro nº 39:</t>
  </si>
  <si>
    <t>Cons.Fresco</t>
  </si>
  <si>
    <t>Cons.fresco</t>
  </si>
  <si>
    <t xml:space="preserve"> Variedades Cons. Fresco</t>
  </si>
  <si>
    <t>Variedades de Cons. Fresco</t>
  </si>
  <si>
    <t>Variedades de Cons.Fresco</t>
  </si>
  <si>
    <t>VIDES DE CONSUMO FRESCO</t>
  </si>
  <si>
    <t>Variedades uvas para Vinificación</t>
  </si>
  <si>
    <t>Variedades uvas para cons.Fresco</t>
  </si>
  <si>
    <t>Vides de Cons.Fresco</t>
  </si>
  <si>
    <t>97/98</t>
  </si>
  <si>
    <t>Nebbiolo</t>
  </si>
  <si>
    <t>Araucania</t>
  </si>
  <si>
    <t>ARAUCANIA</t>
  </si>
  <si>
    <t>IX</t>
  </si>
  <si>
    <t>-</t>
  </si>
  <si>
    <t>MALLECO</t>
  </si>
  <si>
    <t>Traiguén</t>
  </si>
  <si>
    <t>Número de Propiedades</t>
  </si>
  <si>
    <t>CATASTRO VIDES CONSUMO FRESCO Y VINIFICACION</t>
  </si>
  <si>
    <t>IXª REGIÓN (ha)</t>
  </si>
  <si>
    <t>NÚMERO DE PROPIEDADES CON PLANTACIÓN DE VIDES</t>
  </si>
  <si>
    <t>SUPERFICIE COMUNAL DE CEPAJES DE VINIFICACIÓN</t>
  </si>
  <si>
    <t xml:space="preserve">  Catastro de vides para vinificación. IX Región, Número de propiedades y superficie comunal. </t>
  </si>
  <si>
    <t>Cuadro nº 34:</t>
  </si>
  <si>
    <t>Cuadro nº 35.</t>
  </si>
  <si>
    <t>Cuadro nº 40:</t>
  </si>
  <si>
    <t>98/99</t>
  </si>
  <si>
    <t>Tintorera</t>
  </si>
  <si>
    <t>Cartagena</t>
  </si>
  <si>
    <t>San Antonio</t>
  </si>
  <si>
    <t>SAN ANTONIO</t>
  </si>
  <si>
    <t>Marsanne</t>
  </si>
  <si>
    <t>Pichilemu</t>
  </si>
  <si>
    <t>Cuadro nº 28:    Número de propiedades con plantaciones de vides especiales para consumo fresco y para vinificación. VIIIª región (hectáreas)</t>
  </si>
  <si>
    <t>BIO - BIO</t>
  </si>
  <si>
    <t>Carmenère</t>
  </si>
  <si>
    <t>Llay - Llay</t>
  </si>
  <si>
    <t xml:space="preserve">  Producción nacional de vino, chicha y mosto. Años 1991-2000 (litros).</t>
  </si>
  <si>
    <t xml:space="preserve">  Producción regional de vino y mosto de vides especiales para consumo fresco 1994-2000 (litros).</t>
  </si>
  <si>
    <t>Roussane</t>
  </si>
  <si>
    <t>Sauvignon Gris</t>
  </si>
  <si>
    <t>Sauvignon Vert</t>
  </si>
  <si>
    <t>Portugais Blue</t>
  </si>
  <si>
    <t>Petit Syrah</t>
  </si>
  <si>
    <t>Tempranillo</t>
  </si>
  <si>
    <t>Crimson Seedless</t>
  </si>
  <si>
    <t>M. De Frontignan</t>
  </si>
  <si>
    <t>Calle Laarga</t>
  </si>
  <si>
    <t>Syrah</t>
  </si>
  <si>
    <t>M. de alejandría</t>
  </si>
  <si>
    <t>M.de Frontignan</t>
  </si>
  <si>
    <t>Total Comuna</t>
  </si>
  <si>
    <t>M.de Alejandría</t>
  </si>
  <si>
    <t>M.Rosada</t>
  </si>
  <si>
    <t>00</t>
  </si>
  <si>
    <t>99/00</t>
  </si>
  <si>
    <t xml:space="preserve">          Esta actualización a diciembre de 2000, recoge la información de nuevas plantaciones no censadas a esta fecha , como también se ha verificado la información disponible en aquellas referencias que hubieren sufrido variaciones recopilando los antecedentes nuevos de estos predios.  Se trabajó con una cartografía de terreno, definiéndose como plantación comercial a la superficie ocupada con viñas o parronales, de tamaño igual o superior a 0,5 hectáreas.</t>
  </si>
  <si>
    <t xml:space="preserve">          La superficie vitícola abarca 164.770 hectáreas, localizadas mayoritariamente entre las Regiones IV y VIII, incluida la Región Metropolitana.</t>
  </si>
  <si>
    <t xml:space="preserve">  Catastro Vitícola Nacional (hectáreas). Diciembre 2000</t>
  </si>
  <si>
    <t xml:space="preserve">  Evolución superficie de vides especiales para pisco. Años 1985-2000 (hectáreas).</t>
  </si>
  <si>
    <t xml:space="preserve">  Producción regional de vino y mosto de vides especiales para la vinificación 1994-2000 (litros).</t>
  </si>
  <si>
    <t xml:space="preserve">          Las regiones que concentran las mayores superficies son la VII con 45.708 ha., seguida por la VI con 39.164 ha. y la IV con 20.947 ha.</t>
  </si>
  <si>
    <t xml:space="preserve">         A nivel nacional, el viñedo destinado a la producción de vinos alcanza a 103.876 hectáreas, que comparativamente con el año 1999, representa un aumento de 21.7% equivalente a 18.519 hectáreas de nuevas plantaciones y otras no censadas a la fecha.  Este incremento se debe fundamentalmente al aumento de los cepajes tintos, Cabernet Sauvignon, Merlot, Carmenère y Pinot Noir.  Se observa, además, una mayor diversificación del viñedo, con superficies significativas  en Syrah (2.039 ha. aumentando en 100.1% respecto a 1999) y Cabernet Franc (689 ha. aumentando en 118% a 1999).</t>
  </si>
  <si>
    <t>* Los valores totales han sido aproximados a la cifra superior o inferior según corresponda</t>
  </si>
  <si>
    <t>M.de Alejandria</t>
  </si>
  <si>
    <t xml:space="preserve">% VARIACION </t>
  </si>
  <si>
    <t>Años</t>
  </si>
  <si>
    <t>Variación % 1997-2000</t>
  </si>
  <si>
    <t>Cuadro n° 6-A:</t>
  </si>
  <si>
    <t xml:space="preserve">  Evolución de Propiedades de vides para vinificación según rangos de superficie (ha.). Años  1997 - 2000</t>
  </si>
  <si>
    <t xml:space="preserve">  Catastro vitícola nacional. Años 1995- 2000.</t>
  </si>
  <si>
    <t xml:space="preserve">  Evolución de la superficie de cepajes especiales para la vinificación. 1994- 2000.</t>
  </si>
  <si>
    <t>Cuadro nº 25:</t>
  </si>
  <si>
    <t>Tapa</t>
  </si>
  <si>
    <t>Indice de Cuadros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</si>
</sst>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_(* #,##0_);_(* \(#,##0\);_(* &quot;-&quot;??_);_(@_)"/>
    <numFmt numFmtId="175" formatCode="#,##0\ &quot;Pts&quot;;\-#,##0\ &quot;Pts&quot;"/>
    <numFmt numFmtId="176" formatCode="#,##0\ &quot;Pts&quot;;[Red]\-#,##0\ &quot;Pts&quot;"/>
    <numFmt numFmtId="177" formatCode="#,##0.00\ &quot;Pts&quot;;\-#,##0.00\ &quot;Pts&quot;"/>
    <numFmt numFmtId="178" formatCode="#,##0.00\ &quot;Pts&quot;;[Red]\-#,##0.00\ &quot;Pts&quot;"/>
    <numFmt numFmtId="179" formatCode="_-* #,##0\ &quot;Pts&quot;_-;\-* #,##0\ &quot;Pts&quot;_-;_-* &quot;-&quot;\ &quot;Pts&quot;_-;_-@_-"/>
    <numFmt numFmtId="180" formatCode="_-* #,##0\ _P_t_s_-;\-* #,##0\ _P_t_s_-;_-* &quot;-&quot;\ _P_t_s_-;_-@_-"/>
    <numFmt numFmtId="181" formatCode="_-* #,##0.00\ &quot;Pts&quot;_-;\-* #,##0.00\ &quot;Pts&quot;_-;_-* &quot;-&quot;??\ &quot;Pts&quot;_-;_-@_-"/>
    <numFmt numFmtId="182" formatCode="_-* #,##0.00\ _P_t_s_-;\-* #,##0.00\ _P_t_s_-;_-* &quot;-&quot;??\ _P_t_s_-;_-@_-"/>
    <numFmt numFmtId="183" formatCode="_-* #,##0.0\ _P_t_s_-;\-* #,##0.0\ _P_t_s_-;_-* &quot;-&quot;\ _P_t_s_-;_-@_-"/>
    <numFmt numFmtId="184" formatCode="_-* #,##0.00\ _P_t_s_-;\-* #,##0.00\ _P_t_s_-;_-* &quot;-&quot;\ _P_t_s_-;_-@_-"/>
    <numFmt numFmtId="185" formatCode="_-* #,##0.000\ _P_t_s_-;\-* #,##0.000\ _P_t_s_-;_-* &quot;-&quot;\ _P_t_s_-;_-@_-"/>
    <numFmt numFmtId="186" formatCode="_-* #,##0.0000\ _P_t_s_-;\-* #,##0.0000\ _P_t_s_-;_-* &quot;-&quot;\ _P_t_s_-;_-@_-"/>
    <numFmt numFmtId="187" formatCode="_-* #,##0.00000\ _P_t_s_-;\-* #,##0.00000\ _P_t_s_-;_-* &quot;-&quot;\ _P_t_s_-;_-@_-"/>
    <numFmt numFmtId="188" formatCode="_-* #,##0.000000\ _P_t_s_-;\-* #,##0.000000\ _P_t_s_-;_-* &quot;-&quot;\ _P_t_s_-;_-@_-"/>
    <numFmt numFmtId="189" formatCode="#,##0.0"/>
    <numFmt numFmtId="190" formatCode="0.000"/>
  </numFmts>
  <fonts count="33">
    <font>
      <sz val="10"/>
      <name val="Arial"/>
      <family val="0"/>
    </font>
    <font>
      <sz val="14"/>
      <name val="Arial"/>
      <family val="2"/>
    </font>
    <font>
      <sz val="12"/>
      <name val="Arial"/>
      <family val="2"/>
    </font>
    <font>
      <u val="single"/>
      <sz val="16"/>
      <name val="Arial"/>
      <family val="2"/>
    </font>
    <font>
      <u val="single"/>
      <sz val="10"/>
      <name val="Arial"/>
      <family val="2"/>
    </font>
    <font>
      <sz val="24"/>
      <name val="Arial"/>
      <family val="2"/>
    </font>
    <font>
      <sz val="36"/>
      <name val="Arial"/>
      <family val="2"/>
    </font>
    <font>
      <sz val="12"/>
      <name val="Arial Narrow"/>
      <family val="2"/>
    </font>
    <font>
      <b/>
      <sz val="12"/>
      <name val="Arial Narrow"/>
      <family val="2"/>
    </font>
    <font>
      <sz val="14"/>
      <name val="Arial Narrow"/>
      <family val="2"/>
    </font>
    <font>
      <sz val="10"/>
      <name val="Arial Narrow"/>
      <family val="2"/>
    </font>
    <font>
      <b/>
      <sz val="10"/>
      <name val="Arial Narrow"/>
      <family val="2"/>
    </font>
    <font>
      <sz val="9"/>
      <name val="Arial Narrow"/>
      <family val="2"/>
    </font>
    <font>
      <sz val="16"/>
      <name val="Arial Narrow"/>
      <family val="2"/>
    </font>
    <font>
      <b/>
      <sz val="14"/>
      <name val="Arial Narrow"/>
      <family val="2"/>
    </font>
    <font>
      <sz val="11"/>
      <name val="Arial Narrow"/>
      <family val="2"/>
    </font>
    <font>
      <b/>
      <sz val="11"/>
      <name val="Arial Narrow"/>
      <family val="2"/>
    </font>
    <font>
      <u val="single"/>
      <sz val="12"/>
      <name val="Arial Narrow"/>
      <family val="2"/>
    </font>
    <font>
      <i/>
      <sz val="12"/>
      <name val="Arial Narrow"/>
      <family val="2"/>
    </font>
    <font>
      <b/>
      <sz val="16"/>
      <name val="Arial Narrow"/>
      <family val="2"/>
    </font>
    <font>
      <b/>
      <sz val="10"/>
      <name val="Arial"/>
      <family val="2"/>
    </font>
    <font>
      <b/>
      <sz val="8"/>
      <name val="Arial Narrow"/>
      <family val="2"/>
    </font>
    <font>
      <sz val="8"/>
      <name val="Arial Narrow"/>
      <family val="2"/>
    </font>
    <font>
      <b/>
      <sz val="18"/>
      <name val="Arial Narrow"/>
      <family val="2"/>
    </font>
    <font>
      <sz val="8"/>
      <name val="Arial"/>
      <family val="0"/>
    </font>
    <font>
      <b/>
      <sz val="8"/>
      <name val="Arial"/>
      <family val="2"/>
    </font>
    <font>
      <sz val="7"/>
      <name val="Arial"/>
      <family val="2"/>
    </font>
    <font>
      <sz val="7"/>
      <name val="Arial Narrow"/>
      <family val="2"/>
    </font>
    <font>
      <b/>
      <sz val="7"/>
      <name val="Arial"/>
      <family val="2"/>
    </font>
    <font>
      <sz val="10"/>
      <name val="Lucida Console"/>
      <family val="3"/>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hair"/>
      <right style="thin"/>
      <top style="hair"/>
      <bottom style="hair"/>
    </border>
    <border>
      <left style="hair"/>
      <right style="hair"/>
      <top style="hair"/>
      <bottom style="thin"/>
    </border>
    <border>
      <left style="thin"/>
      <right style="hair"/>
      <top style="hair"/>
      <bottom style="hair"/>
    </border>
    <border>
      <left style="thin"/>
      <right style="hair"/>
      <top style="hair"/>
      <bottom style="thin"/>
    </border>
    <border>
      <left>
        <color indexed="63"/>
      </left>
      <right style="double"/>
      <top>
        <color indexed="63"/>
      </top>
      <bottom style="double"/>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hair"/>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uble"/>
      <right style="double"/>
      <top style="double"/>
      <bottom style="double"/>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vertical="justify" textRotation="90"/>
    </xf>
    <xf numFmtId="0" fontId="0" fillId="0" borderId="0" xfId="0" applyFont="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7" fillId="0" borderId="0" xfId="0" applyFont="1" applyAlignment="1">
      <alignment horizontal="center"/>
    </xf>
    <xf numFmtId="3" fontId="10" fillId="0" borderId="0" xfId="0" applyNumberFormat="1" applyFont="1" applyAlignment="1">
      <alignment horizontal="right"/>
    </xf>
    <xf numFmtId="3" fontId="10" fillId="0" borderId="0" xfId="0" applyNumberFormat="1" applyFont="1" applyAlignment="1">
      <alignment/>
    </xf>
    <xf numFmtId="0" fontId="14" fillId="0" borderId="0" xfId="0" applyFont="1" applyAlignment="1">
      <alignment horizontal="center" vertical="top"/>
    </xf>
    <xf numFmtId="0" fontId="14"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7" fillId="0" borderId="0" xfId="0" applyFont="1" applyAlignment="1">
      <alignment/>
    </xf>
    <xf numFmtId="0" fontId="10" fillId="0" borderId="0" xfId="0" applyFont="1" applyAlignment="1">
      <alignment horizontal="center" vertical="justify" textRotation="90"/>
    </xf>
    <xf numFmtId="1" fontId="10" fillId="0" borderId="0" xfId="0" applyNumberFormat="1" applyFont="1" applyAlignment="1">
      <alignment/>
    </xf>
    <xf numFmtId="172" fontId="10" fillId="0" borderId="0" xfId="0" applyNumberFormat="1" applyFont="1" applyAlignment="1">
      <alignment/>
    </xf>
    <xf numFmtId="0" fontId="14" fillId="0" borderId="0" xfId="0" applyFont="1" applyAlignment="1">
      <alignment vertical="center"/>
    </xf>
    <xf numFmtId="0" fontId="10" fillId="0" borderId="0" xfId="0" applyFont="1" applyAlignment="1">
      <alignment vertical="justify" textRotation="90"/>
    </xf>
    <xf numFmtId="0" fontId="8" fillId="0" borderId="0" xfId="0" applyFont="1" applyAlignment="1">
      <alignment horizontal="right"/>
    </xf>
    <xf numFmtId="3" fontId="10" fillId="0" borderId="0" xfId="0" applyNumberFormat="1" applyFont="1" applyAlignment="1">
      <alignment horizontal="center"/>
    </xf>
    <xf numFmtId="0" fontId="7" fillId="0" borderId="1" xfId="0" applyFont="1" applyBorder="1" applyAlignment="1">
      <alignment horizontal="center" vertical="justify"/>
    </xf>
    <xf numFmtId="3" fontId="15" fillId="0" borderId="0" xfId="0" applyNumberFormat="1" applyFont="1" applyAlignment="1">
      <alignment horizontal="center"/>
    </xf>
    <xf numFmtId="3" fontId="10" fillId="0" borderId="0" xfId="17" applyNumberFormat="1" applyFont="1" applyAlignment="1">
      <alignment/>
    </xf>
    <xf numFmtId="3" fontId="10" fillId="0" borderId="0" xfId="0" applyNumberFormat="1" applyFont="1" applyBorder="1" applyAlignment="1">
      <alignment/>
    </xf>
    <xf numFmtId="171" fontId="10" fillId="0" borderId="0" xfId="0" applyNumberFormat="1" applyFont="1" applyAlignment="1">
      <alignment/>
    </xf>
    <xf numFmtId="0" fontId="8" fillId="0" borderId="1" xfId="0" applyFont="1" applyBorder="1" applyAlignment="1">
      <alignment horizontal="center" vertical="top"/>
    </xf>
    <xf numFmtId="3" fontId="11" fillId="0" borderId="0" xfId="0" applyNumberFormat="1" applyFont="1" applyBorder="1" applyAlignment="1">
      <alignment horizontal="right"/>
    </xf>
    <xf numFmtId="3" fontId="14" fillId="0" borderId="0" xfId="0" applyNumberFormat="1" applyFont="1" applyBorder="1" applyAlignment="1">
      <alignment horizontal="center"/>
    </xf>
    <xf numFmtId="0" fontId="14" fillId="0" borderId="0" xfId="0" applyFont="1" applyAlignment="1">
      <alignment horizontal="center" vertical="center"/>
    </xf>
    <xf numFmtId="3" fontId="7" fillId="0" borderId="0" xfId="0" applyNumberFormat="1" applyFont="1" applyAlignment="1">
      <alignment horizontal="center"/>
    </xf>
    <xf numFmtId="3" fontId="11" fillId="0" borderId="0" xfId="0" applyNumberFormat="1" applyFont="1" applyAlignment="1">
      <alignment horizontal="right"/>
    </xf>
    <xf numFmtId="0" fontId="14" fillId="0" borderId="1" xfId="0" applyFont="1" applyBorder="1" applyAlignment="1">
      <alignment horizontal="center" vertical="center"/>
    </xf>
    <xf numFmtId="0" fontId="14" fillId="0" borderId="0" xfId="0" applyFont="1" applyAlignment="1">
      <alignment/>
    </xf>
    <xf numFmtId="0" fontId="11" fillId="0" borderId="0" xfId="0" applyFont="1" applyAlignment="1">
      <alignment/>
    </xf>
    <xf numFmtId="0" fontId="7" fillId="0" borderId="0" xfId="0" applyFont="1" applyAlignment="1">
      <alignment horizontal="centerContinuous"/>
    </xf>
    <xf numFmtId="0" fontId="17" fillId="0" borderId="0" xfId="0" applyFont="1" applyAlignment="1">
      <alignment horizontal="centerContinuous"/>
    </xf>
    <xf numFmtId="0" fontId="10" fillId="0" borderId="0" xfId="0" applyFont="1" applyAlignment="1">
      <alignment horizontal="centerContinuous"/>
    </xf>
    <xf numFmtId="3" fontId="7" fillId="0" borderId="0" xfId="0" applyNumberFormat="1" applyFont="1" applyAlignment="1">
      <alignment/>
    </xf>
    <xf numFmtId="3" fontId="8" fillId="0" borderId="0" xfId="0" applyNumberFormat="1" applyFont="1" applyAlignment="1">
      <alignment horizontal="right"/>
    </xf>
    <xf numFmtId="3" fontId="14" fillId="0" borderId="0" xfId="0" applyNumberFormat="1" applyFont="1" applyAlignment="1">
      <alignment/>
    </xf>
    <xf numFmtId="0" fontId="8" fillId="0" borderId="2" xfId="0" applyFont="1" applyBorder="1" applyAlignment="1">
      <alignment horizontal="center" vertical="center"/>
    </xf>
    <xf numFmtId="0" fontId="12" fillId="0" borderId="0" xfId="0" applyFont="1" applyAlignment="1">
      <alignment vertical="justify" textRotation="90"/>
    </xf>
    <xf numFmtId="0" fontId="10" fillId="0" borderId="0" xfId="0" applyFont="1" applyAlignment="1">
      <alignment textRotation="90"/>
    </xf>
    <xf numFmtId="0" fontId="8" fillId="0" borderId="1" xfId="0" applyFont="1" applyBorder="1" applyAlignment="1">
      <alignment horizontal="center" vertical="center"/>
    </xf>
    <xf numFmtId="0" fontId="15"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vertical="center"/>
    </xf>
    <xf numFmtId="3" fontId="7" fillId="0" borderId="0" xfId="17" applyNumberFormat="1" applyFont="1" applyAlignment="1">
      <alignment/>
    </xf>
    <xf numFmtId="0" fontId="18" fillId="0" borderId="0" xfId="0" applyFont="1" applyAlignment="1">
      <alignment/>
    </xf>
    <xf numFmtId="171" fontId="7" fillId="0" borderId="0" xfId="17" applyFont="1" applyAlignment="1">
      <alignment/>
    </xf>
    <xf numFmtId="0" fontId="8" fillId="0" borderId="0" xfId="0" applyFont="1" applyAlignment="1">
      <alignment/>
    </xf>
    <xf numFmtId="171" fontId="7" fillId="0" borderId="0" xfId="17" applyFont="1" applyAlignment="1">
      <alignment horizontal="center"/>
    </xf>
    <xf numFmtId="171" fontId="7" fillId="0" borderId="0" xfId="0" applyNumberFormat="1" applyFont="1" applyAlignment="1">
      <alignment/>
    </xf>
    <xf numFmtId="171" fontId="10" fillId="0" borderId="0" xfId="17" applyFont="1" applyAlignment="1">
      <alignment/>
    </xf>
    <xf numFmtId="0" fontId="14" fillId="0" borderId="0" xfId="0" applyFont="1" applyAlignment="1">
      <alignment horizontal="center" vertical="justify"/>
    </xf>
    <xf numFmtId="3" fontId="8" fillId="0" borderId="0" xfId="0" applyNumberFormat="1" applyFont="1" applyBorder="1" applyAlignment="1">
      <alignment horizontal="center" vertical="top"/>
    </xf>
    <xf numFmtId="0" fontId="11" fillId="0" borderId="0" xfId="0" applyFont="1" applyAlignment="1">
      <alignment horizontal="right"/>
    </xf>
    <xf numFmtId="0" fontId="2" fillId="0" borderId="0" xfId="0" applyFont="1" applyAlignment="1">
      <alignment vertical="center"/>
    </xf>
    <xf numFmtId="3" fontId="10" fillId="0" borderId="0" xfId="0" applyNumberFormat="1" applyFont="1" applyAlignment="1">
      <alignment horizontal="justify"/>
    </xf>
    <xf numFmtId="189" fontId="10" fillId="0" borderId="0" xfId="0" applyNumberFormat="1" applyFont="1" applyAlignment="1">
      <alignment/>
    </xf>
    <xf numFmtId="189" fontId="0" fillId="0" borderId="0" xfId="0" applyNumberFormat="1" applyAlignment="1">
      <alignment/>
    </xf>
    <xf numFmtId="0" fontId="22" fillId="0" borderId="0" xfId="0" applyFont="1" applyBorder="1" applyAlignment="1">
      <alignment/>
    </xf>
    <xf numFmtId="0" fontId="10"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xf>
    <xf numFmtId="0" fontId="10" fillId="0" borderId="0" xfId="0" applyFont="1" applyBorder="1" applyAlignment="1">
      <alignment horizontal="right"/>
    </xf>
    <xf numFmtId="0" fontId="10" fillId="0" borderId="4" xfId="0" applyFont="1" applyBorder="1" applyAlignment="1">
      <alignment/>
    </xf>
    <xf numFmtId="0" fontId="9" fillId="0" borderId="5" xfId="0" applyFont="1" applyBorder="1" applyAlignment="1">
      <alignment horizontal="center"/>
    </xf>
    <xf numFmtId="3" fontId="10" fillId="0" borderId="6" xfId="0" applyNumberFormat="1" applyFont="1" applyBorder="1" applyAlignment="1">
      <alignment/>
    </xf>
    <xf numFmtId="0" fontId="10" fillId="0" borderId="6" xfId="0" applyFont="1" applyBorder="1" applyAlignment="1">
      <alignment horizontal="right"/>
    </xf>
    <xf numFmtId="0" fontId="10" fillId="0" borderId="6" xfId="0" applyFont="1" applyBorder="1" applyAlignment="1">
      <alignment/>
    </xf>
    <xf numFmtId="0" fontId="22" fillId="0" borderId="0" xfId="0" applyFont="1" applyAlignment="1">
      <alignment/>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0" fillId="0" borderId="9" xfId="0" applyFont="1" applyBorder="1" applyAlignment="1">
      <alignment horizontal="center"/>
    </xf>
    <xf numFmtId="0" fontId="7" fillId="0" borderId="10" xfId="0" applyFont="1" applyBorder="1" applyAlignment="1">
      <alignment horizontal="center" vertical="center"/>
    </xf>
    <xf numFmtId="0" fontId="7" fillId="0" borderId="7" xfId="0" applyFont="1" applyBorder="1" applyAlignment="1">
      <alignment horizontal="center" vertical="justify"/>
    </xf>
    <xf numFmtId="0" fontId="10" fillId="0" borderId="9" xfId="0" applyFont="1" applyBorder="1" applyAlignment="1">
      <alignment/>
    </xf>
    <xf numFmtId="0" fontId="10" fillId="0" borderId="11" xfId="0" applyFont="1" applyBorder="1" applyAlignment="1">
      <alignment/>
    </xf>
    <xf numFmtId="0" fontId="11" fillId="0" borderId="12" xfId="0" applyFont="1" applyBorder="1" applyAlignment="1">
      <alignment horizontal="righ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189" fontId="10" fillId="0" borderId="3" xfId="0" applyNumberFormat="1" applyFont="1" applyBorder="1" applyAlignment="1">
      <alignment horizontal="right" vertical="center"/>
    </xf>
    <xf numFmtId="189" fontId="10" fillId="0" borderId="0" xfId="0" applyNumberFormat="1" applyFont="1" applyBorder="1" applyAlignment="1">
      <alignment horizontal="center" vertical="center"/>
    </xf>
    <xf numFmtId="189" fontId="10" fillId="0" borderId="0" xfId="0" applyNumberFormat="1" applyFont="1" applyBorder="1" applyAlignment="1">
      <alignment horizontal="right" vertical="center"/>
    </xf>
    <xf numFmtId="189" fontId="10" fillId="0" borderId="15" xfId="0" applyNumberFormat="1" applyFont="1" applyBorder="1" applyAlignment="1">
      <alignment horizontal="right" vertical="center"/>
    </xf>
    <xf numFmtId="0" fontId="14" fillId="0" borderId="0" xfId="0" applyFont="1" applyAlignment="1">
      <alignment horizontal="centerContinuous" vertical="top"/>
    </xf>
    <xf numFmtId="0" fontId="14" fillId="0" borderId="0" xfId="0" applyFont="1" applyAlignment="1">
      <alignment horizontal="centerContinuous"/>
    </xf>
    <xf numFmtId="0" fontId="24" fillId="0" borderId="0" xfId="0" applyNumberFormat="1" applyFont="1" applyAlignment="1">
      <alignment horizontal="center"/>
    </xf>
    <xf numFmtId="0" fontId="24" fillId="0" borderId="0" xfId="0" applyNumberFormat="1" applyFont="1" applyBorder="1" applyAlignment="1">
      <alignment horizontal="center"/>
    </xf>
    <xf numFmtId="0" fontId="24" fillId="0" borderId="16" xfId="0" applyNumberFormat="1" applyFont="1" applyBorder="1" applyAlignment="1">
      <alignment horizontal="center"/>
    </xf>
    <xf numFmtId="0" fontId="21" fillId="0" borderId="0" xfId="0" applyFont="1" applyAlignment="1">
      <alignment vertical="center"/>
    </xf>
    <xf numFmtId="0" fontId="24" fillId="0" borderId="0" xfId="0" applyFont="1" applyAlignment="1">
      <alignment/>
    </xf>
    <xf numFmtId="0" fontId="21" fillId="0" borderId="0" xfId="0" applyFont="1" applyAlignment="1">
      <alignment horizontal="right"/>
    </xf>
    <xf numFmtId="0" fontId="24" fillId="0" borderId="0" xfId="0" applyFont="1" applyBorder="1" applyAlignment="1">
      <alignment/>
    </xf>
    <xf numFmtId="0" fontId="25" fillId="0" borderId="0" xfId="0" applyFont="1" applyAlignment="1">
      <alignment vertical="justify" textRotation="90"/>
    </xf>
    <xf numFmtId="3" fontId="0" fillId="0" borderId="0" xfId="0" applyNumberFormat="1" applyFont="1" applyAlignment="1">
      <alignment horizontal="center"/>
    </xf>
    <xf numFmtId="3" fontId="0" fillId="0" borderId="0" xfId="0" applyNumberFormat="1" applyFont="1" applyBorder="1" applyAlignment="1">
      <alignment horizontal="center"/>
    </xf>
    <xf numFmtId="0" fontId="0" fillId="0" borderId="0" xfId="0" applyAlignment="1">
      <alignment textRotation="90"/>
    </xf>
    <xf numFmtId="0" fontId="11" fillId="0" borderId="17" xfId="0" applyFont="1" applyBorder="1" applyAlignment="1">
      <alignment horizontal="center"/>
    </xf>
    <xf numFmtId="0" fontId="10" fillId="0" borderId="2" xfId="0" applyFont="1" applyBorder="1" applyAlignment="1">
      <alignment/>
    </xf>
    <xf numFmtId="0" fontId="0" fillId="0" borderId="18" xfId="0" applyBorder="1" applyAlignment="1">
      <alignment textRotation="90"/>
    </xf>
    <xf numFmtId="0" fontId="0" fillId="0" borderId="19" xfId="0" applyBorder="1" applyAlignment="1">
      <alignment/>
    </xf>
    <xf numFmtId="0" fontId="11" fillId="0" borderId="17" xfId="0" applyFont="1" applyBorder="1" applyAlignment="1">
      <alignment horizontal="right"/>
    </xf>
    <xf numFmtId="189" fontId="22" fillId="0" borderId="2" xfId="0" applyNumberFormat="1" applyFont="1" applyBorder="1" applyAlignment="1">
      <alignment/>
    </xf>
    <xf numFmtId="189" fontId="22" fillId="0" borderId="20" xfId="0" applyNumberFormat="1" applyFont="1" applyBorder="1" applyAlignment="1">
      <alignment/>
    </xf>
    <xf numFmtId="0" fontId="10" fillId="0" borderId="18" xfId="0" applyFont="1" applyBorder="1" applyAlignment="1">
      <alignment vertical="justify" textRotation="90"/>
    </xf>
    <xf numFmtId="0" fontId="10" fillId="0" borderId="19" xfId="0" applyFont="1" applyBorder="1" applyAlignment="1">
      <alignment/>
    </xf>
    <xf numFmtId="1" fontId="10" fillId="0" borderId="19" xfId="0" applyNumberFormat="1" applyFont="1" applyBorder="1" applyAlignment="1">
      <alignment/>
    </xf>
    <xf numFmtId="189" fontId="0" fillId="0" borderId="19" xfId="0" applyNumberFormat="1" applyBorder="1" applyAlignment="1">
      <alignment/>
    </xf>
    <xf numFmtId="189" fontId="0" fillId="0" borderId="20" xfId="0" applyNumberFormat="1" applyBorder="1" applyAlignment="1">
      <alignment textRotation="90"/>
    </xf>
    <xf numFmtId="189" fontId="20" fillId="0" borderId="20" xfId="0" applyNumberFormat="1" applyFont="1" applyBorder="1" applyAlignment="1">
      <alignment horizontal="right"/>
    </xf>
    <xf numFmtId="0" fontId="0" fillId="0" borderId="1" xfId="0" applyBorder="1" applyAlignment="1">
      <alignment textRotation="90"/>
    </xf>
    <xf numFmtId="0" fontId="0" fillId="0" borderId="20" xfId="0" applyBorder="1" applyAlignment="1">
      <alignment textRotation="90"/>
    </xf>
    <xf numFmtId="0" fontId="20" fillId="0" borderId="20" xfId="0" applyFont="1" applyBorder="1" applyAlignment="1">
      <alignment horizontal="right"/>
    </xf>
    <xf numFmtId="189" fontId="10" fillId="0" borderId="0" xfId="0" applyNumberFormat="1" applyFont="1" applyAlignment="1">
      <alignment horizontal="center"/>
    </xf>
    <xf numFmtId="0" fontId="10" fillId="0" borderId="20" xfId="0" applyFont="1" applyBorder="1" applyAlignment="1">
      <alignment textRotation="90"/>
    </xf>
    <xf numFmtId="0" fontId="10" fillId="0" borderId="18" xfId="0" applyFont="1" applyBorder="1" applyAlignment="1">
      <alignment/>
    </xf>
    <xf numFmtId="189" fontId="10" fillId="0" borderId="19" xfId="0" applyNumberFormat="1" applyFont="1" applyBorder="1" applyAlignment="1">
      <alignment/>
    </xf>
    <xf numFmtId="189" fontId="10" fillId="0" borderId="2" xfId="0" applyNumberFormat="1" applyFont="1" applyBorder="1" applyAlignment="1">
      <alignment/>
    </xf>
    <xf numFmtId="189" fontId="10" fillId="0" borderId="20" xfId="0" applyNumberFormat="1" applyFont="1" applyBorder="1" applyAlignment="1">
      <alignment/>
    </xf>
    <xf numFmtId="0" fontId="11" fillId="0" borderId="20" xfId="0" applyFont="1" applyBorder="1" applyAlignment="1">
      <alignment horizontal="right"/>
    </xf>
    <xf numFmtId="189" fontId="10" fillId="0" borderId="21" xfId="0" applyNumberFormat="1" applyFont="1" applyBorder="1" applyAlignment="1">
      <alignment/>
    </xf>
    <xf numFmtId="0" fontId="10" fillId="0" borderId="21" xfId="0" applyFont="1" applyBorder="1" applyAlignment="1">
      <alignment/>
    </xf>
    <xf numFmtId="0" fontId="24" fillId="0" borderId="22" xfId="0" applyNumberFormat="1" applyFont="1" applyBorder="1" applyAlignment="1">
      <alignment horizontal="center"/>
    </xf>
    <xf numFmtId="0" fontId="24" fillId="0" borderId="23" xfId="0" applyNumberFormat="1" applyFont="1" applyBorder="1" applyAlignment="1">
      <alignment horizontal="center"/>
    </xf>
    <xf numFmtId="0" fontId="0" fillId="0" borderId="20" xfId="0" applyBorder="1" applyAlignment="1">
      <alignment vertical="justify" textRotation="90"/>
    </xf>
    <xf numFmtId="0" fontId="0" fillId="0" borderId="18" xfId="0" applyBorder="1" applyAlignment="1">
      <alignment vertical="justify" textRotation="90"/>
    </xf>
    <xf numFmtId="3" fontId="0" fillId="0" borderId="0" xfId="0" applyNumberFormat="1" applyAlignment="1">
      <alignment/>
    </xf>
    <xf numFmtId="189" fontId="10" fillId="0" borderId="6" xfId="0" applyNumberFormat="1" applyFont="1" applyBorder="1" applyAlignment="1">
      <alignment horizontal="right" vertical="center"/>
    </xf>
    <xf numFmtId="3" fontId="2" fillId="0" borderId="0" xfId="0" applyNumberFormat="1" applyFont="1" applyAlignment="1">
      <alignment horizontal="center"/>
    </xf>
    <xf numFmtId="3" fontId="2" fillId="0" borderId="0" xfId="0" applyNumberFormat="1" applyFont="1" applyAlignment="1">
      <alignment horizontal="center" vertical="top"/>
    </xf>
    <xf numFmtId="3" fontId="2" fillId="0" borderId="0" xfId="17" applyNumberFormat="1" applyFont="1" applyAlignment="1">
      <alignment horizontal="center"/>
    </xf>
    <xf numFmtId="3" fontId="0" fillId="0" borderId="0" xfId="17" applyNumberFormat="1" applyFont="1" applyAlignment="1">
      <alignment horizontal="center"/>
    </xf>
    <xf numFmtId="0" fontId="2" fillId="0" borderId="0" xfId="0" applyFont="1" applyAlignment="1">
      <alignment horizontal="center"/>
    </xf>
    <xf numFmtId="0" fontId="0" fillId="0" borderId="22" xfId="0" applyNumberFormat="1" applyBorder="1" applyAlignment="1">
      <alignment horizontal="center"/>
    </xf>
    <xf numFmtId="0" fontId="0" fillId="0" borderId="16" xfId="0" applyNumberFormat="1" applyBorder="1" applyAlignment="1">
      <alignment horizontal="center"/>
    </xf>
    <xf numFmtId="0" fontId="0" fillId="0" borderId="0" xfId="0" applyAlignment="1">
      <alignment horizontal="center"/>
    </xf>
    <xf numFmtId="0" fontId="0" fillId="0" borderId="23" xfId="0" applyNumberFormat="1" applyBorder="1" applyAlignment="1">
      <alignment horizontal="center"/>
    </xf>
    <xf numFmtId="0" fontId="0" fillId="0" borderId="0" xfId="0" applyNumberFormat="1" applyAlignment="1">
      <alignment horizontal="center"/>
    </xf>
    <xf numFmtId="172" fontId="0" fillId="0" borderId="0" xfId="0" applyNumberFormat="1" applyAlignment="1">
      <alignment horizontal="center"/>
    </xf>
    <xf numFmtId="0" fontId="0" fillId="0" borderId="1" xfId="0" applyBorder="1" applyAlignment="1">
      <alignment horizontal="center"/>
    </xf>
    <xf numFmtId="0" fontId="0" fillId="0" borderId="24" xfId="0" applyBorder="1" applyAlignment="1">
      <alignment horizontal="center"/>
    </xf>
    <xf numFmtId="0" fontId="0" fillId="0" borderId="19" xfId="0" applyBorder="1" applyAlignment="1">
      <alignment horizontal="right"/>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5" xfId="0" applyFont="1" applyBorder="1" applyAlignment="1">
      <alignment horizontal="center"/>
    </xf>
    <xf numFmtId="3" fontId="0" fillId="0" borderId="0" xfId="17" applyNumberFormat="1" applyFont="1" applyBorder="1" applyAlignment="1">
      <alignment horizontal="center"/>
    </xf>
    <xf numFmtId="0" fontId="0" fillId="0" borderId="0" xfId="0" applyFont="1" applyAlignment="1">
      <alignment horizontal="center"/>
    </xf>
    <xf numFmtId="0" fontId="10" fillId="0" borderId="0" xfId="0" applyFont="1" applyAlignment="1">
      <alignment horizontal="center"/>
    </xf>
    <xf numFmtId="189" fontId="10" fillId="0" borderId="17" xfId="0" applyNumberFormat="1" applyFont="1" applyBorder="1" applyAlignment="1">
      <alignment horizontal="center"/>
    </xf>
    <xf numFmtId="189" fontId="10" fillId="0" borderId="2" xfId="0" applyNumberFormat="1" applyFont="1" applyBorder="1" applyAlignment="1">
      <alignment horizontal="center"/>
    </xf>
    <xf numFmtId="0" fontId="24" fillId="0" borderId="0" xfId="0" applyNumberFormat="1" applyFont="1" applyBorder="1" applyAlignment="1">
      <alignment/>
    </xf>
    <xf numFmtId="0" fontId="24" fillId="0" borderId="16" xfId="0" applyNumberFormat="1" applyFont="1" applyBorder="1" applyAlignment="1">
      <alignment/>
    </xf>
    <xf numFmtId="0" fontId="24" fillId="0" borderId="0" xfId="0" applyNumberFormat="1" applyFont="1" applyAlignment="1">
      <alignment/>
    </xf>
    <xf numFmtId="0" fontId="24" fillId="0" borderId="1" xfId="0" applyNumberFormat="1" applyFont="1" applyBorder="1" applyAlignment="1">
      <alignment/>
    </xf>
    <xf numFmtId="0" fontId="10" fillId="0" borderId="1" xfId="0" applyFont="1" applyBorder="1" applyAlignment="1">
      <alignment/>
    </xf>
    <xf numFmtId="0" fontId="10" fillId="0" borderId="1" xfId="0" applyFont="1" applyBorder="1" applyAlignment="1">
      <alignment vertical="justify" textRotation="90"/>
    </xf>
    <xf numFmtId="0" fontId="24" fillId="0" borderId="22" xfId="0" applyNumberFormat="1" applyFont="1" applyBorder="1" applyAlignment="1">
      <alignment/>
    </xf>
    <xf numFmtId="0" fontId="24" fillId="0" borderId="23" xfId="0" applyNumberFormat="1" applyFont="1" applyBorder="1" applyAlignment="1">
      <alignment/>
    </xf>
    <xf numFmtId="0" fontId="0" fillId="0" borderId="18" xfId="0" applyBorder="1" applyAlignment="1">
      <alignment/>
    </xf>
    <xf numFmtId="0" fontId="10" fillId="0" borderId="26" xfId="0" applyFont="1" applyBorder="1" applyAlignment="1">
      <alignment/>
    </xf>
    <xf numFmtId="0" fontId="0" fillId="0" borderId="26" xfId="0" applyBorder="1" applyAlignment="1">
      <alignment/>
    </xf>
    <xf numFmtId="0" fontId="10" fillId="0" borderId="17" xfId="0" applyFont="1" applyBorder="1" applyAlignment="1">
      <alignment/>
    </xf>
    <xf numFmtId="0" fontId="10" fillId="0" borderId="20" xfId="0" applyFont="1" applyBorder="1" applyAlignment="1">
      <alignment/>
    </xf>
    <xf numFmtId="0" fontId="10" fillId="0" borderId="0" xfId="0" applyFont="1" applyBorder="1" applyAlignment="1">
      <alignment vertical="justify" textRotation="90"/>
    </xf>
    <xf numFmtId="0" fontId="24" fillId="0" borderId="27" xfId="0" applyNumberFormat="1" applyFont="1" applyBorder="1" applyAlignment="1">
      <alignment/>
    </xf>
    <xf numFmtId="0" fontId="24" fillId="0" borderId="28" xfId="0" applyNumberFormat="1" applyFont="1" applyBorder="1" applyAlignment="1">
      <alignment/>
    </xf>
    <xf numFmtId="0" fontId="24" fillId="0" borderId="29" xfId="0" applyNumberFormat="1" applyFont="1" applyBorder="1" applyAlignment="1">
      <alignment/>
    </xf>
    <xf numFmtId="0" fontId="24" fillId="0" borderId="24" xfId="0" applyNumberFormat="1" applyFont="1" applyBorder="1" applyAlignment="1">
      <alignment/>
    </xf>
    <xf numFmtId="0" fontId="7" fillId="0" borderId="24" xfId="0" applyFont="1" applyBorder="1" applyAlignment="1">
      <alignment/>
    </xf>
    <xf numFmtId="0" fontId="7" fillId="0" borderId="1" xfId="0" applyFont="1" applyBorder="1" applyAlignment="1">
      <alignment/>
    </xf>
    <xf numFmtId="172" fontId="10" fillId="0" borderId="2" xfId="0" applyNumberFormat="1" applyFont="1" applyBorder="1" applyAlignment="1">
      <alignment/>
    </xf>
    <xf numFmtId="172" fontId="10" fillId="0" borderId="19" xfId="0" applyNumberFormat="1" applyFont="1" applyBorder="1" applyAlignment="1">
      <alignment/>
    </xf>
    <xf numFmtId="0" fontId="7" fillId="0" borderId="19" xfId="0" applyFont="1" applyBorder="1" applyAlignment="1">
      <alignment/>
    </xf>
    <xf numFmtId="0" fontId="7" fillId="0" borderId="19" xfId="0" applyFont="1" applyBorder="1" applyAlignment="1">
      <alignment horizontal="centerContinuous"/>
    </xf>
    <xf numFmtId="0" fontId="27" fillId="0" borderId="0" xfId="0" applyFont="1" applyAlignment="1">
      <alignment/>
    </xf>
    <xf numFmtId="0" fontId="26" fillId="0" borderId="0" xfId="0" applyFont="1" applyAlignment="1">
      <alignment/>
    </xf>
    <xf numFmtId="0" fontId="27" fillId="0" borderId="0" xfId="0" applyFont="1" applyBorder="1" applyAlignment="1">
      <alignment/>
    </xf>
    <xf numFmtId="0" fontId="26" fillId="0" borderId="0" xfId="0" applyFont="1" applyAlignment="1">
      <alignment/>
    </xf>
    <xf numFmtId="0" fontId="28" fillId="0" borderId="20" xfId="0" applyFont="1" applyBorder="1" applyAlignment="1">
      <alignment horizontal="center"/>
    </xf>
    <xf numFmtId="0" fontId="28" fillId="0" borderId="20" xfId="0" applyFont="1" applyBorder="1" applyAlignment="1" quotePrefix="1">
      <alignment horizontal="center"/>
    </xf>
    <xf numFmtId="0" fontId="26" fillId="0" borderId="19" xfId="0" applyFont="1" applyBorder="1" applyAlignment="1">
      <alignment horizontal="center"/>
    </xf>
    <xf numFmtId="3" fontId="26" fillId="0" borderId="27" xfId="0" applyNumberFormat="1" applyFont="1" applyBorder="1" applyAlignment="1">
      <alignment horizontal="center"/>
    </xf>
    <xf numFmtId="3" fontId="26" fillId="0" borderId="18" xfId="0" applyNumberFormat="1" applyFont="1" applyBorder="1" applyAlignment="1">
      <alignment horizontal="center"/>
    </xf>
    <xf numFmtId="3" fontId="26" fillId="0" borderId="28" xfId="0" applyNumberFormat="1" applyFont="1" applyBorder="1" applyAlignment="1">
      <alignment horizontal="center"/>
    </xf>
    <xf numFmtId="3" fontId="26" fillId="0" borderId="30" xfId="0" applyNumberFormat="1" applyFont="1" applyBorder="1" applyAlignment="1">
      <alignment horizontal="center"/>
    </xf>
    <xf numFmtId="3" fontId="26" fillId="0" borderId="29" xfId="0" applyNumberFormat="1" applyFont="1" applyBorder="1" applyAlignment="1">
      <alignment horizontal="center"/>
    </xf>
    <xf numFmtId="3" fontId="26" fillId="0" borderId="19" xfId="0" applyNumberFormat="1" applyFont="1" applyBorder="1" applyAlignment="1">
      <alignment horizontal="center"/>
    </xf>
    <xf numFmtId="3" fontId="26" fillId="0" borderId="0" xfId="0" applyNumberFormat="1" applyFont="1" applyBorder="1" applyAlignment="1">
      <alignment horizontal="center"/>
    </xf>
    <xf numFmtId="3" fontId="26" fillId="0" borderId="31" xfId="0" applyNumberFormat="1" applyFont="1" applyBorder="1" applyAlignment="1">
      <alignment horizontal="center"/>
    </xf>
    <xf numFmtId="0" fontId="26" fillId="0" borderId="29" xfId="0" applyFont="1" applyBorder="1" applyAlignment="1">
      <alignment/>
    </xf>
    <xf numFmtId="0" fontId="26" fillId="0" borderId="19" xfId="0" applyFont="1" applyBorder="1" applyAlignment="1">
      <alignment/>
    </xf>
    <xf numFmtId="0" fontId="26" fillId="0" borderId="0" xfId="0" applyFont="1" applyBorder="1" applyAlignment="1">
      <alignment/>
    </xf>
    <xf numFmtId="0" fontId="26" fillId="0" borderId="31" xfId="0" applyFont="1" applyBorder="1" applyAlignment="1">
      <alignment/>
    </xf>
    <xf numFmtId="0" fontId="28" fillId="0" borderId="32" xfId="0" applyFont="1" applyBorder="1" applyAlignment="1">
      <alignment horizontal="center" vertical="center" textRotation="90"/>
    </xf>
    <xf numFmtId="3" fontId="26" fillId="0" borderId="33" xfId="0" applyNumberFormat="1" applyFont="1" applyBorder="1" applyAlignment="1">
      <alignment horizontal="center" vertical="center"/>
    </xf>
    <xf numFmtId="3" fontId="26" fillId="0" borderId="34" xfId="0" applyNumberFormat="1" applyFont="1" applyBorder="1" applyAlignment="1">
      <alignment horizontal="center" vertical="center"/>
    </xf>
    <xf numFmtId="3" fontId="26" fillId="0" borderId="35" xfId="0" applyNumberFormat="1" applyFont="1" applyBorder="1" applyAlignment="1">
      <alignment horizontal="center" vertical="center"/>
    </xf>
    <xf numFmtId="0" fontId="28" fillId="0" borderId="19" xfId="0" applyFont="1" applyBorder="1" applyAlignment="1">
      <alignment horizontal="center"/>
    </xf>
    <xf numFmtId="189" fontId="26" fillId="0" borderId="31" xfId="0" applyNumberFormat="1" applyFont="1" applyBorder="1" applyAlignment="1">
      <alignment horizontal="center"/>
    </xf>
    <xf numFmtId="0" fontId="28" fillId="0" borderId="20" xfId="0" applyFont="1" applyBorder="1" applyAlignment="1">
      <alignment horizontal="justify" vertical="center" textRotation="90"/>
    </xf>
    <xf numFmtId="0" fontId="28" fillId="0" borderId="21" xfId="0" applyFont="1" applyBorder="1" applyAlignment="1">
      <alignment horizontal="center" vertical="justify"/>
    </xf>
    <xf numFmtId="189" fontId="26" fillId="0" borderId="26" xfId="0" applyNumberFormat="1" applyFont="1" applyBorder="1" applyAlignment="1">
      <alignment horizontal="center" vertical="center"/>
    </xf>
    <xf numFmtId="189" fontId="26" fillId="0" borderId="21" xfId="0" applyNumberFormat="1" applyFont="1" applyBorder="1" applyAlignment="1">
      <alignment horizontal="center" vertical="center"/>
    </xf>
    <xf numFmtId="4" fontId="26" fillId="0" borderId="26" xfId="0" applyNumberFormat="1" applyFont="1" applyBorder="1" applyAlignment="1">
      <alignment horizontal="center" vertical="center"/>
    </xf>
    <xf numFmtId="4" fontId="26" fillId="0" borderId="21" xfId="0" applyNumberFormat="1" applyFont="1" applyBorder="1" applyAlignment="1">
      <alignment horizontal="center" vertical="center"/>
    </xf>
    <xf numFmtId="189" fontId="26" fillId="0" borderId="21" xfId="0" applyNumberFormat="1" applyFont="1" applyBorder="1" applyAlignment="1">
      <alignment horizontal="center"/>
    </xf>
    <xf numFmtId="4" fontId="26" fillId="0" borderId="0" xfId="0" applyNumberFormat="1" applyFont="1" applyAlignment="1">
      <alignment/>
    </xf>
    <xf numFmtId="4" fontId="26" fillId="0" borderId="0" xfId="0" applyNumberFormat="1" applyFont="1" applyBorder="1" applyAlignment="1">
      <alignment/>
    </xf>
    <xf numFmtId="3" fontId="26" fillId="0" borderId="36" xfId="0" applyNumberFormat="1" applyFont="1" applyBorder="1" applyAlignment="1">
      <alignment horizontal="center" vertical="center"/>
    </xf>
    <xf numFmtId="0" fontId="28" fillId="0" borderId="0" xfId="0" applyFont="1" applyAlignment="1">
      <alignment horizontal="center" vertical="center" textRotation="90"/>
    </xf>
    <xf numFmtId="0" fontId="26" fillId="0" borderId="0" xfId="0" applyFont="1" applyAlignment="1">
      <alignment horizontal="center"/>
    </xf>
    <xf numFmtId="0" fontId="28" fillId="0" borderId="0" xfId="0" applyFont="1" applyAlignment="1">
      <alignment horizontal="center"/>
    </xf>
    <xf numFmtId="3" fontId="26" fillId="0" borderId="0" xfId="0" applyNumberFormat="1" applyFont="1" applyAlignment="1">
      <alignment/>
    </xf>
    <xf numFmtId="0" fontId="26" fillId="0" borderId="0" xfId="0" applyFont="1" applyBorder="1" applyAlignment="1">
      <alignment horizontal="centerContinuous"/>
    </xf>
    <xf numFmtId="0" fontId="26" fillId="0" borderId="0" xfId="0" applyFont="1" applyBorder="1" applyAlignment="1">
      <alignment horizontal="center"/>
    </xf>
    <xf numFmtId="0" fontId="28" fillId="0" borderId="0" xfId="0" applyFont="1" applyAlignment="1">
      <alignment horizontal="center" vertical="center"/>
    </xf>
    <xf numFmtId="0" fontId="26" fillId="0" borderId="0" xfId="0" applyNumberFormat="1" applyFont="1" applyBorder="1" applyAlignment="1">
      <alignment horizontal="center"/>
    </xf>
    <xf numFmtId="0" fontId="26" fillId="0" borderId="0" xfId="0" applyNumberFormat="1" applyFont="1" applyAlignment="1">
      <alignment horizontal="center"/>
    </xf>
    <xf numFmtId="189" fontId="27" fillId="0" borderId="0" xfId="0" applyNumberFormat="1" applyFont="1" applyAlignment="1">
      <alignment horizontal="center"/>
    </xf>
    <xf numFmtId="189" fontId="26" fillId="0" borderId="0" xfId="0" applyNumberFormat="1" applyFont="1" applyBorder="1" applyAlignment="1">
      <alignment horizontal="center"/>
    </xf>
    <xf numFmtId="189" fontId="26" fillId="0" borderId="0" xfId="0" applyNumberFormat="1" applyFont="1" applyAlignment="1">
      <alignment horizontal="center"/>
    </xf>
    <xf numFmtId="189" fontId="26" fillId="0" borderId="16" xfId="0" applyNumberFormat="1" applyFont="1" applyBorder="1" applyAlignment="1">
      <alignment horizontal="center"/>
    </xf>
    <xf numFmtId="189" fontId="27" fillId="0" borderId="0" xfId="0" applyNumberFormat="1" applyFont="1" applyBorder="1" applyAlignment="1">
      <alignment horizontal="center"/>
    </xf>
    <xf numFmtId="3" fontId="30" fillId="0" borderId="0" xfId="17" applyNumberFormat="1" applyFont="1" applyAlignment="1">
      <alignment horizontal="center"/>
    </xf>
    <xf numFmtId="3" fontId="30" fillId="0" borderId="0" xfId="0" applyNumberFormat="1" applyFont="1" applyAlignment="1">
      <alignment horizontal="center"/>
    </xf>
    <xf numFmtId="0" fontId="10" fillId="0" borderId="12" xfId="0" applyFont="1" applyBorder="1" applyAlignment="1">
      <alignment horizontal="right"/>
    </xf>
    <xf numFmtId="189" fontId="2" fillId="0" borderId="0" xfId="0" applyNumberFormat="1" applyFont="1" applyAlignment="1">
      <alignment horizontal="center"/>
    </xf>
    <xf numFmtId="0" fontId="19" fillId="0" borderId="0" xfId="0" applyFont="1" applyAlignment="1">
      <alignment horizontal="center" vertical="center"/>
    </xf>
    <xf numFmtId="0" fontId="16" fillId="0" borderId="0" xfId="0" applyFont="1" applyAlignment="1">
      <alignment horizontal="center"/>
    </xf>
    <xf numFmtId="3" fontId="30" fillId="0" borderId="0" xfId="17" applyNumberFormat="1" applyFont="1" applyAlignment="1">
      <alignment horizontal="center" vertical="center"/>
    </xf>
    <xf numFmtId="3" fontId="20" fillId="0" borderId="0" xfId="0" applyNumberFormat="1" applyFont="1" applyAlignment="1">
      <alignment horizontal="center"/>
    </xf>
    <xf numFmtId="0" fontId="10" fillId="0" borderId="0" xfId="0" applyFont="1" applyAlignment="1">
      <alignment horizontal="right"/>
    </xf>
    <xf numFmtId="3" fontId="8" fillId="0" borderId="0" xfId="0" applyNumberFormat="1" applyFont="1" applyAlignment="1">
      <alignment horizontal="center"/>
    </xf>
    <xf numFmtId="0" fontId="30" fillId="0" borderId="0" xfId="0" applyFont="1" applyAlignment="1">
      <alignment horizontal="center"/>
    </xf>
    <xf numFmtId="3" fontId="11" fillId="0" borderId="0" xfId="0" applyNumberFormat="1" applyFont="1" applyAlignment="1">
      <alignment/>
    </xf>
    <xf numFmtId="0" fontId="8" fillId="0" borderId="1" xfId="0" applyFont="1" applyBorder="1" applyAlignment="1">
      <alignment horizontal="center" vertical="justify"/>
    </xf>
    <xf numFmtId="0" fontId="21" fillId="0" borderId="0" xfId="0" applyFont="1" applyAlignment="1">
      <alignment vertical="justify" textRotation="90"/>
    </xf>
    <xf numFmtId="0" fontId="21" fillId="0" borderId="0" xfId="0" applyFont="1" applyAlignment="1">
      <alignment textRotation="90"/>
    </xf>
    <xf numFmtId="0" fontId="25" fillId="0" borderId="0" xfId="0" applyFont="1" applyAlignment="1">
      <alignment vertical="justify" textRotation="90"/>
    </xf>
    <xf numFmtId="0" fontId="8" fillId="0" borderId="2" xfId="0" applyFont="1" applyBorder="1" applyAlignment="1">
      <alignment horizontal="center" vertical="justify"/>
    </xf>
    <xf numFmtId="0" fontId="11" fillId="0" borderId="2" xfId="0" applyFont="1" applyBorder="1" applyAlignment="1">
      <alignment/>
    </xf>
    <xf numFmtId="0" fontId="20" fillId="0" borderId="20" xfId="0" applyFont="1" applyBorder="1" applyAlignment="1">
      <alignment/>
    </xf>
    <xf numFmtId="3" fontId="20" fillId="0" borderId="0" xfId="0" applyNumberFormat="1" applyFont="1" applyBorder="1" applyAlignment="1">
      <alignment horizontal="center"/>
    </xf>
    <xf numFmtId="0" fontId="11" fillId="0" borderId="17" xfId="0" applyFont="1" applyBorder="1" applyAlignment="1">
      <alignment/>
    </xf>
    <xf numFmtId="0" fontId="11" fillId="0" borderId="20" xfId="0" applyFont="1" applyBorder="1" applyAlignment="1">
      <alignment/>
    </xf>
    <xf numFmtId="189" fontId="20" fillId="0" borderId="2" xfId="0" applyNumberFormat="1" applyFont="1" applyBorder="1" applyAlignment="1">
      <alignment/>
    </xf>
    <xf numFmtId="189" fontId="20" fillId="0" borderId="20" xfId="0" applyNumberFormat="1" applyFont="1" applyBorder="1" applyAlignment="1">
      <alignment/>
    </xf>
    <xf numFmtId="0" fontId="20" fillId="0" borderId="2" xfId="0" applyFont="1" applyBorder="1" applyAlignment="1">
      <alignment horizontal="center"/>
    </xf>
    <xf numFmtId="3" fontId="20" fillId="0" borderId="0" xfId="17" applyNumberFormat="1" applyFont="1" applyBorder="1" applyAlignment="1">
      <alignment horizontal="center"/>
    </xf>
    <xf numFmtId="0" fontId="20" fillId="0" borderId="0" xfId="0" applyFont="1" applyAlignment="1">
      <alignment horizontal="center"/>
    </xf>
    <xf numFmtId="0" fontId="30" fillId="0" borderId="0" xfId="0" applyFont="1" applyAlignment="1">
      <alignment horizontal="centerContinuous" vertical="center"/>
    </xf>
    <xf numFmtId="189" fontId="0" fillId="0" borderId="2" xfId="0" applyNumberFormat="1" applyFont="1" applyBorder="1" applyAlignment="1">
      <alignment horizontal="center"/>
    </xf>
    <xf numFmtId="0" fontId="0" fillId="0" borderId="2" xfId="0" applyFont="1" applyBorder="1" applyAlignment="1">
      <alignment horizontal="center"/>
    </xf>
    <xf numFmtId="0" fontId="10" fillId="0" borderId="11" xfId="0" applyFont="1" applyBorder="1" applyAlignment="1">
      <alignment horizontal="right"/>
    </xf>
    <xf numFmtId="0" fontId="10" fillId="0" borderId="9" xfId="0" applyFont="1" applyBorder="1" applyAlignment="1">
      <alignment horizontal="center"/>
    </xf>
    <xf numFmtId="0" fontId="10" fillId="0" borderId="11" xfId="0" applyFont="1" applyBorder="1" applyAlignment="1">
      <alignment horizontal="center"/>
    </xf>
    <xf numFmtId="189" fontId="0" fillId="0" borderId="20" xfId="0" applyNumberFormat="1" applyFont="1" applyBorder="1" applyAlignment="1">
      <alignment/>
    </xf>
    <xf numFmtId="3" fontId="26" fillId="0" borderId="20"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xf>
    <xf numFmtId="0" fontId="7" fillId="0" borderId="13" xfId="0" applyFont="1" applyBorder="1" applyAlignment="1">
      <alignment horizontal="center"/>
    </xf>
    <xf numFmtId="0" fontId="10" fillId="0" borderId="7" xfId="0" applyFont="1" applyBorder="1" applyAlignment="1">
      <alignment horizontal="right"/>
    </xf>
    <xf numFmtId="0" fontId="10" fillId="0" borderId="8" xfId="0" applyFont="1" applyBorder="1" applyAlignment="1">
      <alignment horizontal="right"/>
    </xf>
    <xf numFmtId="0" fontId="10" fillId="0" borderId="9" xfId="0" applyFont="1" applyBorder="1" applyAlignment="1">
      <alignment horizontal="right"/>
    </xf>
    <xf numFmtId="0" fontId="31" fillId="0" borderId="0" xfId="15" applyAlignment="1">
      <alignment/>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6" fillId="0" borderId="0" xfId="0" applyFont="1" applyAlignment="1">
      <alignment horizontal="center"/>
    </xf>
    <xf numFmtId="0" fontId="2" fillId="0" borderId="0" xfId="0" applyFont="1" applyAlignment="1">
      <alignment horizontal="justify" vertical="top"/>
    </xf>
    <xf numFmtId="0" fontId="3" fillId="0" borderId="0" xfId="0" applyFont="1" applyAlignment="1">
      <alignment horizontal="right"/>
    </xf>
    <xf numFmtId="0" fontId="2" fillId="0" borderId="0" xfId="0" applyFont="1" applyAlignment="1">
      <alignment horizontal="justify"/>
    </xf>
    <xf numFmtId="0" fontId="13" fillId="0" borderId="0" xfId="0" applyFont="1" applyAlignment="1">
      <alignment horizontal="center"/>
    </xf>
    <xf numFmtId="0" fontId="13" fillId="0" borderId="0" xfId="0" applyFont="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justify"/>
    </xf>
    <xf numFmtId="0" fontId="14" fillId="0" borderId="0" xfId="0" applyFont="1" applyAlignment="1">
      <alignment horizontal="center" vertical="top"/>
    </xf>
    <xf numFmtId="0" fontId="14" fillId="0" borderId="0" xfId="0" applyFont="1"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top"/>
    </xf>
    <xf numFmtId="3" fontId="7" fillId="0" borderId="0" xfId="0" applyNumberFormat="1" applyFont="1" applyAlignment="1">
      <alignment horizontal="center"/>
    </xf>
    <xf numFmtId="3" fontId="8" fillId="0" borderId="0" xfId="0" applyNumberFormat="1" applyFont="1" applyBorder="1" applyAlignment="1">
      <alignment horizontal="center" vertical="top"/>
    </xf>
    <xf numFmtId="3" fontId="10" fillId="0" borderId="0" xfId="0" applyNumberFormat="1" applyFont="1" applyAlignment="1">
      <alignment horizontal="center"/>
    </xf>
    <xf numFmtId="3" fontId="8" fillId="0" borderId="0" xfId="0" applyNumberFormat="1" applyFont="1" applyBorder="1" applyAlignment="1">
      <alignment horizontal="justify" vertical="top"/>
    </xf>
    <xf numFmtId="0" fontId="8" fillId="0" borderId="0" xfId="0" applyFont="1" applyAlignment="1">
      <alignment horizontal="justify" vertical="top"/>
    </xf>
    <xf numFmtId="3" fontId="14" fillId="0" borderId="0" xfId="0" applyNumberFormat="1" applyFont="1" applyAlignment="1">
      <alignment horizontal="center"/>
    </xf>
    <xf numFmtId="3" fontId="8" fillId="0" borderId="0" xfId="0" applyNumberFormat="1" applyFont="1" applyAlignment="1">
      <alignment horizontal="center" vertical="top"/>
    </xf>
    <xf numFmtId="3" fontId="8" fillId="0" borderId="0" xfId="0" applyNumberFormat="1" applyFont="1" applyAlignment="1">
      <alignment horizontal="center" vertical="justify"/>
    </xf>
    <xf numFmtId="0" fontId="19" fillId="0" borderId="0" xfId="0" applyFont="1" applyAlignment="1">
      <alignment horizontal="center" vertical="top"/>
    </xf>
    <xf numFmtId="0" fontId="14" fillId="0" borderId="0" xfId="0" applyFont="1" applyBorder="1" applyAlignment="1">
      <alignment horizontal="center" vertical="top"/>
    </xf>
    <xf numFmtId="0" fontId="14" fillId="0" borderId="1" xfId="0" applyFont="1" applyBorder="1" applyAlignment="1">
      <alignment horizontal="center" vertical="top"/>
    </xf>
    <xf numFmtId="0" fontId="8" fillId="0" borderId="28" xfId="0" applyFont="1" applyBorder="1" applyAlignment="1">
      <alignment horizontal="center" vertical="top"/>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8" xfId="0" applyFont="1" applyBorder="1" applyAlignment="1">
      <alignment horizontal="center" vertical="top"/>
    </xf>
    <xf numFmtId="0" fontId="1" fillId="0" borderId="0" xfId="0" applyFont="1" applyAlignment="1">
      <alignment horizontal="center"/>
    </xf>
    <xf numFmtId="0" fontId="1" fillId="0" borderId="0" xfId="0" applyFont="1" applyAlignment="1">
      <alignment horizontal="center" vertical="top"/>
    </xf>
    <xf numFmtId="0" fontId="7" fillId="0" borderId="10" xfId="0" applyFont="1" applyBorder="1" applyAlignment="1">
      <alignment horizontal="center" vertical="center"/>
    </xf>
    <xf numFmtId="0" fontId="10" fillId="0" borderId="25" xfId="0" applyFont="1" applyBorder="1" applyAlignment="1">
      <alignment horizontal="right"/>
    </xf>
    <xf numFmtId="3" fontId="15" fillId="0" borderId="0" xfId="0" applyNumberFormat="1" applyFont="1" applyBorder="1" applyAlignment="1">
      <alignment horizontal="center" vertical="top"/>
    </xf>
    <xf numFmtId="3" fontId="16" fillId="0" borderId="0" xfId="0" applyNumberFormat="1" applyFont="1" applyBorder="1" applyAlignment="1">
      <alignment horizontal="center" vertical="top"/>
    </xf>
    <xf numFmtId="3" fontId="10" fillId="0" borderId="0" xfId="17" applyNumberFormat="1" applyFont="1" applyAlignment="1">
      <alignment horizontal="center"/>
    </xf>
    <xf numFmtId="0" fontId="2" fillId="0" borderId="0" xfId="0" applyFont="1" applyAlignment="1">
      <alignment horizontal="center" vertical="top"/>
    </xf>
    <xf numFmtId="0" fontId="8" fillId="0" borderId="0" xfId="0" applyFont="1" applyAlignment="1">
      <alignment horizont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Border="1" applyAlignment="1">
      <alignment horizontal="center" vertical="center"/>
    </xf>
    <xf numFmtId="0" fontId="28" fillId="0" borderId="18" xfId="0" applyFont="1" applyBorder="1" applyAlignment="1">
      <alignment horizontal="center" vertical="center" textRotation="90"/>
    </xf>
    <xf numFmtId="0" fontId="28" fillId="0" borderId="26" xfId="0" applyFont="1" applyBorder="1" applyAlignment="1">
      <alignment horizontal="center" vertical="center" textRotation="90"/>
    </xf>
    <xf numFmtId="0" fontId="13" fillId="0" borderId="37" xfId="0" applyFont="1" applyBorder="1" applyAlignment="1">
      <alignment horizontal="center" vertical="center"/>
    </xf>
    <xf numFmtId="0" fontId="13" fillId="0" borderId="4" xfId="0" applyFont="1" applyBorder="1" applyAlignment="1">
      <alignment horizontal="center" vertical="center"/>
    </xf>
    <xf numFmtId="0" fontId="7" fillId="0" borderId="0" xfId="0" applyFont="1" applyBorder="1" applyAlignment="1">
      <alignment horizont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3" xfId="0" applyFont="1" applyBorder="1" applyAlignment="1">
      <alignment horizontal="center" vertical="center"/>
    </xf>
    <xf numFmtId="0" fontId="7" fillId="0" borderId="3" xfId="0" applyFont="1" applyBorder="1" applyAlignment="1">
      <alignment horizontal="center"/>
    </xf>
    <xf numFmtId="0" fontId="30" fillId="0" borderId="0" xfId="0" applyFont="1" applyAlignment="1">
      <alignment horizontal="center" vertical="center"/>
    </xf>
    <xf numFmtId="0" fontId="31" fillId="0" borderId="0" xfId="15"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152400</xdr:rowOff>
    </xdr:from>
    <xdr:to>
      <xdr:col>9</xdr:col>
      <xdr:colOff>228600</xdr:colOff>
      <xdr:row>33</xdr:row>
      <xdr:rowOff>0</xdr:rowOff>
    </xdr:to>
    <xdr:sp>
      <xdr:nvSpPr>
        <xdr:cNvPr id="1" name="TextBox 1"/>
        <xdr:cNvSpPr txBox="1">
          <a:spLocks noChangeArrowheads="1"/>
        </xdr:cNvSpPr>
      </xdr:nvSpPr>
      <xdr:spPr>
        <a:xfrm>
          <a:off x="1562100" y="3609975"/>
          <a:ext cx="5524500" cy="1952625"/>
        </a:xfrm>
        <a:prstGeom prst="rect">
          <a:avLst/>
        </a:prstGeom>
        <a:noFill/>
        <a:ln w="9525" cmpd="sng">
          <a:solidFill>
            <a:srgbClr val="FFFFFF"/>
          </a:solidFill>
          <a:headEnd type="none"/>
          <a:tailEnd type="none"/>
        </a:ln>
      </xdr:spPr>
      <xdr:txBody>
        <a:bodyPr vertOverflow="clip" wrap="square" anchor="b"/>
        <a:p>
          <a:pPr algn="ctr">
            <a:defRPr/>
          </a:pPr>
          <a:r>
            <a:rPr lang="en-US" cap="none" sz="3600" b="0" i="0" u="none" baseline="0">
              <a:latin typeface="Arial"/>
              <a:ea typeface="Arial"/>
              <a:cs typeface="Arial"/>
            </a:rPr>
            <a:t>CATASTRO VITICOLA NACIONAL
2000</a:t>
          </a:r>
        </a:p>
      </xdr:txBody>
    </xdr:sp>
    <xdr:clientData/>
  </xdr:twoCellAnchor>
  <xdr:twoCellAnchor>
    <xdr:from>
      <xdr:col>2</xdr:col>
      <xdr:colOff>190500</xdr:colOff>
      <xdr:row>3</xdr:row>
      <xdr:rowOff>38100</xdr:rowOff>
    </xdr:from>
    <xdr:to>
      <xdr:col>8</xdr:col>
      <xdr:colOff>114300</xdr:colOff>
      <xdr:row>12</xdr:row>
      <xdr:rowOff>66675</xdr:rowOff>
    </xdr:to>
    <xdr:pic>
      <xdr:nvPicPr>
        <xdr:cNvPr id="2" name="Picture 46"/>
        <xdr:cNvPicPr preferRelativeResize="1">
          <a:picLocks noChangeAspect="1"/>
        </xdr:cNvPicPr>
      </xdr:nvPicPr>
      <xdr:blipFill>
        <a:blip r:embed="rId1"/>
        <a:stretch>
          <a:fillRect/>
        </a:stretch>
      </xdr:blipFill>
      <xdr:spPr>
        <a:xfrm>
          <a:off x="1714500" y="523875"/>
          <a:ext cx="4495800" cy="1485900"/>
        </a:xfrm>
        <a:prstGeom prst="rect">
          <a:avLst/>
        </a:prstGeom>
        <a:noFill/>
        <a:ln w="9525" cmpd="sng">
          <a:noFill/>
        </a:ln>
      </xdr:spPr>
    </xdr:pic>
    <xdr:clientData/>
  </xdr:twoCellAnchor>
  <xdr:oneCellAnchor>
    <xdr:from>
      <xdr:col>7</xdr:col>
      <xdr:colOff>38100</xdr:colOff>
      <xdr:row>40</xdr:row>
      <xdr:rowOff>142875</xdr:rowOff>
    </xdr:from>
    <xdr:ext cx="2619375" cy="371475"/>
    <xdr:sp>
      <xdr:nvSpPr>
        <xdr:cNvPr id="3" name="TextBox 47"/>
        <xdr:cNvSpPr txBox="1">
          <a:spLocks noChangeArrowheads="1"/>
        </xdr:cNvSpPr>
      </xdr:nvSpPr>
      <xdr:spPr>
        <a:xfrm>
          <a:off x="5372100" y="6838950"/>
          <a:ext cx="2619375" cy="371475"/>
        </a:xfrm>
        <a:prstGeom prst="rect">
          <a:avLst/>
        </a:prstGeom>
        <a:noFill/>
        <a:ln w="9525" cmpd="sng">
          <a:noFill/>
        </a:ln>
      </xdr:spPr>
      <xdr:txBody>
        <a:bodyPr vertOverflow="clip" wrap="square">
          <a:spAutoFit/>
        </a:bodyPr>
        <a:p>
          <a:pPr algn="ctr">
            <a:defRPr/>
          </a:pPr>
          <a:r>
            <a:rPr lang="en-US" cap="none" sz="1000" b="0" i="0" u="none" baseline="0"/>
            <a:t>DEPARTAMENTO PROTECCION AGRICOLA
VIÑAS Y VINOS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142875</xdr:rowOff>
    </xdr:from>
    <xdr:ext cx="3048000" cy="628650"/>
    <xdr:sp>
      <xdr:nvSpPr>
        <xdr:cNvPr id="1" name="TextBox 2"/>
        <xdr:cNvSpPr txBox="1">
          <a:spLocks noChangeArrowheads="1"/>
        </xdr:cNvSpPr>
      </xdr:nvSpPr>
      <xdr:spPr>
        <a:xfrm>
          <a:off x="4962525" y="304800"/>
          <a:ext cx="3048000" cy="628650"/>
        </a:xfrm>
        <a:prstGeom prst="rect">
          <a:avLst/>
        </a:prstGeom>
        <a:noFill/>
        <a:ln w="9525" cmpd="sng">
          <a:noFill/>
        </a:ln>
      </xdr:spPr>
      <xdr:txBody>
        <a:bodyPr vertOverflow="clip" wrap="square">
          <a:spAutoFit/>
        </a:bodyPr>
        <a:p>
          <a:pPr algn="r">
            <a:defRPr/>
          </a:pPr>
          <a:r>
            <a:rPr lang="en-US" cap="none" sz="1800" b="1" i="0" u="none" baseline="0"/>
            <a:t>CATASTRO VITICOLA NACIONAL
2000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30"/>
  <sheetViews>
    <sheetView showGridLines="0" tabSelected="1" zoomScale="75" zoomScaleNormal="75" workbookViewId="0" topLeftCell="A1">
      <selection activeCell="A1" sqref="A1"/>
    </sheetView>
  </sheetViews>
  <sheetFormatPr defaultColWidth="11.421875" defaultRowHeight="12.75"/>
  <sheetData>
    <row r="3" ht="12.75">
      <c r="A3" s="6"/>
    </row>
    <row r="13" ht="30">
      <c r="A13" s="7"/>
    </row>
    <row r="27" spans="1:11" ht="12.75">
      <c r="A27" s="279"/>
      <c r="B27" s="279"/>
      <c r="C27" s="279"/>
      <c r="D27" s="279"/>
      <c r="E27" s="279"/>
      <c r="F27" s="279"/>
      <c r="G27" s="279"/>
      <c r="H27" s="279"/>
      <c r="I27" s="279"/>
      <c r="J27" s="279"/>
      <c r="K27" s="279"/>
    </row>
    <row r="28" spans="1:11" ht="12.75">
      <c r="A28" s="279"/>
      <c r="B28" s="279"/>
      <c r="C28" s="279"/>
      <c r="D28" s="279"/>
      <c r="E28" s="279"/>
      <c r="F28" s="279"/>
      <c r="G28" s="279"/>
      <c r="H28" s="279"/>
      <c r="I28" s="279"/>
      <c r="J28" s="279"/>
      <c r="K28" s="279"/>
    </row>
    <row r="29" spans="1:11" ht="12.75">
      <c r="A29" s="279"/>
      <c r="B29" s="279"/>
      <c r="C29" s="279"/>
      <c r="D29" s="279"/>
      <c r="E29" s="279"/>
      <c r="F29" s="279"/>
      <c r="G29" s="279"/>
      <c r="H29" s="279"/>
      <c r="I29" s="279"/>
      <c r="J29" s="279"/>
      <c r="K29" s="279"/>
    </row>
    <row r="30" spans="1:11" ht="12.75">
      <c r="A30" s="279"/>
      <c r="B30" s="279"/>
      <c r="C30" s="279"/>
      <c r="D30" s="279"/>
      <c r="E30" s="279"/>
      <c r="F30" s="279"/>
      <c r="G30" s="279"/>
      <c r="H30" s="279"/>
      <c r="I30" s="279"/>
      <c r="J30" s="279"/>
      <c r="K30" s="279"/>
    </row>
  </sheetData>
  <mergeCells count="1">
    <mergeCell ref="A27:K30"/>
  </mergeCells>
  <printOptions horizontalCentered="1"/>
  <pageMargins left="0.75" right="0.75" top="1" bottom="1" header="0" footer="0"/>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D22"/>
  <sheetViews>
    <sheetView zoomScale="75" zoomScaleNormal="75" workbookViewId="0" topLeftCell="A1">
      <selection activeCell="A1" sqref="A1"/>
    </sheetView>
  </sheetViews>
  <sheetFormatPr defaultColWidth="11.421875" defaultRowHeight="12.75"/>
  <cols>
    <col min="1" max="1" width="29.8515625" style="8" customWidth="1"/>
    <col min="2" max="3" width="22.00390625" style="8" customWidth="1"/>
    <col min="4" max="4" width="17.57421875" style="8" customWidth="1"/>
  </cols>
  <sheetData>
    <row r="1" spans="1:4" ht="55.5" customHeight="1">
      <c r="A1" s="37"/>
      <c r="B1" s="235" t="s">
        <v>71</v>
      </c>
      <c r="C1" s="235" t="s">
        <v>16</v>
      </c>
      <c r="D1" s="235" t="s">
        <v>3</v>
      </c>
    </row>
    <row r="2" spans="1:4" ht="19.5" customHeight="1">
      <c r="A2" s="16" t="s">
        <v>52</v>
      </c>
      <c r="B2" s="137">
        <v>128</v>
      </c>
      <c r="C2" s="137">
        <v>2487.4</v>
      </c>
      <c r="D2" s="137">
        <f aca="true" t="shared" si="0" ref="D2:D10">SUM(B2:C2)</f>
        <v>2615.4</v>
      </c>
    </row>
    <row r="3" spans="1:4" ht="19.5" customHeight="1">
      <c r="A3" s="16" t="s">
        <v>74</v>
      </c>
      <c r="B3" s="137">
        <v>223.4</v>
      </c>
      <c r="C3" s="137">
        <v>1522.6</v>
      </c>
      <c r="D3" s="137">
        <f t="shared" si="0"/>
        <v>1746</v>
      </c>
    </row>
    <row r="4" spans="1:4" ht="19.5" customHeight="1">
      <c r="A4" s="16" t="s">
        <v>72</v>
      </c>
      <c r="B4" s="137">
        <v>232.7</v>
      </c>
      <c r="C4" s="137">
        <v>2177.2</v>
      </c>
      <c r="D4" s="137">
        <f t="shared" si="0"/>
        <v>2409.8999999999996</v>
      </c>
    </row>
    <row r="5" spans="1:4" ht="19.5" customHeight="1">
      <c r="A5" s="16" t="s">
        <v>73</v>
      </c>
      <c r="B5" s="137">
        <v>158.2</v>
      </c>
      <c r="C5" s="137">
        <v>2220.6</v>
      </c>
      <c r="D5" s="137">
        <f t="shared" si="0"/>
        <v>2378.7999999999997</v>
      </c>
    </row>
    <row r="6" spans="1:4" ht="19.5" customHeight="1">
      <c r="A6" s="16" t="s">
        <v>45</v>
      </c>
      <c r="B6" s="137">
        <v>20.2</v>
      </c>
      <c r="C6" s="137">
        <v>807.9</v>
      </c>
      <c r="D6" s="137">
        <f t="shared" si="0"/>
        <v>828.1</v>
      </c>
    </row>
    <row r="7" spans="1:4" ht="19.5" customHeight="1">
      <c r="A7" s="16" t="s">
        <v>76</v>
      </c>
      <c r="B7" s="137">
        <v>6.2</v>
      </c>
      <c r="C7" s="137">
        <v>59</v>
      </c>
      <c r="D7" s="137">
        <f t="shared" si="0"/>
        <v>65.2</v>
      </c>
    </row>
    <row r="8" spans="1:4" ht="19.5" customHeight="1">
      <c r="A8" s="16" t="s">
        <v>75</v>
      </c>
      <c r="B8" s="137">
        <v>19.3</v>
      </c>
      <c r="C8" s="137"/>
      <c r="D8" s="137">
        <f t="shared" si="0"/>
        <v>19.3</v>
      </c>
    </row>
    <row r="9" spans="1:4" ht="19.5" customHeight="1">
      <c r="A9" s="16" t="s">
        <v>78</v>
      </c>
      <c r="B9" s="137">
        <v>7.4</v>
      </c>
      <c r="C9" s="137">
        <v>4.2</v>
      </c>
      <c r="D9" s="137">
        <f t="shared" si="0"/>
        <v>11.600000000000001</v>
      </c>
    </row>
    <row r="10" spans="1:4" ht="19.5" customHeight="1">
      <c r="A10" s="16" t="s">
        <v>77</v>
      </c>
      <c r="B10" s="137">
        <v>2</v>
      </c>
      <c r="C10" s="137"/>
      <c r="D10" s="137">
        <f t="shared" si="0"/>
        <v>2</v>
      </c>
    </row>
    <row r="11" spans="1:4" ht="19.5" customHeight="1">
      <c r="A11" s="16"/>
      <c r="B11" s="137"/>
      <c r="C11" s="137"/>
      <c r="D11" s="137"/>
    </row>
    <row r="12" spans="1:4" ht="40.5" customHeight="1">
      <c r="A12" s="235" t="s">
        <v>3</v>
      </c>
      <c r="B12" s="237">
        <f>SUM(B2:B11)</f>
        <v>797.4</v>
      </c>
      <c r="C12" s="237">
        <f>SUM(C2:C11)</f>
        <v>9278.9</v>
      </c>
      <c r="D12" s="237">
        <f>SUM(B12:C12)</f>
        <v>10076.3</v>
      </c>
    </row>
    <row r="13" ht="19.5" customHeight="1">
      <c r="A13" s="16"/>
    </row>
    <row r="14" ht="19.5" customHeight="1">
      <c r="A14" s="16"/>
    </row>
    <row r="15" ht="19.5" customHeight="1">
      <c r="A15" s="16"/>
    </row>
    <row r="16" ht="19.5" customHeight="1">
      <c r="A16" s="16"/>
    </row>
    <row r="17" ht="19.5" customHeight="1">
      <c r="A17" s="16"/>
    </row>
    <row r="18" ht="19.5" customHeight="1">
      <c r="A18" s="16"/>
    </row>
    <row r="19" ht="19.5" customHeight="1">
      <c r="A19" s="16"/>
    </row>
    <row r="20" ht="19.5" customHeight="1">
      <c r="A20" s="16"/>
    </row>
    <row r="21" ht="19.5" customHeight="1">
      <c r="A21" s="16"/>
    </row>
    <row r="22" ht="19.5" customHeight="1">
      <c r="A22" s="16"/>
    </row>
  </sheetData>
  <printOptions gridLines="1" horizontalCentered="1" verticalCentered="1"/>
  <pageMargins left="0.75" right="0.75" top="0.9448818897637796" bottom="1" header="0.3937007874015748" footer="0.3937007874015748"/>
  <pageSetup horizontalDpi="300" verticalDpi="300" orientation="landscape" r:id="rId1"/>
  <headerFooter alignWithMargins="0">
    <oddHeader>&amp;LSERVICIO AGRÍCOLA Y GANADERO
Departamento Protección Agrícola
Viñas y Vinos&amp;C&amp;14
CATASTRO NACIONAL DE VIDES PARA PISCO (ha.)&amp;R&amp;12CUADRO Nº  7</oddHeader>
    <oddFooter>&amp;L&amp;F</oddFooter>
  </headerFooter>
</worksheet>
</file>

<file path=xl/worksheets/sheet11.xml><?xml version="1.0" encoding="utf-8"?>
<worksheet xmlns="http://schemas.openxmlformats.org/spreadsheetml/2006/main" xmlns:r="http://schemas.openxmlformats.org/officeDocument/2006/relationships">
  <dimension ref="A1:L6"/>
  <sheetViews>
    <sheetView workbookViewId="0" topLeftCell="A1">
      <selection activeCell="A1" sqref="A1:A2"/>
    </sheetView>
  </sheetViews>
  <sheetFormatPr defaultColWidth="11.421875" defaultRowHeight="12.75"/>
  <cols>
    <col min="1" max="1" width="14.7109375" style="8" customWidth="1"/>
    <col min="2" max="3" width="9.140625" style="8" customWidth="1"/>
    <col min="4" max="4" width="9.421875" style="8" customWidth="1"/>
    <col min="5" max="5" width="8.421875" style="8" customWidth="1"/>
    <col min="6" max="6" width="8.57421875" style="8" customWidth="1"/>
    <col min="7" max="7" width="7.7109375" style="8" customWidth="1"/>
    <col min="8" max="8" width="8.8515625" style="8" customWidth="1"/>
    <col min="9" max="9" width="6.57421875" style="8" bestFit="1" customWidth="1"/>
    <col min="10" max="10" width="9.140625" style="8" customWidth="1"/>
    <col min="11" max="11" width="7.57421875" style="8" customWidth="1"/>
    <col min="12" max="12" width="8.421875" style="8" customWidth="1"/>
  </cols>
  <sheetData>
    <row r="1" spans="1:12" ht="33.75" customHeight="1">
      <c r="A1" s="288" t="s">
        <v>59</v>
      </c>
      <c r="B1" s="288" t="s">
        <v>79</v>
      </c>
      <c r="C1" s="288"/>
      <c r="D1" s="288"/>
      <c r="E1" s="288"/>
      <c r="F1" s="288"/>
      <c r="G1" s="288"/>
      <c r="H1" s="288"/>
      <c r="I1" s="288"/>
      <c r="J1" s="288"/>
      <c r="K1" s="288"/>
      <c r="L1" s="288"/>
    </row>
    <row r="2" spans="1:12" ht="15.75">
      <c r="A2" s="288"/>
      <c r="B2" s="49">
        <v>1985</v>
      </c>
      <c r="C2" s="49">
        <v>1991</v>
      </c>
      <c r="D2" s="49">
        <v>1992</v>
      </c>
      <c r="E2" s="49">
        <v>1993</v>
      </c>
      <c r="F2" s="49">
        <v>1994</v>
      </c>
      <c r="G2" s="49">
        <v>1995</v>
      </c>
      <c r="H2" s="49">
        <v>1996</v>
      </c>
      <c r="I2" s="49">
        <v>1997</v>
      </c>
      <c r="J2" s="49">
        <v>1998</v>
      </c>
      <c r="K2" s="49">
        <v>1999</v>
      </c>
      <c r="L2" s="49">
        <v>2000</v>
      </c>
    </row>
    <row r="3" spans="1:12" ht="24.75" customHeight="1">
      <c r="A3" s="49" t="s">
        <v>4</v>
      </c>
      <c r="B3" s="101">
        <v>511</v>
      </c>
      <c r="C3" s="101">
        <v>505</v>
      </c>
      <c r="D3" s="101">
        <v>544</v>
      </c>
      <c r="E3" s="101">
        <v>717</v>
      </c>
      <c r="F3" s="101">
        <v>725</v>
      </c>
      <c r="G3" s="101">
        <v>731</v>
      </c>
      <c r="H3" s="101">
        <v>746</v>
      </c>
      <c r="I3" s="101">
        <v>781</v>
      </c>
      <c r="J3" s="101">
        <v>793</v>
      </c>
      <c r="K3" s="101">
        <v>798</v>
      </c>
      <c r="L3" s="101">
        <v>797.4</v>
      </c>
    </row>
    <row r="4" spans="1:12" ht="24.75" customHeight="1">
      <c r="A4" s="49" t="s">
        <v>5</v>
      </c>
      <c r="B4" s="101">
        <v>5364</v>
      </c>
      <c r="C4" s="101">
        <v>6918</v>
      </c>
      <c r="D4" s="101">
        <v>7251</v>
      </c>
      <c r="E4" s="101">
        <v>7509</v>
      </c>
      <c r="F4" s="101">
        <v>8362</v>
      </c>
      <c r="G4" s="101">
        <v>8654</v>
      </c>
      <c r="H4" s="101">
        <v>8980</v>
      </c>
      <c r="I4" s="101">
        <v>9228</v>
      </c>
      <c r="J4" s="101">
        <v>9394</v>
      </c>
      <c r="K4" s="101">
        <v>9581</v>
      </c>
      <c r="L4" s="101">
        <v>9278.9</v>
      </c>
    </row>
    <row r="5" spans="1:12" ht="24.75" customHeight="1">
      <c r="A5" s="54"/>
      <c r="B5" s="101"/>
      <c r="C5" s="101"/>
      <c r="D5" s="101"/>
      <c r="E5" s="101"/>
      <c r="F5" s="101"/>
      <c r="G5" s="101"/>
      <c r="H5" s="101"/>
      <c r="I5" s="101"/>
      <c r="J5" s="101"/>
      <c r="K5" s="101"/>
      <c r="L5" s="154"/>
    </row>
    <row r="6" spans="1:12" ht="24.75" customHeight="1">
      <c r="A6" s="49" t="s">
        <v>70</v>
      </c>
      <c r="B6" s="238">
        <f aca="true" t="shared" si="0" ref="B6:I6">SUM(B3:B5)</f>
        <v>5875</v>
      </c>
      <c r="C6" s="238">
        <f t="shared" si="0"/>
        <v>7423</v>
      </c>
      <c r="D6" s="238">
        <f t="shared" si="0"/>
        <v>7795</v>
      </c>
      <c r="E6" s="238">
        <f t="shared" si="0"/>
        <v>8226</v>
      </c>
      <c r="F6" s="238">
        <f t="shared" si="0"/>
        <v>9087</v>
      </c>
      <c r="G6" s="238">
        <f t="shared" si="0"/>
        <v>9385</v>
      </c>
      <c r="H6" s="238">
        <f t="shared" si="0"/>
        <v>9726</v>
      </c>
      <c r="I6" s="238">
        <f t="shared" si="0"/>
        <v>10009</v>
      </c>
      <c r="J6" s="238">
        <f>SUM(J3:J5)</f>
        <v>10187</v>
      </c>
      <c r="K6" s="238">
        <f>SUM(K3:K5)</f>
        <v>10379</v>
      </c>
      <c r="L6" s="238">
        <f>SUM(L3:L5)</f>
        <v>10076.3</v>
      </c>
    </row>
  </sheetData>
  <mergeCells count="2">
    <mergeCell ref="A1:A2"/>
    <mergeCell ref="B1:L1"/>
  </mergeCells>
  <printOptions gridLines="1" horizontalCentered="1" verticalCentered="1"/>
  <pageMargins left="0.75" right="0.75" top="1" bottom="1" header="0.3937007874015748" footer="0.3937007874015748"/>
  <pageSetup horizontalDpi="300" verticalDpi="300" orientation="landscape" r:id="rId1"/>
  <headerFooter alignWithMargins="0">
    <oddHeader>&amp;LSERVICIO AGRÍCOLA Y GANADERO
Departamento Protección Agrícola
Viñas y Vinos&amp;C&amp;14
EVOLUCIÓN SUPERFICIE DE VIDES PISQUERAS
AÑOS 1985  -  2000 (ha.)&amp;R&amp;12CUADRO Nº  8</oddHeader>
    <oddFooter>&amp;L&amp;F</oddFooter>
  </headerFooter>
</worksheet>
</file>

<file path=xl/worksheets/sheet12.xml><?xml version="1.0" encoding="utf-8"?>
<worksheet xmlns="http://schemas.openxmlformats.org/spreadsheetml/2006/main" xmlns:r="http://schemas.openxmlformats.org/officeDocument/2006/relationships">
  <dimension ref="A1:H6"/>
  <sheetViews>
    <sheetView workbookViewId="0" topLeftCell="A1">
      <selection activeCell="A1" sqref="A1:A2"/>
    </sheetView>
  </sheetViews>
  <sheetFormatPr defaultColWidth="11.421875" defaultRowHeight="12.75"/>
  <cols>
    <col min="1" max="8" width="15.7109375" style="8" customWidth="1"/>
    <col min="9" max="9" width="11.421875" style="8" customWidth="1"/>
  </cols>
  <sheetData>
    <row r="1" spans="1:8" ht="18">
      <c r="A1" s="284" t="s">
        <v>59</v>
      </c>
      <c r="B1" s="286" t="s">
        <v>60</v>
      </c>
      <c r="C1" s="286"/>
      <c r="D1" s="286"/>
      <c r="E1" s="286"/>
      <c r="F1" s="286"/>
      <c r="G1" s="286"/>
      <c r="H1" s="287" t="s">
        <v>61</v>
      </c>
    </row>
    <row r="2" spans="1:8" ht="16.5">
      <c r="A2" s="284"/>
      <c r="B2" s="236" t="s">
        <v>62</v>
      </c>
      <c r="C2" s="236" t="s">
        <v>89</v>
      </c>
      <c r="D2" s="236" t="s">
        <v>90</v>
      </c>
      <c r="E2" s="236" t="s">
        <v>91</v>
      </c>
      <c r="F2" s="236" t="s">
        <v>92</v>
      </c>
      <c r="G2" s="236" t="s">
        <v>67</v>
      </c>
      <c r="H2" s="287"/>
    </row>
    <row r="3" spans="1:8" ht="24.75" customHeight="1">
      <c r="A3" s="50" t="s">
        <v>4</v>
      </c>
      <c r="B3" s="135">
        <v>167</v>
      </c>
      <c r="C3" s="135">
        <v>117</v>
      </c>
      <c r="D3" s="135">
        <v>17</v>
      </c>
      <c r="E3" s="135">
        <v>9</v>
      </c>
      <c r="F3" s="135">
        <v>1</v>
      </c>
      <c r="G3" s="135">
        <v>2</v>
      </c>
      <c r="H3" s="135">
        <f>SUM(B3:G3)</f>
        <v>313</v>
      </c>
    </row>
    <row r="4" spans="1:8" ht="24.75" customHeight="1">
      <c r="A4" s="9" t="s">
        <v>5</v>
      </c>
      <c r="B4" s="135">
        <v>1189</v>
      </c>
      <c r="C4" s="135">
        <v>1133</v>
      </c>
      <c r="D4" s="135">
        <v>294</v>
      </c>
      <c r="E4" s="135">
        <v>146</v>
      </c>
      <c r="F4" s="135">
        <v>48</v>
      </c>
      <c r="G4" s="135">
        <v>4</v>
      </c>
      <c r="H4" s="135">
        <f>SUM(B4:G4)</f>
        <v>2814</v>
      </c>
    </row>
    <row r="5" spans="1:8" ht="24.75" customHeight="1">
      <c r="A5" s="9"/>
      <c r="B5" s="135"/>
      <c r="C5" s="135"/>
      <c r="D5" s="135"/>
      <c r="E5" s="135"/>
      <c r="F5" s="135"/>
      <c r="G5" s="135"/>
      <c r="H5" s="135"/>
    </row>
    <row r="6" spans="1:8" ht="24.75" customHeight="1">
      <c r="A6" s="13" t="s">
        <v>70</v>
      </c>
      <c r="B6" s="232">
        <f aca="true" t="shared" si="0" ref="B6:G6">SUM(B3:B5)</f>
        <v>1356</v>
      </c>
      <c r="C6" s="232">
        <f t="shared" si="0"/>
        <v>1250</v>
      </c>
      <c r="D6" s="232">
        <f t="shared" si="0"/>
        <v>311</v>
      </c>
      <c r="E6" s="232">
        <f t="shared" si="0"/>
        <v>155</v>
      </c>
      <c r="F6" s="232">
        <f t="shared" si="0"/>
        <v>49</v>
      </c>
      <c r="G6" s="232">
        <f t="shared" si="0"/>
        <v>6</v>
      </c>
      <c r="H6" s="232">
        <f>SUM(B6:G6)</f>
        <v>3127</v>
      </c>
    </row>
  </sheetData>
  <mergeCells count="3">
    <mergeCell ref="A1:A2"/>
    <mergeCell ref="B1:G1"/>
    <mergeCell ref="H1:H2"/>
  </mergeCells>
  <printOptions gridLines="1" horizontalCentered="1" verticalCentered="1"/>
  <pageMargins left="0.75" right="0.75" top="0.984251968503937" bottom="0.4724409448818898" header="0.3937007874015748" footer="0.5905511811023623"/>
  <pageSetup horizontalDpi="300" verticalDpi="300" orientation="landscape" r:id="rId1"/>
  <headerFooter alignWithMargins="0">
    <oddHeader>&amp;LSERVICIO AGRÍCOLA Y GANADERO
Departamento Protección Agrícola
Viñas y Vinos&amp;C&amp;14
DISTRIBUCIÓN DEL NÚMERO DE PROPIEDADES DE VIDES PARA PISCO
SEGÚN RANGOS DE SUPERFICIE  (ha.)&amp;R&amp;12CUADRO Nº  9</oddHeader>
    <oddFooter>&amp;L&amp;F</oddFooter>
  </headerFooter>
</worksheet>
</file>

<file path=xl/worksheets/sheet13.xml><?xml version="1.0" encoding="utf-8"?>
<worksheet xmlns="http://schemas.openxmlformats.org/spreadsheetml/2006/main" xmlns:r="http://schemas.openxmlformats.org/officeDocument/2006/relationships">
  <dimension ref="A1:I28"/>
  <sheetViews>
    <sheetView zoomScale="75" zoomScaleNormal="75" workbookViewId="0" topLeftCell="A1">
      <selection activeCell="A1" sqref="A1"/>
    </sheetView>
  </sheetViews>
  <sheetFormatPr defaultColWidth="11.421875" defaultRowHeight="12.75"/>
  <cols>
    <col min="1" max="1" width="23.421875" style="8" customWidth="1"/>
    <col min="2" max="2" width="8.7109375" style="8" bestFit="1" customWidth="1"/>
    <col min="3" max="4" width="10.57421875" style="8" bestFit="1" customWidth="1"/>
    <col min="5" max="5" width="10.00390625" style="8" bestFit="1" customWidth="1"/>
    <col min="6" max="6" width="9.8515625" style="8" bestFit="1" customWidth="1"/>
    <col min="7" max="7" width="11.421875" style="8" bestFit="1" customWidth="1"/>
    <col min="8" max="8" width="13.28125" style="8" bestFit="1" customWidth="1"/>
    <col min="9" max="9" width="10.28125" style="8" bestFit="1" customWidth="1"/>
    <col min="10" max="10" width="15.7109375" style="0" customWidth="1"/>
  </cols>
  <sheetData>
    <row r="1" spans="1:9" ht="15.75">
      <c r="A1" s="16"/>
      <c r="B1" s="49" t="s">
        <v>71</v>
      </c>
      <c r="C1" s="49" t="s">
        <v>16</v>
      </c>
      <c r="D1" s="49" t="s">
        <v>93</v>
      </c>
      <c r="E1" s="49" t="s">
        <v>18</v>
      </c>
      <c r="F1" s="49" t="s">
        <v>19</v>
      </c>
      <c r="G1" s="49" t="s">
        <v>20</v>
      </c>
      <c r="H1" s="49" t="s">
        <v>21</v>
      </c>
      <c r="I1" s="49" t="s">
        <v>22</v>
      </c>
    </row>
    <row r="2" spans="1:9" ht="15.75">
      <c r="A2" s="16"/>
      <c r="B2" s="9"/>
      <c r="C2" s="9"/>
      <c r="D2" s="9"/>
      <c r="E2" s="9"/>
      <c r="F2" s="9"/>
      <c r="G2" s="9"/>
      <c r="H2" s="9"/>
      <c r="I2" s="9"/>
    </row>
    <row r="3" spans="1:9" ht="15.75">
      <c r="A3" s="16" t="s">
        <v>94</v>
      </c>
      <c r="B3" s="137">
        <v>2267.1</v>
      </c>
      <c r="C3" s="137">
        <v>4081.5</v>
      </c>
      <c r="D3" s="137">
        <v>3486.3</v>
      </c>
      <c r="E3" s="137">
        <v>4642.8</v>
      </c>
      <c r="F3" s="137">
        <v>193.2</v>
      </c>
      <c r="G3" s="137">
        <v>0.8</v>
      </c>
      <c r="H3" s="137">
        <v>5895.5</v>
      </c>
      <c r="I3" s="137">
        <f aca="true" t="shared" si="0" ref="I3:I25">SUM(B3:H3)</f>
        <v>20567.2</v>
      </c>
    </row>
    <row r="4" spans="1:9" ht="15.75">
      <c r="A4" s="16" t="s">
        <v>95</v>
      </c>
      <c r="B4" s="137">
        <v>1594.5</v>
      </c>
      <c r="C4" s="137">
        <v>2236.6</v>
      </c>
      <c r="D4" s="137">
        <v>2348.8</v>
      </c>
      <c r="E4" s="137">
        <v>1406.5</v>
      </c>
      <c r="F4" s="137">
        <v>254.8</v>
      </c>
      <c r="G4" s="137"/>
      <c r="H4" s="137">
        <v>1493.1</v>
      </c>
      <c r="I4" s="137">
        <f t="shared" si="0"/>
        <v>9334.3</v>
      </c>
    </row>
    <row r="5" spans="1:9" ht="15.75">
      <c r="A5" s="16" t="s">
        <v>96</v>
      </c>
      <c r="B5" s="137">
        <v>21.8</v>
      </c>
      <c r="C5" s="137">
        <v>708.7</v>
      </c>
      <c r="D5" s="137">
        <v>1079.5</v>
      </c>
      <c r="E5" s="137">
        <v>1666.7</v>
      </c>
      <c r="F5" s="137">
        <v>108.9</v>
      </c>
      <c r="G5" s="137"/>
      <c r="H5" s="137">
        <v>1461.8</v>
      </c>
      <c r="I5" s="137">
        <f t="shared" si="0"/>
        <v>5047.4</v>
      </c>
    </row>
    <row r="6" spans="1:9" ht="15.75">
      <c r="A6" s="16" t="s">
        <v>97</v>
      </c>
      <c r="B6" s="137">
        <v>1323.8</v>
      </c>
      <c r="C6" s="137">
        <v>1327</v>
      </c>
      <c r="D6" s="137">
        <v>1151.4</v>
      </c>
      <c r="E6" s="137">
        <v>696.7</v>
      </c>
      <c r="F6" s="137">
        <v>37.1</v>
      </c>
      <c r="G6" s="137"/>
      <c r="H6" s="137">
        <v>831.1</v>
      </c>
      <c r="I6" s="137">
        <f t="shared" si="0"/>
        <v>5367.100000000001</v>
      </c>
    </row>
    <row r="7" spans="1:9" ht="15.75">
      <c r="A7" s="16" t="s">
        <v>98</v>
      </c>
      <c r="B7" s="135"/>
      <c r="C7" s="137">
        <v>3</v>
      </c>
      <c r="D7" s="137">
        <v>605.6</v>
      </c>
      <c r="E7" s="137">
        <v>664.7</v>
      </c>
      <c r="F7" s="137">
        <v>9</v>
      </c>
      <c r="G7" s="137"/>
      <c r="H7" s="137">
        <v>260.3</v>
      </c>
      <c r="I7" s="137">
        <f t="shared" si="0"/>
        <v>1542.6000000000001</v>
      </c>
    </row>
    <row r="8" spans="1:9" ht="15.75">
      <c r="A8" s="16" t="s">
        <v>99</v>
      </c>
      <c r="B8" s="137">
        <v>194.9</v>
      </c>
      <c r="C8" s="137">
        <v>277.4</v>
      </c>
      <c r="D8" s="137">
        <v>373.1</v>
      </c>
      <c r="E8" s="137">
        <v>281</v>
      </c>
      <c r="F8" s="137">
        <v>19.7</v>
      </c>
      <c r="G8" s="137"/>
      <c r="H8" s="137">
        <v>239.1</v>
      </c>
      <c r="I8" s="137">
        <f t="shared" si="0"/>
        <v>1385.2</v>
      </c>
    </row>
    <row r="9" spans="1:9" ht="15.75">
      <c r="A9" s="16" t="s">
        <v>100</v>
      </c>
      <c r="B9" s="137">
        <v>773.8</v>
      </c>
      <c r="C9" s="137">
        <v>413.8</v>
      </c>
      <c r="D9" s="137">
        <v>484.5</v>
      </c>
      <c r="E9" s="137">
        <v>101.8</v>
      </c>
      <c r="F9" s="137">
        <v>10.9</v>
      </c>
      <c r="G9" s="137"/>
      <c r="H9" s="137">
        <v>85.5</v>
      </c>
      <c r="I9" s="137">
        <f t="shared" si="0"/>
        <v>1870.3</v>
      </c>
    </row>
    <row r="10" spans="1:9" ht="15.75">
      <c r="A10" s="16" t="s">
        <v>101</v>
      </c>
      <c r="B10" s="137"/>
      <c r="C10" s="137">
        <v>54.3</v>
      </c>
      <c r="D10" s="137">
        <v>610.9</v>
      </c>
      <c r="E10" s="137">
        <v>236.7</v>
      </c>
      <c r="F10" s="137">
        <v>3.4</v>
      </c>
      <c r="G10" s="137"/>
      <c r="H10" s="137">
        <v>453.2</v>
      </c>
      <c r="I10" s="137">
        <f t="shared" si="0"/>
        <v>1358.4999999999998</v>
      </c>
    </row>
    <row r="11" spans="1:9" ht="15.75">
      <c r="A11" s="16" t="s">
        <v>75</v>
      </c>
      <c r="B11" s="137">
        <v>101.3</v>
      </c>
      <c r="C11" s="137">
        <v>204.7</v>
      </c>
      <c r="D11" s="137">
        <v>479.5</v>
      </c>
      <c r="E11" s="137">
        <v>207.06</v>
      </c>
      <c r="F11" s="137">
        <v>4.3</v>
      </c>
      <c r="G11" s="137"/>
      <c r="H11" s="137">
        <v>435</v>
      </c>
      <c r="I11" s="137">
        <f t="shared" si="0"/>
        <v>1431.86</v>
      </c>
    </row>
    <row r="12" spans="1:9" ht="15.75">
      <c r="A12" s="16" t="s">
        <v>102</v>
      </c>
      <c r="B12" s="137">
        <v>522.94</v>
      </c>
      <c r="C12" s="137">
        <v>285.3</v>
      </c>
      <c r="D12" s="137">
        <v>136.5</v>
      </c>
      <c r="E12" s="137">
        <v>15.4</v>
      </c>
      <c r="F12" s="137"/>
      <c r="G12" s="137">
        <v>5.3</v>
      </c>
      <c r="H12" s="137">
        <v>12.3</v>
      </c>
      <c r="I12" s="137">
        <f t="shared" si="0"/>
        <v>977.7399999999999</v>
      </c>
    </row>
    <row r="13" spans="1:9" ht="15.75">
      <c r="A13" s="16" t="s">
        <v>103</v>
      </c>
      <c r="B13" s="137">
        <v>0.2</v>
      </c>
      <c r="C13" s="137">
        <v>37.2</v>
      </c>
      <c r="D13" s="137">
        <v>448.1</v>
      </c>
      <c r="E13" s="137">
        <v>18</v>
      </c>
      <c r="F13" s="137"/>
      <c r="G13" s="137"/>
      <c r="H13" s="137">
        <v>58.9</v>
      </c>
      <c r="I13" s="137">
        <f t="shared" si="0"/>
        <v>562.4</v>
      </c>
    </row>
    <row r="14" spans="1:9" ht="15.75">
      <c r="A14" s="16" t="s">
        <v>104</v>
      </c>
      <c r="B14" s="137">
        <v>51.6</v>
      </c>
      <c r="C14" s="137">
        <v>53.1</v>
      </c>
      <c r="D14" s="137">
        <v>200.7</v>
      </c>
      <c r="E14" s="137"/>
      <c r="F14" s="137"/>
      <c r="G14" s="137"/>
      <c r="H14" s="137">
        <v>5</v>
      </c>
      <c r="I14" s="137">
        <f t="shared" si="0"/>
        <v>310.4</v>
      </c>
    </row>
    <row r="15" spans="1:9" ht="15.75">
      <c r="A15" s="16" t="s">
        <v>105</v>
      </c>
      <c r="B15" s="135"/>
      <c r="C15" s="137">
        <v>11.3</v>
      </c>
      <c r="D15" s="137">
        <v>202.3</v>
      </c>
      <c r="E15" s="137"/>
      <c r="F15" s="137"/>
      <c r="G15" s="137"/>
      <c r="H15" s="137">
        <v>6.9</v>
      </c>
      <c r="I15" s="137">
        <f t="shared" si="0"/>
        <v>220.50000000000003</v>
      </c>
    </row>
    <row r="16" spans="1:9" ht="15.75">
      <c r="A16" s="16" t="s">
        <v>52</v>
      </c>
      <c r="B16" s="137">
        <v>5.5</v>
      </c>
      <c r="C16" s="137">
        <v>12.8</v>
      </c>
      <c r="D16" s="137">
        <v>15</v>
      </c>
      <c r="E16" s="137">
        <v>10.8</v>
      </c>
      <c r="F16" s="137"/>
      <c r="G16" s="137"/>
      <c r="H16" s="137">
        <v>143.9</v>
      </c>
      <c r="I16" s="137">
        <f t="shared" si="0"/>
        <v>188</v>
      </c>
    </row>
    <row r="17" spans="1:9" ht="15.75">
      <c r="A17" s="16" t="s">
        <v>106</v>
      </c>
      <c r="B17" s="137">
        <v>0.5</v>
      </c>
      <c r="C17" s="137">
        <v>1.7</v>
      </c>
      <c r="D17" s="137">
        <v>5.1</v>
      </c>
      <c r="E17" s="137">
        <v>50.3</v>
      </c>
      <c r="F17" s="137">
        <v>7</v>
      </c>
      <c r="G17" s="137">
        <v>0.5</v>
      </c>
      <c r="H17" s="137">
        <v>19.1</v>
      </c>
      <c r="I17" s="137">
        <f t="shared" si="0"/>
        <v>84.19999999999999</v>
      </c>
    </row>
    <row r="18" spans="1:9" ht="15.75">
      <c r="A18" s="16" t="s">
        <v>107</v>
      </c>
      <c r="B18" s="137">
        <v>2.5</v>
      </c>
      <c r="C18" s="137">
        <v>7.4</v>
      </c>
      <c r="D18" s="137">
        <v>24.5</v>
      </c>
      <c r="E18" s="137"/>
      <c r="F18" s="137">
        <v>1.5</v>
      </c>
      <c r="G18" s="137"/>
      <c r="H18" s="137">
        <v>15.4</v>
      </c>
      <c r="I18" s="137">
        <f t="shared" si="0"/>
        <v>51.3</v>
      </c>
    </row>
    <row r="19" spans="1:9" ht="15.75">
      <c r="A19" s="16" t="s">
        <v>108</v>
      </c>
      <c r="B19" s="135"/>
      <c r="C19" s="137"/>
      <c r="D19" s="137">
        <v>33.8</v>
      </c>
      <c r="E19" s="137"/>
      <c r="F19" s="137"/>
      <c r="G19" s="137"/>
      <c r="H19" s="137">
        <v>34.6</v>
      </c>
      <c r="I19" s="137">
        <f t="shared" si="0"/>
        <v>68.4</v>
      </c>
    </row>
    <row r="20" spans="1:9" ht="15.75">
      <c r="A20" s="16" t="s">
        <v>109</v>
      </c>
      <c r="B20" s="137"/>
      <c r="C20" s="137">
        <v>20.4</v>
      </c>
      <c r="D20" s="137">
        <v>41.5</v>
      </c>
      <c r="E20" s="137">
        <v>4.5</v>
      </c>
      <c r="F20" s="137"/>
      <c r="G20" s="137"/>
      <c r="H20" s="137">
        <v>12.3</v>
      </c>
      <c r="I20" s="137">
        <f t="shared" si="0"/>
        <v>78.7</v>
      </c>
    </row>
    <row r="21" spans="1:9" ht="15.75">
      <c r="A21" s="16" t="s">
        <v>110</v>
      </c>
      <c r="B21" s="135"/>
      <c r="C21" s="137">
        <v>2</v>
      </c>
      <c r="D21" s="137">
        <v>9.8</v>
      </c>
      <c r="E21" s="137">
        <v>1</v>
      </c>
      <c r="F21" s="137"/>
      <c r="G21" s="137"/>
      <c r="H21" s="137">
        <v>17.2</v>
      </c>
      <c r="I21" s="137">
        <f t="shared" si="0"/>
        <v>30</v>
      </c>
    </row>
    <row r="22" spans="1:9" ht="15.75">
      <c r="A22" s="16" t="s">
        <v>111</v>
      </c>
      <c r="B22" s="135"/>
      <c r="C22" s="137"/>
      <c r="D22" s="137"/>
      <c r="E22" s="137"/>
      <c r="F22" s="137">
        <v>4</v>
      </c>
      <c r="G22" s="137"/>
      <c r="H22" s="137">
        <v>4</v>
      </c>
      <c r="I22" s="137">
        <f t="shared" si="0"/>
        <v>8</v>
      </c>
    </row>
    <row r="23" spans="1:9" ht="15.75">
      <c r="A23" s="16" t="s">
        <v>112</v>
      </c>
      <c r="B23" s="135"/>
      <c r="C23" s="137"/>
      <c r="D23" s="137"/>
      <c r="E23" s="137">
        <v>7</v>
      </c>
      <c r="F23" s="137"/>
      <c r="G23" s="137"/>
      <c r="H23" s="137"/>
      <c r="I23" s="137">
        <f t="shared" si="0"/>
        <v>7</v>
      </c>
    </row>
    <row r="24" spans="1:9" ht="15.75">
      <c r="A24" s="16" t="s">
        <v>552</v>
      </c>
      <c r="B24" s="135">
        <v>52.5</v>
      </c>
      <c r="C24" s="137">
        <v>125.9</v>
      </c>
      <c r="D24" s="137">
        <v>30.3</v>
      </c>
      <c r="E24" s="137">
        <v>112.4</v>
      </c>
      <c r="F24" s="137">
        <v>4</v>
      </c>
      <c r="G24" s="137"/>
      <c r="H24" s="137">
        <v>1.3</v>
      </c>
      <c r="I24" s="137">
        <f t="shared" si="0"/>
        <v>326.40000000000003</v>
      </c>
    </row>
    <row r="25" spans="1:9" ht="15.75">
      <c r="A25" s="49" t="s">
        <v>163</v>
      </c>
      <c r="B25" s="232">
        <f aca="true" t="shared" si="1" ref="B25:H25">SUM(B3:B24)</f>
        <v>6912.94</v>
      </c>
      <c r="C25" s="232">
        <f t="shared" si="1"/>
        <v>9864.099999999997</v>
      </c>
      <c r="D25" s="232">
        <f t="shared" si="1"/>
        <v>11767.199999999999</v>
      </c>
      <c r="E25" s="232">
        <f t="shared" si="1"/>
        <v>10123.359999999999</v>
      </c>
      <c r="F25" s="232">
        <f t="shared" si="1"/>
        <v>657.8</v>
      </c>
      <c r="G25" s="232">
        <f t="shared" si="1"/>
        <v>6.6</v>
      </c>
      <c r="H25" s="232">
        <f t="shared" si="1"/>
        <v>11485.499999999998</v>
      </c>
      <c r="I25" s="232">
        <f t="shared" si="0"/>
        <v>50817.5</v>
      </c>
    </row>
    <row r="26" spans="1:9" ht="15.75">
      <c r="A26" s="16"/>
      <c r="B26" s="41"/>
      <c r="C26" s="41"/>
      <c r="D26" s="41"/>
      <c r="E26" s="41"/>
      <c r="F26" s="41"/>
      <c r="G26" s="41"/>
      <c r="H26" s="41"/>
      <c r="I26" s="51"/>
    </row>
    <row r="27" spans="1:9" ht="15.75" hidden="1">
      <c r="A27" s="52"/>
      <c r="B27" s="53" t="s">
        <v>23</v>
      </c>
      <c r="C27" s="53" t="s">
        <v>23</v>
      </c>
      <c r="D27" s="53" t="s">
        <v>23</v>
      </c>
      <c r="E27" s="53" t="s">
        <v>23</v>
      </c>
      <c r="F27" s="53" t="s">
        <v>23</v>
      </c>
      <c r="G27" s="53" t="s">
        <v>23</v>
      </c>
      <c r="H27" s="53" t="s">
        <v>23</v>
      </c>
      <c r="I27" s="53" t="s">
        <v>23</v>
      </c>
    </row>
    <row r="28" spans="1:4" ht="12.75">
      <c r="A28" s="8" t="s">
        <v>570</v>
      </c>
      <c r="D28" s="11"/>
    </row>
  </sheetData>
  <printOptions gridLines="1" horizontalCentered="1" verticalCentered="1"/>
  <pageMargins left="0.3937007874015748" right="0.75" top="0.9448818897637796" bottom="1" header="0.3937007874015748" footer="0.1968503937007874"/>
  <pageSetup horizontalDpi="300" verticalDpi="300" orientation="landscape" r:id="rId1"/>
  <headerFooter alignWithMargins="0">
    <oddHeader>&amp;LSERVICIO AGRÍCOLA Y GANADERO
Departamento Protección Agrícola 
Viñas y Vinos&amp;C&amp;14
CATASTRO NACIONAL DE VIDES PARA CONSUMO FRESCO (ha.)&amp;R&amp;12CUADRO Nº  10</oddHeader>
    <oddFooter>&amp;L&amp;F</oddFooter>
  </headerFooter>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 sqref="A1:A2"/>
    </sheetView>
  </sheetViews>
  <sheetFormatPr defaultColWidth="11.421875" defaultRowHeight="12.75"/>
  <cols>
    <col min="1" max="8" width="15.7109375" style="8" customWidth="1"/>
    <col min="9" max="9" width="11.421875" style="8" customWidth="1"/>
  </cols>
  <sheetData>
    <row r="1" spans="1:8" ht="18">
      <c r="A1" s="285" t="s">
        <v>59</v>
      </c>
      <c r="B1" s="286" t="s">
        <v>60</v>
      </c>
      <c r="C1" s="286"/>
      <c r="D1" s="286"/>
      <c r="E1" s="286"/>
      <c r="F1" s="286"/>
      <c r="G1" s="286"/>
      <c r="H1" s="289" t="s">
        <v>61</v>
      </c>
    </row>
    <row r="2" spans="1:8" ht="16.5">
      <c r="A2" s="285"/>
      <c r="B2" s="236" t="s">
        <v>62</v>
      </c>
      <c r="C2" s="236" t="s">
        <v>63</v>
      </c>
      <c r="D2" s="236" t="s">
        <v>64</v>
      </c>
      <c r="E2" s="236" t="s">
        <v>65</v>
      </c>
      <c r="F2" s="236" t="s">
        <v>113</v>
      </c>
      <c r="G2" s="236" t="s">
        <v>67</v>
      </c>
      <c r="H2" s="289"/>
    </row>
    <row r="3" spans="1:8" ht="24.75" customHeight="1">
      <c r="A3" s="50" t="s">
        <v>4</v>
      </c>
      <c r="B3" s="25">
        <v>31</v>
      </c>
      <c r="C3" s="25">
        <v>64</v>
      </c>
      <c r="D3" s="25">
        <v>30</v>
      </c>
      <c r="E3" s="25">
        <v>50</v>
      </c>
      <c r="F3" s="25">
        <v>32</v>
      </c>
      <c r="G3" s="25">
        <v>37</v>
      </c>
      <c r="H3" s="33">
        <f aca="true" t="shared" si="0" ref="H3:H10">SUM(B3:G3)</f>
        <v>244</v>
      </c>
    </row>
    <row r="4" spans="1:8" ht="24.75" customHeight="1">
      <c r="A4" s="9" t="s">
        <v>5</v>
      </c>
      <c r="B4" s="33">
        <v>177</v>
      </c>
      <c r="C4" s="33">
        <v>386</v>
      </c>
      <c r="D4" s="33">
        <v>130</v>
      </c>
      <c r="E4" s="33">
        <v>94</v>
      </c>
      <c r="F4" s="33">
        <v>79</v>
      </c>
      <c r="G4" s="33">
        <v>39</v>
      </c>
      <c r="H4" s="33">
        <f t="shared" si="0"/>
        <v>905</v>
      </c>
    </row>
    <row r="5" spans="1:8" ht="24.75" customHeight="1">
      <c r="A5" s="9" t="s">
        <v>6</v>
      </c>
      <c r="B5" s="33">
        <v>100</v>
      </c>
      <c r="C5" s="33">
        <v>579</v>
      </c>
      <c r="D5" s="33">
        <v>320</v>
      </c>
      <c r="E5" s="33">
        <v>205</v>
      </c>
      <c r="F5" s="33">
        <v>105</v>
      </c>
      <c r="G5" s="33">
        <v>23</v>
      </c>
      <c r="H5" s="33">
        <f t="shared" si="0"/>
        <v>1332</v>
      </c>
    </row>
    <row r="6" spans="1:8" ht="24.75" customHeight="1">
      <c r="A6" s="9" t="s">
        <v>68</v>
      </c>
      <c r="B6" s="33">
        <v>8</v>
      </c>
      <c r="C6" s="33">
        <v>154</v>
      </c>
      <c r="D6" s="33">
        <v>234</v>
      </c>
      <c r="E6" s="33">
        <v>178</v>
      </c>
      <c r="F6" s="33">
        <v>115</v>
      </c>
      <c r="G6" s="33">
        <v>19</v>
      </c>
      <c r="H6" s="33">
        <f t="shared" si="0"/>
        <v>708</v>
      </c>
    </row>
    <row r="7" spans="1:8" ht="24.75" customHeight="1">
      <c r="A7" s="9" t="s">
        <v>8</v>
      </c>
      <c r="B7" s="33">
        <v>10</v>
      </c>
      <c r="C7" s="33">
        <v>36</v>
      </c>
      <c r="D7" s="33">
        <v>27</v>
      </c>
      <c r="E7" s="33">
        <v>12</v>
      </c>
      <c r="F7" s="33">
        <v>5</v>
      </c>
      <c r="G7" s="33"/>
      <c r="H7" s="33">
        <f t="shared" si="0"/>
        <v>90</v>
      </c>
    </row>
    <row r="8" spans="1:8" ht="24.75" customHeight="1">
      <c r="A8" s="9" t="s">
        <v>9</v>
      </c>
      <c r="B8" s="33">
        <v>1</v>
      </c>
      <c r="C8" s="33">
        <v>2</v>
      </c>
      <c r="D8" s="33">
        <v>1</v>
      </c>
      <c r="E8" s="33"/>
      <c r="F8" s="33"/>
      <c r="G8" s="33"/>
      <c r="H8" s="33">
        <f t="shared" si="0"/>
        <v>4</v>
      </c>
    </row>
    <row r="9" spans="1:8" ht="24.75" customHeight="1">
      <c r="A9" s="9" t="s">
        <v>69</v>
      </c>
      <c r="B9" s="33">
        <v>13</v>
      </c>
      <c r="C9" s="33">
        <v>114</v>
      </c>
      <c r="D9" s="33">
        <v>137</v>
      </c>
      <c r="E9" s="33">
        <v>186</v>
      </c>
      <c r="F9" s="33">
        <v>123</v>
      </c>
      <c r="G9" s="33">
        <v>37</v>
      </c>
      <c r="H9" s="33">
        <f t="shared" si="0"/>
        <v>610</v>
      </c>
    </row>
    <row r="10" spans="1:8" ht="24.75" customHeight="1">
      <c r="A10" s="13" t="s">
        <v>70</v>
      </c>
      <c r="B10" s="240">
        <f aca="true" t="shared" si="1" ref="B10:G10">SUM(B3:B9)</f>
        <v>340</v>
      </c>
      <c r="C10" s="240">
        <f t="shared" si="1"/>
        <v>1335</v>
      </c>
      <c r="D10" s="240">
        <f t="shared" si="1"/>
        <v>879</v>
      </c>
      <c r="E10" s="240">
        <f t="shared" si="1"/>
        <v>725</v>
      </c>
      <c r="F10" s="240">
        <f t="shared" si="1"/>
        <v>459</v>
      </c>
      <c r="G10" s="240">
        <f t="shared" si="1"/>
        <v>155</v>
      </c>
      <c r="H10" s="240">
        <f t="shared" si="0"/>
        <v>3893</v>
      </c>
    </row>
  </sheetData>
  <mergeCells count="3">
    <mergeCell ref="A1:A2"/>
    <mergeCell ref="B1:G1"/>
    <mergeCell ref="H1:H2"/>
  </mergeCells>
  <printOptions gridLines="1" horizontalCentered="1" verticalCentered="1"/>
  <pageMargins left="0.75" right="0.75" top="0.984251968503937" bottom="1" header="0.3937007874015748" footer="0.3937007874015748"/>
  <pageSetup horizontalDpi="300" verticalDpi="300" orientation="landscape" r:id="rId1"/>
  <headerFooter alignWithMargins="0">
    <oddHeader>&amp;LSERVICIO AGRÍCOLA Y GANADERO
Departamento Protección Agrícola
Viñas y Vinos&amp;C&amp;14
DISTRIBUCIÓN DEL Nº DE PROPIEDADES DE VIDES 
PARA CONSUMO FRESCO SEGÚN RANGOS DE  SUPERFICIE (ha.)&amp;R&amp;12CUADRO Nº  11</oddHeader>
    <oddFooter>&amp;L&amp;F</oddFooter>
  </headerFooter>
</worksheet>
</file>

<file path=xl/worksheets/sheet15.xml><?xml version="1.0" encoding="utf-8"?>
<worksheet xmlns="http://schemas.openxmlformats.org/spreadsheetml/2006/main" xmlns:r="http://schemas.openxmlformats.org/officeDocument/2006/relationships">
  <dimension ref="A1:F12"/>
  <sheetViews>
    <sheetView workbookViewId="0" topLeftCell="A1">
      <selection activeCell="A1" sqref="A1:A2"/>
    </sheetView>
  </sheetViews>
  <sheetFormatPr defaultColWidth="11.421875" defaultRowHeight="12.75"/>
  <cols>
    <col min="1" max="2" width="17.7109375" style="8" customWidth="1"/>
    <col min="3" max="4" width="15.7109375" style="8" customWidth="1"/>
    <col min="5" max="5" width="15.7109375" style="8" hidden="1" customWidth="1"/>
    <col min="6" max="6" width="15.7109375" style="8" customWidth="1"/>
    <col min="7" max="7" width="11.421875" style="8" customWidth="1"/>
  </cols>
  <sheetData>
    <row r="1" spans="1:6" ht="18" customHeight="1">
      <c r="A1" s="290" t="s">
        <v>114</v>
      </c>
      <c r="B1" s="290" t="s">
        <v>115</v>
      </c>
      <c r="C1" s="286" t="s">
        <v>79</v>
      </c>
      <c r="D1" s="286"/>
      <c r="E1" s="286"/>
      <c r="F1" s="290" t="s">
        <v>3</v>
      </c>
    </row>
    <row r="2" spans="1:6" ht="15.75">
      <c r="A2" s="290"/>
      <c r="B2" s="290"/>
      <c r="C2" s="49" t="s">
        <v>507</v>
      </c>
      <c r="D2" s="49" t="s">
        <v>116</v>
      </c>
      <c r="E2" s="49" t="s">
        <v>117</v>
      </c>
      <c r="F2" s="290"/>
    </row>
    <row r="3" spans="1:6" ht="19.5" customHeight="1">
      <c r="A3" s="292" t="s">
        <v>118</v>
      </c>
      <c r="B3" s="9" t="s">
        <v>118</v>
      </c>
      <c r="C3" s="135">
        <v>984.2</v>
      </c>
      <c r="D3" s="135">
        <v>310.7</v>
      </c>
      <c r="E3" s="135"/>
      <c r="F3" s="101">
        <f>SUM(C3:E3)</f>
        <v>1294.9</v>
      </c>
    </row>
    <row r="4" spans="1:6" ht="19.5" customHeight="1">
      <c r="A4" s="292"/>
      <c r="B4" s="9" t="s">
        <v>119</v>
      </c>
      <c r="C4" s="135">
        <v>5254.8</v>
      </c>
      <c r="D4" s="135">
        <v>87.3</v>
      </c>
      <c r="E4" s="135"/>
      <c r="F4" s="101">
        <f>SUM(C4:E4)</f>
        <v>5342.1</v>
      </c>
    </row>
    <row r="5" spans="1:6" ht="19.5" customHeight="1">
      <c r="A5" s="292"/>
      <c r="B5" s="22" t="s">
        <v>3</v>
      </c>
      <c r="C5" s="135">
        <f>SUM(C3:C4)</f>
        <v>6239</v>
      </c>
      <c r="D5" s="135">
        <f>SUM(D3:D4)</f>
        <v>398</v>
      </c>
      <c r="E5" s="135"/>
      <c r="F5" s="101">
        <f>SUM(C5:E5)</f>
        <v>6637</v>
      </c>
    </row>
    <row r="6" spans="1:6" ht="19.5" customHeight="1">
      <c r="A6" s="9"/>
      <c r="B6" s="291"/>
      <c r="C6" s="291"/>
      <c r="D6" s="291"/>
      <c r="E6" s="291"/>
      <c r="F6" s="291"/>
    </row>
    <row r="7" spans="1:6" ht="19.5" customHeight="1">
      <c r="A7" s="292" t="s">
        <v>120</v>
      </c>
      <c r="B7" s="9" t="s">
        <v>121</v>
      </c>
      <c r="C7" s="135">
        <v>102.5</v>
      </c>
      <c r="D7" s="135">
        <v>88.8</v>
      </c>
      <c r="E7" s="135"/>
      <c r="F7" s="135">
        <f>SUM(C7:E7)</f>
        <v>191.3</v>
      </c>
    </row>
    <row r="8" spans="1:6" ht="19.5" customHeight="1">
      <c r="A8" s="292"/>
      <c r="B8" s="9" t="s">
        <v>120</v>
      </c>
      <c r="C8" s="135"/>
      <c r="D8" s="135">
        <v>3</v>
      </c>
      <c r="E8" s="135"/>
      <c r="F8" s="135">
        <f>SUM(C8:E8)</f>
        <v>3</v>
      </c>
    </row>
    <row r="9" spans="1:6" ht="19.5" customHeight="1">
      <c r="A9" s="292"/>
      <c r="B9" s="48" t="s">
        <v>122</v>
      </c>
      <c r="C9" s="135">
        <v>571.4</v>
      </c>
      <c r="D9" s="135">
        <v>307.6</v>
      </c>
      <c r="E9" s="135"/>
      <c r="F9" s="135">
        <f>SUM(C9:E9)</f>
        <v>879</v>
      </c>
    </row>
    <row r="10" spans="1:6" ht="19.5" customHeight="1">
      <c r="A10" s="292"/>
      <c r="B10" s="22" t="s">
        <v>3</v>
      </c>
      <c r="C10" s="33">
        <f>SUM(C7:C9)</f>
        <v>673.9</v>
      </c>
      <c r="D10" s="33">
        <f>SUM(D7:D9)</f>
        <v>399.40000000000003</v>
      </c>
      <c r="E10" s="9"/>
      <c r="F10" s="33">
        <f>SUM(C10:E10)</f>
        <v>1073.3</v>
      </c>
    </row>
    <row r="11" spans="1:6" ht="19.5" customHeight="1">
      <c r="A11" s="9"/>
      <c r="B11" s="291"/>
      <c r="C11" s="291"/>
      <c r="D11" s="291"/>
      <c r="E11" s="291"/>
      <c r="F11" s="291"/>
    </row>
    <row r="12" spans="1:6" ht="19.5" customHeight="1">
      <c r="A12" s="49" t="s">
        <v>123</v>
      </c>
      <c r="B12" s="49"/>
      <c r="C12" s="232">
        <f>SUM(C10,C5)</f>
        <v>6912.9</v>
      </c>
      <c r="D12" s="232">
        <f>SUM(D10,D5)</f>
        <v>797.4000000000001</v>
      </c>
      <c r="E12" s="232"/>
      <c r="F12" s="232">
        <f>SUM(C12:E12)</f>
        <v>7710.299999999999</v>
      </c>
    </row>
  </sheetData>
  <mergeCells count="8">
    <mergeCell ref="B11:F11"/>
    <mergeCell ref="A3:A5"/>
    <mergeCell ref="A7:A10"/>
    <mergeCell ref="B6:F6"/>
    <mergeCell ref="A1:A2"/>
    <mergeCell ref="B1:B2"/>
    <mergeCell ref="C1:E1"/>
    <mergeCell ref="F1:F2"/>
  </mergeCells>
  <printOptions gridLines="1" horizontalCentered="1" verticalCentered="1"/>
  <pageMargins left="0.75" right="0.75" top="0.984251968503937" bottom="0.4724409448818898" header="0.3937007874015748" footer="0.7480314960629921"/>
  <pageSetup horizontalDpi="300" verticalDpi="300" orientation="landscape" r:id="rId1"/>
  <headerFooter alignWithMargins="0">
    <oddHeader>&amp;LSERVICIO AGRÍCOLA Y GANADERO
Departamento Protección Agrícola
Viñas y Vinos&amp;C&amp;14
CATASTRO DE VIDES CONSUMO FRESCO  Y  PARA PISCO 
IIIª REGIÓN (ha.)&amp;R&amp;12CUADRO Nº  12</oddHeader>
    <oddFooter>&amp;L&amp;F</oddFooter>
  </headerFooter>
</worksheet>
</file>

<file path=xl/worksheets/sheet16.xml><?xml version="1.0" encoding="utf-8"?>
<worksheet xmlns="http://schemas.openxmlformats.org/spreadsheetml/2006/main" xmlns:r="http://schemas.openxmlformats.org/officeDocument/2006/relationships">
  <dimension ref="A1:F12"/>
  <sheetViews>
    <sheetView workbookViewId="0" topLeftCell="A1">
      <selection activeCell="A1" sqref="A1:A2"/>
    </sheetView>
  </sheetViews>
  <sheetFormatPr defaultColWidth="11.421875" defaultRowHeight="12.75"/>
  <cols>
    <col min="1" max="2" width="17.7109375" style="8" customWidth="1"/>
    <col min="3" max="4" width="15.7109375" style="8" customWidth="1"/>
    <col min="5" max="5" width="15.7109375" style="8" hidden="1" customWidth="1"/>
    <col min="6" max="6" width="15.7109375" style="8" customWidth="1"/>
    <col min="7" max="8" width="11.421875" style="8" customWidth="1"/>
  </cols>
  <sheetData>
    <row r="1" spans="1:6" ht="18" customHeight="1">
      <c r="A1" s="290" t="s">
        <v>114</v>
      </c>
      <c r="B1" s="290" t="s">
        <v>115</v>
      </c>
      <c r="C1" s="286" t="s">
        <v>124</v>
      </c>
      <c r="D1" s="286"/>
      <c r="E1" s="286"/>
      <c r="F1" s="290" t="s">
        <v>3</v>
      </c>
    </row>
    <row r="2" spans="1:6" ht="15.75">
      <c r="A2" s="290"/>
      <c r="B2" s="290"/>
      <c r="C2" s="49" t="s">
        <v>508</v>
      </c>
      <c r="D2" s="49" t="s">
        <v>116</v>
      </c>
      <c r="E2" s="49" t="s">
        <v>117</v>
      </c>
      <c r="F2" s="290"/>
    </row>
    <row r="3" spans="1:6" ht="19.5" customHeight="1">
      <c r="A3" s="292" t="s">
        <v>118</v>
      </c>
      <c r="B3" s="9" t="s">
        <v>118</v>
      </c>
      <c r="C3" s="139">
        <v>27</v>
      </c>
      <c r="D3" s="139">
        <v>42</v>
      </c>
      <c r="E3" s="139"/>
      <c r="F3" s="139">
        <f>SUM(C3:E3)</f>
        <v>69</v>
      </c>
    </row>
    <row r="4" spans="1:6" ht="19.5" customHeight="1">
      <c r="A4" s="292"/>
      <c r="B4" s="9" t="s">
        <v>119</v>
      </c>
      <c r="C4" s="139">
        <v>121</v>
      </c>
      <c r="D4" s="139">
        <v>22</v>
      </c>
      <c r="E4" s="139"/>
      <c r="F4" s="139">
        <f>SUM(C4:E4)</f>
        <v>143</v>
      </c>
    </row>
    <row r="5" spans="1:6" ht="19.5" customHeight="1">
      <c r="A5" s="292"/>
      <c r="B5" s="22" t="s">
        <v>3</v>
      </c>
      <c r="C5" s="139">
        <f>SUM(C3:C4)</f>
        <v>148</v>
      </c>
      <c r="D5" s="139">
        <f>SUM(D3:D4)</f>
        <v>64</v>
      </c>
      <c r="E5" s="139"/>
      <c r="F5" s="139">
        <f>SUM(C5:E5)</f>
        <v>212</v>
      </c>
    </row>
    <row r="6" spans="1:6" ht="19.5" customHeight="1">
      <c r="A6" s="9"/>
      <c r="B6" s="291"/>
      <c r="C6" s="291"/>
      <c r="D6" s="291"/>
      <c r="E6" s="291"/>
      <c r="F6" s="291"/>
    </row>
    <row r="7" spans="1:6" ht="19.5" customHeight="1">
      <c r="A7" s="292" t="s">
        <v>120</v>
      </c>
      <c r="B7" s="9" t="s">
        <v>121</v>
      </c>
      <c r="C7" s="139">
        <v>11</v>
      </c>
      <c r="D7" s="139">
        <v>16</v>
      </c>
      <c r="E7" s="139"/>
      <c r="F7" s="139">
        <f>SUM(C7:E7)</f>
        <v>27</v>
      </c>
    </row>
    <row r="8" spans="1:6" ht="19.5" customHeight="1">
      <c r="A8" s="292"/>
      <c r="B8" s="9" t="s">
        <v>120</v>
      </c>
      <c r="C8" s="139"/>
      <c r="D8" s="139">
        <v>1</v>
      </c>
      <c r="E8" s="139"/>
      <c r="F8" s="139">
        <f>SUM(C8:E8)</f>
        <v>1</v>
      </c>
    </row>
    <row r="9" spans="1:6" ht="19.5" customHeight="1">
      <c r="A9" s="292"/>
      <c r="B9" s="48" t="s">
        <v>122</v>
      </c>
      <c r="C9" s="139">
        <v>85</v>
      </c>
      <c r="D9" s="139">
        <v>232</v>
      </c>
      <c r="E9" s="139"/>
      <c r="F9" s="139">
        <f>SUM(C9:E9)</f>
        <v>317</v>
      </c>
    </row>
    <row r="10" spans="1:6" ht="19.5" customHeight="1">
      <c r="A10" s="292"/>
      <c r="B10" s="22" t="s">
        <v>3</v>
      </c>
      <c r="C10" s="139">
        <f>SUM(C7:C9)</f>
        <v>96</v>
      </c>
      <c r="D10" s="139">
        <f>SUM(D7:D9)</f>
        <v>249</v>
      </c>
      <c r="E10" s="139"/>
      <c r="F10" s="139">
        <f>SUM(C10:E10)</f>
        <v>345</v>
      </c>
    </row>
    <row r="11" spans="1:6" ht="19.5" customHeight="1">
      <c r="A11" s="9"/>
      <c r="B11" s="291"/>
      <c r="C11" s="291"/>
      <c r="D11" s="291"/>
      <c r="E11" s="291"/>
      <c r="F11" s="291"/>
    </row>
    <row r="12" spans="1:6" ht="19.5" customHeight="1">
      <c r="A12" s="49" t="s">
        <v>123</v>
      </c>
      <c r="B12" s="49"/>
      <c r="C12" s="241">
        <f>SUM(C10,C5)</f>
        <v>244</v>
      </c>
      <c r="D12" s="241">
        <f>SUM(D10,D5)</f>
        <v>313</v>
      </c>
      <c r="E12" s="241"/>
      <c r="F12" s="241">
        <f>SUM(C12:E12)</f>
        <v>557</v>
      </c>
    </row>
  </sheetData>
  <mergeCells count="8">
    <mergeCell ref="A1:A2"/>
    <mergeCell ref="B1:B2"/>
    <mergeCell ref="C1:E1"/>
    <mergeCell ref="F1:F2"/>
    <mergeCell ref="B11:F11"/>
    <mergeCell ref="A3:A5"/>
    <mergeCell ref="A7:A10"/>
    <mergeCell ref="B6:F6"/>
  </mergeCells>
  <printOptions gridLines="1" horizontalCentered="1" verticalCentered="1"/>
  <pageMargins left="0.75" right="0.75" top="0.984251968503937" bottom="1" header="0.3937007874015748" footer="0.7874015748031497"/>
  <pageSetup horizontalDpi="300" verticalDpi="300" orientation="landscape" r:id="rId1"/>
  <headerFooter alignWithMargins="0">
    <oddHeader>&amp;LSERVICIO AGRÍCOLA Y GANADERO
Departamento Protección Agrícola
Viñas y Vinos&amp;C&amp;14
NÚMERO DE PROPIEDADES CON PLANTACIONES
DE VIDES CONSUMO FRESCO Y PARA PISCO
IIIª REGIÓN &amp;R&amp;12CUADRO Nº  13</oddHeader>
    <oddFooter>&amp;L&amp;F</oddFooter>
  </headerFooter>
</worksheet>
</file>

<file path=xl/worksheets/sheet17.xml><?xml version="1.0" encoding="utf-8"?>
<worksheet xmlns="http://schemas.openxmlformats.org/spreadsheetml/2006/main" xmlns:r="http://schemas.openxmlformats.org/officeDocument/2006/relationships">
  <dimension ref="A1:F21"/>
  <sheetViews>
    <sheetView workbookViewId="0" topLeftCell="A1">
      <selection activeCell="A1" sqref="A1:A2"/>
    </sheetView>
  </sheetViews>
  <sheetFormatPr defaultColWidth="11.421875" defaultRowHeight="12.75"/>
  <cols>
    <col min="1" max="6" width="15.7109375" style="8" customWidth="1"/>
    <col min="7" max="7" width="11.421875" style="8" customWidth="1"/>
  </cols>
  <sheetData>
    <row r="1" spans="1:6" ht="18">
      <c r="A1" s="290" t="s">
        <v>114</v>
      </c>
      <c r="B1" s="290" t="s">
        <v>115</v>
      </c>
      <c r="C1" s="286" t="s">
        <v>79</v>
      </c>
      <c r="D1" s="286"/>
      <c r="E1" s="286"/>
      <c r="F1" s="290" t="s">
        <v>3</v>
      </c>
    </row>
    <row r="2" spans="1:6" ht="15.75">
      <c r="A2" s="290"/>
      <c r="B2" s="290"/>
      <c r="C2" s="49" t="s">
        <v>507</v>
      </c>
      <c r="D2" s="49" t="s">
        <v>125</v>
      </c>
      <c r="E2" s="49" t="s">
        <v>126</v>
      </c>
      <c r="F2" s="290"/>
    </row>
    <row r="3" spans="1:6" ht="19.5" customHeight="1">
      <c r="A3" s="288" t="s">
        <v>127</v>
      </c>
      <c r="B3" s="33" t="s">
        <v>128</v>
      </c>
      <c r="C3" s="135">
        <v>0</v>
      </c>
      <c r="D3" s="135">
        <v>0</v>
      </c>
      <c r="E3" s="135">
        <v>51.8</v>
      </c>
      <c r="F3" s="135">
        <f>SUM(C3:E3)</f>
        <v>51.8</v>
      </c>
    </row>
    <row r="4" spans="1:6" ht="19.5" customHeight="1">
      <c r="A4" s="288"/>
      <c r="B4" s="33" t="s">
        <v>129</v>
      </c>
      <c r="C4" s="135">
        <v>2034.6</v>
      </c>
      <c r="D4" s="135">
        <v>1324.6</v>
      </c>
      <c r="E4" s="135">
        <v>286.2</v>
      </c>
      <c r="F4" s="135">
        <f>SUM(C4:E4)</f>
        <v>3645.3999999999996</v>
      </c>
    </row>
    <row r="5" spans="1:6" ht="19.5" customHeight="1">
      <c r="A5" s="288"/>
      <c r="B5" s="33" t="s">
        <v>130</v>
      </c>
      <c r="C5" s="135">
        <v>781.8</v>
      </c>
      <c r="D5" s="135">
        <v>663.2</v>
      </c>
      <c r="E5" s="135">
        <v>80</v>
      </c>
      <c r="F5" s="135">
        <f>SUM(C5:E5)</f>
        <v>1525</v>
      </c>
    </row>
    <row r="6" spans="1:6" ht="19.5" customHeight="1">
      <c r="A6" s="288"/>
      <c r="B6" s="42" t="s">
        <v>3</v>
      </c>
      <c r="C6" s="135">
        <f>SUM(C3:C5)</f>
        <v>2816.3999999999996</v>
      </c>
      <c r="D6" s="135">
        <f>SUM(D3:D5)</f>
        <v>1987.8</v>
      </c>
      <c r="E6" s="135">
        <f>SUM(E3:E5)</f>
        <v>418</v>
      </c>
      <c r="F6" s="135">
        <f>SUM(C6:E6)</f>
        <v>5222.2</v>
      </c>
    </row>
    <row r="7" spans="2:6" ht="19.5" customHeight="1">
      <c r="B7" s="293" t="s">
        <v>23</v>
      </c>
      <c r="C7" s="293"/>
      <c r="D7" s="293"/>
      <c r="E7" s="293"/>
      <c r="F7" s="293"/>
    </row>
    <row r="8" spans="1:6" ht="19.5" customHeight="1">
      <c r="A8" s="288" t="s">
        <v>131</v>
      </c>
      <c r="B8" s="33" t="s">
        <v>132</v>
      </c>
      <c r="C8" s="135">
        <v>1515.8</v>
      </c>
      <c r="D8" s="135">
        <v>3488.3</v>
      </c>
      <c r="E8" s="135">
        <v>1135.9</v>
      </c>
      <c r="F8" s="135">
        <f aca="true" t="shared" si="0" ref="F8:F13">SUM(C8:E8)</f>
        <v>6140</v>
      </c>
    </row>
    <row r="9" spans="1:6" ht="19.5" customHeight="1">
      <c r="A9" s="288"/>
      <c r="B9" s="33" t="s">
        <v>133</v>
      </c>
      <c r="C9" s="135">
        <v>17.8</v>
      </c>
      <c r="D9" s="135">
        <v>301.7</v>
      </c>
      <c r="E9" s="135">
        <v>20.5</v>
      </c>
      <c r="F9" s="135">
        <f t="shared" si="0"/>
        <v>340</v>
      </c>
    </row>
    <row r="10" spans="1:6" ht="19.5" customHeight="1">
      <c r="A10" s="288"/>
      <c r="B10" s="33" t="s">
        <v>134</v>
      </c>
      <c r="C10" s="135">
        <v>4593.8</v>
      </c>
      <c r="D10" s="135">
        <v>1244.3</v>
      </c>
      <c r="E10" s="135">
        <v>52.2</v>
      </c>
      <c r="F10" s="135">
        <f t="shared" si="0"/>
        <v>5890.3</v>
      </c>
    </row>
    <row r="11" spans="1:6" ht="19.5" customHeight="1">
      <c r="A11" s="288"/>
      <c r="B11" s="33" t="s">
        <v>135</v>
      </c>
      <c r="C11" s="135">
        <v>496.3</v>
      </c>
      <c r="D11" s="135">
        <v>60.9</v>
      </c>
      <c r="E11" s="135"/>
      <c r="F11" s="135">
        <f t="shared" si="0"/>
        <v>557.2</v>
      </c>
    </row>
    <row r="12" spans="1:6" ht="19.5" customHeight="1">
      <c r="A12" s="288"/>
      <c r="B12" s="33" t="s">
        <v>136</v>
      </c>
      <c r="C12" s="135">
        <v>417.3</v>
      </c>
      <c r="D12" s="135">
        <v>779.8</v>
      </c>
      <c r="E12" s="135">
        <v>131.2</v>
      </c>
      <c r="F12" s="135">
        <f t="shared" si="0"/>
        <v>1328.3</v>
      </c>
    </row>
    <row r="13" spans="1:6" ht="19.5" customHeight="1">
      <c r="A13" s="288"/>
      <c r="B13" s="42" t="s">
        <v>3</v>
      </c>
      <c r="C13" s="135">
        <f>SUM(C8:C12)</f>
        <v>7041</v>
      </c>
      <c r="D13" s="135">
        <f>SUM(D8:D12)</f>
        <v>5875</v>
      </c>
      <c r="E13" s="135">
        <f>SUM(E8:E12)</f>
        <v>1339.8000000000002</v>
      </c>
      <c r="F13" s="135">
        <f t="shared" si="0"/>
        <v>14255.8</v>
      </c>
    </row>
    <row r="14" spans="2:6" ht="19.5" customHeight="1">
      <c r="B14" s="293"/>
      <c r="C14" s="293"/>
      <c r="D14" s="293"/>
      <c r="E14" s="293"/>
      <c r="F14" s="293"/>
    </row>
    <row r="15" spans="1:6" ht="19.5" customHeight="1">
      <c r="A15" s="288" t="s">
        <v>137</v>
      </c>
      <c r="B15" s="33" t="s">
        <v>138</v>
      </c>
      <c r="C15" s="135"/>
      <c r="D15" s="135">
        <v>189.9</v>
      </c>
      <c r="E15" s="135">
        <v>24.3</v>
      </c>
      <c r="F15" s="135">
        <f>SUM(C15:E15)</f>
        <v>214.20000000000002</v>
      </c>
    </row>
    <row r="16" spans="1:6" ht="19.5" customHeight="1">
      <c r="A16" s="288"/>
      <c r="B16" s="33" t="s">
        <v>139</v>
      </c>
      <c r="C16" s="135">
        <v>6.7</v>
      </c>
      <c r="D16" s="135">
        <v>1225.9</v>
      </c>
      <c r="E16" s="135">
        <v>21.4</v>
      </c>
      <c r="F16" s="135">
        <f>SUM(C16:E16)</f>
        <v>1254.0000000000002</v>
      </c>
    </row>
    <row r="17" spans="1:6" ht="19.5" customHeight="1">
      <c r="A17" s="288"/>
      <c r="B17" s="33" t="s">
        <v>140</v>
      </c>
      <c r="C17" s="135">
        <v>0</v>
      </c>
      <c r="D17" s="135">
        <v>0.3</v>
      </c>
      <c r="E17" s="135">
        <v>0</v>
      </c>
      <c r="F17" s="135">
        <f>SUM(C17:E17)</f>
        <v>0.3</v>
      </c>
    </row>
    <row r="18" spans="1:6" ht="19.5" customHeight="1">
      <c r="A18" s="288"/>
      <c r="B18" s="42" t="s">
        <v>3</v>
      </c>
      <c r="C18" s="135">
        <f>SUM(C15:C17)</f>
        <v>6.7</v>
      </c>
      <c r="D18" s="135">
        <f>SUM(D15:D17)</f>
        <v>1416.1000000000001</v>
      </c>
      <c r="E18" s="135">
        <f>SUM(E15:E17)</f>
        <v>45.7</v>
      </c>
      <c r="F18" s="135">
        <f>SUM(C18:E18)</f>
        <v>1468.5000000000002</v>
      </c>
    </row>
    <row r="19" spans="1:6" ht="19.5" customHeight="1">
      <c r="A19" s="16" t="s">
        <v>23</v>
      </c>
      <c r="B19" s="293" t="s">
        <v>23</v>
      </c>
      <c r="C19" s="293"/>
      <c r="D19" s="293"/>
      <c r="E19" s="293"/>
      <c r="F19" s="293"/>
    </row>
    <row r="20" spans="1:6" ht="33" customHeight="1">
      <c r="A20" s="36" t="s">
        <v>70</v>
      </c>
      <c r="B20" s="242"/>
      <c r="C20" s="232">
        <f>SUM(C18,C13,C6)</f>
        <v>9864.099999999999</v>
      </c>
      <c r="D20" s="232">
        <f>SUM(D18,D13,D6)</f>
        <v>9278.9</v>
      </c>
      <c r="E20" s="232">
        <f>SUM(E18,E13,E6)</f>
        <v>1803.5000000000002</v>
      </c>
      <c r="F20" s="232">
        <f>SUM(C20:E20)</f>
        <v>20946.5</v>
      </c>
    </row>
    <row r="21" ht="12.75" hidden="1">
      <c r="E21" s="8" t="s">
        <v>23</v>
      </c>
    </row>
  </sheetData>
  <mergeCells count="10">
    <mergeCell ref="B7:F7"/>
    <mergeCell ref="A3:A6"/>
    <mergeCell ref="F1:F2"/>
    <mergeCell ref="A1:A2"/>
    <mergeCell ref="B1:B2"/>
    <mergeCell ref="C1:E1"/>
    <mergeCell ref="B19:F19"/>
    <mergeCell ref="A15:A18"/>
    <mergeCell ref="A8:A13"/>
    <mergeCell ref="B14:F14"/>
  </mergeCell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CATASTRO DE VIDES DE CONSUMO FRESCO, PISCO Y  VINIFICACIÓN
IVª REGIÓN (ha.)&amp;R&amp;12CUADRO Nº  14</oddHeader>
    <oddFooter>&amp;L&amp;F</oddFooter>
  </headerFooter>
</worksheet>
</file>

<file path=xl/worksheets/sheet18.xml><?xml version="1.0" encoding="utf-8"?>
<worksheet xmlns="http://schemas.openxmlformats.org/spreadsheetml/2006/main" xmlns:r="http://schemas.openxmlformats.org/officeDocument/2006/relationships">
  <dimension ref="A1:F23"/>
  <sheetViews>
    <sheetView workbookViewId="0" topLeftCell="A1">
      <selection activeCell="A1" sqref="A1:A2"/>
    </sheetView>
  </sheetViews>
  <sheetFormatPr defaultColWidth="11.421875" defaultRowHeight="12.75"/>
  <cols>
    <col min="1" max="6" width="15.7109375" style="8" customWidth="1"/>
  </cols>
  <sheetData>
    <row r="1" spans="1:6" ht="18">
      <c r="A1" s="290" t="s">
        <v>114</v>
      </c>
      <c r="B1" s="290" t="s">
        <v>115</v>
      </c>
      <c r="C1" s="286" t="s">
        <v>124</v>
      </c>
      <c r="D1" s="286"/>
      <c r="E1" s="286"/>
      <c r="F1" s="290" t="s">
        <v>3</v>
      </c>
    </row>
    <row r="2" spans="1:6" ht="15.75">
      <c r="A2" s="290"/>
      <c r="B2" s="290"/>
      <c r="C2" s="49" t="s">
        <v>507</v>
      </c>
      <c r="D2" s="49" t="s">
        <v>116</v>
      </c>
      <c r="E2" s="49" t="s">
        <v>126</v>
      </c>
      <c r="F2" s="290"/>
    </row>
    <row r="3" spans="1:6" ht="19.5" customHeight="1">
      <c r="A3" s="288" t="s">
        <v>127</v>
      </c>
      <c r="B3" s="33" t="s">
        <v>128</v>
      </c>
      <c r="C3" s="135">
        <v>0</v>
      </c>
      <c r="D3" s="135">
        <v>0</v>
      </c>
      <c r="E3" s="135">
        <v>4</v>
      </c>
      <c r="F3" s="135">
        <f>SUM(C3:E3)</f>
        <v>4</v>
      </c>
    </row>
    <row r="4" spans="1:6" ht="19.5" customHeight="1">
      <c r="A4" s="288"/>
      <c r="B4" s="33" t="s">
        <v>129</v>
      </c>
      <c r="C4" s="135">
        <v>260</v>
      </c>
      <c r="D4" s="135">
        <v>385</v>
      </c>
      <c r="E4" s="135">
        <v>36</v>
      </c>
      <c r="F4" s="135">
        <f>SUM(C4:E4)</f>
        <v>681</v>
      </c>
    </row>
    <row r="5" spans="1:6" ht="19.5" customHeight="1">
      <c r="A5" s="288"/>
      <c r="B5" s="33" t="s">
        <v>130</v>
      </c>
      <c r="C5" s="135">
        <v>94</v>
      </c>
      <c r="D5" s="135">
        <v>307</v>
      </c>
      <c r="E5" s="135">
        <v>120</v>
      </c>
      <c r="F5" s="135">
        <f>SUM(C5:E5)</f>
        <v>521</v>
      </c>
    </row>
    <row r="6" spans="1:6" ht="19.5" customHeight="1">
      <c r="A6" s="288"/>
      <c r="B6" s="42" t="s">
        <v>3</v>
      </c>
      <c r="C6" s="135">
        <f>SUM(C3:C5)</f>
        <v>354</v>
      </c>
      <c r="D6" s="135">
        <f>SUM(D3:D5)</f>
        <v>692</v>
      </c>
      <c r="E6" s="135">
        <f>SUM(E3:E5)</f>
        <v>160</v>
      </c>
      <c r="F6" s="135">
        <f>SUM(C6:E6)</f>
        <v>1206</v>
      </c>
    </row>
    <row r="7" spans="2:6" ht="19.5" customHeight="1">
      <c r="B7" s="293" t="s">
        <v>23</v>
      </c>
      <c r="C7" s="293"/>
      <c r="D7" s="293"/>
      <c r="E7" s="293"/>
      <c r="F7" s="293"/>
    </row>
    <row r="8" spans="1:6" ht="19.5" customHeight="1">
      <c r="A8" s="288" t="s">
        <v>131</v>
      </c>
      <c r="B8" s="33" t="s">
        <v>132</v>
      </c>
      <c r="C8" s="135">
        <v>106</v>
      </c>
      <c r="D8" s="135">
        <v>481</v>
      </c>
      <c r="E8" s="135">
        <v>62</v>
      </c>
      <c r="F8" s="135">
        <f aca="true" t="shared" si="0" ref="F8:F13">SUM(C8:E8)</f>
        <v>649</v>
      </c>
    </row>
    <row r="9" spans="1:6" ht="19.5" customHeight="1">
      <c r="A9" s="288"/>
      <c r="B9" s="33" t="s">
        <v>133</v>
      </c>
      <c r="C9" s="135">
        <v>2</v>
      </c>
      <c r="D9" s="135">
        <v>163</v>
      </c>
      <c r="E9" s="135">
        <v>9</v>
      </c>
      <c r="F9" s="135">
        <f t="shared" si="0"/>
        <v>174</v>
      </c>
    </row>
    <row r="10" spans="1:6" ht="19.5" customHeight="1">
      <c r="A10" s="288"/>
      <c r="B10" s="33" t="s">
        <v>134</v>
      </c>
      <c r="C10" s="135">
        <v>419</v>
      </c>
      <c r="D10" s="135">
        <v>739</v>
      </c>
      <c r="E10" s="135">
        <v>82</v>
      </c>
      <c r="F10" s="135">
        <f t="shared" si="0"/>
        <v>1240</v>
      </c>
    </row>
    <row r="11" spans="1:6" ht="19.5" customHeight="1">
      <c r="A11" s="288"/>
      <c r="B11" s="33" t="s">
        <v>135</v>
      </c>
      <c r="C11" s="135">
        <v>12</v>
      </c>
      <c r="D11" s="135">
        <v>10</v>
      </c>
      <c r="E11" s="135">
        <v>0</v>
      </c>
      <c r="F11" s="135">
        <f t="shared" si="0"/>
        <v>22</v>
      </c>
    </row>
    <row r="12" spans="1:6" ht="19.5" customHeight="1">
      <c r="A12" s="288"/>
      <c r="B12" s="33" t="s">
        <v>136</v>
      </c>
      <c r="C12" s="135">
        <v>11</v>
      </c>
      <c r="D12" s="135">
        <v>93</v>
      </c>
      <c r="E12" s="135">
        <v>19</v>
      </c>
      <c r="F12" s="135">
        <f t="shared" si="0"/>
        <v>123</v>
      </c>
    </row>
    <row r="13" spans="1:6" ht="19.5" customHeight="1">
      <c r="A13" s="288"/>
      <c r="B13" s="42" t="s">
        <v>3</v>
      </c>
      <c r="C13" s="135">
        <f>SUM(C8:C12)</f>
        <v>550</v>
      </c>
      <c r="D13" s="135">
        <f>SUM(D8:D12)</f>
        <v>1486</v>
      </c>
      <c r="E13" s="135">
        <f>SUM(E8:E12)</f>
        <v>172</v>
      </c>
      <c r="F13" s="135">
        <f t="shared" si="0"/>
        <v>2208</v>
      </c>
    </row>
    <row r="14" spans="2:6" ht="19.5" customHeight="1">
      <c r="B14" s="293"/>
      <c r="C14" s="293"/>
      <c r="D14" s="293"/>
      <c r="E14" s="293"/>
      <c r="F14" s="293"/>
    </row>
    <row r="15" spans="1:6" ht="19.5" customHeight="1">
      <c r="A15" s="288" t="s">
        <v>137</v>
      </c>
      <c r="B15" s="33" t="s">
        <v>138</v>
      </c>
      <c r="C15" s="135">
        <v>0</v>
      </c>
      <c r="D15" s="135">
        <v>91</v>
      </c>
      <c r="E15" s="135">
        <v>5</v>
      </c>
      <c r="F15" s="135">
        <f>SUM(C15:E15)</f>
        <v>96</v>
      </c>
    </row>
    <row r="16" spans="1:6" ht="19.5" customHeight="1">
      <c r="A16" s="288"/>
      <c r="B16" s="33" t="s">
        <v>139</v>
      </c>
      <c r="C16" s="135">
        <v>1</v>
      </c>
      <c r="D16" s="135">
        <v>544</v>
      </c>
      <c r="E16" s="135">
        <v>17</v>
      </c>
      <c r="F16" s="135">
        <f>SUM(C16:E16)</f>
        <v>562</v>
      </c>
    </row>
    <row r="17" spans="1:6" ht="19.5" customHeight="1">
      <c r="A17" s="288"/>
      <c r="B17" s="33" t="s">
        <v>140</v>
      </c>
      <c r="C17" s="135">
        <v>0</v>
      </c>
      <c r="D17" s="135">
        <v>1</v>
      </c>
      <c r="E17" s="135">
        <v>0</v>
      </c>
      <c r="F17" s="135">
        <f>SUM(C17:E17)</f>
        <v>1</v>
      </c>
    </row>
    <row r="18" spans="1:6" ht="19.5" customHeight="1">
      <c r="A18" s="288"/>
      <c r="B18" s="42" t="s">
        <v>3</v>
      </c>
      <c r="C18" s="135">
        <f>SUM(C15:C17)</f>
        <v>1</v>
      </c>
      <c r="D18" s="135">
        <f>SUM(D15:D17)</f>
        <v>636</v>
      </c>
      <c r="E18" s="135">
        <f>SUM(E15:E17)</f>
        <v>22</v>
      </c>
      <c r="F18" s="135">
        <f>SUM(C18:E18)</f>
        <v>659</v>
      </c>
    </row>
    <row r="19" spans="1:6" ht="19.5" customHeight="1">
      <c r="A19" s="16" t="s">
        <v>23</v>
      </c>
      <c r="B19" s="293" t="s">
        <v>23</v>
      </c>
      <c r="C19" s="293"/>
      <c r="D19" s="293"/>
      <c r="E19" s="293"/>
      <c r="F19" s="293"/>
    </row>
    <row r="20" spans="1:6" ht="33" customHeight="1">
      <c r="A20" s="36" t="s">
        <v>70</v>
      </c>
      <c r="B20" s="242"/>
      <c r="C20" s="232">
        <f>SUM(C18,C13,C6)</f>
        <v>905</v>
      </c>
      <c r="D20" s="232">
        <f>SUM(D18,D13,D6)</f>
        <v>2814</v>
      </c>
      <c r="E20" s="232">
        <f>SUM(E18,E13,E6)</f>
        <v>354</v>
      </c>
      <c r="F20" s="232">
        <f>SUM(C20:E20)</f>
        <v>4073</v>
      </c>
    </row>
    <row r="21" spans="5:6" ht="15.75" hidden="1">
      <c r="E21" s="41">
        <v>7</v>
      </c>
      <c r="F21" s="41">
        <v>1959</v>
      </c>
    </row>
    <row r="22" spans="5:6" ht="15.75">
      <c r="E22" s="41"/>
      <c r="F22" s="41"/>
    </row>
    <row r="23" spans="5:6" ht="15.75">
      <c r="E23" s="41"/>
      <c r="F23" s="41"/>
    </row>
  </sheetData>
  <mergeCells count="10">
    <mergeCell ref="B7:F7"/>
    <mergeCell ref="A3:A6"/>
    <mergeCell ref="F1:F2"/>
    <mergeCell ref="A1:A2"/>
    <mergeCell ref="B1:B2"/>
    <mergeCell ref="C1:E1"/>
    <mergeCell ref="B19:F19"/>
    <mergeCell ref="A15:A18"/>
    <mergeCell ref="A8:A13"/>
    <mergeCell ref="B14:F14"/>
  </mergeCells>
  <printOptions gridLines="1" horizontalCentered="1" verticalCentered="1"/>
  <pageMargins left="0.75" right="0.75" top="1.3385826771653544" bottom="1" header="0.3937007874015748" footer="0.3937007874015748"/>
  <pageSetup horizontalDpi="300" verticalDpi="300" orientation="landscape" r:id="rId1"/>
  <headerFooter alignWithMargins="0">
    <oddHeader>&amp;LSERVICIO AGRÍCOLA Y GANADERO
Departamento Protección Agrícola
Viñas y Vinos&amp;C&amp;14
NÚMERO DE PROPIEDADES CON PLANTACIONES DE VIDES
 DE CONSUMO FRESCO, PISCO Y  VINIFICACIÓN
IVª REGIÓN &amp;R&amp;12CUADRO Nº 15</oddHeader>
    <oddFooter>&amp;L&amp;F</oddFooter>
  </headerFooter>
</worksheet>
</file>

<file path=xl/worksheets/sheet19.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11.421875" defaultRowHeight="12.75"/>
  <cols>
    <col min="1" max="1" width="20.7109375" style="8" customWidth="1"/>
    <col min="2" max="2" width="14.00390625" style="8" customWidth="1"/>
    <col min="3" max="3" width="18.8515625" style="8" customWidth="1"/>
    <col min="4" max="4" width="16.421875" style="8" customWidth="1"/>
    <col min="5" max="5" width="17.7109375" style="8" customWidth="1"/>
  </cols>
  <sheetData>
    <row r="1" spans="1:5" ht="34.5" customHeight="1">
      <c r="A1" s="35" t="s">
        <v>114</v>
      </c>
      <c r="B1" s="35" t="s">
        <v>115</v>
      </c>
      <c r="C1" s="243" t="s">
        <v>509</v>
      </c>
      <c r="D1" s="243" t="s">
        <v>141</v>
      </c>
      <c r="E1" s="47" t="s">
        <v>3</v>
      </c>
    </row>
    <row r="3" spans="1:5" ht="15" customHeight="1">
      <c r="A3" s="294" t="s">
        <v>142</v>
      </c>
      <c r="B3" s="11" t="s">
        <v>142</v>
      </c>
      <c r="C3" s="101">
        <v>4</v>
      </c>
      <c r="D3" s="101">
        <v>9</v>
      </c>
      <c r="E3" s="101">
        <f>SUM(C3:D3)</f>
        <v>13</v>
      </c>
    </row>
    <row r="4" spans="1:5" ht="15" customHeight="1">
      <c r="A4" s="294"/>
      <c r="B4" s="11" t="s">
        <v>143</v>
      </c>
      <c r="C4" s="101">
        <v>53</v>
      </c>
      <c r="D4" s="101"/>
      <c r="E4" s="101">
        <f>SUM(C4:D4)</f>
        <v>53</v>
      </c>
    </row>
    <row r="5" spans="1:5" ht="15" customHeight="1">
      <c r="A5" s="294"/>
      <c r="B5" s="34" t="s">
        <v>3</v>
      </c>
      <c r="C5" s="101">
        <f>SUM(C3:C4)</f>
        <v>57</v>
      </c>
      <c r="D5" s="101">
        <f>SUM(D3:D4)</f>
        <v>9</v>
      </c>
      <c r="E5" s="101">
        <f>SUM(C5:D5)</f>
        <v>66</v>
      </c>
    </row>
    <row r="6" spans="1:5" ht="15" customHeight="1">
      <c r="A6" s="295" t="s">
        <v>23</v>
      </c>
      <c r="B6" s="295"/>
      <c r="C6" s="295"/>
      <c r="D6" s="295"/>
      <c r="E6" s="295"/>
    </row>
    <row r="7" spans="1:5" ht="15" customHeight="1">
      <c r="A7" s="294" t="s">
        <v>144</v>
      </c>
      <c r="B7" s="11" t="s">
        <v>144</v>
      </c>
      <c r="C7" s="101">
        <v>603</v>
      </c>
      <c r="D7" s="101">
        <v>4</v>
      </c>
      <c r="E7" s="101">
        <f>SUM(C7:D7)</f>
        <v>607</v>
      </c>
    </row>
    <row r="8" spans="1:5" ht="15" customHeight="1">
      <c r="A8" s="294"/>
      <c r="B8" s="11" t="s">
        <v>145</v>
      </c>
      <c r="C8" s="101">
        <v>1825</v>
      </c>
      <c r="D8" s="101">
        <v>97</v>
      </c>
      <c r="E8" s="101">
        <f>SUM(C8:D8)</f>
        <v>1922</v>
      </c>
    </row>
    <row r="9" spans="1:5" ht="15" customHeight="1">
      <c r="A9" s="294"/>
      <c r="B9" s="11" t="s">
        <v>146</v>
      </c>
      <c r="C9" s="101">
        <v>1375</v>
      </c>
      <c r="D9" s="101">
        <v>14</v>
      </c>
      <c r="E9" s="101">
        <f>SUM(C9:D9)</f>
        <v>1389</v>
      </c>
    </row>
    <row r="10" spans="1:5" ht="15" customHeight="1">
      <c r="A10" s="294"/>
      <c r="B10" s="11" t="s">
        <v>147</v>
      </c>
      <c r="C10" s="101">
        <v>1274</v>
      </c>
      <c r="D10" s="101">
        <v>16</v>
      </c>
      <c r="E10" s="101">
        <f>SUM(C10:D10)</f>
        <v>1290</v>
      </c>
    </row>
    <row r="11" spans="1:5" ht="15" customHeight="1">
      <c r="A11" s="294"/>
      <c r="B11" s="34" t="s">
        <v>3</v>
      </c>
      <c r="C11" s="101">
        <f>SUM(C7:C10)</f>
        <v>5077</v>
      </c>
      <c r="D11" s="101">
        <f>SUM(D7:D10)</f>
        <v>131</v>
      </c>
      <c r="E11" s="101">
        <f>SUM(C11:D11)</f>
        <v>5208</v>
      </c>
    </row>
    <row r="12" spans="1:5" ht="15" customHeight="1">
      <c r="A12" s="295" t="s">
        <v>23</v>
      </c>
      <c r="B12" s="295"/>
      <c r="C12" s="295"/>
      <c r="D12" s="295"/>
      <c r="E12" s="295"/>
    </row>
    <row r="13" spans="1:5" ht="15" customHeight="1">
      <c r="A13" s="296" t="s">
        <v>148</v>
      </c>
      <c r="B13" s="11" t="s">
        <v>149</v>
      </c>
      <c r="C13" s="101">
        <v>2603</v>
      </c>
      <c r="D13" s="101">
        <v>178</v>
      </c>
      <c r="E13" s="101">
        <f aca="true" t="shared" si="0" ref="E13:E19">SUM(C13:D13)</f>
        <v>2781</v>
      </c>
    </row>
    <row r="14" spans="1:5" ht="15" customHeight="1">
      <c r="A14" s="296"/>
      <c r="B14" s="11" t="s">
        <v>150</v>
      </c>
      <c r="C14" s="101">
        <v>425</v>
      </c>
      <c r="D14" s="101">
        <v>2.8</v>
      </c>
      <c r="E14" s="101">
        <f t="shared" si="0"/>
        <v>427.8</v>
      </c>
    </row>
    <row r="15" spans="1:5" ht="15" customHeight="1">
      <c r="A15" s="296"/>
      <c r="B15" s="11" t="s">
        <v>151</v>
      </c>
      <c r="C15" s="101">
        <v>1926</v>
      </c>
      <c r="D15" s="101">
        <v>41</v>
      </c>
      <c r="E15" s="101">
        <f t="shared" si="0"/>
        <v>1967</v>
      </c>
    </row>
    <row r="16" spans="1:5" ht="15" customHeight="1">
      <c r="A16" s="296"/>
      <c r="B16" s="11" t="s">
        <v>152</v>
      </c>
      <c r="C16" s="101">
        <v>802</v>
      </c>
      <c r="D16" s="101">
        <v>187</v>
      </c>
      <c r="E16" s="101">
        <f t="shared" si="0"/>
        <v>989</v>
      </c>
    </row>
    <row r="17" spans="1:5" ht="15" customHeight="1">
      <c r="A17" s="296"/>
      <c r="B17" s="11" t="s">
        <v>153</v>
      </c>
      <c r="C17" s="101">
        <v>411</v>
      </c>
      <c r="D17" s="101">
        <v>22</v>
      </c>
      <c r="E17" s="101">
        <f t="shared" si="0"/>
        <v>433</v>
      </c>
    </row>
    <row r="18" spans="1:5" ht="15" customHeight="1">
      <c r="A18" s="296"/>
      <c r="B18" s="11" t="s">
        <v>154</v>
      </c>
      <c r="C18" s="101">
        <v>334</v>
      </c>
      <c r="D18" s="101">
        <v>53</v>
      </c>
      <c r="E18" s="101">
        <f t="shared" si="0"/>
        <v>387</v>
      </c>
    </row>
    <row r="19" spans="1:5" ht="15" customHeight="1">
      <c r="A19" s="296"/>
      <c r="B19" s="34" t="s">
        <v>3</v>
      </c>
      <c r="C19" s="101">
        <f>SUM(C13:C18)</f>
        <v>6501</v>
      </c>
      <c r="D19" s="101">
        <f>SUM(D13:D18)</f>
        <v>483.8</v>
      </c>
      <c r="E19" s="101">
        <f t="shared" si="0"/>
        <v>6984.8</v>
      </c>
    </row>
    <row r="20" spans="1:5" ht="15" customHeight="1">
      <c r="A20" s="295" t="s">
        <v>23</v>
      </c>
      <c r="B20" s="295"/>
      <c r="C20" s="295"/>
      <c r="D20" s="295"/>
      <c r="E20" s="295"/>
    </row>
    <row r="21" spans="1:5" ht="15" customHeight="1">
      <c r="A21" s="294" t="s">
        <v>155</v>
      </c>
      <c r="B21" s="11" t="s">
        <v>155</v>
      </c>
      <c r="C21" s="101"/>
      <c r="D21" s="101"/>
      <c r="E21" s="101"/>
    </row>
    <row r="22" spans="1:5" ht="15" customHeight="1">
      <c r="A22" s="294"/>
      <c r="B22" s="11" t="s">
        <v>156</v>
      </c>
      <c r="C22" s="101">
        <v>29</v>
      </c>
      <c r="D22" s="101">
        <v>1</v>
      </c>
      <c r="E22" s="101">
        <f>SUM(C22:D22)</f>
        <v>30</v>
      </c>
    </row>
    <row r="23" spans="1:5" ht="15" customHeight="1">
      <c r="A23" s="294"/>
      <c r="B23" s="11" t="s">
        <v>157</v>
      </c>
      <c r="C23" s="101">
        <v>52</v>
      </c>
      <c r="D23" s="101">
        <v>153</v>
      </c>
      <c r="E23" s="101">
        <f>SUM(C23:D23)</f>
        <v>205</v>
      </c>
    </row>
    <row r="24" spans="1:5" ht="15" customHeight="1">
      <c r="A24" s="294"/>
      <c r="B24" s="11" t="s">
        <v>158</v>
      </c>
      <c r="C24" s="101">
        <v>16</v>
      </c>
      <c r="D24" s="101">
        <v>3</v>
      </c>
      <c r="E24" s="101">
        <f>SUM(C24:D24)</f>
        <v>19</v>
      </c>
    </row>
    <row r="25" spans="1:5" ht="15" customHeight="1">
      <c r="A25" s="294"/>
      <c r="B25" s="11" t="s">
        <v>159</v>
      </c>
      <c r="C25" s="101">
        <v>7</v>
      </c>
      <c r="D25" s="101">
        <v>31</v>
      </c>
      <c r="E25" s="101">
        <f>SUM(C25:D25)</f>
        <v>38</v>
      </c>
    </row>
    <row r="26" spans="1:5" ht="15" customHeight="1">
      <c r="A26" s="294"/>
      <c r="B26" s="34" t="s">
        <v>3</v>
      </c>
      <c r="C26" s="101">
        <f>SUM(C22:C25)</f>
        <v>104</v>
      </c>
      <c r="D26" s="101">
        <f>SUM(D22:D25)</f>
        <v>188</v>
      </c>
      <c r="E26" s="101">
        <f>SUM(C26:D26)</f>
        <v>292</v>
      </c>
    </row>
    <row r="27" spans="1:5" ht="15" customHeight="1">
      <c r="A27" s="295" t="s">
        <v>23</v>
      </c>
      <c r="B27" s="295"/>
      <c r="C27" s="295"/>
      <c r="D27" s="295"/>
      <c r="E27" s="295"/>
    </row>
    <row r="28" spans="1:5" ht="15" customHeight="1">
      <c r="A28" s="294" t="s">
        <v>93</v>
      </c>
      <c r="B28" s="11" t="s">
        <v>160</v>
      </c>
      <c r="C28" s="101">
        <v>28</v>
      </c>
      <c r="D28" s="101">
        <v>58</v>
      </c>
      <c r="E28" s="101">
        <f>SUM(C28:D28)</f>
        <v>86</v>
      </c>
    </row>
    <row r="29" spans="1:5" ht="15" customHeight="1">
      <c r="A29" s="294"/>
      <c r="B29" s="11" t="s">
        <v>161</v>
      </c>
      <c r="C29" s="101"/>
      <c r="D29" s="101">
        <v>99</v>
      </c>
      <c r="E29" s="101">
        <f>SUM(C29:D29)</f>
        <v>99</v>
      </c>
    </row>
    <row r="30" spans="1:5" ht="15" customHeight="1">
      <c r="A30" s="294"/>
      <c r="B30" s="11" t="s">
        <v>162</v>
      </c>
      <c r="C30" s="101"/>
      <c r="D30" s="101">
        <v>3578</v>
      </c>
      <c r="E30" s="101">
        <f>SUM(C30:D30)</f>
        <v>3578</v>
      </c>
    </row>
    <row r="31" spans="1:5" ht="15" customHeight="1">
      <c r="A31" s="294"/>
      <c r="B31" s="34" t="s">
        <v>3</v>
      </c>
      <c r="C31" s="101">
        <f>SUM(C28:C30)</f>
        <v>28</v>
      </c>
      <c r="D31" s="101">
        <f>SUM(D28:D30)</f>
        <v>3735</v>
      </c>
      <c r="E31" s="101">
        <f>SUM(C31:D31)</f>
        <v>3763</v>
      </c>
    </row>
    <row r="32" spans="1:5" ht="15" customHeight="1">
      <c r="A32" s="59"/>
      <c r="B32" s="34"/>
      <c r="C32" s="11"/>
      <c r="D32" s="11"/>
      <c r="E32" s="11"/>
    </row>
    <row r="33" spans="1:5" ht="15" customHeight="1">
      <c r="A33" s="294" t="s">
        <v>536</v>
      </c>
      <c r="B33" s="8" t="s">
        <v>536</v>
      </c>
      <c r="C33" s="101"/>
      <c r="D33" s="101">
        <v>191</v>
      </c>
      <c r="E33" s="101">
        <f>SUM(D33)</f>
        <v>191</v>
      </c>
    </row>
    <row r="34" spans="1:5" ht="15" customHeight="1">
      <c r="A34" s="294"/>
      <c r="B34" s="62" t="s">
        <v>535</v>
      </c>
      <c r="C34" s="101"/>
      <c r="D34" s="101">
        <v>44</v>
      </c>
      <c r="E34" s="101">
        <f>SUM(D34)</f>
        <v>44</v>
      </c>
    </row>
    <row r="35" spans="1:5" ht="15" customHeight="1">
      <c r="A35" s="294"/>
      <c r="B35" s="34" t="s">
        <v>3</v>
      </c>
      <c r="C35" s="101"/>
      <c r="D35" s="101">
        <f>SUM(D33:D34)</f>
        <v>235</v>
      </c>
      <c r="E35" s="101">
        <f>SUM(D35)</f>
        <v>235</v>
      </c>
    </row>
    <row r="36" spans="1:5" ht="15" customHeight="1">
      <c r="A36" s="295" t="s">
        <v>23</v>
      </c>
      <c r="B36" s="295"/>
      <c r="C36" s="295"/>
      <c r="D36" s="295"/>
      <c r="E36" s="295"/>
    </row>
    <row r="37" spans="1:5" ht="0.75" customHeight="1">
      <c r="A37" s="41"/>
      <c r="B37" s="11"/>
      <c r="C37" s="11"/>
      <c r="D37" s="11"/>
      <c r="E37" s="11" t="s">
        <v>23</v>
      </c>
    </row>
    <row r="38" spans="1:5" ht="18">
      <c r="A38" s="31" t="s">
        <v>163</v>
      </c>
      <c r="B38" s="242"/>
      <c r="C38" s="238">
        <f>SUM(C31,C26,C19,C11,C5)</f>
        <v>11767</v>
      </c>
      <c r="D38" s="238">
        <f>SUM(D35,D31,D26,D19,D11,D5)</f>
        <v>4781.8</v>
      </c>
      <c r="E38" s="238">
        <f>SUM(E35,E31,E26,E19,E11,E5)</f>
        <v>16548.8</v>
      </c>
    </row>
  </sheetData>
  <mergeCells count="11">
    <mergeCell ref="A13:A19"/>
    <mergeCell ref="A20:E20"/>
    <mergeCell ref="A3:A5"/>
    <mergeCell ref="A7:A11"/>
    <mergeCell ref="A12:E12"/>
    <mergeCell ref="A6:E6"/>
    <mergeCell ref="A21:A26"/>
    <mergeCell ref="A28:A31"/>
    <mergeCell ref="A36:E36"/>
    <mergeCell ref="A27:E27"/>
    <mergeCell ref="A33:A35"/>
  </mergeCells>
  <printOptions gridLines="1" horizontalCentered="1" verticalCentered="1"/>
  <pageMargins left="0.31496062992125984" right="0.75" top="1.3385826771653544" bottom="1" header="0.3937007874015748" footer="0.3937007874015748"/>
  <pageSetup horizontalDpi="300" verticalDpi="300" orientation="portrait" r:id="rId1"/>
  <headerFooter alignWithMargins="0">
    <oddHeader>&amp;LSERVICIO AGRÍCOLA Y GANADERO
Departamento Protección Agrícola
Viñas y Vinos&amp;C&amp;14
            CATASTRO VIDES DE CONSUMO FRESCO Y  VINIFICACIÓN
V REGIÓN (ha.)&amp;R&amp;12CUADRO Nº  16</oddHeader>
    <oddFooter>&amp;L&amp;F</oddFooter>
  </headerFooter>
</worksheet>
</file>

<file path=xl/worksheets/sheet2.xml><?xml version="1.0" encoding="utf-8"?>
<worksheet xmlns="http://schemas.openxmlformats.org/spreadsheetml/2006/main" xmlns:r="http://schemas.openxmlformats.org/officeDocument/2006/relationships">
  <dimension ref="A5:K103"/>
  <sheetViews>
    <sheetView showGridLines="0" zoomScale="75" zoomScaleNormal="75" workbookViewId="0" topLeftCell="A29">
      <selection activeCell="A60" sqref="A60"/>
    </sheetView>
  </sheetViews>
  <sheetFormatPr defaultColWidth="11.421875" defaultRowHeight="12.75"/>
  <sheetData>
    <row r="5" spans="1:11" ht="20.25">
      <c r="A5" s="281"/>
      <c r="B5" s="281"/>
      <c r="C5" s="281"/>
      <c r="D5" s="281"/>
      <c r="E5" s="281"/>
      <c r="F5" s="281"/>
      <c r="G5" s="281"/>
      <c r="H5" s="281"/>
      <c r="I5" s="281"/>
      <c r="J5" s="281"/>
      <c r="K5" s="281"/>
    </row>
    <row r="6" spans="1:11" ht="18">
      <c r="A6" s="1"/>
      <c r="B6" s="3"/>
      <c r="C6" s="3"/>
      <c r="D6" s="3"/>
      <c r="E6" s="3"/>
      <c r="F6" s="3"/>
      <c r="G6" s="3"/>
      <c r="H6" s="3"/>
      <c r="I6" s="3"/>
      <c r="J6" s="3"/>
      <c r="K6" s="3"/>
    </row>
    <row r="9" spans="1:11" ht="15" customHeight="1">
      <c r="A9" s="282" t="s">
        <v>436</v>
      </c>
      <c r="B9" s="282"/>
      <c r="C9" s="282"/>
      <c r="D9" s="282"/>
      <c r="E9" s="282"/>
      <c r="F9" s="282"/>
      <c r="G9" s="282"/>
      <c r="H9" s="282"/>
      <c r="I9" s="282"/>
      <c r="J9" s="282"/>
      <c r="K9" s="282"/>
    </row>
    <row r="10" spans="1:11" ht="12.75">
      <c r="A10" s="282"/>
      <c r="B10" s="282"/>
      <c r="C10" s="282"/>
      <c r="D10" s="282"/>
      <c r="E10" s="282"/>
      <c r="F10" s="282"/>
      <c r="G10" s="282"/>
      <c r="H10" s="282"/>
      <c r="I10" s="282"/>
      <c r="J10" s="282"/>
      <c r="K10" s="282"/>
    </row>
    <row r="11" spans="1:11" ht="12.75">
      <c r="A11" s="282"/>
      <c r="B11" s="282"/>
      <c r="C11" s="282"/>
      <c r="D11" s="282"/>
      <c r="E11" s="282"/>
      <c r="F11" s="282"/>
      <c r="G11" s="282"/>
      <c r="H11" s="282"/>
      <c r="I11" s="282"/>
      <c r="J11" s="282"/>
      <c r="K11" s="282"/>
    </row>
    <row r="12" spans="1:11" ht="12.75">
      <c r="A12" s="282"/>
      <c r="B12" s="282"/>
      <c r="C12" s="282"/>
      <c r="D12" s="282"/>
      <c r="E12" s="282"/>
      <c r="F12" s="282"/>
      <c r="G12" s="282"/>
      <c r="H12" s="282"/>
      <c r="I12" s="282"/>
      <c r="J12" s="282"/>
      <c r="K12" s="282"/>
    </row>
    <row r="14" spans="1:11" ht="12.75">
      <c r="A14" s="280" t="s">
        <v>437</v>
      </c>
      <c r="B14" s="280"/>
      <c r="C14" s="280"/>
      <c r="D14" s="280"/>
      <c r="E14" s="280"/>
      <c r="F14" s="280"/>
      <c r="G14" s="280"/>
      <c r="H14" s="280"/>
      <c r="I14" s="280"/>
      <c r="J14" s="280"/>
      <c r="K14" s="280"/>
    </row>
    <row r="15" spans="1:11" ht="12.75">
      <c r="A15" s="280"/>
      <c r="B15" s="280"/>
      <c r="C15" s="280"/>
      <c r="D15" s="280"/>
      <c r="E15" s="280"/>
      <c r="F15" s="280"/>
      <c r="G15" s="280"/>
      <c r="H15" s="280"/>
      <c r="I15" s="280"/>
      <c r="J15" s="280"/>
      <c r="K15" s="280"/>
    </row>
    <row r="16" spans="1:11" ht="12.75">
      <c r="A16" s="280"/>
      <c r="B16" s="280"/>
      <c r="C16" s="280"/>
      <c r="D16" s="280"/>
      <c r="E16" s="280"/>
      <c r="F16" s="280"/>
      <c r="G16" s="280"/>
      <c r="H16" s="280"/>
      <c r="I16" s="280"/>
      <c r="J16" s="280"/>
      <c r="K16" s="280"/>
    </row>
    <row r="18" spans="1:11" ht="12.75">
      <c r="A18" s="280" t="s">
        <v>438</v>
      </c>
      <c r="B18" s="280"/>
      <c r="C18" s="280"/>
      <c r="D18" s="280"/>
      <c r="E18" s="280"/>
      <c r="F18" s="280"/>
      <c r="G18" s="280"/>
      <c r="H18" s="280"/>
      <c r="I18" s="280"/>
      <c r="J18" s="280"/>
      <c r="K18" s="280"/>
    </row>
    <row r="19" spans="1:11" ht="12.75">
      <c r="A19" s="280"/>
      <c r="B19" s="280"/>
      <c r="C19" s="280"/>
      <c r="D19" s="280"/>
      <c r="E19" s="280"/>
      <c r="F19" s="280"/>
      <c r="G19" s="280"/>
      <c r="H19" s="280"/>
      <c r="I19" s="280"/>
      <c r="J19" s="280"/>
      <c r="K19" s="280"/>
    </row>
    <row r="20" spans="1:11" ht="12.75">
      <c r="A20" s="280"/>
      <c r="B20" s="280"/>
      <c r="C20" s="280"/>
      <c r="D20" s="280"/>
      <c r="E20" s="280"/>
      <c r="F20" s="280"/>
      <c r="G20" s="280"/>
      <c r="H20" s="280"/>
      <c r="I20" s="280"/>
      <c r="J20" s="280"/>
      <c r="K20" s="280"/>
    </row>
    <row r="21" spans="1:11" ht="12.75">
      <c r="A21" s="280"/>
      <c r="B21" s="280"/>
      <c r="C21" s="280"/>
      <c r="D21" s="280"/>
      <c r="E21" s="280"/>
      <c r="F21" s="280"/>
      <c r="G21" s="280"/>
      <c r="H21" s="280"/>
      <c r="I21" s="280"/>
      <c r="J21" s="280"/>
      <c r="K21" s="280"/>
    </row>
    <row r="22" spans="1:11" ht="12.75">
      <c r="A22" s="280"/>
      <c r="B22" s="280"/>
      <c r="C22" s="280"/>
      <c r="D22" s="280"/>
      <c r="E22" s="280"/>
      <c r="F22" s="280"/>
      <c r="G22" s="280"/>
      <c r="H22" s="280"/>
      <c r="I22" s="280"/>
      <c r="J22" s="280"/>
      <c r="K22" s="280"/>
    </row>
    <row r="24" spans="1:11" ht="12.75">
      <c r="A24" s="280" t="s">
        <v>563</v>
      </c>
      <c r="B24" s="280"/>
      <c r="C24" s="280"/>
      <c r="D24" s="280"/>
      <c r="E24" s="280"/>
      <c r="F24" s="280"/>
      <c r="G24" s="280"/>
      <c r="H24" s="280"/>
      <c r="I24" s="280"/>
      <c r="J24" s="280"/>
      <c r="K24" s="280"/>
    </row>
    <row r="25" spans="1:11" ht="12.75">
      <c r="A25" s="280"/>
      <c r="B25" s="280"/>
      <c r="C25" s="280"/>
      <c r="D25" s="280"/>
      <c r="E25" s="280"/>
      <c r="F25" s="280"/>
      <c r="G25" s="280"/>
      <c r="H25" s="280"/>
      <c r="I25" s="280"/>
      <c r="J25" s="280"/>
      <c r="K25" s="280"/>
    </row>
    <row r="26" spans="1:11" ht="12.75">
      <c r="A26" s="280"/>
      <c r="B26" s="280"/>
      <c r="C26" s="280"/>
      <c r="D26" s="280"/>
      <c r="E26" s="280"/>
      <c r="F26" s="280"/>
      <c r="G26" s="280"/>
      <c r="H26" s="280"/>
      <c r="I26" s="280"/>
      <c r="J26" s="280"/>
      <c r="K26" s="280"/>
    </row>
    <row r="27" spans="1:11" ht="12.75">
      <c r="A27" s="280"/>
      <c r="B27" s="280"/>
      <c r="C27" s="280"/>
      <c r="D27" s="280"/>
      <c r="E27" s="280"/>
      <c r="F27" s="280"/>
      <c r="G27" s="280"/>
      <c r="H27" s="280"/>
      <c r="I27" s="280"/>
      <c r="J27" s="280"/>
      <c r="K27" s="280"/>
    </row>
    <row r="28" spans="1:11" ht="12.75">
      <c r="A28" s="280"/>
      <c r="B28" s="280"/>
      <c r="C28" s="280"/>
      <c r="D28" s="280"/>
      <c r="E28" s="280"/>
      <c r="F28" s="280"/>
      <c r="G28" s="280"/>
      <c r="H28" s="280"/>
      <c r="I28" s="280"/>
      <c r="J28" s="280"/>
      <c r="K28" s="280"/>
    </row>
    <row r="29" spans="1:11" ht="12.75">
      <c r="A29" s="280"/>
      <c r="B29" s="280"/>
      <c r="C29" s="280"/>
      <c r="D29" s="280"/>
      <c r="E29" s="280"/>
      <c r="F29" s="280"/>
      <c r="G29" s="280"/>
      <c r="H29" s="280"/>
      <c r="I29" s="280"/>
      <c r="J29" s="280"/>
      <c r="K29" s="280"/>
    </row>
    <row r="31" spans="1:11" ht="12.75">
      <c r="A31" s="280" t="s">
        <v>564</v>
      </c>
      <c r="B31" s="280"/>
      <c r="C31" s="280"/>
      <c r="D31" s="280"/>
      <c r="E31" s="280"/>
      <c r="F31" s="280"/>
      <c r="G31" s="280"/>
      <c r="H31" s="280"/>
      <c r="I31" s="280"/>
      <c r="J31" s="280"/>
      <c r="K31" s="280"/>
    </row>
    <row r="32" spans="1:11" ht="12.75">
      <c r="A32" s="280"/>
      <c r="B32" s="280"/>
      <c r="C32" s="280"/>
      <c r="D32" s="280"/>
      <c r="E32" s="280"/>
      <c r="F32" s="280"/>
      <c r="G32" s="280"/>
      <c r="H32" s="280"/>
      <c r="I32" s="280"/>
      <c r="J32" s="280"/>
      <c r="K32" s="280"/>
    </row>
    <row r="33" spans="1:11" ht="12.75">
      <c r="A33" s="280"/>
      <c r="B33" s="280"/>
      <c r="C33" s="280"/>
      <c r="D33" s="280"/>
      <c r="E33" s="280"/>
      <c r="F33" s="280"/>
      <c r="G33" s="280"/>
      <c r="H33" s="280"/>
      <c r="I33" s="280"/>
      <c r="J33" s="280"/>
      <c r="K33" s="280"/>
    </row>
    <row r="35" spans="1:11" ht="12.75">
      <c r="A35" s="280" t="s">
        <v>568</v>
      </c>
      <c r="B35" s="280"/>
      <c r="C35" s="280"/>
      <c r="D35" s="280"/>
      <c r="E35" s="280"/>
      <c r="F35" s="280"/>
      <c r="G35" s="280"/>
      <c r="H35" s="280"/>
      <c r="I35" s="280"/>
      <c r="J35" s="280"/>
      <c r="K35" s="280"/>
    </row>
    <row r="36" spans="1:11" ht="12.75">
      <c r="A36" s="280"/>
      <c r="B36" s="280"/>
      <c r="C36" s="280"/>
      <c r="D36" s="280"/>
      <c r="E36" s="280"/>
      <c r="F36" s="280"/>
      <c r="G36" s="280"/>
      <c r="H36" s="280"/>
      <c r="I36" s="280"/>
      <c r="J36" s="280"/>
      <c r="K36" s="280"/>
    </row>
    <row r="37" spans="1:11" ht="12.75">
      <c r="A37" s="280"/>
      <c r="B37" s="280"/>
      <c r="C37" s="280"/>
      <c r="D37" s="280"/>
      <c r="E37" s="280"/>
      <c r="F37" s="280"/>
      <c r="G37" s="280"/>
      <c r="H37" s="280"/>
      <c r="I37" s="280"/>
      <c r="J37" s="280"/>
      <c r="K37" s="280"/>
    </row>
    <row r="49" spans="1:11" ht="12.75">
      <c r="A49" s="280" t="s">
        <v>569</v>
      </c>
      <c r="B49" s="280"/>
      <c r="C49" s="280"/>
      <c r="D49" s="280"/>
      <c r="E49" s="280"/>
      <c r="F49" s="280"/>
      <c r="G49" s="280"/>
      <c r="H49" s="280"/>
      <c r="I49" s="280"/>
      <c r="J49" s="280"/>
      <c r="K49" s="280"/>
    </row>
    <row r="50" spans="1:11" ht="12.75">
      <c r="A50" s="280"/>
      <c r="B50" s="280"/>
      <c r="C50" s="280"/>
      <c r="D50" s="280"/>
      <c r="E50" s="280"/>
      <c r="F50" s="280"/>
      <c r="G50" s="280"/>
      <c r="H50" s="280"/>
      <c r="I50" s="280"/>
      <c r="J50" s="280"/>
      <c r="K50" s="280"/>
    </row>
    <row r="51" spans="1:11" ht="12.75">
      <c r="A51" s="280"/>
      <c r="B51" s="280"/>
      <c r="C51" s="280"/>
      <c r="D51" s="280"/>
      <c r="E51" s="280"/>
      <c r="F51" s="280"/>
      <c r="G51" s="280"/>
      <c r="H51" s="280"/>
      <c r="I51" s="280"/>
      <c r="J51" s="280"/>
      <c r="K51" s="280"/>
    </row>
    <row r="52" spans="1:11" ht="12.75">
      <c r="A52" s="280"/>
      <c r="B52" s="280"/>
      <c r="C52" s="280"/>
      <c r="D52" s="280"/>
      <c r="E52" s="280"/>
      <c r="F52" s="280"/>
      <c r="G52" s="280"/>
      <c r="H52" s="280"/>
      <c r="I52" s="280"/>
      <c r="J52" s="280"/>
      <c r="K52" s="280"/>
    </row>
    <row r="53" spans="1:11" ht="12.75">
      <c r="A53" s="280"/>
      <c r="B53" s="280"/>
      <c r="C53" s="280"/>
      <c r="D53" s="280"/>
      <c r="E53" s="280"/>
      <c r="F53" s="280"/>
      <c r="G53" s="280"/>
      <c r="H53" s="280"/>
      <c r="I53" s="280"/>
      <c r="J53" s="280"/>
      <c r="K53" s="280"/>
    </row>
    <row r="54" spans="1:11" ht="12.75">
      <c r="A54" s="280"/>
      <c r="B54" s="280"/>
      <c r="C54" s="280"/>
      <c r="D54" s="280"/>
      <c r="E54" s="280"/>
      <c r="F54" s="280"/>
      <c r="G54" s="280"/>
      <c r="H54" s="280"/>
      <c r="I54" s="280"/>
      <c r="J54" s="280"/>
      <c r="K54" s="280"/>
    </row>
    <row r="55" spans="1:11" ht="12.75">
      <c r="A55" s="280"/>
      <c r="B55" s="280"/>
      <c r="C55" s="280"/>
      <c r="D55" s="280"/>
      <c r="E55" s="280"/>
      <c r="F55" s="280"/>
      <c r="G55" s="280"/>
      <c r="H55" s="280"/>
      <c r="I55" s="280"/>
      <c r="J55" s="280"/>
      <c r="K55" s="280"/>
    </row>
    <row r="57" spans="1:11" ht="12.75">
      <c r="A57" s="280" t="s">
        <v>439</v>
      </c>
      <c r="B57" s="280"/>
      <c r="C57" s="280"/>
      <c r="D57" s="280"/>
      <c r="E57" s="280"/>
      <c r="F57" s="280"/>
      <c r="G57" s="280"/>
      <c r="H57" s="280"/>
      <c r="I57" s="280"/>
      <c r="J57" s="280"/>
      <c r="K57" s="280"/>
    </row>
    <row r="58" spans="1:11" ht="12.75">
      <c r="A58" s="280"/>
      <c r="B58" s="280"/>
      <c r="C58" s="280"/>
      <c r="D58" s="280"/>
      <c r="E58" s="280"/>
      <c r="F58" s="280"/>
      <c r="G58" s="280"/>
      <c r="H58" s="280"/>
      <c r="I58" s="280"/>
      <c r="J58" s="280"/>
      <c r="K58" s="280"/>
    </row>
    <row r="59" spans="1:11" ht="12.75">
      <c r="A59" s="280"/>
      <c r="B59" s="280"/>
      <c r="C59" s="280"/>
      <c r="D59" s="280"/>
      <c r="E59" s="280"/>
      <c r="F59" s="280"/>
      <c r="G59" s="280"/>
      <c r="H59" s="280"/>
      <c r="I59" s="280"/>
      <c r="J59" s="280"/>
      <c r="K59" s="280"/>
    </row>
    <row r="60" ht="15">
      <c r="A60" s="2" t="s">
        <v>440</v>
      </c>
    </row>
    <row r="61" ht="12.75">
      <c r="A61" s="272" t="s">
        <v>580</v>
      </c>
    </row>
    <row r="62" ht="12.75">
      <c r="A62" s="272" t="s">
        <v>581</v>
      </c>
    </row>
    <row r="63" spans="1:5" ht="12.75">
      <c r="A63" s="272" t="s">
        <v>441</v>
      </c>
      <c r="B63" s="272" t="s">
        <v>565</v>
      </c>
      <c r="C63" s="272"/>
      <c r="D63" s="272"/>
      <c r="E63" s="272"/>
    </row>
    <row r="64" spans="1:6" ht="12.75">
      <c r="A64" s="272" t="s">
        <v>442</v>
      </c>
      <c r="B64" s="272" t="s">
        <v>443</v>
      </c>
      <c r="C64" s="272"/>
      <c r="D64" s="272"/>
      <c r="E64" s="272"/>
      <c r="F64" s="272"/>
    </row>
    <row r="65" spans="1:9" ht="12.75">
      <c r="A65" s="272" t="s">
        <v>444</v>
      </c>
      <c r="B65" s="272" t="s">
        <v>445</v>
      </c>
      <c r="C65" s="272"/>
      <c r="D65" s="272"/>
      <c r="E65" s="272"/>
      <c r="F65" s="272"/>
      <c r="G65" s="272"/>
      <c r="H65" s="272"/>
      <c r="I65" s="272"/>
    </row>
    <row r="66" spans="1:8" ht="12.75">
      <c r="A66" s="272" t="s">
        <v>446</v>
      </c>
      <c r="B66" s="272" t="s">
        <v>447</v>
      </c>
      <c r="C66" s="272"/>
      <c r="D66" s="272"/>
      <c r="E66" s="272"/>
      <c r="F66" s="272"/>
      <c r="G66" s="272"/>
      <c r="H66" s="272"/>
    </row>
    <row r="67" spans="1:8" ht="12.75">
      <c r="A67" s="272" t="s">
        <v>448</v>
      </c>
      <c r="B67" s="272" t="s">
        <v>449</v>
      </c>
      <c r="C67" s="272"/>
      <c r="D67" s="272"/>
      <c r="E67" s="272"/>
      <c r="F67" s="272"/>
      <c r="G67" s="272"/>
      <c r="H67" s="272"/>
    </row>
    <row r="68" spans="1:9" ht="12.75">
      <c r="A68" s="272" t="s">
        <v>450</v>
      </c>
      <c r="B68" s="272" t="s">
        <v>451</v>
      </c>
      <c r="C68" s="272"/>
      <c r="D68" s="272"/>
      <c r="E68" s="272"/>
      <c r="F68" s="272"/>
      <c r="G68" s="272"/>
      <c r="H68" s="272"/>
      <c r="I68" s="272"/>
    </row>
    <row r="69" spans="1:9" ht="12.75">
      <c r="A69" s="272" t="s">
        <v>575</v>
      </c>
      <c r="B69" s="272" t="s">
        <v>576</v>
      </c>
      <c r="C69" s="272"/>
      <c r="D69" s="272"/>
      <c r="E69" s="272"/>
      <c r="F69" s="272"/>
      <c r="G69" s="272"/>
      <c r="H69" s="272"/>
      <c r="I69" s="272"/>
    </row>
    <row r="70" spans="1:5" ht="12.75">
      <c r="A70" s="272" t="s">
        <v>452</v>
      </c>
      <c r="B70" s="272" t="s">
        <v>453</v>
      </c>
      <c r="C70" s="272"/>
      <c r="D70" s="272"/>
      <c r="E70" s="272"/>
    </row>
    <row r="71" spans="1:7" ht="12.75">
      <c r="A71" s="272" t="s">
        <v>454</v>
      </c>
      <c r="B71" s="272" t="s">
        <v>566</v>
      </c>
      <c r="C71" s="272"/>
      <c r="D71" s="272"/>
      <c r="E71" s="272"/>
      <c r="F71" s="272"/>
      <c r="G71" s="272"/>
    </row>
    <row r="72" spans="1:9" ht="12.75">
      <c r="A72" s="272" t="s">
        <v>455</v>
      </c>
      <c r="B72" s="272" t="s">
        <v>456</v>
      </c>
      <c r="C72" s="272"/>
      <c r="D72" s="272"/>
      <c r="E72" s="272"/>
      <c r="F72" s="272"/>
      <c r="G72" s="272"/>
      <c r="H72" s="272"/>
      <c r="I72" s="272"/>
    </row>
    <row r="73" spans="1:7" ht="12.75">
      <c r="A73" s="272" t="s">
        <v>457</v>
      </c>
      <c r="B73" s="272" t="s">
        <v>458</v>
      </c>
      <c r="C73" s="272"/>
      <c r="D73" s="272"/>
      <c r="E73" s="272"/>
      <c r="F73" s="272"/>
      <c r="G73" s="272"/>
    </row>
    <row r="74" spans="1:10" ht="12.75">
      <c r="A74" s="272" t="s">
        <v>459</v>
      </c>
      <c r="B74" s="272" t="s">
        <v>460</v>
      </c>
      <c r="C74" s="272"/>
      <c r="D74" s="272"/>
      <c r="E74" s="272"/>
      <c r="F74" s="272"/>
      <c r="G74" s="272"/>
      <c r="H74" s="272"/>
      <c r="I74" s="272"/>
      <c r="J74" s="272"/>
    </row>
    <row r="75" spans="1:7" ht="12.75">
      <c r="A75" s="272" t="s">
        <v>461</v>
      </c>
      <c r="B75" s="272" t="s">
        <v>462</v>
      </c>
      <c r="C75" s="272"/>
      <c r="D75" s="272"/>
      <c r="E75" s="272"/>
      <c r="F75" s="272"/>
      <c r="G75" s="272"/>
    </row>
    <row r="76" spans="1:9" ht="12.75">
      <c r="A76" s="272" t="s">
        <v>463</v>
      </c>
      <c r="B76" s="272" t="s">
        <v>464</v>
      </c>
      <c r="C76" s="272"/>
      <c r="D76" s="272"/>
      <c r="E76" s="272"/>
      <c r="F76" s="272"/>
      <c r="G76" s="272"/>
      <c r="H76" s="272"/>
      <c r="I76" s="272"/>
    </row>
    <row r="77" spans="1:8" ht="12.75">
      <c r="A77" s="272" t="s">
        <v>465</v>
      </c>
      <c r="B77" s="272" t="s">
        <v>466</v>
      </c>
      <c r="C77" s="272"/>
      <c r="D77" s="272"/>
      <c r="E77" s="272"/>
      <c r="F77" s="272"/>
      <c r="G77" s="272"/>
      <c r="H77" s="272"/>
    </row>
    <row r="78" spans="1:9" ht="12.75">
      <c r="A78" s="272" t="s">
        <v>467</v>
      </c>
      <c r="B78" s="272" t="s">
        <v>468</v>
      </c>
      <c r="C78" s="272"/>
      <c r="D78" s="272"/>
      <c r="E78" s="272"/>
      <c r="F78" s="272"/>
      <c r="G78" s="272"/>
      <c r="H78" s="272"/>
      <c r="I78" s="272"/>
    </row>
    <row r="79" spans="1:8" ht="12.75">
      <c r="A79" s="272" t="s">
        <v>469</v>
      </c>
      <c r="B79" s="272" t="s">
        <v>470</v>
      </c>
      <c r="C79" s="272"/>
      <c r="D79" s="272"/>
      <c r="E79" s="272"/>
      <c r="F79" s="272"/>
      <c r="G79" s="272"/>
      <c r="H79" s="272"/>
    </row>
    <row r="80" spans="1:9" ht="12.75">
      <c r="A80" s="272" t="s">
        <v>471</v>
      </c>
      <c r="B80" s="272" t="s">
        <v>472</v>
      </c>
      <c r="C80" s="272"/>
      <c r="D80" s="272"/>
      <c r="E80" s="272"/>
      <c r="F80" s="272"/>
      <c r="G80" s="272"/>
      <c r="H80" s="272"/>
      <c r="I80" s="272"/>
    </row>
    <row r="81" spans="1:7" ht="12.75">
      <c r="A81" s="272" t="s">
        <v>473</v>
      </c>
      <c r="B81" s="272" t="s">
        <v>474</v>
      </c>
      <c r="C81" s="272"/>
      <c r="D81" s="272"/>
      <c r="E81" s="272"/>
      <c r="F81" s="272"/>
      <c r="G81" s="272"/>
    </row>
    <row r="82" spans="1:8" ht="12.75">
      <c r="A82" s="272" t="s">
        <v>475</v>
      </c>
      <c r="B82" s="272" t="s">
        <v>476</v>
      </c>
      <c r="C82" s="272"/>
      <c r="D82" s="272"/>
      <c r="E82" s="272"/>
      <c r="F82" s="272"/>
      <c r="G82" s="272"/>
      <c r="H82" s="272"/>
    </row>
    <row r="83" spans="1:9" ht="12.75">
      <c r="A83" s="272" t="s">
        <v>477</v>
      </c>
      <c r="B83" s="272" t="s">
        <v>478</v>
      </c>
      <c r="C83" s="272"/>
      <c r="D83" s="272"/>
      <c r="E83" s="272"/>
      <c r="F83" s="272"/>
      <c r="G83" s="272"/>
      <c r="H83" s="272"/>
      <c r="I83" s="272"/>
    </row>
    <row r="84" spans="1:7" ht="12.75">
      <c r="A84" s="272" t="s">
        <v>479</v>
      </c>
      <c r="B84" s="272" t="s">
        <v>480</v>
      </c>
      <c r="C84" s="272"/>
      <c r="D84" s="272"/>
      <c r="E84" s="272"/>
      <c r="F84" s="272"/>
      <c r="G84" s="272"/>
    </row>
    <row r="85" spans="1:7" ht="12.75">
      <c r="A85" s="272" t="s">
        <v>481</v>
      </c>
      <c r="B85" s="272" t="s">
        <v>482</v>
      </c>
      <c r="C85" s="272"/>
      <c r="D85" s="272"/>
      <c r="E85" s="272"/>
      <c r="F85" s="272"/>
      <c r="G85" s="272"/>
    </row>
    <row r="86" spans="1:8" ht="12.75">
      <c r="A86" s="272" t="s">
        <v>483</v>
      </c>
      <c r="B86" s="272" t="s">
        <v>484</v>
      </c>
      <c r="C86" s="272"/>
      <c r="D86" s="272"/>
      <c r="E86" s="272"/>
      <c r="F86" s="272"/>
      <c r="G86" s="272"/>
      <c r="H86" s="272"/>
    </row>
    <row r="87" spans="1:9" ht="12.75">
      <c r="A87" s="272" t="s">
        <v>485</v>
      </c>
      <c r="B87" s="272" t="s">
        <v>486</v>
      </c>
      <c r="C87" s="272"/>
      <c r="D87" s="272"/>
      <c r="E87" s="272"/>
      <c r="F87" s="272"/>
      <c r="G87" s="272"/>
      <c r="H87" s="272"/>
      <c r="I87" s="272"/>
    </row>
    <row r="88" spans="1:8" ht="12.75">
      <c r="A88" s="332" t="s">
        <v>579</v>
      </c>
      <c r="B88" s="272" t="s">
        <v>487</v>
      </c>
      <c r="C88" s="272"/>
      <c r="D88" s="272"/>
      <c r="E88" s="272"/>
      <c r="F88" s="272"/>
      <c r="G88" s="272"/>
      <c r="H88" s="272"/>
    </row>
    <row r="89" spans="1:8" ht="12.75">
      <c r="A89" s="272" t="s">
        <v>488</v>
      </c>
      <c r="B89" s="272" t="s">
        <v>489</v>
      </c>
      <c r="C89" s="272"/>
      <c r="D89" s="272"/>
      <c r="E89" s="272"/>
      <c r="F89" s="272"/>
      <c r="G89" s="272"/>
      <c r="H89" s="272"/>
    </row>
    <row r="90" spans="1:8" ht="12.75">
      <c r="A90" s="272" t="s">
        <v>490</v>
      </c>
      <c r="B90" s="272" t="s">
        <v>491</v>
      </c>
      <c r="C90" s="272"/>
      <c r="D90" s="272"/>
      <c r="E90" s="272"/>
      <c r="F90" s="272"/>
      <c r="G90" s="272"/>
      <c r="H90" s="272"/>
    </row>
    <row r="91" spans="1:10" ht="12.75">
      <c r="A91" s="272" t="s">
        <v>540</v>
      </c>
      <c r="B91" s="272"/>
      <c r="C91" s="272"/>
      <c r="D91" s="272"/>
      <c r="E91" s="272"/>
      <c r="F91" s="272"/>
      <c r="G91" s="272"/>
      <c r="H91" s="272"/>
      <c r="I91" s="272"/>
      <c r="J91" s="272"/>
    </row>
    <row r="92" spans="1:8" ht="12.75">
      <c r="A92" s="272" t="s">
        <v>492</v>
      </c>
      <c r="B92" s="272" t="s">
        <v>493</v>
      </c>
      <c r="C92" s="272"/>
      <c r="D92" s="272"/>
      <c r="E92" s="272"/>
      <c r="F92" s="272"/>
      <c r="G92" s="272"/>
      <c r="H92" s="272"/>
    </row>
    <row r="93" spans="1:8" ht="12.75">
      <c r="A93" s="272" t="s">
        <v>494</v>
      </c>
      <c r="B93" s="272" t="s">
        <v>495</v>
      </c>
      <c r="C93" s="272"/>
      <c r="D93" s="272"/>
      <c r="E93" s="272"/>
      <c r="F93" s="272"/>
      <c r="G93" s="272"/>
      <c r="H93" s="272"/>
    </row>
    <row r="94" spans="1:9" ht="12.75">
      <c r="A94" s="272" t="s">
        <v>496</v>
      </c>
      <c r="B94" s="272" t="s">
        <v>529</v>
      </c>
      <c r="C94" s="272"/>
      <c r="D94" s="272"/>
      <c r="E94" s="272"/>
      <c r="F94" s="272"/>
      <c r="G94" s="272"/>
      <c r="H94" s="272"/>
      <c r="I94" s="272"/>
    </row>
    <row r="95" spans="1:9" ht="12.75">
      <c r="A95" s="272" t="s">
        <v>498</v>
      </c>
      <c r="B95" s="272" t="s">
        <v>497</v>
      </c>
      <c r="C95" s="272"/>
      <c r="D95" s="272"/>
      <c r="E95" s="272"/>
      <c r="F95" s="272"/>
      <c r="G95" s="272"/>
      <c r="H95" s="272"/>
      <c r="I95" s="272"/>
    </row>
    <row r="96" spans="1:10" ht="12.75">
      <c r="A96" s="272" t="s">
        <v>500</v>
      </c>
      <c r="B96" s="272" t="s">
        <v>499</v>
      </c>
      <c r="C96" s="272"/>
      <c r="D96" s="272"/>
      <c r="E96" s="272"/>
      <c r="F96" s="272"/>
      <c r="G96" s="272"/>
      <c r="H96" s="272"/>
      <c r="I96" s="272"/>
      <c r="J96" s="272"/>
    </row>
    <row r="97" spans="1:8" ht="12.75">
      <c r="A97" s="272" t="s">
        <v>530</v>
      </c>
      <c r="B97" s="272" t="s">
        <v>501</v>
      </c>
      <c r="C97" s="272"/>
      <c r="D97" s="272"/>
      <c r="E97" s="272"/>
      <c r="F97" s="272"/>
      <c r="G97" s="272"/>
      <c r="H97" s="272"/>
    </row>
    <row r="98" spans="1:8" ht="12.75">
      <c r="A98" s="272" t="s">
        <v>531</v>
      </c>
      <c r="B98" s="272" t="s">
        <v>502</v>
      </c>
      <c r="C98" s="272"/>
      <c r="D98" s="272"/>
      <c r="E98" s="272"/>
      <c r="F98" s="272"/>
      <c r="G98" s="272"/>
      <c r="H98" s="272"/>
    </row>
    <row r="99" spans="1:5" ht="12.75">
      <c r="A99" s="272" t="s">
        <v>503</v>
      </c>
      <c r="B99" s="272" t="s">
        <v>577</v>
      </c>
      <c r="C99" s="272"/>
      <c r="D99" s="272"/>
      <c r="E99" s="272"/>
    </row>
    <row r="100" spans="1:7" ht="12.75">
      <c r="A100" s="272" t="s">
        <v>504</v>
      </c>
      <c r="B100" s="272" t="s">
        <v>578</v>
      </c>
      <c r="C100" s="272"/>
      <c r="D100" s="272"/>
      <c r="E100" s="272"/>
      <c r="F100" s="272"/>
      <c r="G100" s="272"/>
    </row>
    <row r="101" spans="1:8" ht="12.75">
      <c r="A101" s="272" t="s">
        <v>505</v>
      </c>
      <c r="B101" s="272" t="s">
        <v>567</v>
      </c>
      <c r="C101" s="272"/>
      <c r="D101" s="272"/>
      <c r="E101" s="272"/>
      <c r="F101" s="272"/>
      <c r="G101" s="272"/>
      <c r="H101" s="272"/>
    </row>
    <row r="102" spans="1:9" ht="12.75">
      <c r="A102" s="272" t="s">
        <v>506</v>
      </c>
      <c r="B102" s="272" t="s">
        <v>545</v>
      </c>
      <c r="C102" s="272"/>
      <c r="D102" s="272"/>
      <c r="E102" s="272"/>
      <c r="F102" s="272"/>
      <c r="G102" s="272"/>
      <c r="H102" s="272"/>
      <c r="I102" s="272"/>
    </row>
    <row r="103" spans="1:7" ht="12.75">
      <c r="A103" s="272" t="s">
        <v>532</v>
      </c>
      <c r="B103" s="272" t="s">
        <v>544</v>
      </c>
      <c r="C103" s="272"/>
      <c r="D103" s="272"/>
      <c r="E103" s="272"/>
      <c r="F103" s="272"/>
      <c r="G103" s="272"/>
    </row>
  </sheetData>
  <mergeCells count="9">
    <mergeCell ref="A24:K29"/>
    <mergeCell ref="A5:K5"/>
    <mergeCell ref="A9:K12"/>
    <mergeCell ref="A14:K16"/>
    <mergeCell ref="A18:K22"/>
    <mergeCell ref="A49:K55"/>
    <mergeCell ref="A57:K59"/>
    <mergeCell ref="A31:K33"/>
    <mergeCell ref="A35:K37"/>
  </mergeCells>
  <hyperlinks>
    <hyperlink ref="A63" location="'C-1'!A1" display="'C-1'!A1"/>
    <hyperlink ref="A63:E63" location="'C-1'!A1" display="'C-1'!A1"/>
    <hyperlink ref="A64:F64" location="'C-2'!A1" display="'C-2'!A1"/>
    <hyperlink ref="A65:I65" location="'C-3'!A1" display="'C-3'!A1"/>
    <hyperlink ref="A66:H66" location="'C-4'!A1" display="'C-4'!A1"/>
    <hyperlink ref="A67:H67" location="'C-5'!A1" display="'C-5'!A1"/>
    <hyperlink ref="A68:I68" location="'C-6'!A1" display="'C-6'!A1"/>
    <hyperlink ref="A69:I69" location="'C-6 a'!A1" display="'C-6 a'!A1"/>
    <hyperlink ref="A70:E70" location="'C-7'!A1" display="'C-7'!A1"/>
    <hyperlink ref="A71:G71" location="'C-8'!A1" display="'C-8'!A1"/>
    <hyperlink ref="A72:I72" location="'C-9'!A1" display="'C-9'!A1"/>
    <hyperlink ref="A73:G73" location="'C-10'!A1" display="'C-10'!A1"/>
    <hyperlink ref="A74:J74" location="'C-11'!A1" display="'C-11'!A1"/>
    <hyperlink ref="A75:G75" location="'C-12'!A1" display="'C-12'!A1"/>
    <hyperlink ref="A76:I76" location="'C-13'!A1" display="'C-13'!A1"/>
    <hyperlink ref="A77:H77" location="'C-14'!A1" display="'C-14'!A1"/>
    <hyperlink ref="A78:I78" location="'C-15'!A1" display="'C-15'!A1"/>
    <hyperlink ref="A79:H79" location="'C-16'!A1" display="'C-16'!A1"/>
    <hyperlink ref="A80:I80" location="'C-17'!A1" display="'C-17'!A1"/>
    <hyperlink ref="A81:G81" location="'C-18'!A1" display="'C-18'!A1"/>
    <hyperlink ref="A82:H82" location="'C-19'!A1" display="'C-19'!A1"/>
    <hyperlink ref="A83:I83" location="'C-20'!A1" display="'C-20'!A1"/>
    <hyperlink ref="A84:G84" location="'C-21'!A1" display="'C-21'!A1"/>
    <hyperlink ref="A85:G85" location="'C-22'!A1" display="'C-22'!A1"/>
    <hyperlink ref="A86:H86" location="'C-23'!A1" display="'C-23'!A1"/>
    <hyperlink ref="A87:I87" location="'C-24'!A1" display="'C-24'!A1"/>
    <hyperlink ref="A88:H88" location="'C-25'!A1" display="'C-25'!A1"/>
    <hyperlink ref="A89:H89" location="'C-26'!A1" display="'C-26'!A1"/>
    <hyperlink ref="A90:H90" location="'C-27'!A1" display="'C-27'!A1"/>
    <hyperlink ref="A91:J91" location="'C-28'!A1" display="'C-28'!A1"/>
    <hyperlink ref="A92:H92" location="'C-29'!A1" display="'C-29'!A1"/>
    <hyperlink ref="A93:H93" location="'C-30'!A1" display="'C-30'!A1"/>
    <hyperlink ref="A94:I94" location="'C-31'!A1" display="'C-31'!A1"/>
    <hyperlink ref="A95:I95" location="'C-32'!A1" display="'C-32'!A1"/>
    <hyperlink ref="A96:J96" location="'C-33'!A1" display="'C-33'!A1"/>
    <hyperlink ref="A97:H97" location="'C-34'!A1" display="'C-34'!A1"/>
    <hyperlink ref="A98:H98" location="'C-35'!A1" display="'C-35'!A1"/>
    <hyperlink ref="A99:E99" location="'C-36'!A1" display="'C-36'!A1"/>
    <hyperlink ref="A100:G100" location="'C-37'!A1" display="'C-37'!A1"/>
    <hyperlink ref="A101:H101" location="'C-38'!A1" display="'C-38'!A1"/>
    <hyperlink ref="A102:I102" location="'C-39'!A1" display="'C-39'!A1"/>
    <hyperlink ref="A103:G103" location="'C-40'!A1" display="'C-40'!A1"/>
    <hyperlink ref="A61" location="Tapa!A1" display="Tapa!A1"/>
    <hyperlink ref="A62" location="Indice!A1" display="Indice!A1"/>
  </hyperlinks>
  <printOptions horizontalCentered="1"/>
  <pageMargins left="0.5905511811023623" right="0.75" top="0.3937007874015748" bottom="0.3937007874015748" header="0" footer="0"/>
  <pageSetup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H38"/>
  <sheetViews>
    <sheetView workbookViewId="0" topLeftCell="A1">
      <selection activeCell="A1" sqref="A1:A2"/>
    </sheetView>
  </sheetViews>
  <sheetFormatPr defaultColWidth="11.421875" defaultRowHeight="12.75"/>
  <cols>
    <col min="1" max="2" width="18.7109375" style="8" customWidth="1"/>
    <col min="3" max="3" width="15.7109375" style="8" customWidth="1"/>
    <col min="4" max="4" width="15.7109375" style="8" hidden="1" customWidth="1"/>
    <col min="5" max="6" width="15.7109375" style="8" customWidth="1"/>
    <col min="7" max="7" width="11.421875" style="8" customWidth="1"/>
  </cols>
  <sheetData>
    <row r="1" spans="1:6" ht="18">
      <c r="A1" s="288" t="s">
        <v>114</v>
      </c>
      <c r="B1" s="288" t="s">
        <v>115</v>
      </c>
      <c r="C1" s="286" t="s">
        <v>124</v>
      </c>
      <c r="D1" s="286"/>
      <c r="E1" s="286"/>
      <c r="F1" s="288" t="s">
        <v>3</v>
      </c>
    </row>
    <row r="2" spans="1:6" ht="15.75">
      <c r="A2" s="288"/>
      <c r="B2" s="288"/>
      <c r="C2" s="49" t="s">
        <v>508</v>
      </c>
      <c r="D2" s="49" t="s">
        <v>125</v>
      </c>
      <c r="E2" s="49" t="s">
        <v>126</v>
      </c>
      <c r="F2" s="288"/>
    </row>
    <row r="3" spans="1:8" ht="18" customHeight="1">
      <c r="A3" s="292" t="s">
        <v>164</v>
      </c>
      <c r="B3" s="33" t="s">
        <v>142</v>
      </c>
      <c r="C3" s="135">
        <v>2</v>
      </c>
      <c r="D3" s="135"/>
      <c r="E3" s="135">
        <v>6</v>
      </c>
      <c r="F3" s="135">
        <f>SUM(C3:E3)</f>
        <v>8</v>
      </c>
      <c r="H3" s="133"/>
    </row>
    <row r="4" spans="1:8" ht="18" customHeight="1">
      <c r="A4" s="292"/>
      <c r="B4" s="33" t="s">
        <v>143</v>
      </c>
      <c r="C4" s="135">
        <v>3</v>
      </c>
      <c r="D4" s="135"/>
      <c r="E4" s="135"/>
      <c r="F4" s="135">
        <f>SUM(C4:E4)</f>
        <v>3</v>
      </c>
      <c r="H4" s="133"/>
    </row>
    <row r="5" spans="1:8" ht="18" customHeight="1">
      <c r="A5" s="292"/>
      <c r="B5" s="42" t="s">
        <v>3</v>
      </c>
      <c r="C5" s="135">
        <f>SUM(C3:C4)</f>
        <v>5</v>
      </c>
      <c r="D5" s="135"/>
      <c r="E5" s="135">
        <f>SUM(E3:E4)</f>
        <v>6</v>
      </c>
      <c r="F5" s="135">
        <f>SUM(C5:E5)</f>
        <v>11</v>
      </c>
      <c r="H5" s="133"/>
    </row>
    <row r="6" spans="2:6" ht="10.5" customHeight="1">
      <c r="B6" s="293"/>
      <c r="C6" s="293"/>
      <c r="D6" s="293"/>
      <c r="E6" s="293"/>
      <c r="F6" s="293"/>
    </row>
    <row r="7" spans="1:8" ht="18" customHeight="1">
      <c r="A7" s="292" t="s">
        <v>165</v>
      </c>
      <c r="B7" s="33" t="s">
        <v>144</v>
      </c>
      <c r="C7" s="135">
        <v>51</v>
      </c>
      <c r="D7" s="135"/>
      <c r="E7" s="135">
        <v>2</v>
      </c>
      <c r="F7" s="135">
        <f>SUM(C7:E7)</f>
        <v>53</v>
      </c>
      <c r="H7" s="133"/>
    </row>
    <row r="8" spans="1:8" ht="18" customHeight="1">
      <c r="A8" s="292"/>
      <c r="B8" s="33" t="s">
        <v>145</v>
      </c>
      <c r="C8" s="135">
        <v>241</v>
      </c>
      <c r="D8" s="135"/>
      <c r="E8" s="135">
        <v>13</v>
      </c>
      <c r="F8" s="135">
        <f>SUM(C8:E8)</f>
        <v>254</v>
      </c>
      <c r="H8" s="133"/>
    </row>
    <row r="9" spans="1:8" ht="18" customHeight="1">
      <c r="A9" s="292"/>
      <c r="B9" s="33" t="s">
        <v>146</v>
      </c>
      <c r="C9" s="135">
        <v>106</v>
      </c>
      <c r="D9" s="135"/>
      <c r="E9" s="135">
        <v>3</v>
      </c>
      <c r="F9" s="135">
        <f>SUM(C9:E9)</f>
        <v>109</v>
      </c>
      <c r="H9" s="133"/>
    </row>
    <row r="10" spans="1:8" ht="18" customHeight="1">
      <c r="A10" s="292"/>
      <c r="B10" s="33" t="s">
        <v>147</v>
      </c>
      <c r="C10" s="135">
        <v>95</v>
      </c>
      <c r="D10" s="135"/>
      <c r="E10" s="135">
        <v>5</v>
      </c>
      <c r="F10" s="135">
        <f>SUM(C10:E10)</f>
        <v>100</v>
      </c>
      <c r="H10" s="133"/>
    </row>
    <row r="11" spans="1:8" ht="18" customHeight="1">
      <c r="A11" s="292"/>
      <c r="B11" s="42" t="s">
        <v>3</v>
      </c>
      <c r="C11" s="135">
        <f>SUM(C7:C10)</f>
        <v>493</v>
      </c>
      <c r="D11" s="135"/>
      <c r="E11" s="135">
        <f>SUM(E7:E10)</f>
        <v>23</v>
      </c>
      <c r="F11" s="135">
        <f>SUM(C11:E11)</f>
        <v>516</v>
      </c>
      <c r="H11" s="133"/>
    </row>
    <row r="12" spans="2:6" ht="9.75" customHeight="1">
      <c r="B12" s="293"/>
      <c r="C12" s="293"/>
      <c r="D12" s="293"/>
      <c r="E12" s="293"/>
      <c r="F12" s="293"/>
    </row>
    <row r="13" spans="1:8" ht="18" customHeight="1">
      <c r="A13" s="297" t="s">
        <v>166</v>
      </c>
      <c r="B13" s="33" t="s">
        <v>149</v>
      </c>
      <c r="C13" s="135">
        <v>261</v>
      </c>
      <c r="D13" s="135"/>
      <c r="E13" s="135">
        <v>10</v>
      </c>
      <c r="F13" s="135">
        <f aca="true" t="shared" si="0" ref="F13:F19">SUM(C13:E13)</f>
        <v>271</v>
      </c>
      <c r="H13" s="133"/>
    </row>
    <row r="14" spans="1:8" ht="18" customHeight="1">
      <c r="A14" s="297"/>
      <c r="B14" s="33" t="s">
        <v>150</v>
      </c>
      <c r="C14" s="135">
        <v>123</v>
      </c>
      <c r="D14" s="135"/>
      <c r="E14" s="135">
        <v>3</v>
      </c>
      <c r="F14" s="135">
        <f t="shared" si="0"/>
        <v>126</v>
      </c>
      <c r="H14" s="133"/>
    </row>
    <row r="15" spans="1:8" ht="18" customHeight="1">
      <c r="A15" s="297"/>
      <c r="B15" s="33" t="s">
        <v>151</v>
      </c>
      <c r="C15" s="135">
        <v>291</v>
      </c>
      <c r="D15" s="135"/>
      <c r="E15" s="135">
        <v>3</v>
      </c>
      <c r="F15" s="135">
        <f t="shared" si="0"/>
        <v>294</v>
      </c>
      <c r="H15" s="133"/>
    </row>
    <row r="16" spans="1:8" ht="18" customHeight="1">
      <c r="A16" s="297"/>
      <c r="B16" s="33" t="s">
        <v>152</v>
      </c>
      <c r="C16" s="135">
        <v>84</v>
      </c>
      <c r="D16" s="135"/>
      <c r="E16" s="135">
        <v>15</v>
      </c>
      <c r="F16" s="135">
        <f t="shared" si="0"/>
        <v>99</v>
      </c>
      <c r="H16" s="133"/>
    </row>
    <row r="17" spans="1:8" ht="18" customHeight="1">
      <c r="A17" s="297"/>
      <c r="B17" s="33" t="s">
        <v>543</v>
      </c>
      <c r="C17" s="135">
        <v>19</v>
      </c>
      <c r="D17" s="135"/>
      <c r="E17" s="135">
        <v>4</v>
      </c>
      <c r="F17" s="135">
        <f t="shared" si="0"/>
        <v>23</v>
      </c>
      <c r="H17" s="133"/>
    </row>
    <row r="18" spans="1:8" ht="18" customHeight="1">
      <c r="A18" s="297"/>
      <c r="B18" s="33" t="s">
        <v>154</v>
      </c>
      <c r="C18" s="135">
        <v>37</v>
      </c>
      <c r="D18" s="135"/>
      <c r="E18" s="135">
        <v>6</v>
      </c>
      <c r="F18" s="135">
        <f t="shared" si="0"/>
        <v>43</v>
      </c>
      <c r="H18" s="133"/>
    </row>
    <row r="19" spans="1:8" ht="18" customHeight="1">
      <c r="A19" s="297"/>
      <c r="B19" s="42" t="s">
        <v>3</v>
      </c>
      <c r="C19" s="135">
        <f>SUM(C13:C18)</f>
        <v>815</v>
      </c>
      <c r="D19" s="135"/>
      <c r="E19" s="135">
        <f>SUM(E13:E18)</f>
        <v>41</v>
      </c>
      <c r="F19" s="135">
        <f t="shared" si="0"/>
        <v>856</v>
      </c>
      <c r="H19" s="133"/>
    </row>
    <row r="20" spans="2:6" ht="10.5" customHeight="1">
      <c r="B20" s="293"/>
      <c r="C20" s="293"/>
      <c r="D20" s="293"/>
      <c r="E20" s="293"/>
      <c r="F20" s="293"/>
    </row>
    <row r="21" spans="1:6" ht="18" customHeight="1">
      <c r="A21" s="292" t="s">
        <v>167</v>
      </c>
      <c r="B21" s="33" t="s">
        <v>155</v>
      </c>
      <c r="C21" s="135"/>
      <c r="D21" s="135"/>
      <c r="E21" s="135"/>
      <c r="F21" s="135"/>
    </row>
    <row r="22" spans="1:8" ht="18" customHeight="1">
      <c r="A22" s="292"/>
      <c r="B22" s="33" t="s">
        <v>156</v>
      </c>
      <c r="C22" s="135">
        <v>8</v>
      </c>
      <c r="D22" s="135"/>
      <c r="E22" s="135">
        <v>1</v>
      </c>
      <c r="F22" s="135">
        <f>SUM(C22:E22)</f>
        <v>9</v>
      </c>
      <c r="H22" s="133"/>
    </row>
    <row r="23" spans="1:8" ht="18" customHeight="1">
      <c r="A23" s="292"/>
      <c r="B23" s="33" t="s">
        <v>157</v>
      </c>
      <c r="C23" s="135">
        <v>4</v>
      </c>
      <c r="D23" s="135"/>
      <c r="E23" s="135">
        <v>7</v>
      </c>
      <c r="F23" s="135">
        <f>SUM(C23:E23)</f>
        <v>11</v>
      </c>
      <c r="H23" s="133"/>
    </row>
    <row r="24" spans="1:8" ht="18" customHeight="1">
      <c r="A24" s="292"/>
      <c r="B24" s="33" t="s">
        <v>158</v>
      </c>
      <c r="C24" s="135">
        <v>2</v>
      </c>
      <c r="D24" s="135"/>
      <c r="E24" s="135">
        <v>4</v>
      </c>
      <c r="F24" s="135">
        <f>SUM(C24:E24)</f>
        <v>6</v>
      </c>
      <c r="H24" s="133"/>
    </row>
    <row r="25" spans="1:8" ht="18" customHeight="1">
      <c r="A25" s="292"/>
      <c r="B25" s="33" t="s">
        <v>159</v>
      </c>
      <c r="C25" s="135">
        <v>2</v>
      </c>
      <c r="D25" s="135"/>
      <c r="E25" s="135">
        <v>1</v>
      </c>
      <c r="F25" s="135">
        <f>SUM(C25:E25)</f>
        <v>3</v>
      </c>
      <c r="H25" s="133"/>
    </row>
    <row r="26" spans="1:8" ht="18" customHeight="1">
      <c r="A26" s="292"/>
      <c r="B26" s="42" t="s">
        <v>3</v>
      </c>
      <c r="C26" s="135">
        <f>SUM(C22:C25)</f>
        <v>16</v>
      </c>
      <c r="D26" s="135"/>
      <c r="E26" s="135">
        <f>SUM(E22:E25)</f>
        <v>13</v>
      </c>
      <c r="F26" s="135">
        <f>SUM(C26:E26)</f>
        <v>29</v>
      </c>
      <c r="H26" s="133"/>
    </row>
    <row r="27" spans="2:6" ht="9" customHeight="1">
      <c r="B27" s="293"/>
      <c r="C27" s="293"/>
      <c r="D27" s="293"/>
      <c r="E27" s="293"/>
      <c r="F27" s="293"/>
    </row>
    <row r="28" spans="1:8" ht="18" customHeight="1">
      <c r="A28" s="292" t="s">
        <v>6</v>
      </c>
      <c r="B28" s="33" t="s">
        <v>160</v>
      </c>
      <c r="C28" s="135">
        <v>3</v>
      </c>
      <c r="D28" s="135"/>
      <c r="E28" s="135">
        <v>12</v>
      </c>
      <c r="F28" s="135">
        <f>SUM(C28:E28)</f>
        <v>15</v>
      </c>
      <c r="H28" s="133"/>
    </row>
    <row r="29" spans="1:8" ht="18" customHeight="1">
      <c r="A29" s="292"/>
      <c r="B29" s="33" t="s">
        <v>161</v>
      </c>
      <c r="C29" s="135"/>
      <c r="D29" s="135"/>
      <c r="E29" s="135">
        <v>4</v>
      </c>
      <c r="F29" s="135">
        <f>SUM(C29:E29)</f>
        <v>4</v>
      </c>
      <c r="H29" s="133"/>
    </row>
    <row r="30" spans="1:8" ht="18" customHeight="1">
      <c r="A30" s="292"/>
      <c r="B30" s="33" t="s">
        <v>162</v>
      </c>
      <c r="C30" s="135"/>
      <c r="D30" s="135"/>
      <c r="E30" s="135">
        <v>74</v>
      </c>
      <c r="F30" s="135">
        <f>SUM(C30:E30)</f>
        <v>74</v>
      </c>
      <c r="H30" s="133"/>
    </row>
    <row r="31" spans="1:8" ht="18" customHeight="1">
      <c r="A31" s="292"/>
      <c r="B31" s="42" t="s">
        <v>3</v>
      </c>
      <c r="C31" s="135">
        <f>SUM(C28:C30)</f>
        <v>3</v>
      </c>
      <c r="D31" s="135"/>
      <c r="E31" s="135">
        <f>SUM(E28:E30)</f>
        <v>90</v>
      </c>
      <c r="F31" s="135">
        <f>SUM(C31:E31)</f>
        <v>93</v>
      </c>
      <c r="H31" s="133"/>
    </row>
    <row r="32" spans="2:6" ht="18" customHeight="1" hidden="1">
      <c r="B32" s="293"/>
      <c r="C32" s="293"/>
      <c r="D32" s="293"/>
      <c r="E32" s="293"/>
      <c r="F32" s="293"/>
    </row>
    <row r="33" spans="1:8" ht="18" customHeight="1">
      <c r="A33" s="292" t="s">
        <v>537</v>
      </c>
      <c r="B33" s="33" t="s">
        <v>536</v>
      </c>
      <c r="C33" s="135"/>
      <c r="D33" s="135"/>
      <c r="E33" s="135">
        <v>4</v>
      </c>
      <c r="F33" s="135">
        <f>SUM(E33)</f>
        <v>4</v>
      </c>
      <c r="H33" s="133"/>
    </row>
    <row r="34" spans="1:8" ht="18" customHeight="1">
      <c r="A34" s="292"/>
      <c r="B34" s="33" t="s">
        <v>535</v>
      </c>
      <c r="C34" s="135"/>
      <c r="D34" s="135"/>
      <c r="E34" s="135">
        <v>2</v>
      </c>
      <c r="F34" s="135">
        <f>SUM(E34)</f>
        <v>2</v>
      </c>
      <c r="H34" s="133"/>
    </row>
    <row r="35" spans="1:8" ht="18" customHeight="1">
      <c r="A35" s="292"/>
      <c r="B35" s="42" t="s">
        <v>3</v>
      </c>
      <c r="C35" s="135"/>
      <c r="D35" s="135"/>
      <c r="E35" s="135">
        <f>SUM(E33:E34)</f>
        <v>6</v>
      </c>
      <c r="F35" s="135">
        <f>SUM(E35)</f>
        <v>6</v>
      </c>
      <c r="H35" s="133"/>
    </row>
    <row r="36" spans="1:8" ht="30" customHeight="1">
      <c r="A36" s="13" t="s">
        <v>70</v>
      </c>
      <c r="B36" s="33"/>
      <c r="C36" s="232">
        <f>SUM(C31,C26,C19,C11,C5)</f>
        <v>1332</v>
      </c>
      <c r="D36" s="232"/>
      <c r="E36" s="232">
        <f>SUM(E35,E31,E26,E19,E11,E5)</f>
        <v>179</v>
      </c>
      <c r="F36" s="232">
        <f>SUM(F35,F31,F26,F19,F11,F5)</f>
        <v>1511</v>
      </c>
      <c r="H36" s="133"/>
    </row>
    <row r="37" ht="12.75" hidden="1">
      <c r="C37" s="8" t="s">
        <v>23</v>
      </c>
    </row>
    <row r="38" ht="12.75" hidden="1">
      <c r="C38" s="8" t="s">
        <v>23</v>
      </c>
    </row>
  </sheetData>
  <mergeCells count="15">
    <mergeCell ref="A3:A5"/>
    <mergeCell ref="B27:F27"/>
    <mergeCell ref="A33:A35"/>
    <mergeCell ref="F1:F2"/>
    <mergeCell ref="A21:A26"/>
    <mergeCell ref="A1:A2"/>
    <mergeCell ref="B1:B2"/>
    <mergeCell ref="C1:E1"/>
    <mergeCell ref="A7:A11"/>
    <mergeCell ref="B32:F32"/>
    <mergeCell ref="A28:A31"/>
    <mergeCell ref="A13:A19"/>
    <mergeCell ref="B6:F6"/>
    <mergeCell ref="B12:F12"/>
    <mergeCell ref="B20:F20"/>
  </mergeCells>
  <printOptions gridLines="1" horizontalCentered="1" verticalCentered="1"/>
  <pageMargins left="0.75" right="0.75" top="1.5748031496062993" bottom="1" header="0.3937007874015748" footer="0.3937007874015748"/>
  <pageSetup horizontalDpi="300" verticalDpi="300" orientation="portrait" r:id="rId1"/>
  <headerFooter alignWithMargins="0">
    <oddHeader>&amp;LSERVICIO AGRÍCOLA Y GANADERO
Departamento Protección Agrícola
Viñas y Vinos&amp;C&amp;14
NÚMERO DE PROPIEDADES CON PLANTACIONES DE VIDES 
DE CONSUMO FRESCO Y  VINIFICACIÓN
Vª REGIÓN&amp;R&amp;12CUADRO Nº  17</oddHeader>
    <oddFooter>&amp;L&amp;F</oddFooter>
  </headerFooter>
</worksheet>
</file>

<file path=xl/worksheets/sheet21.xml><?xml version="1.0" encoding="utf-8"?>
<worksheet xmlns="http://schemas.openxmlformats.org/spreadsheetml/2006/main" xmlns:r="http://schemas.openxmlformats.org/officeDocument/2006/relationships">
  <dimension ref="A1:AG28"/>
  <sheetViews>
    <sheetView zoomScale="75" zoomScaleNormal="75" workbookViewId="0" topLeftCell="A1">
      <selection activeCell="A1" sqref="A1"/>
    </sheetView>
  </sheetViews>
  <sheetFormatPr defaultColWidth="11.421875" defaultRowHeight="12.75"/>
  <cols>
    <col min="1" max="1" width="8.28125" style="75" customWidth="1"/>
    <col min="2" max="2" width="6.28125" style="75" bestFit="1" customWidth="1"/>
    <col min="3" max="3" width="2.8515625" style="75" customWidth="1"/>
    <col min="4" max="4" width="4.28125" style="75" customWidth="1"/>
    <col min="5" max="5" width="3.57421875" style="75" customWidth="1"/>
    <col min="6" max="6" width="4.28125" style="75" customWidth="1"/>
    <col min="7" max="9" width="2.8515625" style="75" customWidth="1"/>
    <col min="10" max="10" width="3.57421875" style="75" customWidth="1"/>
    <col min="11" max="11" width="5.421875" style="75" customWidth="1"/>
    <col min="12" max="12" width="2.8515625" style="75" customWidth="1"/>
    <col min="13" max="13" width="4.28125" style="75" customWidth="1"/>
    <col min="14" max="15" width="3.57421875" style="75" customWidth="1"/>
    <col min="16" max="16" width="2.8515625" style="75" customWidth="1"/>
    <col min="17" max="17" width="3.57421875" style="75" customWidth="1"/>
    <col min="18" max="18" width="4.28125" style="75" customWidth="1"/>
    <col min="19" max="19" width="2.8515625" style="75" customWidth="1"/>
    <col min="20" max="20" width="4.28125" style="75" customWidth="1"/>
    <col min="21" max="21" width="2.8515625" style="75" customWidth="1"/>
    <col min="22" max="22" width="3.57421875" style="75" customWidth="1"/>
    <col min="23" max="23" width="2.8515625" style="75" customWidth="1"/>
    <col min="24" max="26" width="3.57421875" style="75" customWidth="1"/>
    <col min="27" max="28" width="2.8515625" style="75" customWidth="1"/>
    <col min="29" max="32" width="2.8515625" style="97" customWidth="1"/>
    <col min="33" max="33" width="5.421875" style="97" customWidth="1"/>
    <col min="34" max="16384" width="11.421875" style="97" customWidth="1"/>
  </cols>
  <sheetData>
    <row r="1" spans="1:33" ht="84.75" customHeight="1">
      <c r="A1" s="96" t="s">
        <v>115</v>
      </c>
      <c r="B1" s="244" t="s">
        <v>24</v>
      </c>
      <c r="C1" s="244" t="s">
        <v>29</v>
      </c>
      <c r="D1" s="244" t="s">
        <v>26</v>
      </c>
      <c r="E1" s="244" t="s">
        <v>168</v>
      </c>
      <c r="F1" s="244" t="s">
        <v>30</v>
      </c>
      <c r="G1" s="244" t="s">
        <v>33</v>
      </c>
      <c r="H1" s="244" t="s">
        <v>32</v>
      </c>
      <c r="I1" s="244" t="s">
        <v>50</v>
      </c>
      <c r="J1" s="244" t="s">
        <v>53</v>
      </c>
      <c r="K1" s="244" t="s">
        <v>43</v>
      </c>
      <c r="L1" s="244" t="s">
        <v>49</v>
      </c>
      <c r="M1" s="244" t="s">
        <v>41</v>
      </c>
      <c r="N1" s="244" t="s">
        <v>44</v>
      </c>
      <c r="O1" s="244" t="s">
        <v>45</v>
      </c>
      <c r="P1" s="244" t="s">
        <v>46</v>
      </c>
      <c r="Q1" s="244" t="s">
        <v>47</v>
      </c>
      <c r="R1" s="244" t="s">
        <v>555</v>
      </c>
      <c r="S1" s="244" t="s">
        <v>52</v>
      </c>
      <c r="T1" s="244" t="s">
        <v>542</v>
      </c>
      <c r="U1" s="244" t="s">
        <v>517</v>
      </c>
      <c r="V1" s="244" t="s">
        <v>38</v>
      </c>
      <c r="W1" s="244" t="s">
        <v>37</v>
      </c>
      <c r="X1" s="245" t="s">
        <v>55</v>
      </c>
      <c r="Y1" s="245" t="s">
        <v>534</v>
      </c>
      <c r="Z1" s="245" t="s">
        <v>34</v>
      </c>
      <c r="AA1" s="244" t="s">
        <v>51</v>
      </c>
      <c r="AB1" s="244" t="s">
        <v>556</v>
      </c>
      <c r="AC1" s="246" t="s">
        <v>56</v>
      </c>
      <c r="AD1" s="246" t="s">
        <v>538</v>
      </c>
      <c r="AE1" s="246" t="s">
        <v>547</v>
      </c>
      <c r="AF1" s="246" t="s">
        <v>557</v>
      </c>
      <c r="AG1" s="100" t="s">
        <v>558</v>
      </c>
    </row>
    <row r="2" spans="2:33" ht="12.75">
      <c r="B2" s="182"/>
      <c r="C2" s="182"/>
      <c r="D2" s="224"/>
      <c r="E2" s="224"/>
      <c r="F2" s="182"/>
      <c r="G2" s="182"/>
      <c r="H2" s="182"/>
      <c r="I2" s="182"/>
      <c r="J2" s="182"/>
      <c r="K2" s="182"/>
      <c r="L2" s="182"/>
      <c r="M2" s="184"/>
      <c r="N2" s="184"/>
      <c r="O2" s="182"/>
      <c r="P2" s="182"/>
      <c r="Q2" s="182"/>
      <c r="R2" s="182"/>
      <c r="S2" s="182"/>
      <c r="T2" s="182"/>
      <c r="U2" s="182"/>
      <c r="V2" s="182"/>
      <c r="W2" s="182"/>
      <c r="X2" s="182"/>
      <c r="Y2" s="182"/>
      <c r="Z2" s="182"/>
      <c r="AA2" s="182"/>
      <c r="AB2" s="182"/>
      <c r="AC2" s="183"/>
      <c r="AD2" s="183"/>
      <c r="AE2" s="183"/>
      <c r="AF2" s="183"/>
      <c r="AG2" s="183"/>
    </row>
    <row r="3" spans="2:33" ht="12.75">
      <c r="B3" s="182"/>
      <c r="C3" s="182"/>
      <c r="D3" s="225"/>
      <c r="E3" s="224"/>
      <c r="F3" s="182"/>
      <c r="G3" s="182"/>
      <c r="H3" s="182"/>
      <c r="I3" s="182"/>
      <c r="J3" s="182"/>
      <c r="K3" s="182"/>
      <c r="L3" s="182"/>
      <c r="M3" s="224"/>
      <c r="N3" s="224"/>
      <c r="O3" s="182"/>
      <c r="P3" s="182"/>
      <c r="Q3" s="182"/>
      <c r="R3" s="184"/>
      <c r="S3" s="182"/>
      <c r="T3" s="182"/>
      <c r="U3" s="182"/>
      <c r="V3" s="182"/>
      <c r="W3" s="182"/>
      <c r="X3" s="182"/>
      <c r="Y3" s="182"/>
      <c r="Z3" s="182"/>
      <c r="AA3" s="182"/>
      <c r="AB3" s="182"/>
      <c r="AC3" s="183"/>
      <c r="AD3" s="183"/>
      <c r="AE3" s="183"/>
      <c r="AF3" s="183"/>
      <c r="AG3" s="183"/>
    </row>
    <row r="4" spans="1:33" ht="12.75">
      <c r="A4" s="75" t="s">
        <v>142</v>
      </c>
      <c r="B4" s="226"/>
      <c r="C4" s="226"/>
      <c r="D4" s="227"/>
      <c r="E4" s="227">
        <v>1</v>
      </c>
      <c r="F4" s="226"/>
      <c r="G4" s="226"/>
      <c r="H4" s="226"/>
      <c r="I4" s="226"/>
      <c r="J4" s="226"/>
      <c r="K4" s="226"/>
      <c r="L4" s="226"/>
      <c r="M4" s="228"/>
      <c r="N4" s="228"/>
      <c r="O4" s="227">
        <v>7.5</v>
      </c>
      <c r="P4" s="227"/>
      <c r="Q4" s="227"/>
      <c r="R4" s="227"/>
      <c r="S4" s="227"/>
      <c r="T4" s="227"/>
      <c r="U4" s="226"/>
      <c r="V4" s="227"/>
      <c r="W4" s="226"/>
      <c r="X4" s="226"/>
      <c r="Y4" s="227"/>
      <c r="Z4" s="227"/>
      <c r="AA4" s="226"/>
      <c r="AB4" s="226"/>
      <c r="AC4" s="228"/>
      <c r="AD4" s="228"/>
      <c r="AE4" s="228"/>
      <c r="AF4" s="228"/>
      <c r="AG4" s="228">
        <f>SUM(B4:AF4)</f>
        <v>8.5</v>
      </c>
    </row>
    <row r="5" spans="1:33" ht="12.75">
      <c r="A5" s="75" t="s">
        <v>143</v>
      </c>
      <c r="B5" s="226"/>
      <c r="C5" s="226"/>
      <c r="D5" s="227"/>
      <c r="E5" s="227"/>
      <c r="F5" s="226"/>
      <c r="G5" s="226"/>
      <c r="H5" s="226"/>
      <c r="I5" s="226"/>
      <c r="J5" s="226"/>
      <c r="K5" s="226"/>
      <c r="L5" s="226"/>
      <c r="M5" s="227"/>
      <c r="N5" s="227"/>
      <c r="O5" s="228"/>
      <c r="P5" s="228"/>
      <c r="Q5" s="228"/>
      <c r="R5" s="228"/>
      <c r="S5" s="228"/>
      <c r="T5" s="228"/>
      <c r="U5" s="226"/>
      <c r="V5" s="228"/>
      <c r="W5" s="226"/>
      <c r="X5" s="226"/>
      <c r="Y5" s="228"/>
      <c r="Z5" s="228"/>
      <c r="AA5" s="226"/>
      <c r="AB5" s="226"/>
      <c r="AC5" s="228"/>
      <c r="AD5" s="228"/>
      <c r="AE5" s="228"/>
      <c r="AF5" s="228"/>
      <c r="AG5" s="228"/>
    </row>
    <row r="6" spans="1:33" ht="12.75">
      <c r="A6" s="75" t="s">
        <v>144</v>
      </c>
      <c r="B6" s="226">
        <v>0.2</v>
      </c>
      <c r="C6" s="226"/>
      <c r="D6" s="227"/>
      <c r="E6" s="227"/>
      <c r="F6" s="226"/>
      <c r="G6" s="226">
        <v>0.1</v>
      </c>
      <c r="H6" s="226"/>
      <c r="I6" s="226"/>
      <c r="J6" s="226"/>
      <c r="K6" s="226"/>
      <c r="L6" s="226"/>
      <c r="M6" s="227">
        <v>0.4</v>
      </c>
      <c r="N6" s="228"/>
      <c r="O6" s="227">
        <v>0.7</v>
      </c>
      <c r="P6" s="227">
        <v>0.4</v>
      </c>
      <c r="Q6" s="227">
        <v>0.7</v>
      </c>
      <c r="R6" s="227"/>
      <c r="S6" s="227">
        <v>0.4</v>
      </c>
      <c r="T6" s="227"/>
      <c r="U6" s="226"/>
      <c r="V6" s="227"/>
      <c r="W6" s="226"/>
      <c r="X6" s="226"/>
      <c r="Y6" s="227"/>
      <c r="Z6" s="227"/>
      <c r="AA6" s="226"/>
      <c r="AB6" s="226">
        <v>0.6</v>
      </c>
      <c r="AC6" s="228"/>
      <c r="AD6" s="228"/>
      <c r="AE6" s="228"/>
      <c r="AF6" s="228"/>
      <c r="AG6" s="228">
        <f aca="true" t="shared" si="0" ref="AG6:AG25">SUM(B6:AF6)</f>
        <v>3.5</v>
      </c>
    </row>
    <row r="7" spans="1:33" ht="12.75">
      <c r="A7" s="75" t="s">
        <v>145</v>
      </c>
      <c r="B7" s="226">
        <v>41.9</v>
      </c>
      <c r="C7" s="226"/>
      <c r="D7" s="228">
        <v>34.7</v>
      </c>
      <c r="E7" s="228">
        <v>0.7</v>
      </c>
      <c r="F7" s="226"/>
      <c r="G7" s="226"/>
      <c r="H7" s="226"/>
      <c r="I7" s="226"/>
      <c r="J7" s="226"/>
      <c r="K7" s="226">
        <v>8.6</v>
      </c>
      <c r="L7" s="226"/>
      <c r="M7" s="228">
        <v>3.2</v>
      </c>
      <c r="N7" s="228"/>
      <c r="O7" s="228"/>
      <c r="P7" s="228"/>
      <c r="Q7" s="228">
        <v>2</v>
      </c>
      <c r="R7" s="228">
        <v>4.4</v>
      </c>
      <c r="S7" s="228"/>
      <c r="T7" s="228">
        <v>0.9</v>
      </c>
      <c r="U7" s="226"/>
      <c r="V7" s="228"/>
      <c r="W7" s="226"/>
      <c r="X7" s="226"/>
      <c r="Y7" s="228">
        <v>0.1</v>
      </c>
      <c r="Z7" s="228">
        <v>0.9</v>
      </c>
      <c r="AA7" s="226"/>
      <c r="AB7" s="226"/>
      <c r="AC7" s="228"/>
      <c r="AD7" s="228"/>
      <c r="AE7" s="228"/>
      <c r="AF7" s="228"/>
      <c r="AG7" s="228">
        <f t="shared" si="0"/>
        <v>97.4</v>
      </c>
    </row>
    <row r="8" spans="1:33" ht="12.75">
      <c r="A8" s="75" t="s">
        <v>554</v>
      </c>
      <c r="B8" s="226">
        <v>5.9</v>
      </c>
      <c r="C8" s="226"/>
      <c r="D8" s="228">
        <v>7</v>
      </c>
      <c r="E8" s="228">
        <v>1</v>
      </c>
      <c r="F8" s="226"/>
      <c r="G8" s="226"/>
      <c r="H8" s="226"/>
      <c r="I8" s="226"/>
      <c r="J8" s="226"/>
      <c r="K8" s="226"/>
      <c r="L8" s="226"/>
      <c r="M8" s="228"/>
      <c r="N8" s="228"/>
      <c r="O8" s="228"/>
      <c r="P8" s="228"/>
      <c r="Q8" s="228"/>
      <c r="R8" s="228"/>
      <c r="S8" s="228"/>
      <c r="T8" s="228"/>
      <c r="U8" s="226"/>
      <c r="V8" s="228"/>
      <c r="W8" s="226"/>
      <c r="X8" s="226"/>
      <c r="Y8" s="228"/>
      <c r="Z8" s="228"/>
      <c r="AA8" s="226"/>
      <c r="AB8" s="226"/>
      <c r="AC8" s="228"/>
      <c r="AD8" s="228"/>
      <c r="AE8" s="228"/>
      <c r="AF8" s="228"/>
      <c r="AG8" s="228">
        <f t="shared" si="0"/>
        <v>13.9</v>
      </c>
    </row>
    <row r="9" spans="1:33" ht="12.75">
      <c r="A9" s="75" t="s">
        <v>147</v>
      </c>
      <c r="B9" s="226">
        <v>0.2</v>
      </c>
      <c r="C9" s="226"/>
      <c r="D9" s="228"/>
      <c r="E9" s="228">
        <v>0.2</v>
      </c>
      <c r="F9" s="226"/>
      <c r="G9" s="226"/>
      <c r="H9" s="226"/>
      <c r="I9" s="226"/>
      <c r="J9" s="226"/>
      <c r="K9" s="226">
        <v>0.2</v>
      </c>
      <c r="L9" s="226"/>
      <c r="M9" s="228"/>
      <c r="N9" s="227"/>
      <c r="O9" s="228">
        <v>0.3</v>
      </c>
      <c r="P9" s="228"/>
      <c r="Q9" s="228">
        <v>0.2</v>
      </c>
      <c r="R9" s="228">
        <v>4.3</v>
      </c>
      <c r="S9" s="228"/>
      <c r="T9" s="228"/>
      <c r="U9" s="226"/>
      <c r="V9" s="228"/>
      <c r="W9" s="226"/>
      <c r="X9" s="226"/>
      <c r="Y9" s="228">
        <v>10.2</v>
      </c>
      <c r="Z9" s="228"/>
      <c r="AA9" s="226"/>
      <c r="AB9" s="226"/>
      <c r="AC9" s="228"/>
      <c r="AD9" s="228"/>
      <c r="AE9" s="228"/>
      <c r="AF9" s="228"/>
      <c r="AG9" s="228">
        <f t="shared" si="0"/>
        <v>15.6</v>
      </c>
    </row>
    <row r="10" spans="1:33" ht="12.75">
      <c r="A10" s="75" t="s">
        <v>149</v>
      </c>
      <c r="B10" s="226">
        <v>84.7</v>
      </c>
      <c r="C10" s="226"/>
      <c r="D10" s="227">
        <v>58.3</v>
      </c>
      <c r="E10" s="227">
        <v>0.3</v>
      </c>
      <c r="F10" s="226"/>
      <c r="G10" s="226"/>
      <c r="H10" s="226"/>
      <c r="I10" s="226"/>
      <c r="J10" s="226"/>
      <c r="K10" s="226"/>
      <c r="L10" s="226"/>
      <c r="M10" s="227"/>
      <c r="N10" s="228"/>
      <c r="O10" s="227"/>
      <c r="P10" s="227">
        <v>0.2</v>
      </c>
      <c r="Q10" s="227"/>
      <c r="R10" s="227">
        <v>29.6</v>
      </c>
      <c r="S10" s="227"/>
      <c r="T10" s="227"/>
      <c r="U10" s="226"/>
      <c r="V10" s="227"/>
      <c r="W10" s="226"/>
      <c r="X10" s="226"/>
      <c r="Y10" s="227">
        <v>5</v>
      </c>
      <c r="Z10" s="227"/>
      <c r="AA10" s="226"/>
      <c r="AB10" s="226"/>
      <c r="AC10" s="228"/>
      <c r="AD10" s="228"/>
      <c r="AE10" s="228"/>
      <c r="AF10" s="228"/>
      <c r="AG10" s="228">
        <f t="shared" si="0"/>
        <v>178.1</v>
      </c>
    </row>
    <row r="11" spans="1:33" ht="12.75">
      <c r="A11" s="75" t="s">
        <v>150</v>
      </c>
      <c r="B11" s="226">
        <v>2</v>
      </c>
      <c r="C11" s="226"/>
      <c r="D11" s="228"/>
      <c r="E11" s="228">
        <v>0.8</v>
      </c>
      <c r="F11" s="226"/>
      <c r="G11" s="226"/>
      <c r="H11" s="226"/>
      <c r="I11" s="226"/>
      <c r="J11" s="226"/>
      <c r="K11" s="226"/>
      <c r="L11" s="226"/>
      <c r="M11" s="228"/>
      <c r="N11" s="228"/>
      <c r="O11" s="228"/>
      <c r="P11" s="228"/>
      <c r="Q11" s="228"/>
      <c r="R11" s="228"/>
      <c r="S11" s="228"/>
      <c r="T11" s="228"/>
      <c r="U11" s="226"/>
      <c r="V11" s="228"/>
      <c r="W11" s="226"/>
      <c r="X11" s="226"/>
      <c r="Y11" s="228"/>
      <c r="Z11" s="228"/>
      <c r="AA11" s="226"/>
      <c r="AB11" s="226"/>
      <c r="AC11" s="228"/>
      <c r="AD11" s="228"/>
      <c r="AE11" s="228"/>
      <c r="AF11" s="228"/>
      <c r="AG11" s="228">
        <f t="shared" si="0"/>
        <v>2.8</v>
      </c>
    </row>
    <row r="12" spans="1:33" ht="12.75">
      <c r="A12" s="75" t="s">
        <v>169</v>
      </c>
      <c r="B12" s="226">
        <v>25.9</v>
      </c>
      <c r="C12" s="226"/>
      <c r="D12" s="228">
        <v>7.2</v>
      </c>
      <c r="E12" s="228"/>
      <c r="F12" s="226"/>
      <c r="G12" s="226"/>
      <c r="H12" s="226"/>
      <c r="I12" s="226"/>
      <c r="J12" s="226"/>
      <c r="K12" s="226"/>
      <c r="L12" s="226"/>
      <c r="M12" s="228"/>
      <c r="N12" s="228"/>
      <c r="O12" s="228"/>
      <c r="P12" s="228"/>
      <c r="Q12" s="228"/>
      <c r="R12" s="228">
        <v>3.8</v>
      </c>
      <c r="S12" s="228"/>
      <c r="T12" s="228">
        <v>2.3</v>
      </c>
      <c r="U12" s="226"/>
      <c r="V12" s="228"/>
      <c r="W12" s="226"/>
      <c r="X12" s="226"/>
      <c r="Y12" s="228">
        <v>2.1</v>
      </c>
      <c r="Z12" s="228"/>
      <c r="AA12" s="226"/>
      <c r="AB12" s="226"/>
      <c r="AC12" s="228"/>
      <c r="AD12" s="228"/>
      <c r="AE12" s="228"/>
      <c r="AF12" s="228"/>
      <c r="AG12" s="228">
        <f t="shared" si="0"/>
        <v>41.3</v>
      </c>
    </row>
    <row r="13" spans="1:33" ht="12.75">
      <c r="A13" s="75" t="s">
        <v>152</v>
      </c>
      <c r="B13" s="226">
        <v>131.5</v>
      </c>
      <c r="C13" s="226"/>
      <c r="D13" s="228">
        <v>32.7</v>
      </c>
      <c r="E13" s="228"/>
      <c r="F13" s="226"/>
      <c r="G13" s="226"/>
      <c r="H13" s="226"/>
      <c r="I13" s="226"/>
      <c r="J13" s="226"/>
      <c r="K13" s="226"/>
      <c r="L13" s="226"/>
      <c r="M13" s="228">
        <v>3.5</v>
      </c>
      <c r="N13" s="228"/>
      <c r="O13" s="228">
        <v>0.5</v>
      </c>
      <c r="P13" s="228"/>
      <c r="Q13" s="228">
        <v>0.5</v>
      </c>
      <c r="R13" s="228">
        <v>13</v>
      </c>
      <c r="S13" s="228"/>
      <c r="T13" s="228">
        <v>2.3</v>
      </c>
      <c r="U13" s="226">
        <v>0.2</v>
      </c>
      <c r="V13" s="228">
        <v>0.4</v>
      </c>
      <c r="W13" s="226"/>
      <c r="X13" s="226"/>
      <c r="Y13" s="228"/>
      <c r="Z13" s="228">
        <v>1.9</v>
      </c>
      <c r="AA13" s="226"/>
      <c r="AB13" s="226"/>
      <c r="AC13" s="228"/>
      <c r="AD13" s="228"/>
      <c r="AE13" s="228"/>
      <c r="AF13" s="228"/>
      <c r="AG13" s="228">
        <f t="shared" si="0"/>
        <v>186.5</v>
      </c>
    </row>
    <row r="14" spans="1:33" ht="12.75">
      <c r="A14" s="75" t="s">
        <v>153</v>
      </c>
      <c r="B14" s="226">
        <v>14</v>
      </c>
      <c r="C14" s="226"/>
      <c r="D14" s="228">
        <v>2</v>
      </c>
      <c r="E14" s="228"/>
      <c r="F14" s="226"/>
      <c r="G14" s="226"/>
      <c r="H14" s="226"/>
      <c r="I14" s="226"/>
      <c r="J14" s="226"/>
      <c r="K14" s="226"/>
      <c r="L14" s="226"/>
      <c r="M14" s="228"/>
      <c r="N14" s="228"/>
      <c r="O14" s="228"/>
      <c r="P14" s="228"/>
      <c r="Q14" s="228"/>
      <c r="R14" s="228"/>
      <c r="S14" s="228"/>
      <c r="T14" s="228">
        <v>6</v>
      </c>
      <c r="U14" s="226"/>
      <c r="V14" s="228"/>
      <c r="W14" s="226"/>
      <c r="X14" s="226"/>
      <c r="Y14" s="228"/>
      <c r="Z14" s="228"/>
      <c r="AA14" s="226"/>
      <c r="AB14" s="226"/>
      <c r="AC14" s="228"/>
      <c r="AD14" s="228"/>
      <c r="AE14" s="228"/>
      <c r="AF14" s="228"/>
      <c r="AG14" s="228">
        <f t="shared" si="0"/>
        <v>22</v>
      </c>
    </row>
    <row r="15" spans="1:33" ht="12.75">
      <c r="A15" s="75" t="s">
        <v>154</v>
      </c>
      <c r="B15" s="226">
        <v>35.5</v>
      </c>
      <c r="C15" s="226"/>
      <c r="D15" s="227"/>
      <c r="E15" s="228"/>
      <c r="F15" s="226"/>
      <c r="G15" s="226"/>
      <c r="H15" s="226"/>
      <c r="I15" s="226"/>
      <c r="J15" s="226"/>
      <c r="K15" s="226">
        <v>0.4</v>
      </c>
      <c r="L15" s="226"/>
      <c r="M15" s="228"/>
      <c r="N15" s="227"/>
      <c r="O15" s="228"/>
      <c r="P15" s="228"/>
      <c r="Q15" s="228"/>
      <c r="R15" s="228"/>
      <c r="S15" s="228"/>
      <c r="T15" s="228">
        <v>16.9</v>
      </c>
      <c r="U15" s="226"/>
      <c r="V15" s="228"/>
      <c r="W15" s="226"/>
      <c r="X15" s="226"/>
      <c r="Y15" s="228"/>
      <c r="Z15" s="228"/>
      <c r="AA15" s="226"/>
      <c r="AB15" s="226"/>
      <c r="AC15" s="228"/>
      <c r="AD15" s="228"/>
      <c r="AE15" s="228"/>
      <c r="AF15" s="228"/>
      <c r="AG15" s="228">
        <f t="shared" si="0"/>
        <v>52.8</v>
      </c>
    </row>
    <row r="16" spans="1:33" ht="12.75">
      <c r="A16" s="75" t="s">
        <v>156</v>
      </c>
      <c r="B16" s="226"/>
      <c r="C16" s="226"/>
      <c r="D16" s="227"/>
      <c r="E16" s="227"/>
      <c r="F16" s="226"/>
      <c r="G16" s="226"/>
      <c r="H16" s="226"/>
      <c r="I16" s="226"/>
      <c r="J16" s="226"/>
      <c r="K16" s="226"/>
      <c r="L16" s="226"/>
      <c r="M16" s="227"/>
      <c r="N16" s="228"/>
      <c r="O16" s="227"/>
      <c r="P16" s="227"/>
      <c r="Q16" s="227"/>
      <c r="R16" s="227"/>
      <c r="S16" s="227">
        <v>0.5</v>
      </c>
      <c r="T16" s="227"/>
      <c r="U16" s="226"/>
      <c r="V16" s="227"/>
      <c r="W16" s="226"/>
      <c r="X16" s="226"/>
      <c r="Y16" s="227"/>
      <c r="Z16" s="227"/>
      <c r="AA16" s="226">
        <v>0.5</v>
      </c>
      <c r="AB16" s="226"/>
      <c r="AC16" s="228"/>
      <c r="AD16" s="228"/>
      <c r="AE16" s="228"/>
      <c r="AF16" s="228"/>
      <c r="AG16" s="228">
        <f t="shared" si="0"/>
        <v>1</v>
      </c>
    </row>
    <row r="17" spans="1:33" ht="12.75">
      <c r="A17" s="75" t="s">
        <v>157</v>
      </c>
      <c r="B17" s="226">
        <v>89.6</v>
      </c>
      <c r="C17" s="226"/>
      <c r="D17" s="228">
        <v>20.8</v>
      </c>
      <c r="E17" s="228"/>
      <c r="F17" s="226"/>
      <c r="G17" s="226"/>
      <c r="H17" s="226"/>
      <c r="I17" s="226"/>
      <c r="J17" s="226"/>
      <c r="K17" s="226"/>
      <c r="L17" s="226"/>
      <c r="M17" s="228"/>
      <c r="N17" s="228"/>
      <c r="O17" s="228"/>
      <c r="P17" s="228"/>
      <c r="Q17" s="228"/>
      <c r="R17" s="228">
        <v>19</v>
      </c>
      <c r="S17" s="228"/>
      <c r="T17" s="228"/>
      <c r="U17" s="226"/>
      <c r="V17" s="228">
        <v>13.1</v>
      </c>
      <c r="W17" s="226"/>
      <c r="X17" s="226"/>
      <c r="Y17" s="228"/>
      <c r="Z17" s="228">
        <v>10</v>
      </c>
      <c r="AA17" s="226"/>
      <c r="AB17" s="226"/>
      <c r="AC17" s="228"/>
      <c r="AD17" s="228"/>
      <c r="AE17" s="228"/>
      <c r="AF17" s="228"/>
      <c r="AG17" s="228">
        <f t="shared" si="0"/>
        <v>152.49999999999997</v>
      </c>
    </row>
    <row r="18" spans="1:33" ht="12.75">
      <c r="A18" s="75" t="s">
        <v>158</v>
      </c>
      <c r="B18" s="226">
        <v>1.7</v>
      </c>
      <c r="C18" s="226"/>
      <c r="D18" s="228"/>
      <c r="E18" s="228">
        <v>1</v>
      </c>
      <c r="F18" s="226"/>
      <c r="G18" s="226"/>
      <c r="H18" s="226"/>
      <c r="I18" s="226"/>
      <c r="J18" s="226"/>
      <c r="K18" s="226"/>
      <c r="L18" s="226"/>
      <c r="M18" s="228"/>
      <c r="N18" s="228"/>
      <c r="O18" s="228"/>
      <c r="P18" s="228"/>
      <c r="Q18" s="228"/>
      <c r="R18" s="228"/>
      <c r="S18" s="228"/>
      <c r="T18" s="228"/>
      <c r="U18" s="226"/>
      <c r="V18" s="228"/>
      <c r="W18" s="226"/>
      <c r="X18" s="226"/>
      <c r="Y18" s="228"/>
      <c r="Z18" s="228"/>
      <c r="AA18" s="226"/>
      <c r="AB18" s="226"/>
      <c r="AC18" s="228"/>
      <c r="AD18" s="228"/>
      <c r="AE18" s="228"/>
      <c r="AF18" s="228"/>
      <c r="AG18" s="228">
        <f t="shared" si="0"/>
        <v>2.7</v>
      </c>
    </row>
    <row r="19" spans="1:33" ht="12.75">
      <c r="A19" s="75" t="s">
        <v>159</v>
      </c>
      <c r="B19" s="226"/>
      <c r="C19" s="226"/>
      <c r="D19" s="228"/>
      <c r="E19" s="228"/>
      <c r="F19" s="228">
        <v>13.7</v>
      </c>
      <c r="G19" s="226"/>
      <c r="H19" s="226"/>
      <c r="I19" s="226"/>
      <c r="J19" s="226"/>
      <c r="K19" s="226">
        <v>10.9</v>
      </c>
      <c r="L19" s="226"/>
      <c r="M19" s="228"/>
      <c r="N19" s="228"/>
      <c r="O19" s="228"/>
      <c r="P19" s="228"/>
      <c r="Q19" s="228"/>
      <c r="R19" s="228"/>
      <c r="S19" s="228"/>
      <c r="T19" s="228">
        <v>6.8</v>
      </c>
      <c r="U19" s="226"/>
      <c r="V19" s="228"/>
      <c r="W19" s="226"/>
      <c r="X19" s="226"/>
      <c r="Y19" s="228"/>
      <c r="Z19" s="228"/>
      <c r="AA19" s="226"/>
      <c r="AB19" s="226"/>
      <c r="AC19" s="228"/>
      <c r="AD19" s="228"/>
      <c r="AE19" s="228"/>
      <c r="AF19" s="228"/>
      <c r="AG19" s="228">
        <f t="shared" si="0"/>
        <v>31.400000000000002</v>
      </c>
    </row>
    <row r="20" spans="1:33" ht="12.75">
      <c r="A20" s="75" t="s">
        <v>160</v>
      </c>
      <c r="B20" s="226">
        <v>3.7</v>
      </c>
      <c r="C20" s="226">
        <v>2.6</v>
      </c>
      <c r="D20" s="227">
        <v>1.7</v>
      </c>
      <c r="E20" s="227">
        <v>23.2</v>
      </c>
      <c r="F20" s="227">
        <v>3.2</v>
      </c>
      <c r="G20" s="226"/>
      <c r="H20" s="226"/>
      <c r="I20" s="226"/>
      <c r="J20" s="226">
        <v>0.6</v>
      </c>
      <c r="K20" s="226">
        <v>8.3</v>
      </c>
      <c r="L20" s="226"/>
      <c r="M20" s="227">
        <v>1</v>
      </c>
      <c r="N20" s="227"/>
      <c r="O20" s="227"/>
      <c r="P20" s="227"/>
      <c r="Q20" s="227">
        <v>3.8</v>
      </c>
      <c r="R20" s="227"/>
      <c r="S20" s="227"/>
      <c r="T20" s="227">
        <v>0.2</v>
      </c>
      <c r="U20" s="226"/>
      <c r="V20" s="227"/>
      <c r="W20" s="226"/>
      <c r="X20" s="226"/>
      <c r="Y20" s="227"/>
      <c r="Z20" s="227"/>
      <c r="AA20" s="226"/>
      <c r="AB20" s="226"/>
      <c r="AC20" s="228"/>
      <c r="AD20" s="228"/>
      <c r="AE20" s="228"/>
      <c r="AF20" s="228">
        <v>9.5</v>
      </c>
      <c r="AG20" s="228">
        <f t="shared" si="0"/>
        <v>57.8</v>
      </c>
    </row>
    <row r="21" spans="1:33" ht="12.75">
      <c r="A21" s="75" t="s">
        <v>161</v>
      </c>
      <c r="B21" s="226"/>
      <c r="C21" s="226"/>
      <c r="D21" s="228"/>
      <c r="E21" s="228">
        <v>22.2</v>
      </c>
      <c r="F21" s="228"/>
      <c r="G21" s="226">
        <v>3</v>
      </c>
      <c r="H21" s="226">
        <v>5</v>
      </c>
      <c r="I21" s="226"/>
      <c r="J21" s="226"/>
      <c r="K21" s="226"/>
      <c r="L21" s="226"/>
      <c r="M21" s="228"/>
      <c r="N21" s="228">
        <v>3</v>
      </c>
      <c r="O21" s="228">
        <v>4</v>
      </c>
      <c r="P21" s="228">
        <v>3</v>
      </c>
      <c r="Q21" s="228">
        <v>61.4</v>
      </c>
      <c r="R21" s="228"/>
      <c r="S21" s="228"/>
      <c r="T21" s="228"/>
      <c r="U21" s="226"/>
      <c r="V21" s="228"/>
      <c r="W21" s="226"/>
      <c r="X21" s="226"/>
      <c r="Y21" s="228"/>
      <c r="Z21" s="228"/>
      <c r="AA21" s="226"/>
      <c r="AB21" s="226"/>
      <c r="AC21" s="228"/>
      <c r="AD21" s="228"/>
      <c r="AE21" s="228"/>
      <c r="AF21" s="228"/>
      <c r="AG21" s="228">
        <f t="shared" si="0"/>
        <v>101.6</v>
      </c>
    </row>
    <row r="22" spans="1:33" ht="12.75">
      <c r="A22" s="75" t="s">
        <v>162</v>
      </c>
      <c r="B22" s="226">
        <v>109.1</v>
      </c>
      <c r="C22" s="226">
        <v>5.7</v>
      </c>
      <c r="D22" s="227">
        <v>400.1</v>
      </c>
      <c r="E22" s="228">
        <v>7.8</v>
      </c>
      <c r="F22" s="228">
        <v>473.2</v>
      </c>
      <c r="G22" s="226"/>
      <c r="H22" s="226"/>
      <c r="I22" s="226">
        <v>4.3</v>
      </c>
      <c r="J22" s="226">
        <v>29.8</v>
      </c>
      <c r="K22" s="226">
        <v>1860.7</v>
      </c>
      <c r="L22" s="226">
        <v>8.4</v>
      </c>
      <c r="M22" s="228">
        <v>482.6</v>
      </c>
      <c r="N22" s="228">
        <v>11.6</v>
      </c>
      <c r="O22" s="228"/>
      <c r="P22" s="228"/>
      <c r="Q22" s="228">
        <v>1.9</v>
      </c>
      <c r="R22" s="228">
        <v>25.5</v>
      </c>
      <c r="S22" s="228">
        <v>0.5</v>
      </c>
      <c r="T22" s="228">
        <v>100.4</v>
      </c>
      <c r="U22" s="226"/>
      <c r="V22" s="228"/>
      <c r="W22" s="226">
        <v>3.4</v>
      </c>
      <c r="X22" s="226">
        <v>37.8</v>
      </c>
      <c r="Y22" s="228"/>
      <c r="Z22" s="228">
        <v>12.5</v>
      </c>
      <c r="AA22" s="226"/>
      <c r="AB22" s="226"/>
      <c r="AC22" s="228">
        <v>2</v>
      </c>
      <c r="AD22" s="228">
        <v>0.6</v>
      </c>
      <c r="AE22" s="228"/>
      <c r="AF22" s="228"/>
      <c r="AG22" s="228">
        <f t="shared" si="0"/>
        <v>3577.9</v>
      </c>
    </row>
    <row r="23" spans="1:33" ht="12.75">
      <c r="A23" s="75" t="s">
        <v>536</v>
      </c>
      <c r="B23" s="226"/>
      <c r="C23" s="226"/>
      <c r="D23" s="227"/>
      <c r="E23" s="226"/>
      <c r="F23" s="227">
        <v>78</v>
      </c>
      <c r="G23" s="226"/>
      <c r="H23" s="226"/>
      <c r="I23" s="226"/>
      <c r="J23" s="226"/>
      <c r="K23" s="226">
        <v>103.4</v>
      </c>
      <c r="L23" s="226"/>
      <c r="M23" s="227">
        <v>9.2</v>
      </c>
      <c r="N23" s="227"/>
      <c r="O23" s="227"/>
      <c r="P23" s="227"/>
      <c r="Q23" s="227"/>
      <c r="R23" s="227"/>
      <c r="S23" s="227"/>
      <c r="T23" s="229"/>
      <c r="U23" s="226"/>
      <c r="V23" s="227"/>
      <c r="W23" s="226"/>
      <c r="X23" s="226"/>
      <c r="Y23" s="227"/>
      <c r="Z23" s="227"/>
      <c r="AA23" s="226"/>
      <c r="AB23" s="226"/>
      <c r="AC23" s="228"/>
      <c r="AD23" s="228"/>
      <c r="AE23" s="228"/>
      <c r="AF23" s="228"/>
      <c r="AG23" s="228">
        <f t="shared" si="0"/>
        <v>190.6</v>
      </c>
    </row>
    <row r="24" spans="1:33" ht="12.75">
      <c r="A24" s="75" t="s">
        <v>535</v>
      </c>
      <c r="B24" s="226">
        <v>1.4</v>
      </c>
      <c r="C24" s="226">
        <v>1.6</v>
      </c>
      <c r="D24" s="228">
        <v>5.5</v>
      </c>
      <c r="E24" s="226"/>
      <c r="F24" s="228">
        <v>13.6</v>
      </c>
      <c r="G24" s="226"/>
      <c r="H24" s="226"/>
      <c r="I24" s="226"/>
      <c r="J24" s="226">
        <v>2.8</v>
      </c>
      <c r="K24" s="226">
        <v>4.4</v>
      </c>
      <c r="L24" s="226"/>
      <c r="M24" s="228">
        <v>3.4</v>
      </c>
      <c r="N24" s="228"/>
      <c r="O24" s="228"/>
      <c r="P24" s="228"/>
      <c r="Q24" s="228"/>
      <c r="R24" s="228">
        <v>2.4</v>
      </c>
      <c r="S24" s="228"/>
      <c r="T24" s="228">
        <v>5.4</v>
      </c>
      <c r="U24" s="226"/>
      <c r="V24" s="228"/>
      <c r="W24" s="226"/>
      <c r="X24" s="226">
        <v>0.8</v>
      </c>
      <c r="Y24" s="228"/>
      <c r="Z24" s="228"/>
      <c r="AA24" s="226"/>
      <c r="AB24" s="226"/>
      <c r="AC24" s="228"/>
      <c r="AD24" s="228"/>
      <c r="AE24" s="228">
        <v>2.5</v>
      </c>
      <c r="AF24" s="228"/>
      <c r="AG24" s="228">
        <f t="shared" si="0"/>
        <v>43.8</v>
      </c>
    </row>
    <row r="25" spans="1:33" ht="12.75">
      <c r="A25" s="98" t="s">
        <v>163</v>
      </c>
      <c r="B25" s="226">
        <f aca="true" t="shared" si="1" ref="B25:AF25">SUM(B4:B24)</f>
        <v>547.3</v>
      </c>
      <c r="C25" s="226">
        <f t="shared" si="1"/>
        <v>9.9</v>
      </c>
      <c r="D25" s="226">
        <f t="shared" si="1"/>
        <v>570</v>
      </c>
      <c r="E25" s="226">
        <f t="shared" si="1"/>
        <v>58.199999999999996</v>
      </c>
      <c r="F25" s="226">
        <f t="shared" si="1"/>
        <v>581.6999999999999</v>
      </c>
      <c r="G25" s="226">
        <f t="shared" si="1"/>
        <v>3.1</v>
      </c>
      <c r="H25" s="226">
        <f t="shared" si="1"/>
        <v>5</v>
      </c>
      <c r="I25" s="226">
        <f t="shared" si="1"/>
        <v>4.3</v>
      </c>
      <c r="J25" s="226">
        <f t="shared" si="1"/>
        <v>33.2</v>
      </c>
      <c r="K25" s="226">
        <f t="shared" si="1"/>
        <v>1996.9000000000003</v>
      </c>
      <c r="L25" s="226">
        <f t="shared" si="1"/>
        <v>8.4</v>
      </c>
      <c r="M25" s="230">
        <f t="shared" si="1"/>
        <v>503.3</v>
      </c>
      <c r="N25" s="230">
        <f t="shared" si="1"/>
        <v>14.6</v>
      </c>
      <c r="O25" s="230">
        <f t="shared" si="1"/>
        <v>13</v>
      </c>
      <c r="P25" s="230">
        <f t="shared" si="1"/>
        <v>3.6</v>
      </c>
      <c r="Q25" s="230">
        <f t="shared" si="1"/>
        <v>70.5</v>
      </c>
      <c r="R25" s="230">
        <f t="shared" si="1"/>
        <v>102</v>
      </c>
      <c r="S25" s="230">
        <f t="shared" si="1"/>
        <v>1.4</v>
      </c>
      <c r="T25" s="227">
        <f t="shared" si="1"/>
        <v>141.20000000000002</v>
      </c>
      <c r="U25" s="228">
        <f t="shared" si="1"/>
        <v>0.2</v>
      </c>
      <c r="V25" s="227">
        <f t="shared" si="1"/>
        <v>13.5</v>
      </c>
      <c r="W25" s="228">
        <f t="shared" si="1"/>
        <v>3.4</v>
      </c>
      <c r="X25" s="228">
        <f t="shared" si="1"/>
        <v>38.599999999999994</v>
      </c>
      <c r="Y25" s="227">
        <f t="shared" si="1"/>
        <v>17.4</v>
      </c>
      <c r="Z25" s="227">
        <f t="shared" si="1"/>
        <v>25.3</v>
      </c>
      <c r="AA25" s="228">
        <f t="shared" si="1"/>
        <v>0.5</v>
      </c>
      <c r="AB25" s="228">
        <f t="shared" si="1"/>
        <v>0.6</v>
      </c>
      <c r="AC25" s="228">
        <f t="shared" si="1"/>
        <v>2</v>
      </c>
      <c r="AD25" s="228">
        <f t="shared" si="1"/>
        <v>0.6</v>
      </c>
      <c r="AE25" s="228">
        <f t="shared" si="1"/>
        <v>2.5</v>
      </c>
      <c r="AF25" s="228">
        <f t="shared" si="1"/>
        <v>9.5</v>
      </c>
      <c r="AG25" s="228">
        <f t="shared" si="0"/>
        <v>4781.700000000001</v>
      </c>
    </row>
    <row r="26" spans="14:28" ht="12.75">
      <c r="N26" s="65"/>
      <c r="O26" s="65"/>
      <c r="P26" s="65"/>
      <c r="Q26" s="65"/>
      <c r="S26" s="65"/>
      <c r="T26" s="65"/>
      <c r="V26" s="99"/>
      <c r="W26" s="97"/>
      <c r="X26" s="97"/>
      <c r="Y26" s="99"/>
      <c r="Z26" s="99"/>
      <c r="AA26" s="97"/>
      <c r="AB26" s="97"/>
    </row>
    <row r="27" ht="12.75">
      <c r="AB27" s="97"/>
    </row>
    <row r="28" ht="12.75">
      <c r="AB28" s="97"/>
    </row>
  </sheetData>
  <printOptions gridLines="1" horizontalCentered="1" verticalCentered="1"/>
  <pageMargins left="0.75" right="0.75" top="1.5748031496062993" bottom="0.3937007874015748" header="0.5118110236220472" footer="0.5118110236220472"/>
  <pageSetup horizontalDpi="120" verticalDpi="120" orientation="landscape" r:id="rId1"/>
  <headerFooter alignWithMargins="0">
    <oddHeader>&amp;L&amp;8SERVICIO AGRÍCOLA Y GANADERO
Departamento Protección Agrícola
Viñas  y Vinos&amp;C&amp;14
 SUPERFICIE COMUNAL DE CEPAJES PARA VINIFICACIÓN
Vª REGIÓN (ha.)&amp;R&amp;12CUADRO Nº 18</oddHeader>
    <oddFooter>&amp;L&amp;F</oddFooter>
  </headerFooter>
</worksheet>
</file>

<file path=xl/worksheets/sheet22.xml><?xml version="1.0" encoding="utf-8"?>
<worksheet xmlns="http://schemas.openxmlformats.org/spreadsheetml/2006/main" xmlns:r="http://schemas.openxmlformats.org/officeDocument/2006/relationships">
  <dimension ref="A1:E43"/>
  <sheetViews>
    <sheetView zoomScaleSheetLayoutView="100" workbookViewId="0" topLeftCell="A1">
      <selection activeCell="A1" sqref="A1"/>
    </sheetView>
  </sheetViews>
  <sheetFormatPr defaultColWidth="11.421875" defaultRowHeight="12.75"/>
  <cols>
    <col min="1" max="1" width="20.00390625" style="8" customWidth="1"/>
    <col min="2" max="2" width="16.57421875" style="8" customWidth="1"/>
    <col min="3" max="3" width="18.00390625" style="8" customWidth="1"/>
    <col min="4" max="4" width="18.8515625" style="8" customWidth="1"/>
    <col min="5" max="5" width="14.421875" style="8" customWidth="1"/>
    <col min="6" max="7" width="11.421875" style="8" customWidth="1"/>
  </cols>
  <sheetData>
    <row r="1" spans="1:5" ht="33.75" customHeight="1">
      <c r="A1" s="44" t="s">
        <v>114</v>
      </c>
      <c r="B1" s="44" t="s">
        <v>115</v>
      </c>
      <c r="C1" s="247" t="s">
        <v>510</v>
      </c>
      <c r="D1" s="247" t="s">
        <v>141</v>
      </c>
      <c r="E1" s="44" t="s">
        <v>3</v>
      </c>
    </row>
    <row r="2" ht="25.5" customHeight="1"/>
    <row r="3" spans="1:5" ht="12.75">
      <c r="A3" s="294" t="s">
        <v>170</v>
      </c>
      <c r="B3" s="11" t="s">
        <v>171</v>
      </c>
      <c r="C3" s="102">
        <v>1233.2</v>
      </c>
      <c r="D3" s="101">
        <v>1057.4</v>
      </c>
      <c r="E3" s="101">
        <f aca="true" t="shared" si="0" ref="E3:E19">SUM(C3:D3)</f>
        <v>2290.6000000000004</v>
      </c>
    </row>
    <row r="4" spans="1:5" ht="12.75">
      <c r="A4" s="294"/>
      <c r="B4" s="11" t="s">
        <v>172</v>
      </c>
      <c r="C4" s="102">
        <v>633</v>
      </c>
      <c r="D4" s="101">
        <v>321.1</v>
      </c>
      <c r="E4" s="101">
        <f t="shared" si="0"/>
        <v>954.1</v>
      </c>
    </row>
    <row r="5" spans="1:5" ht="12.75">
      <c r="A5" s="294"/>
      <c r="B5" s="11" t="s">
        <v>173</v>
      </c>
      <c r="C5" s="102">
        <v>459.4</v>
      </c>
      <c r="D5" s="101">
        <v>385.4</v>
      </c>
      <c r="E5" s="101">
        <f t="shared" si="0"/>
        <v>844.8</v>
      </c>
    </row>
    <row r="6" spans="1:5" ht="12.75">
      <c r="A6" s="294"/>
      <c r="B6" s="11" t="s">
        <v>174</v>
      </c>
      <c r="C6" s="102">
        <v>761.1</v>
      </c>
      <c r="D6" s="101">
        <v>266.5</v>
      </c>
      <c r="E6" s="101">
        <f t="shared" si="0"/>
        <v>1027.6</v>
      </c>
    </row>
    <row r="7" spans="1:5" ht="12.75">
      <c r="A7" s="294"/>
      <c r="B7" s="11" t="s">
        <v>175</v>
      </c>
      <c r="C7" s="102">
        <v>349.7</v>
      </c>
      <c r="D7" s="101">
        <v>64.5</v>
      </c>
      <c r="E7" s="101">
        <f t="shared" si="0"/>
        <v>414.2</v>
      </c>
    </row>
    <row r="8" spans="1:5" ht="12.75">
      <c r="A8" s="294"/>
      <c r="B8" s="11" t="s">
        <v>176</v>
      </c>
      <c r="C8" s="102">
        <v>345.3</v>
      </c>
      <c r="D8" s="101">
        <v>14.5</v>
      </c>
      <c r="E8" s="101">
        <f t="shared" si="0"/>
        <v>359.8</v>
      </c>
    </row>
    <row r="9" spans="1:5" ht="12.75">
      <c r="A9" s="294"/>
      <c r="B9" s="11" t="s">
        <v>177</v>
      </c>
      <c r="C9" s="102">
        <v>1012.4</v>
      </c>
      <c r="D9" s="101">
        <v>1932.3</v>
      </c>
      <c r="E9" s="101">
        <f t="shared" si="0"/>
        <v>2944.7</v>
      </c>
    </row>
    <row r="10" spans="1:5" ht="12.75">
      <c r="A10" s="294"/>
      <c r="B10" s="11" t="s">
        <v>178</v>
      </c>
      <c r="C10" s="102">
        <v>950.1</v>
      </c>
      <c r="D10" s="101">
        <v>894.7</v>
      </c>
      <c r="E10" s="101">
        <f t="shared" si="0"/>
        <v>1844.8000000000002</v>
      </c>
    </row>
    <row r="11" spans="1:5" ht="12.75">
      <c r="A11" s="294"/>
      <c r="B11" s="11" t="s">
        <v>179</v>
      </c>
      <c r="C11" s="102">
        <v>135.7</v>
      </c>
      <c r="D11" s="101">
        <v>220</v>
      </c>
      <c r="E11" s="101">
        <f t="shared" si="0"/>
        <v>355.7</v>
      </c>
    </row>
    <row r="12" spans="1:5" ht="12.75">
      <c r="A12" s="294"/>
      <c r="B12" s="11" t="s">
        <v>180</v>
      </c>
      <c r="C12" s="102">
        <v>39.8</v>
      </c>
      <c r="D12" s="101">
        <v>449.4</v>
      </c>
      <c r="E12" s="101">
        <f t="shared" si="0"/>
        <v>489.2</v>
      </c>
    </row>
    <row r="13" spans="1:5" ht="12.75">
      <c r="A13" s="294"/>
      <c r="B13" s="11" t="s">
        <v>181</v>
      </c>
      <c r="C13" s="102">
        <v>692.2</v>
      </c>
      <c r="D13" s="101">
        <v>735.2</v>
      </c>
      <c r="E13" s="101">
        <f t="shared" si="0"/>
        <v>1427.4</v>
      </c>
    </row>
    <row r="14" spans="1:5" ht="12.75">
      <c r="A14" s="294"/>
      <c r="B14" s="11" t="s">
        <v>182</v>
      </c>
      <c r="C14" s="102">
        <v>77.1</v>
      </c>
      <c r="D14" s="101">
        <v>527.9</v>
      </c>
      <c r="E14" s="101">
        <f t="shared" si="0"/>
        <v>605</v>
      </c>
    </row>
    <row r="15" spans="1:5" ht="12.75">
      <c r="A15" s="294"/>
      <c r="B15" s="11" t="s">
        <v>183</v>
      </c>
      <c r="C15" s="102">
        <v>103.3</v>
      </c>
      <c r="D15" s="101">
        <v>1233.6</v>
      </c>
      <c r="E15" s="101">
        <f t="shared" si="0"/>
        <v>1336.8999999999999</v>
      </c>
    </row>
    <row r="16" spans="1:5" ht="12.75">
      <c r="A16" s="294"/>
      <c r="B16" s="11" t="s">
        <v>184</v>
      </c>
      <c r="C16" s="102">
        <v>352.2</v>
      </c>
      <c r="D16" s="101">
        <v>102.7</v>
      </c>
      <c r="E16" s="101">
        <f t="shared" si="0"/>
        <v>454.9</v>
      </c>
    </row>
    <row r="17" spans="1:5" ht="12.75">
      <c r="A17" s="294"/>
      <c r="B17" s="11" t="s">
        <v>185</v>
      </c>
      <c r="C17" s="102">
        <v>11.7</v>
      </c>
      <c r="D17" s="101"/>
      <c r="E17" s="101">
        <f t="shared" si="0"/>
        <v>11.7</v>
      </c>
    </row>
    <row r="18" spans="1:5" ht="12.75">
      <c r="A18" s="294"/>
      <c r="B18" s="11" t="s">
        <v>186</v>
      </c>
      <c r="C18" s="102">
        <v>9.6</v>
      </c>
      <c r="D18" s="101">
        <v>108.5</v>
      </c>
      <c r="E18" s="101">
        <f t="shared" si="0"/>
        <v>118.1</v>
      </c>
    </row>
    <row r="19" spans="1:5" ht="12.75">
      <c r="A19" s="294"/>
      <c r="B19" s="11" t="s">
        <v>187</v>
      </c>
      <c r="C19" s="102">
        <v>449.7</v>
      </c>
      <c r="D19" s="101">
        <v>707.8</v>
      </c>
      <c r="E19" s="101">
        <f t="shared" si="0"/>
        <v>1157.5</v>
      </c>
    </row>
    <row r="20" spans="1:5" ht="12.75">
      <c r="A20" s="294"/>
      <c r="B20" s="34" t="s">
        <v>3</v>
      </c>
      <c r="C20" s="101">
        <f>SUM(C3:C19)</f>
        <v>7615.5</v>
      </c>
      <c r="D20" s="101">
        <f>SUM(D3:D19)</f>
        <v>9021.499999999998</v>
      </c>
      <c r="E20" s="101">
        <f>SUM(C20:D20)</f>
        <v>16637</v>
      </c>
    </row>
    <row r="21" spans="1:5" ht="12.75">
      <c r="A21" s="295" t="s">
        <v>23</v>
      </c>
      <c r="B21" s="295"/>
      <c r="C21" s="295"/>
      <c r="D21" s="295"/>
      <c r="E21" s="295"/>
    </row>
    <row r="22" spans="1:5" ht="12.75">
      <c r="A22" s="294" t="s">
        <v>188</v>
      </c>
      <c r="B22" s="11" t="s">
        <v>189</v>
      </c>
      <c r="C22" s="102">
        <v>299.6</v>
      </c>
      <c r="D22" s="102">
        <v>1517.4</v>
      </c>
      <c r="E22" s="101">
        <f aca="true" t="shared" si="1" ref="E22:E32">SUM(C22:D22)</f>
        <v>1817</v>
      </c>
    </row>
    <row r="23" spans="1:5" ht="12.75">
      <c r="A23" s="294"/>
      <c r="B23" s="11" t="s">
        <v>190</v>
      </c>
      <c r="C23" s="102">
        <v>121.4</v>
      </c>
      <c r="D23" s="102">
        <v>1394</v>
      </c>
      <c r="E23" s="101">
        <f t="shared" si="1"/>
        <v>1515.4</v>
      </c>
    </row>
    <row r="24" spans="1:5" ht="12.75">
      <c r="A24" s="294"/>
      <c r="B24" s="11" t="s">
        <v>191</v>
      </c>
      <c r="C24" s="102">
        <v>388</v>
      </c>
      <c r="D24" s="102">
        <v>913.7</v>
      </c>
      <c r="E24" s="101">
        <f t="shared" si="1"/>
        <v>1301.7</v>
      </c>
    </row>
    <row r="25" spans="1:5" ht="12.75">
      <c r="A25" s="294"/>
      <c r="B25" s="11" t="s">
        <v>192</v>
      </c>
      <c r="C25" s="102">
        <v>707.9</v>
      </c>
      <c r="D25" s="102">
        <v>1933.9</v>
      </c>
      <c r="E25" s="101">
        <f t="shared" si="1"/>
        <v>2641.8</v>
      </c>
    </row>
    <row r="26" spans="1:5" ht="12.75">
      <c r="A26" s="294"/>
      <c r="B26" s="11" t="s">
        <v>207</v>
      </c>
      <c r="C26" s="102">
        <v>105.7</v>
      </c>
      <c r="D26" s="102">
        <v>1199.7</v>
      </c>
      <c r="E26" s="101">
        <f t="shared" si="1"/>
        <v>1305.4</v>
      </c>
    </row>
    <row r="27" spans="1:5" ht="12.75">
      <c r="A27" s="294"/>
      <c r="B27" s="11" t="s">
        <v>194</v>
      </c>
      <c r="C27" s="102">
        <v>393.3</v>
      </c>
      <c r="D27" s="102">
        <v>2092.2</v>
      </c>
      <c r="E27" s="101">
        <f t="shared" si="1"/>
        <v>2485.5</v>
      </c>
    </row>
    <row r="28" spans="1:5" ht="12.75">
      <c r="A28" s="294"/>
      <c r="B28" s="11" t="s">
        <v>195</v>
      </c>
      <c r="C28" s="102">
        <v>210.4</v>
      </c>
      <c r="D28" s="102">
        <v>1262.4</v>
      </c>
      <c r="E28" s="101">
        <f t="shared" si="1"/>
        <v>1472.8000000000002</v>
      </c>
    </row>
    <row r="29" spans="1:5" ht="12.75">
      <c r="A29" s="294"/>
      <c r="B29" s="11" t="s">
        <v>196</v>
      </c>
      <c r="C29" s="102"/>
      <c r="D29" s="102">
        <v>70.9</v>
      </c>
      <c r="E29" s="101">
        <f t="shared" si="1"/>
        <v>70.9</v>
      </c>
    </row>
    <row r="30" spans="1:5" ht="12.75">
      <c r="A30" s="294"/>
      <c r="B30" s="11" t="s">
        <v>197</v>
      </c>
      <c r="C30" s="102">
        <v>264.1</v>
      </c>
      <c r="D30" s="102">
        <v>3368.4</v>
      </c>
      <c r="E30" s="101">
        <f t="shared" si="1"/>
        <v>3632.5</v>
      </c>
    </row>
    <row r="31" spans="1:5" ht="12.75">
      <c r="A31" s="294"/>
      <c r="B31" s="11" t="s">
        <v>198</v>
      </c>
      <c r="C31" s="102">
        <v>12.9</v>
      </c>
      <c r="D31" s="102">
        <v>3948</v>
      </c>
      <c r="E31" s="101">
        <f t="shared" si="1"/>
        <v>3960.9</v>
      </c>
    </row>
    <row r="32" spans="1:5" ht="12.75">
      <c r="A32" s="294"/>
      <c r="B32" s="34" t="s">
        <v>3</v>
      </c>
      <c r="C32" s="101">
        <f>SUM(C22:C31)</f>
        <v>2503.3</v>
      </c>
      <c r="D32" s="102">
        <f>SUM(D22:D31)</f>
        <v>17700.6</v>
      </c>
      <c r="E32" s="101">
        <f t="shared" si="1"/>
        <v>20203.899999999998</v>
      </c>
    </row>
    <row r="33" spans="1:5" ht="12.75">
      <c r="A33" s="295" t="s">
        <v>23</v>
      </c>
      <c r="B33" s="295"/>
      <c r="C33" s="295"/>
      <c r="D33" s="295"/>
      <c r="E33" s="295"/>
    </row>
    <row r="34" spans="1:5" ht="12.75">
      <c r="A34" s="294" t="s">
        <v>199</v>
      </c>
      <c r="B34" s="62" t="s">
        <v>539</v>
      </c>
      <c r="C34" s="101"/>
      <c r="D34" s="102">
        <v>1.5</v>
      </c>
      <c r="E34" s="101">
        <f aca="true" t="shared" si="2" ref="E34:E39">SUM(C34:D34)</f>
        <v>1.5</v>
      </c>
    </row>
    <row r="35" spans="1:5" ht="12.75" customHeight="1">
      <c r="A35" s="294"/>
      <c r="B35" s="11" t="s">
        <v>200</v>
      </c>
      <c r="C35" s="101"/>
      <c r="D35" s="102">
        <v>0.5</v>
      </c>
      <c r="E35" s="101">
        <f t="shared" si="2"/>
        <v>0.5</v>
      </c>
    </row>
    <row r="36" spans="1:5" ht="12.75" customHeight="1">
      <c r="A36" s="294"/>
      <c r="B36" s="11" t="s">
        <v>201</v>
      </c>
      <c r="C36" s="101"/>
      <c r="D36" s="102">
        <v>1.5</v>
      </c>
      <c r="E36" s="101">
        <f t="shared" si="2"/>
        <v>1.5</v>
      </c>
    </row>
    <row r="37" spans="1:5" ht="12.75" customHeight="1">
      <c r="A37" s="294"/>
      <c r="B37" s="11" t="s">
        <v>202</v>
      </c>
      <c r="C37" s="101"/>
      <c r="D37" s="102">
        <v>55.8</v>
      </c>
      <c r="E37" s="101">
        <f t="shared" si="2"/>
        <v>55.8</v>
      </c>
    </row>
    <row r="38" spans="1:5" ht="12.75" customHeight="1">
      <c r="A38" s="294"/>
      <c r="B38" s="11" t="s">
        <v>203</v>
      </c>
      <c r="C38" s="102">
        <v>2</v>
      </c>
      <c r="D38" s="102">
        <v>2160.2</v>
      </c>
      <c r="E38" s="101">
        <f t="shared" si="2"/>
        <v>2162.2</v>
      </c>
    </row>
    <row r="39" spans="1:5" ht="12.75" customHeight="1">
      <c r="A39" s="294"/>
      <c r="B39" s="11" t="s">
        <v>204</v>
      </c>
      <c r="C39" s="102">
        <v>2.5</v>
      </c>
      <c r="D39" s="102">
        <v>99.5</v>
      </c>
      <c r="E39" s="101">
        <f t="shared" si="2"/>
        <v>102</v>
      </c>
    </row>
    <row r="40" spans="1:5" ht="12.75" customHeight="1">
      <c r="A40" s="294"/>
      <c r="B40" s="34" t="s">
        <v>3</v>
      </c>
      <c r="C40" s="101">
        <f>SUM(C34:C39)</f>
        <v>4.5</v>
      </c>
      <c r="D40" s="102">
        <f>SUM(D34:D39)</f>
        <v>2319</v>
      </c>
      <c r="E40" s="101">
        <f>SUM(C40:D40)</f>
        <v>2323.5</v>
      </c>
    </row>
    <row r="41" spans="1:5" ht="12.75">
      <c r="A41" s="295" t="s">
        <v>23</v>
      </c>
      <c r="B41" s="295"/>
      <c r="C41" s="295"/>
      <c r="D41" s="295"/>
      <c r="E41" s="295"/>
    </row>
    <row r="42" spans="1:5" ht="12.75">
      <c r="A42" s="11"/>
      <c r="B42" s="11"/>
      <c r="C42" s="11"/>
      <c r="D42" s="11"/>
      <c r="E42" s="11"/>
    </row>
    <row r="43" spans="1:5" ht="18">
      <c r="A43" s="31" t="s">
        <v>163</v>
      </c>
      <c r="B43" s="242"/>
      <c r="C43" s="238">
        <f>SUM(C40,C32,C20)</f>
        <v>10123.3</v>
      </c>
      <c r="D43" s="238">
        <f>SUM(D40,D32,D20)</f>
        <v>29041.1</v>
      </c>
      <c r="E43" s="238">
        <f>SUM(C43:D43)</f>
        <v>39164.399999999994</v>
      </c>
    </row>
  </sheetData>
  <mergeCells count="6">
    <mergeCell ref="A3:A20"/>
    <mergeCell ref="A22:A32"/>
    <mergeCell ref="A41:E41"/>
    <mergeCell ref="A33:E33"/>
    <mergeCell ref="A21:E21"/>
    <mergeCell ref="A34:A40"/>
  </mergeCells>
  <printOptions gridLines="1" horizontalCentered="1" verticalCentered="1"/>
  <pageMargins left="0.75" right="0.75" top="1.7322834645669292" bottom="1" header="0.3937007874015748" footer="0.3937007874015748"/>
  <pageSetup horizontalDpi="300" verticalDpi="300" orientation="portrait" r:id="rId1"/>
  <headerFooter alignWithMargins="0">
    <oddHeader>&amp;LSERVICIO AGRÍCOLA Y GANADERO
Departamento Protección Agrícola
Viñas y Vinos&amp;C&amp;14
CATASTRO DE VIDES DE CONSUMO FRESCO Y  VINIFICACIÓN
VI  REGIÓN (ha.)&amp;R&amp;12CUADRO Nº  19</oddHeader>
    <oddFooter>&amp;L&amp;F</oddFooter>
  </headerFooter>
</worksheet>
</file>

<file path=xl/worksheets/sheet23.xml><?xml version="1.0" encoding="utf-8"?>
<worksheet xmlns="http://schemas.openxmlformats.org/spreadsheetml/2006/main" xmlns:r="http://schemas.openxmlformats.org/officeDocument/2006/relationships">
  <dimension ref="A1:F42"/>
  <sheetViews>
    <sheetView zoomScale="75" zoomScaleNormal="75" workbookViewId="0" topLeftCell="A1">
      <selection activeCell="A1" sqref="A1:A2"/>
    </sheetView>
  </sheetViews>
  <sheetFormatPr defaultColWidth="11.421875" defaultRowHeight="12.75"/>
  <cols>
    <col min="1" max="2" width="18.7109375" style="8" customWidth="1"/>
    <col min="3" max="3" width="15.7109375" style="8" customWidth="1"/>
    <col min="4" max="4" width="15.7109375" style="8" hidden="1" customWidth="1"/>
    <col min="5" max="6" width="15.7109375" style="8" customWidth="1"/>
    <col min="7" max="9" width="11.421875" style="8" customWidth="1"/>
  </cols>
  <sheetData>
    <row r="1" spans="1:6" ht="18">
      <c r="A1" s="301" t="s">
        <v>114</v>
      </c>
      <c r="B1" s="288" t="s">
        <v>115</v>
      </c>
      <c r="C1" s="286" t="s">
        <v>124</v>
      </c>
      <c r="D1" s="286"/>
      <c r="E1" s="286"/>
      <c r="F1" s="288" t="s">
        <v>3</v>
      </c>
    </row>
    <row r="2" spans="1:6" ht="15.75">
      <c r="A2" s="301"/>
      <c r="B2" s="288"/>
      <c r="C2" s="9" t="s">
        <v>507</v>
      </c>
      <c r="D2" s="9" t="s">
        <v>125</v>
      </c>
      <c r="E2" s="9" t="s">
        <v>126</v>
      </c>
      <c r="F2" s="288"/>
    </row>
    <row r="3" spans="1:6" ht="15" customHeight="1">
      <c r="A3" s="299" t="s">
        <v>205</v>
      </c>
      <c r="B3" s="33" t="s">
        <v>171</v>
      </c>
      <c r="C3" s="135">
        <v>71</v>
      </c>
      <c r="D3" s="135"/>
      <c r="E3" s="135">
        <v>49</v>
      </c>
      <c r="F3" s="135">
        <f aca="true" t="shared" si="0" ref="F3:F20">SUM(C3:E3)</f>
        <v>120</v>
      </c>
    </row>
    <row r="4" spans="1:6" ht="15" customHeight="1">
      <c r="A4" s="299"/>
      <c r="B4" s="33" t="s">
        <v>172</v>
      </c>
      <c r="C4" s="135">
        <v>25</v>
      </c>
      <c r="D4" s="135"/>
      <c r="E4" s="135">
        <v>18</v>
      </c>
      <c r="F4" s="135">
        <f t="shared" si="0"/>
        <v>43</v>
      </c>
    </row>
    <row r="5" spans="1:6" ht="15" customHeight="1">
      <c r="A5" s="299"/>
      <c r="B5" s="33" t="s">
        <v>173</v>
      </c>
      <c r="C5" s="135">
        <v>35</v>
      </c>
      <c r="D5" s="135"/>
      <c r="E5" s="135">
        <v>13</v>
      </c>
      <c r="F5" s="135">
        <f t="shared" si="0"/>
        <v>48</v>
      </c>
    </row>
    <row r="6" spans="1:6" ht="15" customHeight="1">
      <c r="A6" s="299"/>
      <c r="B6" s="33" t="s">
        <v>174</v>
      </c>
      <c r="C6" s="135">
        <v>33</v>
      </c>
      <c r="D6" s="135"/>
      <c r="E6" s="135">
        <v>12</v>
      </c>
      <c r="F6" s="135">
        <f t="shared" si="0"/>
        <v>45</v>
      </c>
    </row>
    <row r="7" spans="1:6" ht="15" customHeight="1">
      <c r="A7" s="299"/>
      <c r="B7" s="33" t="s">
        <v>175</v>
      </c>
      <c r="C7" s="135">
        <v>27</v>
      </c>
      <c r="D7" s="135"/>
      <c r="E7" s="135">
        <v>4</v>
      </c>
      <c r="F7" s="135">
        <f t="shared" si="0"/>
        <v>31</v>
      </c>
    </row>
    <row r="8" spans="1:6" ht="15" customHeight="1">
      <c r="A8" s="299"/>
      <c r="B8" s="33" t="s">
        <v>176</v>
      </c>
      <c r="C8" s="135">
        <v>27</v>
      </c>
      <c r="D8" s="135"/>
      <c r="E8" s="135">
        <v>4</v>
      </c>
      <c r="F8" s="135">
        <f t="shared" si="0"/>
        <v>31</v>
      </c>
    </row>
    <row r="9" spans="1:6" ht="15" customHeight="1">
      <c r="A9" s="299"/>
      <c r="B9" s="33" t="s">
        <v>177</v>
      </c>
      <c r="C9" s="135">
        <v>62</v>
      </c>
      <c r="D9" s="135"/>
      <c r="E9" s="135">
        <v>71</v>
      </c>
      <c r="F9" s="135">
        <f t="shared" si="0"/>
        <v>133</v>
      </c>
    </row>
    <row r="10" spans="1:6" ht="15" customHeight="1">
      <c r="A10" s="299"/>
      <c r="B10" s="33" t="s">
        <v>178</v>
      </c>
      <c r="C10" s="135">
        <v>41</v>
      </c>
      <c r="D10" s="135"/>
      <c r="E10" s="135">
        <v>32</v>
      </c>
      <c r="F10" s="135">
        <f t="shared" si="0"/>
        <v>73</v>
      </c>
    </row>
    <row r="11" spans="1:6" ht="15" customHeight="1">
      <c r="A11" s="299"/>
      <c r="B11" s="33" t="s">
        <v>179</v>
      </c>
      <c r="C11" s="135">
        <v>10</v>
      </c>
      <c r="D11" s="135"/>
      <c r="E11" s="135">
        <v>22</v>
      </c>
      <c r="F11" s="135">
        <f t="shared" si="0"/>
        <v>32</v>
      </c>
    </row>
    <row r="12" spans="1:6" ht="15" customHeight="1">
      <c r="A12" s="299"/>
      <c r="B12" s="33" t="s">
        <v>180</v>
      </c>
      <c r="C12" s="135">
        <v>3</v>
      </c>
      <c r="D12" s="135"/>
      <c r="E12" s="135">
        <v>21</v>
      </c>
      <c r="F12" s="135">
        <f t="shared" si="0"/>
        <v>24</v>
      </c>
    </row>
    <row r="13" spans="1:6" ht="15" customHeight="1">
      <c r="A13" s="299"/>
      <c r="B13" s="33" t="s">
        <v>181</v>
      </c>
      <c r="C13" s="135">
        <v>86</v>
      </c>
      <c r="D13" s="135"/>
      <c r="E13" s="135">
        <v>39</v>
      </c>
      <c r="F13" s="135">
        <f t="shared" si="0"/>
        <v>125</v>
      </c>
    </row>
    <row r="14" spans="1:6" ht="15" customHeight="1">
      <c r="A14" s="299"/>
      <c r="B14" s="33" t="s">
        <v>182</v>
      </c>
      <c r="C14" s="135">
        <v>10</v>
      </c>
      <c r="D14" s="135"/>
      <c r="E14" s="135">
        <v>15</v>
      </c>
      <c r="F14" s="135">
        <f t="shared" si="0"/>
        <v>25</v>
      </c>
    </row>
    <row r="15" spans="1:6" ht="15" customHeight="1">
      <c r="A15" s="299"/>
      <c r="B15" s="33" t="s">
        <v>183</v>
      </c>
      <c r="C15" s="135">
        <v>16</v>
      </c>
      <c r="D15" s="135"/>
      <c r="E15" s="135">
        <v>27</v>
      </c>
      <c r="F15" s="135">
        <f t="shared" si="0"/>
        <v>43</v>
      </c>
    </row>
    <row r="16" spans="1:6" ht="15" customHeight="1">
      <c r="A16" s="299"/>
      <c r="B16" s="33" t="s">
        <v>184</v>
      </c>
      <c r="C16" s="135">
        <v>30</v>
      </c>
      <c r="D16" s="135"/>
      <c r="E16" s="135">
        <v>6</v>
      </c>
      <c r="F16" s="135">
        <f t="shared" si="0"/>
        <v>36</v>
      </c>
    </row>
    <row r="17" spans="1:6" ht="15" customHeight="1">
      <c r="A17" s="299"/>
      <c r="B17" s="33" t="s">
        <v>185</v>
      </c>
      <c r="C17" s="135">
        <v>1</v>
      </c>
      <c r="D17" s="135"/>
      <c r="E17" s="135"/>
      <c r="F17" s="135">
        <f t="shared" si="0"/>
        <v>1</v>
      </c>
    </row>
    <row r="18" spans="1:6" ht="15" customHeight="1">
      <c r="A18" s="299"/>
      <c r="B18" s="33" t="s">
        <v>186</v>
      </c>
      <c r="C18" s="135">
        <v>1</v>
      </c>
      <c r="D18" s="135"/>
      <c r="E18" s="135">
        <v>6</v>
      </c>
      <c r="F18" s="135">
        <f t="shared" si="0"/>
        <v>7</v>
      </c>
    </row>
    <row r="19" spans="1:6" ht="15" customHeight="1">
      <c r="A19" s="299"/>
      <c r="B19" s="33" t="s">
        <v>187</v>
      </c>
      <c r="C19" s="135">
        <v>24</v>
      </c>
      <c r="D19" s="135"/>
      <c r="E19" s="135">
        <v>26</v>
      </c>
      <c r="F19" s="135">
        <f t="shared" si="0"/>
        <v>50</v>
      </c>
    </row>
    <row r="20" spans="1:6" ht="15" customHeight="1">
      <c r="A20" s="299"/>
      <c r="B20" s="42" t="s">
        <v>3</v>
      </c>
      <c r="C20" s="135">
        <f>SUM(C3:C19)</f>
        <v>502</v>
      </c>
      <c r="D20" s="135"/>
      <c r="E20" s="135">
        <f>SUM(E3:E19)</f>
        <v>365</v>
      </c>
      <c r="F20" s="135">
        <f t="shared" si="0"/>
        <v>867</v>
      </c>
    </row>
    <row r="21" spans="1:6" ht="15" customHeight="1">
      <c r="A21" s="299"/>
      <c r="B21" s="293"/>
      <c r="C21" s="293"/>
      <c r="D21" s="293"/>
      <c r="E21" s="293"/>
      <c r="F21" s="293"/>
    </row>
    <row r="22" spans="1:6" ht="15" customHeight="1">
      <c r="A22" s="299" t="s">
        <v>206</v>
      </c>
      <c r="B22" s="33" t="s">
        <v>189</v>
      </c>
      <c r="C22" s="135">
        <v>31</v>
      </c>
      <c r="D22" s="135"/>
      <c r="E22" s="135">
        <v>117</v>
      </c>
      <c r="F22" s="135">
        <f aca="true" t="shared" si="1" ref="F22:F32">SUM(C22:E22)</f>
        <v>148</v>
      </c>
    </row>
    <row r="23" spans="1:6" ht="15" customHeight="1">
      <c r="A23" s="299"/>
      <c r="B23" s="33" t="s">
        <v>190</v>
      </c>
      <c r="C23" s="135">
        <v>12</v>
      </c>
      <c r="D23" s="135"/>
      <c r="E23" s="135">
        <v>52</v>
      </c>
      <c r="F23" s="135">
        <f t="shared" si="1"/>
        <v>64</v>
      </c>
    </row>
    <row r="24" spans="1:6" ht="15" customHeight="1">
      <c r="A24" s="299"/>
      <c r="B24" s="33" t="s">
        <v>191</v>
      </c>
      <c r="C24" s="135">
        <v>39</v>
      </c>
      <c r="D24" s="135"/>
      <c r="E24" s="135">
        <v>67</v>
      </c>
      <c r="F24" s="135">
        <f t="shared" si="1"/>
        <v>106</v>
      </c>
    </row>
    <row r="25" spans="1:6" ht="15" customHeight="1">
      <c r="A25" s="299"/>
      <c r="B25" s="33" t="s">
        <v>192</v>
      </c>
      <c r="C25" s="135">
        <v>56</v>
      </c>
      <c r="D25" s="135"/>
      <c r="E25" s="135">
        <v>139</v>
      </c>
      <c r="F25" s="135">
        <f t="shared" si="1"/>
        <v>195</v>
      </c>
    </row>
    <row r="26" spans="1:6" ht="15" customHeight="1">
      <c r="A26" s="299"/>
      <c r="B26" s="33" t="s">
        <v>207</v>
      </c>
      <c r="C26" s="135">
        <v>13</v>
      </c>
      <c r="D26" s="135"/>
      <c r="E26" s="135">
        <v>56</v>
      </c>
      <c r="F26" s="135">
        <f t="shared" si="1"/>
        <v>69</v>
      </c>
    </row>
    <row r="27" spans="1:6" ht="15" customHeight="1">
      <c r="A27" s="299"/>
      <c r="B27" s="33" t="s">
        <v>208</v>
      </c>
      <c r="C27" s="135">
        <v>24</v>
      </c>
      <c r="D27" s="135"/>
      <c r="E27" s="135">
        <v>136</v>
      </c>
      <c r="F27" s="135">
        <f t="shared" si="1"/>
        <v>160</v>
      </c>
    </row>
    <row r="28" spans="1:6" ht="15" customHeight="1">
      <c r="A28" s="299"/>
      <c r="B28" s="33" t="s">
        <v>195</v>
      </c>
      <c r="C28" s="135">
        <v>12</v>
      </c>
      <c r="D28" s="135"/>
      <c r="E28" s="135">
        <v>43</v>
      </c>
      <c r="F28" s="135">
        <f t="shared" si="1"/>
        <v>55</v>
      </c>
    </row>
    <row r="29" spans="1:6" ht="15" customHeight="1">
      <c r="A29" s="299"/>
      <c r="B29" s="33" t="s">
        <v>196</v>
      </c>
      <c r="C29" s="135"/>
      <c r="D29" s="135"/>
      <c r="E29" s="135">
        <v>30</v>
      </c>
      <c r="F29" s="135">
        <f t="shared" si="1"/>
        <v>30</v>
      </c>
    </row>
    <row r="30" spans="1:6" ht="15" customHeight="1">
      <c r="A30" s="299"/>
      <c r="B30" s="33" t="s">
        <v>197</v>
      </c>
      <c r="C30" s="135">
        <v>15</v>
      </c>
      <c r="D30" s="135"/>
      <c r="E30" s="135">
        <v>82</v>
      </c>
      <c r="F30" s="135">
        <f t="shared" si="1"/>
        <v>97</v>
      </c>
    </row>
    <row r="31" spans="1:6" ht="15" customHeight="1">
      <c r="A31" s="299"/>
      <c r="B31" s="33" t="s">
        <v>198</v>
      </c>
      <c r="C31" s="135">
        <v>2</v>
      </c>
      <c r="D31" s="135"/>
      <c r="E31" s="135">
        <v>64</v>
      </c>
      <c r="F31" s="135">
        <f t="shared" si="1"/>
        <v>66</v>
      </c>
    </row>
    <row r="32" spans="1:6" ht="15" customHeight="1">
      <c r="A32" s="299"/>
      <c r="B32" s="42" t="s">
        <v>3</v>
      </c>
      <c r="C32" s="135">
        <f>SUM(C22:C31)</f>
        <v>204</v>
      </c>
      <c r="D32" s="135"/>
      <c r="E32" s="135">
        <f>SUM(E22:E31)</f>
        <v>786</v>
      </c>
      <c r="F32" s="135">
        <f t="shared" si="1"/>
        <v>990</v>
      </c>
    </row>
    <row r="33" spans="1:6" ht="15" customHeight="1">
      <c r="A33" s="295"/>
      <c r="B33" s="295"/>
      <c r="C33" s="295"/>
      <c r="D33" s="295"/>
      <c r="E33" s="295"/>
      <c r="F33" s="295"/>
    </row>
    <row r="34" spans="1:6" ht="15" customHeight="1">
      <c r="A34" s="300" t="s">
        <v>209</v>
      </c>
      <c r="B34" s="33" t="s">
        <v>539</v>
      </c>
      <c r="C34" s="101"/>
      <c r="D34" s="101"/>
      <c r="E34" s="101">
        <v>1</v>
      </c>
      <c r="F34" s="101">
        <f aca="true" t="shared" si="2" ref="F34:F40">SUM(C34:E34)</f>
        <v>1</v>
      </c>
    </row>
    <row r="35" spans="1:6" ht="15" customHeight="1">
      <c r="A35" s="300"/>
      <c r="B35" s="33" t="s">
        <v>200</v>
      </c>
      <c r="C35" s="135"/>
      <c r="D35" s="135"/>
      <c r="E35" s="135">
        <v>1</v>
      </c>
      <c r="F35" s="135">
        <f t="shared" si="2"/>
        <v>1</v>
      </c>
    </row>
    <row r="36" spans="1:6" ht="15" customHeight="1">
      <c r="A36" s="300"/>
      <c r="B36" s="33" t="s">
        <v>201</v>
      </c>
      <c r="C36" s="135"/>
      <c r="D36" s="135"/>
      <c r="E36" s="135">
        <v>1</v>
      </c>
      <c r="F36" s="135">
        <f t="shared" si="2"/>
        <v>1</v>
      </c>
    </row>
    <row r="37" spans="1:6" ht="15" customHeight="1">
      <c r="A37" s="300"/>
      <c r="B37" s="33" t="s">
        <v>202</v>
      </c>
      <c r="C37" s="135"/>
      <c r="D37" s="135"/>
      <c r="E37" s="135">
        <v>7</v>
      </c>
      <c r="F37" s="135">
        <f t="shared" si="2"/>
        <v>7</v>
      </c>
    </row>
    <row r="38" spans="1:6" ht="15" customHeight="1">
      <c r="A38" s="300"/>
      <c r="B38" s="33" t="s">
        <v>203</v>
      </c>
      <c r="C38" s="135">
        <v>1</v>
      </c>
      <c r="D38" s="135"/>
      <c r="E38" s="135">
        <v>37</v>
      </c>
      <c r="F38" s="135">
        <f t="shared" si="2"/>
        <v>38</v>
      </c>
    </row>
    <row r="39" spans="1:6" ht="15" customHeight="1">
      <c r="A39" s="300"/>
      <c r="B39" s="33" t="s">
        <v>204</v>
      </c>
      <c r="C39" s="135">
        <v>1</v>
      </c>
      <c r="D39" s="135"/>
      <c r="E39" s="135">
        <v>13</v>
      </c>
      <c r="F39" s="135">
        <f t="shared" si="2"/>
        <v>14</v>
      </c>
    </row>
    <row r="40" spans="1:6" ht="15" customHeight="1">
      <c r="A40" s="300"/>
      <c r="B40" s="42" t="s">
        <v>3</v>
      </c>
      <c r="C40" s="135">
        <f>SUM(C34:C39)</f>
        <v>2</v>
      </c>
      <c r="D40" s="135"/>
      <c r="E40" s="135">
        <f>SUM(E34:E39)</f>
        <v>60</v>
      </c>
      <c r="F40" s="135">
        <f t="shared" si="2"/>
        <v>62</v>
      </c>
    </row>
    <row r="41" spans="1:6" ht="15" customHeight="1">
      <c r="A41" s="293"/>
      <c r="B41" s="293"/>
      <c r="C41" s="293"/>
      <c r="D41" s="293"/>
      <c r="E41" s="293"/>
      <c r="F41" s="293"/>
    </row>
    <row r="42" spans="1:6" ht="27" customHeight="1">
      <c r="A42" s="298" t="s">
        <v>70</v>
      </c>
      <c r="B42" s="298"/>
      <c r="C42" s="232">
        <f>SUM(C40,C32,C20)</f>
        <v>708</v>
      </c>
      <c r="D42" s="232"/>
      <c r="E42" s="232">
        <f>SUM(E40,E32,E20)</f>
        <v>1211</v>
      </c>
      <c r="F42" s="232">
        <f>SUM(C42:E42)</f>
        <v>1919</v>
      </c>
    </row>
  </sheetData>
  <mergeCells count="11">
    <mergeCell ref="A1:A2"/>
    <mergeCell ref="B1:B2"/>
    <mergeCell ref="C1:E1"/>
    <mergeCell ref="F1:F2"/>
    <mergeCell ref="B21:F21"/>
    <mergeCell ref="A33:F33"/>
    <mergeCell ref="A41:F41"/>
    <mergeCell ref="A42:B42"/>
    <mergeCell ref="A22:A32"/>
    <mergeCell ref="A3:A21"/>
    <mergeCell ref="A34:A40"/>
  </mergeCells>
  <printOptions gridLines="1" horizontalCentered="1" verticalCentered="1"/>
  <pageMargins left="0.75" right="0.75" top="1.062992125984252" bottom="1" header="0.1968503937007874" footer="0.3937007874015748"/>
  <pageSetup horizontalDpi="300" verticalDpi="300" orientation="portrait" r:id="rId1"/>
  <headerFooter alignWithMargins="0">
    <oddHeader>&amp;LSERVICIO AGRÍCOLA Y GANADERO
Departamento Protección Agrícola
Viñas y Vinos&amp;C&amp;14
 NÚMERO DE PROPIEDADES CON PLANTACIONES
DE VIDES DE CONSUMO FRESCO Y  VINIFICACIÓN - VIª REGIÓN&amp;R&amp;12CUADRO Nº  20</oddHeader>
    <oddFooter>&amp;L&amp;F</oddFooter>
  </headerFooter>
</worksheet>
</file>

<file path=xl/worksheets/sheet24.xml><?xml version="1.0" encoding="utf-8"?>
<worksheet xmlns="http://schemas.openxmlformats.org/spreadsheetml/2006/main" xmlns:r="http://schemas.openxmlformats.org/officeDocument/2006/relationships">
  <dimension ref="A1:U35"/>
  <sheetViews>
    <sheetView zoomScale="75" zoomScaleNormal="75" workbookViewId="0" topLeftCell="A1">
      <selection activeCell="A1" sqref="A1"/>
    </sheetView>
  </sheetViews>
  <sheetFormatPr defaultColWidth="11.421875" defaultRowHeight="12.75"/>
  <cols>
    <col min="1" max="1" width="11.7109375" style="8" customWidth="1"/>
    <col min="2" max="2" width="7.7109375" style="8" bestFit="1" customWidth="1"/>
    <col min="3" max="3" width="5.140625" style="8" bestFit="1" customWidth="1"/>
    <col min="4" max="4" width="5.421875" style="8" bestFit="1" customWidth="1"/>
    <col min="5" max="5" width="6.57421875" style="8" customWidth="1"/>
    <col min="6" max="6" width="5.421875" style="8" customWidth="1"/>
    <col min="7" max="8" width="6.57421875" style="8" customWidth="1"/>
    <col min="9" max="9" width="4.140625" style="8" bestFit="1" customWidth="1"/>
    <col min="10" max="10" width="6.00390625" style="8" customWidth="1"/>
    <col min="11" max="12" width="5.7109375" style="8" customWidth="1"/>
    <col min="13" max="13" width="4.140625" style="8" bestFit="1" customWidth="1"/>
    <col min="14" max="15" width="5.140625" style="8" bestFit="1" customWidth="1"/>
    <col min="16" max="16" width="6.8515625" style="8" bestFit="1" customWidth="1"/>
    <col min="17" max="17" width="5.7109375" style="8" customWidth="1"/>
    <col min="18" max="18" width="6.8515625" style="8" bestFit="1" customWidth="1"/>
    <col min="19" max="19" width="4.28125" style="8" bestFit="1" customWidth="1"/>
    <col min="20" max="20" width="5.00390625" style="8" customWidth="1"/>
    <col min="21" max="21" width="7.7109375" style="8" bestFit="1" customWidth="1"/>
    <col min="22" max="22" width="11.421875" style="8" customWidth="1"/>
  </cols>
  <sheetData>
    <row r="1" spans="1:21" ht="57.75" customHeight="1">
      <c r="A1" s="20" t="s">
        <v>115</v>
      </c>
      <c r="B1" s="45" t="s">
        <v>24</v>
      </c>
      <c r="C1" s="21" t="s">
        <v>28</v>
      </c>
      <c r="D1" s="21" t="s">
        <v>29</v>
      </c>
      <c r="E1" s="21" t="s">
        <v>26</v>
      </c>
      <c r="F1" s="21" t="s">
        <v>168</v>
      </c>
      <c r="G1" s="21" t="s">
        <v>30</v>
      </c>
      <c r="H1" s="21" t="s">
        <v>27</v>
      </c>
      <c r="I1" s="21" t="s">
        <v>40</v>
      </c>
      <c r="J1" s="21" t="s">
        <v>33</v>
      </c>
      <c r="K1" s="21" t="s">
        <v>75</v>
      </c>
      <c r="L1" s="21" t="s">
        <v>34</v>
      </c>
      <c r="M1" s="21" t="s">
        <v>37</v>
      </c>
      <c r="N1" s="21" t="s">
        <v>39</v>
      </c>
      <c r="O1" s="21" t="s">
        <v>38</v>
      </c>
      <c r="P1" s="21" t="s">
        <v>555</v>
      </c>
      <c r="Q1" s="21" t="s">
        <v>210</v>
      </c>
      <c r="R1" s="21" t="s">
        <v>542</v>
      </c>
      <c r="S1" s="46" t="s">
        <v>551</v>
      </c>
      <c r="T1" s="21" t="s">
        <v>36</v>
      </c>
      <c r="U1" s="111" t="s">
        <v>558</v>
      </c>
    </row>
    <row r="2" ht="12.75" hidden="1">
      <c r="U2" s="112"/>
    </row>
    <row r="3" spans="1:21" ht="12.75">
      <c r="A3" s="8" t="s">
        <v>171</v>
      </c>
      <c r="B3" s="94">
        <v>298.2</v>
      </c>
      <c r="C3" s="94"/>
      <c r="D3" s="94">
        <v>12</v>
      </c>
      <c r="E3" s="94">
        <v>207.4</v>
      </c>
      <c r="F3" s="94"/>
      <c r="G3" s="94"/>
      <c r="H3" s="94">
        <v>70.2</v>
      </c>
      <c r="I3" s="94"/>
      <c r="J3" s="94"/>
      <c r="K3" s="94"/>
      <c r="L3" s="94">
        <v>5</v>
      </c>
      <c r="M3" s="94">
        <v>1</v>
      </c>
      <c r="N3" s="94"/>
      <c r="O3" s="94"/>
      <c r="P3" s="94">
        <v>4</v>
      </c>
      <c r="Q3" s="94">
        <v>14</v>
      </c>
      <c r="R3" s="94">
        <v>44.3</v>
      </c>
      <c r="S3" s="94"/>
      <c r="T3" s="95">
        <v>4</v>
      </c>
      <c r="U3" s="112">
        <f aca="true" t="shared" si="0" ref="U3:U35">SUM(B3:T3)</f>
        <v>660.1</v>
      </c>
    </row>
    <row r="4" spans="1:21" ht="12.75">
      <c r="A4" s="8" t="s">
        <v>172</v>
      </c>
      <c r="B4" s="94">
        <v>175.1</v>
      </c>
      <c r="C4" s="94"/>
      <c r="D4" s="94"/>
      <c r="E4" s="94">
        <v>33.3</v>
      </c>
      <c r="F4" s="94"/>
      <c r="G4" s="94"/>
      <c r="H4" s="94">
        <v>16.8</v>
      </c>
      <c r="I4" s="94"/>
      <c r="J4" s="94"/>
      <c r="K4" s="94"/>
      <c r="L4" s="94"/>
      <c r="M4" s="94"/>
      <c r="N4" s="94"/>
      <c r="O4" s="94"/>
      <c r="P4" s="94">
        <v>9</v>
      </c>
      <c r="Q4" s="94"/>
      <c r="R4" s="94">
        <v>3.2</v>
      </c>
      <c r="S4" s="94"/>
      <c r="T4" s="93"/>
      <c r="U4" s="112">
        <f t="shared" si="0"/>
        <v>237.39999999999998</v>
      </c>
    </row>
    <row r="5" spans="1:21" ht="12.75">
      <c r="A5" s="8" t="s">
        <v>173</v>
      </c>
      <c r="B5" s="94">
        <v>322.1</v>
      </c>
      <c r="C5" s="94"/>
      <c r="D5" s="94"/>
      <c r="E5" s="94">
        <v>36</v>
      </c>
      <c r="F5" s="94"/>
      <c r="G5" s="94"/>
      <c r="H5" s="94">
        <v>6</v>
      </c>
      <c r="I5" s="94"/>
      <c r="J5" s="94"/>
      <c r="K5" s="94"/>
      <c r="L5" s="94"/>
      <c r="M5" s="94"/>
      <c r="N5" s="94"/>
      <c r="O5" s="94"/>
      <c r="P5" s="94">
        <v>2</v>
      </c>
      <c r="Q5" s="94"/>
      <c r="R5" s="94"/>
      <c r="S5" s="94"/>
      <c r="T5" s="93"/>
      <c r="U5" s="112">
        <f t="shared" si="0"/>
        <v>366.1</v>
      </c>
    </row>
    <row r="6" spans="1:21" ht="12.75">
      <c r="A6" s="8" t="s">
        <v>174</v>
      </c>
      <c r="B6" s="94">
        <v>126.5</v>
      </c>
      <c r="C6" s="94"/>
      <c r="D6" s="94"/>
      <c r="E6" s="94">
        <v>38.5</v>
      </c>
      <c r="F6" s="94"/>
      <c r="G6" s="94"/>
      <c r="H6" s="94">
        <v>17.5</v>
      </c>
      <c r="I6" s="94"/>
      <c r="J6" s="94"/>
      <c r="K6" s="94"/>
      <c r="L6" s="94"/>
      <c r="M6" s="94"/>
      <c r="N6" s="94"/>
      <c r="O6" s="94"/>
      <c r="P6" s="94"/>
      <c r="Q6" s="94"/>
      <c r="R6" s="94"/>
      <c r="S6" s="94"/>
      <c r="T6" s="93"/>
      <c r="U6" s="112">
        <f t="shared" si="0"/>
        <v>182.5</v>
      </c>
    </row>
    <row r="7" spans="1:21" ht="12.75">
      <c r="A7" s="8" t="s">
        <v>211</v>
      </c>
      <c r="B7" s="94">
        <v>59</v>
      </c>
      <c r="C7" s="94"/>
      <c r="D7" s="94"/>
      <c r="E7" s="94"/>
      <c r="F7" s="94"/>
      <c r="G7" s="94"/>
      <c r="H7" s="94">
        <v>1.5</v>
      </c>
      <c r="I7" s="94"/>
      <c r="J7" s="94"/>
      <c r="K7" s="94"/>
      <c r="L7" s="94"/>
      <c r="M7" s="94"/>
      <c r="N7" s="94"/>
      <c r="O7" s="94"/>
      <c r="P7" s="94"/>
      <c r="Q7" s="94"/>
      <c r="R7" s="94">
        <v>4</v>
      </c>
      <c r="S7" s="94"/>
      <c r="T7" s="93"/>
      <c r="U7" s="113">
        <f t="shared" si="0"/>
        <v>64.5</v>
      </c>
    </row>
    <row r="8" spans="1:21" ht="12.75">
      <c r="A8" s="8" t="s">
        <v>176</v>
      </c>
      <c r="B8" s="94">
        <v>8.5</v>
      </c>
      <c r="C8" s="94"/>
      <c r="D8" s="94"/>
      <c r="E8" s="94"/>
      <c r="F8" s="94"/>
      <c r="G8" s="94"/>
      <c r="H8" s="94"/>
      <c r="I8" s="94"/>
      <c r="J8" s="94"/>
      <c r="K8" s="94"/>
      <c r="L8" s="94"/>
      <c r="M8" s="94"/>
      <c r="N8" s="94"/>
      <c r="O8" s="94"/>
      <c r="P8" s="94"/>
      <c r="Q8" s="94"/>
      <c r="R8" s="94"/>
      <c r="S8" s="94"/>
      <c r="T8" s="93"/>
      <c r="U8" s="112">
        <f t="shared" si="0"/>
        <v>8.5</v>
      </c>
    </row>
    <row r="9" spans="1:21" ht="12.75">
      <c r="A9" s="8" t="s">
        <v>177</v>
      </c>
      <c r="B9" s="94">
        <v>1153.3</v>
      </c>
      <c r="C9" s="94"/>
      <c r="D9" s="94">
        <v>5.8</v>
      </c>
      <c r="E9" s="94">
        <v>252.4</v>
      </c>
      <c r="F9" s="94"/>
      <c r="G9" s="94">
        <v>4.8</v>
      </c>
      <c r="H9" s="94">
        <v>18.1</v>
      </c>
      <c r="I9" s="94"/>
      <c r="J9" s="94"/>
      <c r="K9" s="94"/>
      <c r="L9" s="94">
        <v>1</v>
      </c>
      <c r="M9" s="94"/>
      <c r="N9" s="94"/>
      <c r="O9" s="94">
        <v>2.9</v>
      </c>
      <c r="P9" s="94">
        <v>101</v>
      </c>
      <c r="Q9" s="94">
        <v>5.5</v>
      </c>
      <c r="R9" s="94">
        <v>55.7</v>
      </c>
      <c r="S9" s="94"/>
      <c r="T9" s="93"/>
      <c r="U9" s="112">
        <f t="shared" si="0"/>
        <v>1600.5</v>
      </c>
    </row>
    <row r="10" spans="1:21" ht="12.75">
      <c r="A10" s="8" t="s">
        <v>178</v>
      </c>
      <c r="B10" s="94">
        <v>445.6</v>
      </c>
      <c r="C10" s="94"/>
      <c r="D10" s="94"/>
      <c r="E10" s="94">
        <v>137.6</v>
      </c>
      <c r="F10" s="94">
        <v>1</v>
      </c>
      <c r="G10" s="94">
        <v>0.4</v>
      </c>
      <c r="H10" s="94">
        <v>51.3</v>
      </c>
      <c r="I10" s="94"/>
      <c r="J10" s="94"/>
      <c r="K10" s="94">
        <v>0.3</v>
      </c>
      <c r="L10" s="94">
        <v>22.5</v>
      </c>
      <c r="M10" s="94"/>
      <c r="N10" s="94"/>
      <c r="O10" s="94"/>
      <c r="P10" s="94">
        <v>23</v>
      </c>
      <c r="Q10" s="94"/>
      <c r="R10" s="94">
        <v>96.6</v>
      </c>
      <c r="S10" s="94"/>
      <c r="T10" s="93"/>
      <c r="U10" s="112">
        <f t="shared" si="0"/>
        <v>778.3</v>
      </c>
    </row>
    <row r="11" spans="1:21" ht="12.75">
      <c r="A11" s="8" t="s">
        <v>179</v>
      </c>
      <c r="B11" s="94">
        <v>129.8</v>
      </c>
      <c r="C11" s="94"/>
      <c r="D11" s="94">
        <v>7.5</v>
      </c>
      <c r="E11" s="94">
        <v>22.6</v>
      </c>
      <c r="F11" s="94">
        <v>4</v>
      </c>
      <c r="G11" s="94">
        <v>0.6</v>
      </c>
      <c r="H11" s="94">
        <v>6</v>
      </c>
      <c r="I11" s="94"/>
      <c r="J11" s="94"/>
      <c r="K11" s="94"/>
      <c r="L11" s="94">
        <v>3</v>
      </c>
      <c r="M11" s="94"/>
      <c r="N11" s="94"/>
      <c r="O11" s="94"/>
      <c r="P11" s="94">
        <v>6.1</v>
      </c>
      <c r="Q11" s="94">
        <v>0.1</v>
      </c>
      <c r="R11" s="94">
        <v>19.2</v>
      </c>
      <c r="S11" s="94"/>
      <c r="T11" s="93">
        <v>0.1</v>
      </c>
      <c r="U11" s="112">
        <f t="shared" si="0"/>
        <v>198.99999999999997</v>
      </c>
    </row>
    <row r="12" spans="1:21" ht="12.75">
      <c r="A12" s="8" t="s">
        <v>212</v>
      </c>
      <c r="B12" s="94">
        <v>202</v>
      </c>
      <c r="C12" s="94"/>
      <c r="D12" s="94"/>
      <c r="E12" s="94">
        <v>138.2</v>
      </c>
      <c r="F12" s="94"/>
      <c r="G12" s="94"/>
      <c r="H12" s="94">
        <v>15.1</v>
      </c>
      <c r="I12" s="94"/>
      <c r="J12" s="94"/>
      <c r="K12" s="94"/>
      <c r="L12" s="94">
        <v>10.4</v>
      </c>
      <c r="M12" s="94"/>
      <c r="N12" s="94"/>
      <c r="O12" s="94"/>
      <c r="P12" s="94">
        <v>14.4</v>
      </c>
      <c r="Q12" s="94"/>
      <c r="R12" s="94">
        <v>41</v>
      </c>
      <c r="S12" s="94"/>
      <c r="T12" s="93"/>
      <c r="U12" s="112">
        <f t="shared" si="0"/>
        <v>421.09999999999997</v>
      </c>
    </row>
    <row r="13" spans="1:21" ht="12.75">
      <c r="A13" s="8" t="s">
        <v>181</v>
      </c>
      <c r="B13" s="94">
        <v>419.9</v>
      </c>
      <c r="C13" s="94"/>
      <c r="D13" s="94">
        <v>8.8</v>
      </c>
      <c r="E13" s="94">
        <v>174.6</v>
      </c>
      <c r="F13" s="94">
        <v>0.3</v>
      </c>
      <c r="G13" s="94"/>
      <c r="H13" s="94">
        <v>16.1</v>
      </c>
      <c r="I13" s="94"/>
      <c r="J13" s="94"/>
      <c r="K13" s="94"/>
      <c r="L13" s="94">
        <v>3.3</v>
      </c>
      <c r="M13" s="94"/>
      <c r="N13" s="94"/>
      <c r="O13" s="94"/>
      <c r="P13" s="94">
        <v>17.3</v>
      </c>
      <c r="Q13" s="94">
        <v>3.5</v>
      </c>
      <c r="R13" s="94">
        <v>61.4</v>
      </c>
      <c r="S13" s="94"/>
      <c r="T13" s="93"/>
      <c r="U13" s="112">
        <f t="shared" si="0"/>
        <v>705.1999999999998</v>
      </c>
    </row>
    <row r="14" spans="1:21" ht="12.75">
      <c r="A14" s="8" t="s">
        <v>182</v>
      </c>
      <c r="B14" s="94">
        <v>248.6</v>
      </c>
      <c r="C14" s="94"/>
      <c r="D14" s="94"/>
      <c r="E14" s="94">
        <v>126.6</v>
      </c>
      <c r="F14" s="94"/>
      <c r="G14" s="94">
        <v>9</v>
      </c>
      <c r="H14" s="94">
        <v>3.3</v>
      </c>
      <c r="I14" s="94"/>
      <c r="J14" s="94"/>
      <c r="K14" s="94"/>
      <c r="L14" s="94"/>
      <c r="M14" s="94"/>
      <c r="N14" s="94">
        <v>0.5</v>
      </c>
      <c r="O14" s="94"/>
      <c r="P14" s="94">
        <v>8.5</v>
      </c>
      <c r="Q14" s="94"/>
      <c r="R14" s="94">
        <v>56.3</v>
      </c>
      <c r="S14" s="94"/>
      <c r="T14" s="93"/>
      <c r="U14" s="112">
        <f t="shared" si="0"/>
        <v>452.8</v>
      </c>
    </row>
    <row r="15" spans="1:21" ht="12.75">
      <c r="A15" s="8" t="s">
        <v>183</v>
      </c>
      <c r="B15" s="94">
        <v>524.7</v>
      </c>
      <c r="C15" s="94">
        <v>17.5</v>
      </c>
      <c r="D15" s="94">
        <v>35.6</v>
      </c>
      <c r="E15" s="94">
        <v>355.6</v>
      </c>
      <c r="F15" s="94"/>
      <c r="G15" s="94"/>
      <c r="H15" s="94">
        <v>14.7</v>
      </c>
      <c r="I15" s="94"/>
      <c r="J15" s="94"/>
      <c r="K15" s="94"/>
      <c r="L15" s="94">
        <v>37.3</v>
      </c>
      <c r="M15" s="94"/>
      <c r="N15" s="94"/>
      <c r="O15" s="94"/>
      <c r="P15" s="94">
        <v>35.6</v>
      </c>
      <c r="Q15" s="94">
        <v>22</v>
      </c>
      <c r="R15" s="94">
        <v>47.5</v>
      </c>
      <c r="S15" s="94"/>
      <c r="T15" s="93">
        <v>13.8</v>
      </c>
      <c r="U15" s="112">
        <f t="shared" si="0"/>
        <v>1104.3</v>
      </c>
    </row>
    <row r="16" spans="1:21" ht="12.75">
      <c r="A16" s="8" t="s">
        <v>184</v>
      </c>
      <c r="B16" s="94">
        <v>73.9</v>
      </c>
      <c r="C16" s="94"/>
      <c r="D16" s="94"/>
      <c r="E16" s="94">
        <v>1.6</v>
      </c>
      <c r="F16" s="94"/>
      <c r="G16" s="94"/>
      <c r="H16" s="94">
        <v>3</v>
      </c>
      <c r="I16" s="94"/>
      <c r="J16" s="94"/>
      <c r="K16" s="94"/>
      <c r="L16" s="94"/>
      <c r="M16" s="94"/>
      <c r="N16" s="94"/>
      <c r="O16" s="94"/>
      <c r="P16" s="94">
        <v>9.7</v>
      </c>
      <c r="Q16" s="94"/>
      <c r="R16" s="94">
        <v>9.5</v>
      </c>
      <c r="S16" s="94"/>
      <c r="T16" s="93"/>
      <c r="U16" s="112">
        <f t="shared" si="0"/>
        <v>97.7</v>
      </c>
    </row>
    <row r="17" spans="1:21" ht="12.75">
      <c r="A17" s="8" t="s">
        <v>186</v>
      </c>
      <c r="B17" s="94">
        <v>37.2</v>
      </c>
      <c r="C17" s="94"/>
      <c r="D17" s="94">
        <v>6</v>
      </c>
      <c r="E17" s="94">
        <v>27</v>
      </c>
      <c r="F17" s="94">
        <v>0.1</v>
      </c>
      <c r="G17" s="94">
        <v>4</v>
      </c>
      <c r="H17" s="94"/>
      <c r="I17" s="94"/>
      <c r="J17" s="94"/>
      <c r="K17" s="94"/>
      <c r="L17" s="94"/>
      <c r="M17" s="94"/>
      <c r="N17" s="94"/>
      <c r="O17" s="94"/>
      <c r="P17" s="94">
        <v>12.7</v>
      </c>
      <c r="Q17" s="94">
        <v>7</v>
      </c>
      <c r="R17" s="94">
        <v>4</v>
      </c>
      <c r="S17" s="94"/>
      <c r="T17" s="93"/>
      <c r="U17" s="112">
        <f t="shared" si="0"/>
        <v>98</v>
      </c>
    </row>
    <row r="18" spans="1:21" ht="12.75">
      <c r="A18" s="8" t="s">
        <v>187</v>
      </c>
      <c r="B18" s="94">
        <v>348.9</v>
      </c>
      <c r="C18" s="94"/>
      <c r="D18" s="94">
        <v>4</v>
      </c>
      <c r="E18" s="94">
        <v>120</v>
      </c>
      <c r="F18" s="94"/>
      <c r="G18" s="94"/>
      <c r="H18" s="94">
        <v>128.3</v>
      </c>
      <c r="I18" s="94"/>
      <c r="J18" s="94"/>
      <c r="K18" s="94"/>
      <c r="L18" s="94"/>
      <c r="M18" s="94"/>
      <c r="N18" s="94"/>
      <c r="O18" s="94"/>
      <c r="P18" s="94">
        <v>28.5</v>
      </c>
      <c r="Q18" s="94"/>
      <c r="R18" s="94">
        <v>69.5</v>
      </c>
      <c r="S18" s="94"/>
      <c r="T18" s="93"/>
      <c r="U18" s="112">
        <f t="shared" si="0"/>
        <v>699.2</v>
      </c>
    </row>
    <row r="19" spans="1:21" ht="12.75">
      <c r="A19" s="8" t="s">
        <v>189</v>
      </c>
      <c r="B19" s="95">
        <v>811.8</v>
      </c>
      <c r="C19" s="95">
        <v>11</v>
      </c>
      <c r="D19" s="95">
        <v>4.7</v>
      </c>
      <c r="E19" s="95">
        <v>317.6</v>
      </c>
      <c r="F19" s="95">
        <v>1.5</v>
      </c>
      <c r="G19" s="95">
        <v>11.5</v>
      </c>
      <c r="H19" s="95">
        <v>57</v>
      </c>
      <c r="I19" s="95">
        <v>4.4</v>
      </c>
      <c r="J19" s="95">
        <v>7</v>
      </c>
      <c r="K19" s="95"/>
      <c r="L19" s="95">
        <v>1</v>
      </c>
      <c r="M19" s="95"/>
      <c r="N19" s="95">
        <v>2.5</v>
      </c>
      <c r="O19" s="95">
        <v>0.7</v>
      </c>
      <c r="P19" s="95">
        <v>50.5</v>
      </c>
      <c r="Q19" s="95">
        <v>5.9</v>
      </c>
      <c r="R19" s="95">
        <v>44.1</v>
      </c>
      <c r="S19" s="95"/>
      <c r="T19" s="95"/>
      <c r="U19" s="112">
        <f t="shared" si="0"/>
        <v>1331.2</v>
      </c>
    </row>
    <row r="20" spans="1:21" ht="12.75">
      <c r="A20" s="8" t="s">
        <v>190</v>
      </c>
      <c r="B20" s="93">
        <v>708.5</v>
      </c>
      <c r="C20" s="93"/>
      <c r="D20" s="93">
        <v>49</v>
      </c>
      <c r="E20" s="93">
        <v>180.4</v>
      </c>
      <c r="F20" s="93"/>
      <c r="G20" s="93">
        <v>34.9</v>
      </c>
      <c r="H20" s="93">
        <v>165.6</v>
      </c>
      <c r="I20" s="93"/>
      <c r="J20" s="93"/>
      <c r="K20" s="93"/>
      <c r="L20" s="93">
        <v>8.5</v>
      </c>
      <c r="M20" s="93"/>
      <c r="N20" s="93"/>
      <c r="O20" s="93"/>
      <c r="P20" s="93">
        <v>4.5</v>
      </c>
      <c r="Q20" s="93">
        <v>6</v>
      </c>
      <c r="R20" s="93">
        <v>38.7</v>
      </c>
      <c r="S20" s="93"/>
      <c r="T20" s="93"/>
      <c r="U20" s="112">
        <f t="shared" si="0"/>
        <v>1196.1</v>
      </c>
    </row>
    <row r="21" spans="1:21" ht="12.75">
      <c r="A21" s="8" t="s">
        <v>191</v>
      </c>
      <c r="B21" s="93">
        <v>365.2</v>
      </c>
      <c r="C21" s="93"/>
      <c r="D21" s="93">
        <v>4</v>
      </c>
      <c r="E21" s="93">
        <v>254</v>
      </c>
      <c r="F21" s="93"/>
      <c r="G21" s="93"/>
      <c r="H21" s="93">
        <v>28.4</v>
      </c>
      <c r="I21" s="93"/>
      <c r="J21" s="93"/>
      <c r="K21" s="93">
        <v>7</v>
      </c>
      <c r="L21" s="93">
        <v>4.7</v>
      </c>
      <c r="M21" s="93">
        <v>1.3</v>
      </c>
      <c r="N21" s="93">
        <v>0.5</v>
      </c>
      <c r="O21" s="93"/>
      <c r="P21" s="93">
        <v>45.1</v>
      </c>
      <c r="Q21" s="93"/>
      <c r="R21" s="93">
        <v>71.9</v>
      </c>
      <c r="S21" s="93"/>
      <c r="T21" s="93"/>
      <c r="U21" s="112">
        <f t="shared" si="0"/>
        <v>782.1</v>
      </c>
    </row>
    <row r="22" spans="1:21" ht="12.75">
      <c r="A22" s="8" t="s">
        <v>192</v>
      </c>
      <c r="B22" s="93">
        <v>881.9</v>
      </c>
      <c r="C22" s="93"/>
      <c r="D22" s="93">
        <v>60.5</v>
      </c>
      <c r="E22" s="93">
        <v>331.9</v>
      </c>
      <c r="F22" s="93">
        <v>1.3</v>
      </c>
      <c r="G22" s="93">
        <v>2.5</v>
      </c>
      <c r="H22" s="93">
        <v>35</v>
      </c>
      <c r="I22" s="93"/>
      <c r="J22" s="93"/>
      <c r="K22" s="93"/>
      <c r="L22" s="93">
        <v>9</v>
      </c>
      <c r="M22" s="93"/>
      <c r="N22" s="93"/>
      <c r="O22" s="93">
        <v>7.3</v>
      </c>
      <c r="P22" s="93">
        <v>50.6</v>
      </c>
      <c r="Q22" s="93">
        <v>50.5</v>
      </c>
      <c r="R22" s="93">
        <v>161.8</v>
      </c>
      <c r="S22" s="93"/>
      <c r="T22" s="93"/>
      <c r="U22" s="112">
        <f t="shared" si="0"/>
        <v>1592.2999999999997</v>
      </c>
    </row>
    <row r="23" spans="1:21" ht="12.75">
      <c r="A23" s="8" t="s">
        <v>193</v>
      </c>
      <c r="B23" s="93">
        <v>677.9</v>
      </c>
      <c r="C23" s="93"/>
      <c r="D23" s="93">
        <v>22.8</v>
      </c>
      <c r="E23" s="93">
        <v>169.2</v>
      </c>
      <c r="F23" s="93">
        <v>5.8</v>
      </c>
      <c r="G23" s="93"/>
      <c r="H23" s="93">
        <v>26.7</v>
      </c>
      <c r="I23" s="93"/>
      <c r="J23" s="93"/>
      <c r="K23" s="93"/>
      <c r="L23" s="93">
        <v>3</v>
      </c>
      <c r="M23" s="93"/>
      <c r="N23" s="93"/>
      <c r="O23" s="93"/>
      <c r="P23" s="93">
        <v>43.8</v>
      </c>
      <c r="Q23" s="93">
        <v>3</v>
      </c>
      <c r="R23" s="93">
        <v>111.4</v>
      </c>
      <c r="S23" s="93"/>
      <c r="T23" s="93"/>
      <c r="U23" s="112">
        <f t="shared" si="0"/>
        <v>1063.6</v>
      </c>
    </row>
    <row r="24" spans="1:21" ht="12.75">
      <c r="A24" s="8" t="s">
        <v>208</v>
      </c>
      <c r="B24" s="93">
        <v>1189.2</v>
      </c>
      <c r="C24" s="93"/>
      <c r="D24" s="93">
        <v>8.3</v>
      </c>
      <c r="E24" s="93">
        <v>313.5</v>
      </c>
      <c r="F24" s="93">
        <v>59.6</v>
      </c>
      <c r="G24" s="93"/>
      <c r="H24" s="93">
        <v>22.8</v>
      </c>
      <c r="I24" s="93"/>
      <c r="J24" s="93"/>
      <c r="K24" s="93"/>
      <c r="L24" s="93">
        <v>7.4</v>
      </c>
      <c r="M24" s="93"/>
      <c r="N24" s="93">
        <v>14.4</v>
      </c>
      <c r="O24" s="93"/>
      <c r="P24" s="93">
        <v>34.2</v>
      </c>
      <c r="Q24" s="93"/>
      <c r="R24" s="93">
        <v>150.8</v>
      </c>
      <c r="S24" s="93"/>
      <c r="T24" s="93"/>
      <c r="U24" s="112">
        <f t="shared" si="0"/>
        <v>1800.2</v>
      </c>
    </row>
    <row r="25" spans="1:21" ht="12.75">
      <c r="A25" s="8" t="s">
        <v>195</v>
      </c>
      <c r="B25" s="93">
        <v>516.1</v>
      </c>
      <c r="C25" s="93"/>
      <c r="D25" s="93">
        <v>38.6</v>
      </c>
      <c r="E25" s="93">
        <v>137.5</v>
      </c>
      <c r="F25" s="93">
        <v>126</v>
      </c>
      <c r="G25" s="93">
        <v>17.4</v>
      </c>
      <c r="H25" s="93">
        <v>103.2</v>
      </c>
      <c r="I25" s="93">
        <v>3.1</v>
      </c>
      <c r="J25" s="93"/>
      <c r="K25" s="93"/>
      <c r="L25" s="93">
        <v>9.4</v>
      </c>
      <c r="M25" s="93"/>
      <c r="N25" s="93"/>
      <c r="O25" s="93"/>
      <c r="P25" s="93">
        <v>42.9</v>
      </c>
      <c r="Q25" s="93">
        <v>18</v>
      </c>
      <c r="R25" s="93">
        <v>165.2</v>
      </c>
      <c r="S25" s="93"/>
      <c r="T25" s="93"/>
      <c r="U25" s="112">
        <f t="shared" si="0"/>
        <v>1177.4</v>
      </c>
    </row>
    <row r="26" spans="1:21" ht="12.75">
      <c r="A26" s="8" t="s">
        <v>196</v>
      </c>
      <c r="B26" s="93"/>
      <c r="C26" s="93"/>
      <c r="D26" s="93">
        <v>20</v>
      </c>
      <c r="E26" s="93"/>
      <c r="F26" s="93">
        <v>46.1</v>
      </c>
      <c r="G26" s="93"/>
      <c r="H26" s="93"/>
      <c r="I26" s="93"/>
      <c r="J26" s="93"/>
      <c r="K26" s="93"/>
      <c r="L26" s="93"/>
      <c r="M26" s="93"/>
      <c r="N26" s="93"/>
      <c r="O26" s="93"/>
      <c r="P26" s="93"/>
      <c r="Q26" s="93"/>
      <c r="R26" s="93"/>
      <c r="S26" s="93"/>
      <c r="T26" s="93"/>
      <c r="U26" s="112">
        <f t="shared" si="0"/>
        <v>66.1</v>
      </c>
    </row>
    <row r="27" spans="1:21" ht="12.75">
      <c r="A27" s="8" t="s">
        <v>197</v>
      </c>
      <c r="B27" s="93">
        <v>1688.2</v>
      </c>
      <c r="C27" s="93"/>
      <c r="D27" s="93">
        <v>58.7</v>
      </c>
      <c r="E27" s="93">
        <v>671.4</v>
      </c>
      <c r="F27" s="93">
        <v>0.5</v>
      </c>
      <c r="G27" s="93">
        <v>57.9</v>
      </c>
      <c r="H27" s="93">
        <v>79</v>
      </c>
      <c r="I27" s="93"/>
      <c r="J27" s="93"/>
      <c r="K27" s="93"/>
      <c r="L27" s="93">
        <v>79.7</v>
      </c>
      <c r="M27" s="93"/>
      <c r="N27" s="93"/>
      <c r="O27" s="93">
        <v>6.6</v>
      </c>
      <c r="P27" s="93">
        <v>164.8</v>
      </c>
      <c r="Q27" s="93"/>
      <c r="R27" s="93">
        <v>295.2</v>
      </c>
      <c r="S27" s="93"/>
      <c r="T27" s="93">
        <v>2.6</v>
      </c>
      <c r="U27" s="112">
        <f t="shared" si="0"/>
        <v>3104.6</v>
      </c>
    </row>
    <row r="28" spans="1:21" ht="12.75">
      <c r="A28" s="8" t="s">
        <v>198</v>
      </c>
      <c r="B28" s="93">
        <v>2318.4</v>
      </c>
      <c r="C28" s="93"/>
      <c r="D28" s="93">
        <v>70.6</v>
      </c>
      <c r="E28" s="93">
        <v>417</v>
      </c>
      <c r="F28" s="93">
        <v>1.5</v>
      </c>
      <c r="G28" s="93">
        <v>19.3</v>
      </c>
      <c r="H28" s="93">
        <v>85.3</v>
      </c>
      <c r="I28" s="93"/>
      <c r="J28" s="93"/>
      <c r="K28" s="93"/>
      <c r="L28" s="93">
        <v>44</v>
      </c>
      <c r="M28" s="93">
        <v>0.8</v>
      </c>
      <c r="N28" s="93">
        <v>21.2</v>
      </c>
      <c r="O28" s="93">
        <v>23.8</v>
      </c>
      <c r="P28" s="93">
        <v>233.9</v>
      </c>
      <c r="Q28" s="93">
        <v>5.5</v>
      </c>
      <c r="R28" s="93">
        <v>477.6</v>
      </c>
      <c r="S28" s="93"/>
      <c r="T28" s="93"/>
      <c r="U28" s="112">
        <f t="shared" si="0"/>
        <v>3718.9000000000005</v>
      </c>
    </row>
    <row r="29" spans="1:21" ht="12.75">
      <c r="A29" s="8" t="s">
        <v>539</v>
      </c>
      <c r="B29" s="95"/>
      <c r="C29" s="95"/>
      <c r="D29" s="95"/>
      <c r="E29" s="95">
        <v>0.3</v>
      </c>
      <c r="F29" s="95"/>
      <c r="G29" s="95"/>
      <c r="H29" s="95"/>
      <c r="I29" s="95"/>
      <c r="J29" s="95"/>
      <c r="K29" s="95"/>
      <c r="L29" s="95"/>
      <c r="M29" s="95"/>
      <c r="N29" s="95">
        <v>0.3</v>
      </c>
      <c r="O29" s="95">
        <v>0.3</v>
      </c>
      <c r="P29" s="95">
        <v>0.3</v>
      </c>
      <c r="Q29" s="95"/>
      <c r="R29" s="95"/>
      <c r="S29" s="95"/>
      <c r="T29" s="95"/>
      <c r="U29" s="112">
        <f t="shared" si="0"/>
        <v>1.2</v>
      </c>
    </row>
    <row r="30" spans="1:21" ht="12.75">
      <c r="A30" s="8" t="s">
        <v>200</v>
      </c>
      <c r="B30" s="93"/>
      <c r="C30" s="93"/>
      <c r="D30" s="93"/>
      <c r="E30" s="93"/>
      <c r="F30" s="93">
        <v>0.5</v>
      </c>
      <c r="G30" s="93"/>
      <c r="H30" s="93"/>
      <c r="I30" s="93"/>
      <c r="J30" s="93"/>
      <c r="K30" s="93"/>
      <c r="L30" s="93"/>
      <c r="M30" s="93"/>
      <c r="N30" s="93"/>
      <c r="O30" s="93"/>
      <c r="P30" s="93"/>
      <c r="Q30" s="93"/>
      <c r="R30" s="93"/>
      <c r="S30" s="93"/>
      <c r="T30" s="93"/>
      <c r="U30" s="112">
        <f t="shared" si="0"/>
        <v>0.5</v>
      </c>
    </row>
    <row r="31" spans="1:21" ht="12.75">
      <c r="A31" s="8" t="s">
        <v>201</v>
      </c>
      <c r="B31" s="93"/>
      <c r="C31" s="93"/>
      <c r="D31" s="93"/>
      <c r="E31" s="93"/>
      <c r="F31" s="93">
        <v>1.5</v>
      </c>
      <c r="G31" s="93"/>
      <c r="H31" s="93"/>
      <c r="I31" s="93"/>
      <c r="J31" s="93"/>
      <c r="K31" s="93"/>
      <c r="L31" s="93"/>
      <c r="M31" s="93"/>
      <c r="N31" s="93"/>
      <c r="O31" s="93"/>
      <c r="P31" s="93"/>
      <c r="Q31" s="93"/>
      <c r="R31" s="93"/>
      <c r="S31" s="93"/>
      <c r="T31" s="93"/>
      <c r="U31" s="112">
        <f t="shared" si="0"/>
        <v>1.5</v>
      </c>
    </row>
    <row r="32" spans="1:21" ht="12.75">
      <c r="A32" s="8" t="s">
        <v>202</v>
      </c>
      <c r="B32" s="93">
        <v>16.6</v>
      </c>
      <c r="C32" s="93"/>
      <c r="D32" s="93"/>
      <c r="E32" s="93">
        <v>10</v>
      </c>
      <c r="F32" s="93">
        <v>27.2</v>
      </c>
      <c r="G32" s="93"/>
      <c r="H32" s="93"/>
      <c r="I32" s="93"/>
      <c r="J32" s="93"/>
      <c r="K32" s="93"/>
      <c r="L32" s="93"/>
      <c r="M32" s="93"/>
      <c r="N32" s="93"/>
      <c r="O32" s="93"/>
      <c r="P32" s="93"/>
      <c r="Q32" s="93"/>
      <c r="R32" s="93"/>
      <c r="S32" s="93"/>
      <c r="T32" s="93"/>
      <c r="U32" s="112">
        <f t="shared" si="0"/>
        <v>53.8</v>
      </c>
    </row>
    <row r="33" spans="1:21" ht="12.75">
      <c r="A33" s="8" t="s">
        <v>203</v>
      </c>
      <c r="B33" s="93">
        <v>799.2</v>
      </c>
      <c r="C33" s="93">
        <v>1.9</v>
      </c>
      <c r="D33" s="93">
        <v>76.1</v>
      </c>
      <c r="E33" s="93">
        <v>511.5</v>
      </c>
      <c r="F33" s="93">
        <v>22.1</v>
      </c>
      <c r="G33" s="93">
        <v>8.5</v>
      </c>
      <c r="H33" s="93">
        <v>29</v>
      </c>
      <c r="I33" s="93"/>
      <c r="J33" s="93"/>
      <c r="K33" s="93">
        <v>17</v>
      </c>
      <c r="L33" s="93">
        <v>26.2</v>
      </c>
      <c r="M33" s="93"/>
      <c r="N33" s="93"/>
      <c r="O33" s="93">
        <v>20.9</v>
      </c>
      <c r="P33" s="93">
        <v>104.2</v>
      </c>
      <c r="Q33" s="93"/>
      <c r="R33" s="93">
        <v>261</v>
      </c>
      <c r="S33" s="93">
        <v>0.8</v>
      </c>
      <c r="T33" s="93">
        <v>26</v>
      </c>
      <c r="U33" s="112">
        <f t="shared" si="0"/>
        <v>1904.4</v>
      </c>
    </row>
    <row r="34" spans="1:21" ht="12.75">
      <c r="A34" s="8" t="s">
        <v>204</v>
      </c>
      <c r="B34" s="93">
        <v>14.6</v>
      </c>
      <c r="C34" s="93">
        <v>27</v>
      </c>
      <c r="D34" s="93"/>
      <c r="E34" s="93">
        <v>1</v>
      </c>
      <c r="F34" s="93">
        <v>17</v>
      </c>
      <c r="G34" s="93"/>
      <c r="H34" s="93"/>
      <c r="I34" s="93"/>
      <c r="J34" s="93">
        <v>0.5</v>
      </c>
      <c r="K34" s="93">
        <v>0.5</v>
      </c>
      <c r="L34" s="93"/>
      <c r="M34" s="93"/>
      <c r="N34" s="93"/>
      <c r="O34" s="93"/>
      <c r="P34" s="93"/>
      <c r="Q34" s="93"/>
      <c r="R34" s="93"/>
      <c r="S34" s="93"/>
      <c r="T34" s="93"/>
      <c r="U34" s="112">
        <f t="shared" si="0"/>
        <v>60.6</v>
      </c>
    </row>
    <row r="35" spans="1:21" ht="13.5">
      <c r="A35" s="108" t="s">
        <v>163</v>
      </c>
      <c r="B35" s="109">
        <f aca="true" t="shared" si="1" ref="B35:T35">SUM(B3:B34)</f>
        <v>14560.900000000001</v>
      </c>
      <c r="C35" s="109">
        <f t="shared" si="1"/>
        <v>57.4</v>
      </c>
      <c r="D35" s="109">
        <f t="shared" si="1"/>
        <v>493</v>
      </c>
      <c r="E35" s="109">
        <f t="shared" si="1"/>
        <v>4986.7</v>
      </c>
      <c r="F35" s="109">
        <f t="shared" si="1"/>
        <v>316</v>
      </c>
      <c r="G35" s="109">
        <f t="shared" si="1"/>
        <v>170.8</v>
      </c>
      <c r="H35" s="109">
        <f t="shared" si="1"/>
        <v>999.9</v>
      </c>
      <c r="I35" s="109">
        <f t="shared" si="1"/>
        <v>7.5</v>
      </c>
      <c r="J35" s="109">
        <f t="shared" si="1"/>
        <v>7.5</v>
      </c>
      <c r="K35" s="109">
        <f t="shared" si="1"/>
        <v>24.8</v>
      </c>
      <c r="L35" s="109">
        <f t="shared" si="1"/>
        <v>275.40000000000003</v>
      </c>
      <c r="M35" s="109">
        <f t="shared" si="1"/>
        <v>3.0999999999999996</v>
      </c>
      <c r="N35" s="109">
        <f t="shared" si="1"/>
        <v>39.39999999999999</v>
      </c>
      <c r="O35" s="109">
        <f t="shared" si="1"/>
        <v>62.49999999999999</v>
      </c>
      <c r="P35" s="109">
        <f t="shared" si="1"/>
        <v>1046.6</v>
      </c>
      <c r="Q35" s="109">
        <f t="shared" si="1"/>
        <v>141</v>
      </c>
      <c r="R35" s="109">
        <f t="shared" si="1"/>
        <v>2289.9</v>
      </c>
      <c r="S35" s="109">
        <f t="shared" si="1"/>
        <v>0.8</v>
      </c>
      <c r="T35" s="109">
        <f t="shared" si="1"/>
        <v>46.5</v>
      </c>
      <c r="U35" s="110">
        <f t="shared" si="0"/>
        <v>25529.7</v>
      </c>
    </row>
  </sheetData>
  <printOptions gridLines="1" horizontalCentered="1"/>
  <pageMargins left="0.5118110236220472" right="0.3937007874015748" top="1.1811023622047245" bottom="1" header="0.35433070866141736" footer="0.1968503937007874"/>
  <pageSetup horizontalDpi="120" verticalDpi="120" orientation="landscape" r:id="rId1"/>
  <headerFooter alignWithMargins="0">
    <oddHeader>&amp;L&amp;8 &amp;10SERVICIO AGRÍCOLA Y GANADERO
Departamento Protección Agrícola
VIñas y Vinos&amp;C&amp;14
SUPERFICIE COMUNAL DE CEPAJES TINTOS
PARA VINIFICACIÓN -  VIª REGIÓN (ha.)&amp;R&amp;12CUADRO Nº 21</oddHeader>
    <oddFooter>&amp;L&amp;F</oddFooter>
  </headerFooter>
</worksheet>
</file>

<file path=xl/worksheets/sheet25.xml><?xml version="1.0" encoding="utf-8"?>
<worksheet xmlns="http://schemas.openxmlformats.org/spreadsheetml/2006/main" xmlns:r="http://schemas.openxmlformats.org/officeDocument/2006/relationships">
  <dimension ref="A1:Q34"/>
  <sheetViews>
    <sheetView workbookViewId="0" topLeftCell="A1">
      <selection activeCell="A1" sqref="A1"/>
    </sheetView>
  </sheetViews>
  <sheetFormatPr defaultColWidth="11.421875" defaultRowHeight="12.75"/>
  <cols>
    <col min="1" max="1" width="15.7109375" style="8" customWidth="1"/>
    <col min="2" max="2" width="6.140625" style="8" customWidth="1"/>
    <col min="3" max="3" width="4.421875" style="8" customWidth="1"/>
    <col min="4" max="4" width="3.57421875" style="8" customWidth="1"/>
    <col min="5" max="5" width="4.421875" style="8" customWidth="1"/>
    <col min="6" max="7" width="5.28125" style="8" customWidth="1"/>
    <col min="8" max="9" width="4.421875" style="8" customWidth="1"/>
    <col min="10" max="10" width="3.57421875" style="8" customWidth="1"/>
    <col min="11" max="11" width="4.421875" style="8" customWidth="1"/>
    <col min="12" max="12" width="3.57421875" style="8" customWidth="1"/>
    <col min="13" max="15" width="4.421875" style="8" customWidth="1"/>
    <col min="16" max="16" width="3.57421875" style="8" customWidth="1"/>
    <col min="17" max="17" width="7.00390625" style="0" customWidth="1"/>
  </cols>
  <sheetData>
    <row r="1" spans="1:17" ht="69.75" customHeight="1">
      <c r="A1" s="20" t="s">
        <v>115</v>
      </c>
      <c r="B1" s="21" t="s">
        <v>43</v>
      </c>
      <c r="C1" s="45" t="s">
        <v>50</v>
      </c>
      <c r="D1" s="21" t="s">
        <v>559</v>
      </c>
      <c r="E1" s="21" t="s">
        <v>49</v>
      </c>
      <c r="F1" s="21" t="s">
        <v>41</v>
      </c>
      <c r="G1" s="21" t="s">
        <v>44</v>
      </c>
      <c r="H1" s="21" t="s">
        <v>45</v>
      </c>
      <c r="I1" s="21" t="s">
        <v>46</v>
      </c>
      <c r="J1" s="21" t="s">
        <v>75</v>
      </c>
      <c r="K1" s="21" t="s">
        <v>53</v>
      </c>
      <c r="L1" s="21" t="s">
        <v>54</v>
      </c>
      <c r="M1" s="21" t="s">
        <v>55</v>
      </c>
      <c r="N1" s="46" t="s">
        <v>548</v>
      </c>
      <c r="O1" s="46" t="s">
        <v>560</v>
      </c>
      <c r="P1" s="46" t="s">
        <v>547</v>
      </c>
      <c r="Q1" s="106" t="s">
        <v>558</v>
      </c>
    </row>
    <row r="2" spans="1:17" ht="12.75">
      <c r="A2" s="8" t="s">
        <v>171</v>
      </c>
      <c r="B2" s="95">
        <v>42.3</v>
      </c>
      <c r="C2" s="95"/>
      <c r="D2" s="95"/>
      <c r="E2" s="95">
        <v>4.8</v>
      </c>
      <c r="F2" s="95">
        <v>269.7</v>
      </c>
      <c r="G2" s="95">
        <v>79.5</v>
      </c>
      <c r="H2" s="95">
        <v>0.2</v>
      </c>
      <c r="I2" s="95"/>
      <c r="J2" s="95"/>
      <c r="K2" s="95"/>
      <c r="L2" s="95">
        <v>0.8</v>
      </c>
      <c r="M2" s="95"/>
      <c r="N2" s="95"/>
      <c r="O2" s="95"/>
      <c r="P2" s="95"/>
      <c r="Q2" s="107">
        <f>SUM(B2:P2)</f>
        <v>397.29999999999995</v>
      </c>
    </row>
    <row r="3" spans="1:17" ht="12.75">
      <c r="A3" s="8" t="s">
        <v>172</v>
      </c>
      <c r="B3" s="93">
        <v>14.5</v>
      </c>
      <c r="C3" s="93"/>
      <c r="D3" s="93"/>
      <c r="E3" s="93"/>
      <c r="F3" s="93">
        <v>57.2</v>
      </c>
      <c r="G3" s="93">
        <v>12</v>
      </c>
      <c r="H3" s="93"/>
      <c r="I3" s="93"/>
      <c r="J3" s="93"/>
      <c r="K3" s="93"/>
      <c r="L3" s="93"/>
      <c r="M3" s="93"/>
      <c r="N3" s="93"/>
      <c r="O3" s="93"/>
      <c r="P3" s="93"/>
      <c r="Q3" s="107">
        <f>SUM(B3:P3)</f>
        <v>83.7</v>
      </c>
    </row>
    <row r="4" spans="1:17" ht="12.75">
      <c r="A4" s="8" t="s">
        <v>173</v>
      </c>
      <c r="B4" s="93">
        <v>7</v>
      </c>
      <c r="C4" s="93"/>
      <c r="D4" s="93"/>
      <c r="E4" s="93"/>
      <c r="F4" s="93">
        <v>12.3</v>
      </c>
      <c r="G4" s="93"/>
      <c r="H4" s="93"/>
      <c r="I4" s="93"/>
      <c r="J4" s="93"/>
      <c r="K4" s="93"/>
      <c r="L4" s="93"/>
      <c r="M4" s="93"/>
      <c r="N4" s="93"/>
      <c r="O4" s="93"/>
      <c r="P4" s="93"/>
      <c r="Q4" s="107">
        <f>SUM(B4:P4)</f>
        <v>19.3</v>
      </c>
    </row>
    <row r="5" spans="1:17" ht="12.75">
      <c r="A5" s="8" t="s">
        <v>174</v>
      </c>
      <c r="B5" s="93">
        <v>28.5</v>
      </c>
      <c r="C5" s="93"/>
      <c r="D5" s="93"/>
      <c r="E5" s="93"/>
      <c r="F5" s="93">
        <v>55.5</v>
      </c>
      <c r="G5" s="93"/>
      <c r="H5" s="93"/>
      <c r="I5" s="93"/>
      <c r="J5" s="93"/>
      <c r="K5" s="93"/>
      <c r="L5" s="93"/>
      <c r="M5" s="93"/>
      <c r="N5" s="93"/>
      <c r="O5" s="93"/>
      <c r="P5" s="93"/>
      <c r="Q5" s="107">
        <f>SUM(B5:P5)</f>
        <v>84</v>
      </c>
    </row>
    <row r="6" spans="1:17" ht="12.75">
      <c r="A6" s="8" t="s">
        <v>211</v>
      </c>
      <c r="B6" s="93"/>
      <c r="C6" s="93"/>
      <c r="D6" s="93"/>
      <c r="E6" s="93"/>
      <c r="F6" s="93"/>
      <c r="G6" s="93"/>
      <c r="H6" s="93"/>
      <c r="I6" s="93"/>
      <c r="J6" s="93"/>
      <c r="K6" s="93"/>
      <c r="L6" s="93"/>
      <c r="M6" s="93"/>
      <c r="N6" s="93"/>
      <c r="O6" s="93"/>
      <c r="P6" s="93"/>
      <c r="Q6" s="107"/>
    </row>
    <row r="7" spans="1:17" ht="12.75">
      <c r="A7" s="8" t="s">
        <v>176</v>
      </c>
      <c r="B7" s="93"/>
      <c r="C7" s="93"/>
      <c r="D7" s="93"/>
      <c r="E7" s="93"/>
      <c r="F7" s="93">
        <v>5.5</v>
      </c>
      <c r="G7" s="93"/>
      <c r="H7" s="93">
        <v>0.3</v>
      </c>
      <c r="I7" s="93"/>
      <c r="J7" s="93">
        <v>0.2</v>
      </c>
      <c r="K7" s="93"/>
      <c r="L7" s="93"/>
      <c r="M7" s="93"/>
      <c r="N7" s="93"/>
      <c r="O7" s="93"/>
      <c r="P7" s="93"/>
      <c r="Q7" s="107">
        <f aca="true" t="shared" si="0" ref="Q7:Q28">SUM(B7:P7)</f>
        <v>6</v>
      </c>
    </row>
    <row r="8" spans="1:17" ht="12.75">
      <c r="A8" s="8" t="s">
        <v>177</v>
      </c>
      <c r="B8" s="93">
        <v>200.4</v>
      </c>
      <c r="C8" s="93"/>
      <c r="D8" s="93"/>
      <c r="E8" s="93"/>
      <c r="F8" s="93">
        <v>87.5</v>
      </c>
      <c r="G8" s="93">
        <v>16</v>
      </c>
      <c r="H8" s="93">
        <v>13.5</v>
      </c>
      <c r="I8" s="93"/>
      <c r="J8" s="93"/>
      <c r="K8" s="93">
        <v>5.7</v>
      </c>
      <c r="L8" s="93"/>
      <c r="M8" s="93">
        <v>7.6</v>
      </c>
      <c r="N8" s="93"/>
      <c r="O8" s="93">
        <v>1.1</v>
      </c>
      <c r="P8" s="93"/>
      <c r="Q8" s="107">
        <f t="shared" si="0"/>
        <v>331.8</v>
      </c>
    </row>
    <row r="9" spans="1:17" ht="12.75">
      <c r="A9" s="8" t="s">
        <v>178</v>
      </c>
      <c r="B9" s="93">
        <v>50.9</v>
      </c>
      <c r="C9" s="93"/>
      <c r="D9" s="93"/>
      <c r="E9" s="93">
        <v>1.8</v>
      </c>
      <c r="F9" s="93">
        <v>36</v>
      </c>
      <c r="G9" s="93">
        <v>26</v>
      </c>
      <c r="H9" s="93"/>
      <c r="I9" s="93"/>
      <c r="J9" s="93"/>
      <c r="K9" s="93">
        <v>1.6</v>
      </c>
      <c r="L9" s="93"/>
      <c r="M9" s="93">
        <v>0.1</v>
      </c>
      <c r="N9" s="93"/>
      <c r="O9" s="93"/>
      <c r="P9" s="93"/>
      <c r="Q9" s="107">
        <f t="shared" si="0"/>
        <v>116.39999999999998</v>
      </c>
    </row>
    <row r="10" spans="1:17" ht="12.75">
      <c r="A10" s="8" t="s">
        <v>179</v>
      </c>
      <c r="B10" s="93">
        <v>15.4</v>
      </c>
      <c r="C10" s="93"/>
      <c r="D10" s="93"/>
      <c r="E10" s="93"/>
      <c r="F10" s="93">
        <v>4.5</v>
      </c>
      <c r="G10" s="93">
        <v>0.8</v>
      </c>
      <c r="H10" s="93">
        <v>0.3</v>
      </c>
      <c r="I10" s="93"/>
      <c r="J10" s="93"/>
      <c r="K10" s="93"/>
      <c r="L10" s="93"/>
      <c r="M10" s="93"/>
      <c r="N10" s="93"/>
      <c r="O10" s="93"/>
      <c r="P10" s="93"/>
      <c r="Q10" s="107">
        <f t="shared" si="0"/>
        <v>21</v>
      </c>
    </row>
    <row r="11" spans="1:17" ht="12.75">
      <c r="A11" s="8" t="s">
        <v>212</v>
      </c>
      <c r="B11" s="93">
        <v>21.3</v>
      </c>
      <c r="C11" s="93"/>
      <c r="D11" s="93"/>
      <c r="E11" s="93"/>
      <c r="F11" s="93">
        <v>7</v>
      </c>
      <c r="G11" s="93"/>
      <c r="H11" s="93"/>
      <c r="I11" s="93"/>
      <c r="J11" s="93"/>
      <c r="K11" s="93"/>
      <c r="L11" s="93"/>
      <c r="M11" s="93"/>
      <c r="N11" s="93"/>
      <c r="O11" s="93"/>
      <c r="P11" s="93"/>
      <c r="Q11" s="107">
        <f t="shared" si="0"/>
        <v>28.3</v>
      </c>
    </row>
    <row r="12" spans="1:17" ht="12.75">
      <c r="A12" s="8" t="s">
        <v>181</v>
      </c>
      <c r="B12" s="93">
        <v>29.3</v>
      </c>
      <c r="C12" s="93"/>
      <c r="D12" s="93"/>
      <c r="E12" s="93"/>
      <c r="F12" s="93">
        <v>0.5</v>
      </c>
      <c r="G12" s="93">
        <v>0.2</v>
      </c>
      <c r="H12" s="93"/>
      <c r="I12" s="93"/>
      <c r="J12" s="93"/>
      <c r="K12" s="93"/>
      <c r="L12" s="93"/>
      <c r="M12" s="93"/>
      <c r="N12" s="93"/>
      <c r="O12" s="93"/>
      <c r="P12" s="93"/>
      <c r="Q12" s="107">
        <f t="shared" si="0"/>
        <v>30</v>
      </c>
    </row>
    <row r="13" spans="1:17" ht="12.75">
      <c r="A13" s="8" t="s">
        <v>182</v>
      </c>
      <c r="B13" s="93">
        <v>18.4</v>
      </c>
      <c r="C13" s="93"/>
      <c r="D13" s="93"/>
      <c r="E13" s="93"/>
      <c r="F13" s="93">
        <v>44.2</v>
      </c>
      <c r="G13" s="93"/>
      <c r="H13" s="93"/>
      <c r="I13" s="93"/>
      <c r="J13" s="93"/>
      <c r="K13" s="93"/>
      <c r="L13" s="93"/>
      <c r="M13" s="93">
        <v>0.5</v>
      </c>
      <c r="N13" s="93"/>
      <c r="O13" s="93">
        <v>12</v>
      </c>
      <c r="P13" s="93"/>
      <c r="Q13" s="107">
        <f t="shared" si="0"/>
        <v>75.1</v>
      </c>
    </row>
    <row r="14" spans="1:17" ht="12.75">
      <c r="A14" s="8" t="s">
        <v>183</v>
      </c>
      <c r="B14" s="93">
        <v>107.7</v>
      </c>
      <c r="C14" s="93">
        <v>21.6</v>
      </c>
      <c r="D14" s="93"/>
      <c r="E14" s="93"/>
      <c r="F14" s="93"/>
      <c r="G14" s="93"/>
      <c r="H14" s="93"/>
      <c r="I14" s="93"/>
      <c r="J14" s="93"/>
      <c r="K14" s="93"/>
      <c r="L14" s="93"/>
      <c r="M14" s="93"/>
      <c r="N14" s="93"/>
      <c r="O14" s="93"/>
      <c r="P14" s="93"/>
      <c r="Q14" s="107">
        <f t="shared" si="0"/>
        <v>129.3</v>
      </c>
    </row>
    <row r="15" spans="1:17" ht="12.75">
      <c r="A15" s="8" t="s">
        <v>184</v>
      </c>
      <c r="B15" s="93"/>
      <c r="C15" s="93"/>
      <c r="D15" s="93"/>
      <c r="E15" s="93"/>
      <c r="F15" s="93">
        <v>2.6</v>
      </c>
      <c r="G15" s="93">
        <v>2.4</v>
      </c>
      <c r="H15" s="93"/>
      <c r="I15" s="93"/>
      <c r="J15" s="93"/>
      <c r="K15" s="93"/>
      <c r="L15" s="93"/>
      <c r="M15" s="93"/>
      <c r="N15" s="93"/>
      <c r="O15" s="93"/>
      <c r="P15" s="93"/>
      <c r="Q15" s="107">
        <f t="shared" si="0"/>
        <v>5</v>
      </c>
    </row>
    <row r="16" spans="1:17" ht="12.75">
      <c r="A16" s="8" t="s">
        <v>186</v>
      </c>
      <c r="B16" s="93">
        <v>3</v>
      </c>
      <c r="C16" s="93"/>
      <c r="D16" s="93">
        <v>0.5</v>
      </c>
      <c r="E16" s="93"/>
      <c r="F16" s="93"/>
      <c r="G16" s="93">
        <v>0.1</v>
      </c>
      <c r="H16" s="93">
        <v>6.5</v>
      </c>
      <c r="I16" s="93"/>
      <c r="J16" s="93"/>
      <c r="K16" s="93"/>
      <c r="L16" s="93"/>
      <c r="M16" s="93"/>
      <c r="N16" s="93"/>
      <c r="O16" s="93">
        <v>0.4</v>
      </c>
      <c r="P16" s="93"/>
      <c r="Q16" s="107">
        <f t="shared" si="0"/>
        <v>10.5</v>
      </c>
    </row>
    <row r="17" spans="1:17" ht="12.75">
      <c r="A17" s="8" t="s">
        <v>187</v>
      </c>
      <c r="B17" s="93">
        <v>8.6</v>
      </c>
      <c r="C17" s="93"/>
      <c r="D17" s="93"/>
      <c r="E17" s="93"/>
      <c r="F17" s="93"/>
      <c r="G17" s="93"/>
      <c r="H17" s="93"/>
      <c r="I17" s="93"/>
      <c r="J17" s="93"/>
      <c r="K17" s="93"/>
      <c r="L17" s="93"/>
      <c r="M17" s="93"/>
      <c r="N17" s="93"/>
      <c r="O17" s="93"/>
      <c r="P17" s="93"/>
      <c r="Q17" s="107">
        <f t="shared" si="0"/>
        <v>8.6</v>
      </c>
    </row>
    <row r="18" spans="1:17" ht="12.75">
      <c r="A18" s="8" t="s">
        <v>189</v>
      </c>
      <c r="B18" s="95">
        <v>74.3</v>
      </c>
      <c r="C18" s="95"/>
      <c r="D18" s="95">
        <v>2</v>
      </c>
      <c r="E18" s="95">
        <v>12.7</v>
      </c>
      <c r="F18" s="95">
        <v>56.7</v>
      </c>
      <c r="G18" s="95">
        <v>21.6</v>
      </c>
      <c r="H18" s="95">
        <v>5.2</v>
      </c>
      <c r="I18" s="95">
        <v>5.5</v>
      </c>
      <c r="J18" s="95">
        <v>4.2</v>
      </c>
      <c r="K18" s="95"/>
      <c r="L18" s="95"/>
      <c r="M18" s="95">
        <v>1.2</v>
      </c>
      <c r="N18" s="95"/>
      <c r="O18" s="95"/>
      <c r="P18" s="95">
        <v>2.3</v>
      </c>
      <c r="Q18" s="107">
        <f t="shared" si="0"/>
        <v>185.69999999999996</v>
      </c>
    </row>
    <row r="19" spans="1:17" ht="12.75">
      <c r="A19" s="8" t="s">
        <v>190</v>
      </c>
      <c r="B19" s="93">
        <v>111.1</v>
      </c>
      <c r="C19" s="93">
        <v>24.9</v>
      </c>
      <c r="D19" s="93"/>
      <c r="E19" s="93">
        <v>2</v>
      </c>
      <c r="F19" s="93">
        <v>39.8</v>
      </c>
      <c r="G19" s="93">
        <v>7</v>
      </c>
      <c r="H19" s="93"/>
      <c r="I19" s="93"/>
      <c r="J19" s="93"/>
      <c r="K19" s="93"/>
      <c r="L19" s="93"/>
      <c r="M19" s="93">
        <v>13.1</v>
      </c>
      <c r="N19" s="93"/>
      <c r="O19" s="93"/>
      <c r="P19" s="93"/>
      <c r="Q19" s="107">
        <f t="shared" si="0"/>
        <v>197.9</v>
      </c>
    </row>
    <row r="20" spans="1:17" ht="12.75">
      <c r="A20" s="8" t="s">
        <v>191</v>
      </c>
      <c r="B20" s="93">
        <v>93.7</v>
      </c>
      <c r="C20" s="93"/>
      <c r="D20" s="93"/>
      <c r="E20" s="93"/>
      <c r="F20" s="93">
        <v>9.9</v>
      </c>
      <c r="G20" s="93">
        <v>23.1</v>
      </c>
      <c r="H20" s="93">
        <v>1</v>
      </c>
      <c r="I20" s="93"/>
      <c r="J20" s="93"/>
      <c r="K20" s="93"/>
      <c r="L20" s="93"/>
      <c r="M20" s="93"/>
      <c r="N20" s="93">
        <v>3.9</v>
      </c>
      <c r="O20" s="93"/>
      <c r="P20" s="93"/>
      <c r="Q20" s="107">
        <f t="shared" si="0"/>
        <v>131.60000000000002</v>
      </c>
    </row>
    <row r="21" spans="1:17" ht="12.75">
      <c r="A21" s="8" t="s">
        <v>192</v>
      </c>
      <c r="B21" s="93">
        <v>189.6</v>
      </c>
      <c r="C21" s="93">
        <v>9.2</v>
      </c>
      <c r="D21" s="93"/>
      <c r="E21" s="93"/>
      <c r="F21" s="93">
        <v>71.3</v>
      </c>
      <c r="G21" s="93">
        <v>51.1</v>
      </c>
      <c r="H21" s="93">
        <v>9.1</v>
      </c>
      <c r="I21" s="93">
        <v>10</v>
      </c>
      <c r="J21" s="93"/>
      <c r="K21" s="93"/>
      <c r="L21" s="93"/>
      <c r="M21" s="93">
        <v>1.3</v>
      </c>
      <c r="N21" s="93"/>
      <c r="O21" s="93"/>
      <c r="P21" s="93"/>
      <c r="Q21" s="107">
        <f t="shared" si="0"/>
        <v>341.6</v>
      </c>
    </row>
    <row r="22" spans="1:17" ht="12.75">
      <c r="A22" s="8" t="s">
        <v>193</v>
      </c>
      <c r="B22" s="93">
        <v>69</v>
      </c>
      <c r="C22" s="93"/>
      <c r="D22" s="93"/>
      <c r="E22" s="93"/>
      <c r="F22" s="93">
        <v>32.6</v>
      </c>
      <c r="G22" s="93">
        <v>31.5</v>
      </c>
      <c r="H22" s="93">
        <v>3</v>
      </c>
      <c r="I22" s="93"/>
      <c r="J22" s="93"/>
      <c r="K22" s="93"/>
      <c r="L22" s="93"/>
      <c r="M22" s="93"/>
      <c r="N22" s="93"/>
      <c r="O22" s="93"/>
      <c r="P22" s="93"/>
      <c r="Q22" s="107">
        <f t="shared" si="0"/>
        <v>136.1</v>
      </c>
    </row>
    <row r="23" spans="1:17" ht="12.75">
      <c r="A23" s="8" t="s">
        <v>208</v>
      </c>
      <c r="B23" s="93">
        <v>63</v>
      </c>
      <c r="C23" s="93"/>
      <c r="D23" s="93">
        <v>1.5</v>
      </c>
      <c r="E23" s="93"/>
      <c r="F23" s="93">
        <v>35.4</v>
      </c>
      <c r="G23" s="93">
        <v>161.6</v>
      </c>
      <c r="H23" s="93">
        <v>30.5</v>
      </c>
      <c r="I23" s="93"/>
      <c r="J23" s="93"/>
      <c r="K23" s="93"/>
      <c r="L23" s="93"/>
      <c r="M23" s="93"/>
      <c r="N23" s="93"/>
      <c r="O23" s="93"/>
      <c r="P23" s="93"/>
      <c r="Q23" s="107">
        <f t="shared" si="0"/>
        <v>292</v>
      </c>
    </row>
    <row r="24" spans="1:17" ht="12.75">
      <c r="A24" s="8" t="s">
        <v>195</v>
      </c>
      <c r="B24" s="93">
        <v>45</v>
      </c>
      <c r="C24" s="93"/>
      <c r="D24" s="93"/>
      <c r="E24" s="93"/>
      <c r="F24" s="93">
        <v>29</v>
      </c>
      <c r="G24" s="93">
        <v>9</v>
      </c>
      <c r="H24" s="93"/>
      <c r="I24" s="93"/>
      <c r="J24" s="93"/>
      <c r="K24" s="93">
        <v>1</v>
      </c>
      <c r="L24" s="93"/>
      <c r="M24" s="93"/>
      <c r="N24" s="93"/>
      <c r="O24" s="93"/>
      <c r="P24" s="93">
        <v>1</v>
      </c>
      <c r="Q24" s="107">
        <f t="shared" si="0"/>
        <v>85</v>
      </c>
    </row>
    <row r="25" spans="1:17" ht="12.75">
      <c r="A25" s="8" t="s">
        <v>196</v>
      </c>
      <c r="B25" s="93"/>
      <c r="C25" s="93"/>
      <c r="D25" s="93"/>
      <c r="E25" s="93"/>
      <c r="F25" s="93"/>
      <c r="G25" s="93">
        <v>4.8</v>
      </c>
      <c r="H25" s="93"/>
      <c r="I25" s="93"/>
      <c r="J25" s="93"/>
      <c r="K25" s="93"/>
      <c r="L25" s="93"/>
      <c r="M25" s="93"/>
      <c r="N25" s="93"/>
      <c r="O25" s="93"/>
      <c r="P25" s="93"/>
      <c r="Q25" s="107">
        <f t="shared" si="0"/>
        <v>4.8</v>
      </c>
    </row>
    <row r="26" spans="1:17" ht="12.75">
      <c r="A26" s="8" t="s">
        <v>197</v>
      </c>
      <c r="B26" s="93">
        <v>176.5</v>
      </c>
      <c r="C26" s="93"/>
      <c r="D26" s="93"/>
      <c r="E26" s="93">
        <v>4.9</v>
      </c>
      <c r="F26" s="93">
        <v>38.3</v>
      </c>
      <c r="G26" s="93">
        <v>36.6</v>
      </c>
      <c r="H26" s="93"/>
      <c r="I26" s="93"/>
      <c r="J26" s="93"/>
      <c r="K26" s="93">
        <v>1.5</v>
      </c>
      <c r="L26" s="93"/>
      <c r="M26" s="93">
        <v>2</v>
      </c>
      <c r="N26" s="93">
        <v>4</v>
      </c>
      <c r="O26" s="93"/>
      <c r="P26" s="93"/>
      <c r="Q26" s="107">
        <f t="shared" si="0"/>
        <v>263.8</v>
      </c>
    </row>
    <row r="27" spans="1:17" ht="12.75">
      <c r="A27" s="8" t="s">
        <v>198</v>
      </c>
      <c r="B27" s="93">
        <v>205.9</v>
      </c>
      <c r="C27" s="93"/>
      <c r="D27" s="93"/>
      <c r="E27" s="93"/>
      <c r="F27" s="93">
        <v>19</v>
      </c>
      <c r="G27" s="93"/>
      <c r="H27" s="93"/>
      <c r="I27" s="93"/>
      <c r="J27" s="93"/>
      <c r="K27" s="93"/>
      <c r="L27" s="93"/>
      <c r="M27" s="93">
        <v>4.1</v>
      </c>
      <c r="N27" s="93"/>
      <c r="O27" s="93"/>
      <c r="P27" s="93">
        <v>0.1</v>
      </c>
      <c r="Q27" s="107">
        <f t="shared" si="0"/>
        <v>229.1</v>
      </c>
    </row>
    <row r="28" spans="1:17" ht="12.75">
      <c r="A28" s="8" t="s">
        <v>539</v>
      </c>
      <c r="B28" s="95"/>
      <c r="C28" s="95"/>
      <c r="D28" s="95"/>
      <c r="E28" s="95"/>
      <c r="F28" s="95"/>
      <c r="G28" s="95"/>
      <c r="H28" s="95"/>
      <c r="I28" s="95"/>
      <c r="J28" s="95"/>
      <c r="K28" s="95"/>
      <c r="L28" s="95"/>
      <c r="M28" s="95">
        <v>0.3</v>
      </c>
      <c r="N28" s="95"/>
      <c r="O28" s="95"/>
      <c r="P28" s="95"/>
      <c r="Q28" s="107">
        <f t="shared" si="0"/>
        <v>0.3</v>
      </c>
    </row>
    <row r="29" spans="1:17" ht="12.75">
      <c r="A29" s="8" t="s">
        <v>200</v>
      </c>
      <c r="B29" s="93"/>
      <c r="C29" s="93"/>
      <c r="D29" s="93"/>
      <c r="E29" s="93"/>
      <c r="F29" s="93"/>
      <c r="G29" s="93"/>
      <c r="H29" s="93"/>
      <c r="I29" s="93"/>
      <c r="J29" s="93"/>
      <c r="K29" s="93"/>
      <c r="L29" s="93"/>
      <c r="M29" s="93"/>
      <c r="N29" s="93"/>
      <c r="O29" s="93"/>
      <c r="P29" s="93"/>
      <c r="Q29" s="107"/>
    </row>
    <row r="30" spans="1:17" ht="12.75">
      <c r="A30" s="8" t="s">
        <v>201</v>
      </c>
      <c r="B30" s="93"/>
      <c r="C30" s="93"/>
      <c r="D30" s="93"/>
      <c r="E30" s="93"/>
      <c r="F30" s="93"/>
      <c r="G30" s="93"/>
      <c r="H30" s="93"/>
      <c r="I30" s="93"/>
      <c r="J30" s="93"/>
      <c r="K30" s="93"/>
      <c r="L30" s="93"/>
      <c r="M30" s="93"/>
      <c r="N30" s="93"/>
      <c r="O30" s="93"/>
      <c r="P30" s="93"/>
      <c r="Q30" s="107"/>
    </row>
    <row r="31" spans="1:17" ht="12.75">
      <c r="A31" s="8" t="s">
        <v>202</v>
      </c>
      <c r="B31" s="93"/>
      <c r="C31" s="93"/>
      <c r="D31" s="93"/>
      <c r="E31" s="93"/>
      <c r="F31" s="93"/>
      <c r="G31" s="93">
        <v>2</v>
      </c>
      <c r="H31" s="93"/>
      <c r="I31" s="93"/>
      <c r="J31" s="93"/>
      <c r="K31" s="93"/>
      <c r="L31" s="93"/>
      <c r="M31" s="93"/>
      <c r="N31" s="93"/>
      <c r="O31" s="93"/>
      <c r="P31" s="93"/>
      <c r="Q31" s="107">
        <f>SUM(B31:P31)</f>
        <v>2</v>
      </c>
    </row>
    <row r="32" spans="1:17" ht="12.75">
      <c r="A32" s="8" t="s">
        <v>203</v>
      </c>
      <c r="B32" s="93">
        <v>179.4</v>
      </c>
      <c r="C32" s="93">
        <v>5.8</v>
      </c>
      <c r="D32" s="93"/>
      <c r="E32" s="93"/>
      <c r="F32" s="93">
        <v>3</v>
      </c>
      <c r="G32" s="93">
        <v>20.8</v>
      </c>
      <c r="H32" s="93">
        <v>4</v>
      </c>
      <c r="I32" s="93">
        <v>2</v>
      </c>
      <c r="J32" s="93"/>
      <c r="K32" s="93">
        <v>2</v>
      </c>
      <c r="L32" s="93">
        <v>1.8</v>
      </c>
      <c r="M32" s="93">
        <v>30.1</v>
      </c>
      <c r="N32" s="93">
        <v>6.9</v>
      </c>
      <c r="O32" s="93"/>
      <c r="P32" s="93"/>
      <c r="Q32" s="107">
        <f>SUM(B32:P32)</f>
        <v>255.80000000000004</v>
      </c>
    </row>
    <row r="33" spans="1:17" ht="12.75">
      <c r="A33" s="8" t="s">
        <v>204</v>
      </c>
      <c r="B33" s="93">
        <v>9</v>
      </c>
      <c r="C33" s="93"/>
      <c r="D33" s="93"/>
      <c r="E33" s="93">
        <v>20.5</v>
      </c>
      <c r="F33" s="93"/>
      <c r="G33" s="93">
        <v>5</v>
      </c>
      <c r="H33" s="93">
        <v>4.5</v>
      </c>
      <c r="I33" s="93"/>
      <c r="J33" s="93"/>
      <c r="K33" s="93"/>
      <c r="L33" s="93"/>
      <c r="M33" s="93"/>
      <c r="N33" s="93"/>
      <c r="O33" s="93"/>
      <c r="P33" s="93"/>
      <c r="Q33" s="107">
        <f>SUM(B33:P33)</f>
        <v>39</v>
      </c>
    </row>
    <row r="34" spans="1:17" ht="12.75">
      <c r="A34" s="104" t="s">
        <v>163</v>
      </c>
      <c r="B34" s="248">
        <f aca="true" t="shared" si="1" ref="B34:P34">SUM(B2:B33)</f>
        <v>1763.8000000000002</v>
      </c>
      <c r="C34" s="248">
        <f t="shared" si="1"/>
        <v>61.5</v>
      </c>
      <c r="D34" s="248">
        <f t="shared" si="1"/>
        <v>4</v>
      </c>
      <c r="E34" s="248">
        <f t="shared" si="1"/>
        <v>46.699999999999996</v>
      </c>
      <c r="F34" s="248">
        <f t="shared" si="1"/>
        <v>917.5</v>
      </c>
      <c r="G34" s="248">
        <f t="shared" si="1"/>
        <v>511.1</v>
      </c>
      <c r="H34" s="248">
        <f t="shared" si="1"/>
        <v>78.1</v>
      </c>
      <c r="I34" s="248">
        <f t="shared" si="1"/>
        <v>17.5</v>
      </c>
      <c r="J34" s="248">
        <f t="shared" si="1"/>
        <v>4.4</v>
      </c>
      <c r="K34" s="248">
        <f t="shared" si="1"/>
        <v>11.8</v>
      </c>
      <c r="L34" s="248">
        <f t="shared" si="1"/>
        <v>2.6</v>
      </c>
      <c r="M34" s="248">
        <f t="shared" si="1"/>
        <v>60.3</v>
      </c>
      <c r="N34" s="248">
        <f t="shared" si="1"/>
        <v>14.8</v>
      </c>
      <c r="O34" s="248">
        <f t="shared" si="1"/>
        <v>13.5</v>
      </c>
      <c r="P34" s="248">
        <f t="shared" si="1"/>
        <v>3.4</v>
      </c>
      <c r="Q34" s="249">
        <f>SUM(B34:P34)</f>
        <v>3511.0000000000005</v>
      </c>
    </row>
  </sheetData>
  <printOptions gridLines="1" horizontalCentered="1"/>
  <pageMargins left="0.75" right="0.75" top="1.1811023622047245" bottom="1" header="0.1968503937007874" footer="0.3937007874015748"/>
  <pageSetup horizontalDpi="300" verticalDpi="300" orientation="landscape" r:id="rId1"/>
  <headerFooter alignWithMargins="0">
    <oddHeader>&amp;LSERVICIO AGRÍCOLA Y GANADERO
Departamento Protección Agrícola
Viñas y Vinos&amp;C&amp;14
 SUPERFICIE COMUNAL DE CEPAJES BLANCOS
PARA VINIFICACIÓN - VIª REGIÓN (ha.)&amp;R&amp;12CUADRO Nº 22</oddHeader>
    <oddFooter>&amp;L&amp;F</oddFooter>
  </headerFooter>
</worksheet>
</file>

<file path=xl/worksheets/sheet26.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11.421875" defaultRowHeight="12.75"/>
  <cols>
    <col min="1" max="1" width="19.00390625" style="8" customWidth="1"/>
    <col min="2" max="2" width="17.57421875" style="8" customWidth="1"/>
    <col min="3" max="3" width="16.8515625" style="8" customWidth="1"/>
    <col min="4" max="4" width="17.28125" style="8" customWidth="1"/>
    <col min="5" max="5" width="17.7109375" style="8" customWidth="1"/>
  </cols>
  <sheetData>
    <row r="1" spans="1:5" ht="31.5">
      <c r="A1" s="44" t="s">
        <v>114</v>
      </c>
      <c r="B1" s="44" t="s">
        <v>115</v>
      </c>
      <c r="C1" s="247" t="s">
        <v>511</v>
      </c>
      <c r="D1" s="247" t="s">
        <v>141</v>
      </c>
      <c r="E1" s="44" t="s">
        <v>3</v>
      </c>
    </row>
    <row r="2" ht="24.75" customHeight="1"/>
    <row r="3" spans="1:5" ht="12.75">
      <c r="A3" s="294" t="s">
        <v>213</v>
      </c>
      <c r="B3" s="11" t="s">
        <v>213</v>
      </c>
      <c r="C3" s="102">
        <v>101.2</v>
      </c>
      <c r="D3" s="102">
        <v>3106.4</v>
      </c>
      <c r="E3" s="101">
        <f aca="true" t="shared" si="0" ref="E3:E12">SUM(C3:D3)</f>
        <v>3207.6</v>
      </c>
    </row>
    <row r="4" spans="1:5" ht="12.75">
      <c r="A4" s="294"/>
      <c r="B4" s="11" t="s">
        <v>214</v>
      </c>
      <c r="C4" s="102">
        <v>35.6</v>
      </c>
      <c r="D4" s="102">
        <v>1027</v>
      </c>
      <c r="E4" s="101">
        <f t="shared" si="0"/>
        <v>1062.6</v>
      </c>
    </row>
    <row r="5" spans="1:5" ht="12.75">
      <c r="A5" s="294"/>
      <c r="B5" s="11" t="s">
        <v>215</v>
      </c>
      <c r="C5" s="102">
        <v>4.5</v>
      </c>
      <c r="D5" s="102">
        <v>544.9</v>
      </c>
      <c r="E5" s="101">
        <f t="shared" si="0"/>
        <v>549.4</v>
      </c>
    </row>
    <row r="6" spans="1:5" ht="12.75">
      <c r="A6" s="294"/>
      <c r="B6" s="11" t="s">
        <v>216</v>
      </c>
      <c r="C6" s="102">
        <v>142.3</v>
      </c>
      <c r="D6" s="102">
        <v>4780.2</v>
      </c>
      <c r="E6" s="101">
        <f t="shared" si="0"/>
        <v>4922.5</v>
      </c>
    </row>
    <row r="7" spans="1:5" ht="12.75">
      <c r="A7" s="294"/>
      <c r="B7" s="11" t="s">
        <v>217</v>
      </c>
      <c r="C7" s="102">
        <v>146.7</v>
      </c>
      <c r="D7" s="102">
        <v>5260.8</v>
      </c>
      <c r="E7" s="101">
        <f t="shared" si="0"/>
        <v>5407.5</v>
      </c>
    </row>
    <row r="8" spans="1:5" ht="12.75">
      <c r="A8" s="294"/>
      <c r="B8" s="11" t="s">
        <v>218</v>
      </c>
      <c r="C8" s="11"/>
      <c r="D8" s="102">
        <v>542</v>
      </c>
      <c r="E8" s="101">
        <f t="shared" si="0"/>
        <v>542</v>
      </c>
    </row>
    <row r="9" spans="1:5" ht="12.75">
      <c r="A9" s="294"/>
      <c r="B9" s="11" t="s">
        <v>219</v>
      </c>
      <c r="C9" s="11"/>
      <c r="D9" s="102">
        <v>26.1</v>
      </c>
      <c r="E9" s="101">
        <f t="shared" si="0"/>
        <v>26.1</v>
      </c>
    </row>
    <row r="10" spans="1:5" ht="12.75">
      <c r="A10" s="294"/>
      <c r="B10" s="11" t="s">
        <v>248</v>
      </c>
      <c r="C10" s="11"/>
      <c r="D10" s="102">
        <v>103.2</v>
      </c>
      <c r="E10" s="101">
        <f t="shared" si="0"/>
        <v>103.2</v>
      </c>
    </row>
    <row r="11" spans="1:5" ht="12.75">
      <c r="A11" s="294"/>
      <c r="B11" s="11" t="s">
        <v>221</v>
      </c>
      <c r="C11" s="102">
        <v>54.1</v>
      </c>
      <c r="D11" s="102">
        <v>1342.4</v>
      </c>
      <c r="E11" s="101">
        <f t="shared" si="0"/>
        <v>1396.5</v>
      </c>
    </row>
    <row r="12" spans="1:5" ht="12.75">
      <c r="A12" s="294"/>
      <c r="B12" s="30" t="s">
        <v>3</v>
      </c>
      <c r="C12" s="102">
        <f>SUM(C3:C11)</f>
        <v>484.40000000000003</v>
      </c>
      <c r="D12" s="102">
        <f>SUM(D3:D11)</f>
        <v>16733</v>
      </c>
      <c r="E12" s="102">
        <f t="shared" si="0"/>
        <v>17217.4</v>
      </c>
    </row>
    <row r="13" spans="1:5" ht="12.75">
      <c r="A13" s="295"/>
      <c r="B13" s="295"/>
      <c r="C13" s="295"/>
      <c r="D13" s="295"/>
      <c r="E13" s="295"/>
    </row>
    <row r="14" spans="1:5" ht="12.75">
      <c r="A14" s="294" t="s">
        <v>222</v>
      </c>
      <c r="B14" s="11" t="s">
        <v>222</v>
      </c>
      <c r="C14" s="102">
        <v>62.7</v>
      </c>
      <c r="D14" s="102">
        <v>2335</v>
      </c>
      <c r="E14" s="101">
        <f aca="true" t="shared" si="1" ref="E14:E23">SUM(C14:D14)</f>
        <v>2397.7</v>
      </c>
    </row>
    <row r="15" spans="1:5" ht="12.75">
      <c r="A15" s="294"/>
      <c r="B15" s="11" t="s">
        <v>223</v>
      </c>
      <c r="C15" s="102">
        <v>38</v>
      </c>
      <c r="D15" s="102">
        <v>790.6</v>
      </c>
      <c r="E15" s="101">
        <f t="shared" si="1"/>
        <v>828.6</v>
      </c>
    </row>
    <row r="16" spans="1:5" ht="12.75">
      <c r="A16" s="294"/>
      <c r="B16" s="11" t="s">
        <v>224</v>
      </c>
      <c r="C16" s="11"/>
      <c r="D16" s="102">
        <v>1304.6</v>
      </c>
      <c r="E16" s="101">
        <f t="shared" si="1"/>
        <v>1304.6</v>
      </c>
    </row>
    <row r="17" spans="1:5" ht="12.75">
      <c r="A17" s="294"/>
      <c r="B17" s="11" t="s">
        <v>225</v>
      </c>
      <c r="C17" s="102">
        <v>2.5</v>
      </c>
      <c r="D17" s="102">
        <v>1874.9</v>
      </c>
      <c r="E17" s="101">
        <f t="shared" si="1"/>
        <v>1877.4</v>
      </c>
    </row>
    <row r="18" spans="1:5" ht="12.75">
      <c r="A18" s="294"/>
      <c r="B18" s="11" t="s">
        <v>226</v>
      </c>
      <c r="C18" s="102">
        <v>13.5</v>
      </c>
      <c r="D18" s="102">
        <v>1501.3</v>
      </c>
      <c r="E18" s="101">
        <f t="shared" si="1"/>
        <v>1514.8</v>
      </c>
    </row>
    <row r="19" spans="1:5" ht="12.75">
      <c r="A19" s="294"/>
      <c r="B19" s="11" t="s">
        <v>227</v>
      </c>
      <c r="C19" s="11"/>
      <c r="D19" s="102">
        <v>212.1</v>
      </c>
      <c r="E19" s="101">
        <f t="shared" si="1"/>
        <v>212.1</v>
      </c>
    </row>
    <row r="20" spans="1:5" ht="12.75">
      <c r="A20" s="294"/>
      <c r="B20" s="11" t="s">
        <v>228</v>
      </c>
      <c r="C20" s="102"/>
      <c r="D20" s="102">
        <v>3858.5</v>
      </c>
      <c r="E20" s="101">
        <f t="shared" si="1"/>
        <v>3858.5</v>
      </c>
    </row>
    <row r="21" spans="1:5" ht="12.75">
      <c r="A21" s="294"/>
      <c r="B21" s="11" t="s">
        <v>229</v>
      </c>
      <c r="C21" s="102"/>
      <c r="D21" s="102">
        <v>71.5</v>
      </c>
      <c r="E21" s="101">
        <f t="shared" si="1"/>
        <v>71.5</v>
      </c>
    </row>
    <row r="22" spans="1:5" ht="12.75">
      <c r="A22" s="294"/>
      <c r="B22" s="11" t="s">
        <v>230</v>
      </c>
      <c r="C22" s="102">
        <v>16.6</v>
      </c>
      <c r="D22" s="102">
        <v>482.5</v>
      </c>
      <c r="E22" s="101">
        <f t="shared" si="1"/>
        <v>499.1</v>
      </c>
    </row>
    <row r="23" spans="1:5" ht="12.75">
      <c r="A23" s="294"/>
      <c r="B23" s="30" t="s">
        <v>3</v>
      </c>
      <c r="C23" s="102">
        <f>SUM(C14:C22)</f>
        <v>133.3</v>
      </c>
      <c r="D23" s="102">
        <f>SUM(D14:D22)</f>
        <v>12431</v>
      </c>
      <c r="E23" s="102">
        <f t="shared" si="1"/>
        <v>12564.3</v>
      </c>
    </row>
    <row r="24" spans="1:5" ht="12.75">
      <c r="A24" s="295" t="s">
        <v>23</v>
      </c>
      <c r="B24" s="295"/>
      <c r="C24" s="295"/>
      <c r="D24" s="295"/>
      <c r="E24" s="295"/>
    </row>
    <row r="25" spans="1:5" ht="12.75">
      <c r="A25" s="294" t="s">
        <v>231</v>
      </c>
      <c r="B25" s="11" t="s">
        <v>231</v>
      </c>
      <c r="C25" s="102">
        <v>11</v>
      </c>
      <c r="D25" s="102">
        <v>382.6</v>
      </c>
      <c r="E25" s="101">
        <f aca="true" t="shared" si="2" ref="E25:E33">SUM(C25:D25)</f>
        <v>393.6</v>
      </c>
    </row>
    <row r="26" spans="1:5" ht="12.75">
      <c r="A26" s="294"/>
      <c r="B26" s="11" t="s">
        <v>232</v>
      </c>
      <c r="C26" s="11"/>
      <c r="D26" s="102">
        <v>337.3</v>
      </c>
      <c r="E26" s="101">
        <f t="shared" si="2"/>
        <v>337.3</v>
      </c>
    </row>
    <row r="27" spans="1:5" ht="12.75">
      <c r="A27" s="294"/>
      <c r="B27" s="11" t="s">
        <v>233</v>
      </c>
      <c r="C27" s="11"/>
      <c r="D27" s="102">
        <v>22.5</v>
      </c>
      <c r="E27" s="101">
        <f t="shared" si="2"/>
        <v>22.5</v>
      </c>
    </row>
    <row r="28" spans="1:5" ht="12.75">
      <c r="A28" s="294"/>
      <c r="B28" s="11" t="s">
        <v>234</v>
      </c>
      <c r="C28" s="11"/>
      <c r="D28" s="102">
        <v>70.8</v>
      </c>
      <c r="E28" s="101">
        <f t="shared" si="2"/>
        <v>70.8</v>
      </c>
    </row>
    <row r="29" spans="1:5" ht="12.75">
      <c r="A29" s="294"/>
      <c r="B29" s="11" t="s">
        <v>235</v>
      </c>
      <c r="C29" s="102">
        <v>0.5</v>
      </c>
      <c r="D29" s="102">
        <v>313.6</v>
      </c>
      <c r="E29" s="101">
        <f t="shared" si="2"/>
        <v>314.1</v>
      </c>
    </row>
    <row r="30" spans="1:5" ht="12.75">
      <c r="A30" s="294"/>
      <c r="B30" s="11" t="s">
        <v>236</v>
      </c>
      <c r="C30" s="102"/>
      <c r="D30" s="102">
        <v>492.2</v>
      </c>
      <c r="E30" s="101">
        <f t="shared" si="2"/>
        <v>492.2</v>
      </c>
    </row>
    <row r="31" spans="1:5" ht="12.75">
      <c r="A31" s="294"/>
      <c r="B31" s="11" t="s">
        <v>237</v>
      </c>
      <c r="C31" s="11"/>
      <c r="D31" s="102">
        <v>2574.9</v>
      </c>
      <c r="E31" s="101">
        <f t="shared" si="2"/>
        <v>2574.9</v>
      </c>
    </row>
    <row r="32" spans="1:5" ht="12.75">
      <c r="A32" s="294"/>
      <c r="B32" s="11" t="s">
        <v>238</v>
      </c>
      <c r="C32" s="102">
        <v>23.1</v>
      </c>
      <c r="D32" s="102">
        <v>7017.1</v>
      </c>
      <c r="E32" s="101">
        <f t="shared" si="2"/>
        <v>7040.200000000001</v>
      </c>
    </row>
    <row r="33" spans="1:5" ht="12.75">
      <c r="A33" s="294"/>
      <c r="B33" s="30" t="s">
        <v>3</v>
      </c>
      <c r="C33" s="102">
        <f>SUM(C25:C32)</f>
        <v>34.6</v>
      </c>
      <c r="D33" s="102">
        <f>SUM(D25:D32)</f>
        <v>11211</v>
      </c>
      <c r="E33" s="102">
        <f t="shared" si="2"/>
        <v>11245.6</v>
      </c>
    </row>
    <row r="34" spans="1:5" ht="12.75">
      <c r="A34" s="11"/>
      <c r="B34" s="11"/>
      <c r="C34" s="11"/>
      <c r="D34" s="11"/>
      <c r="E34" s="11" t="s">
        <v>23</v>
      </c>
    </row>
    <row r="35" spans="1:5" ht="12.75">
      <c r="A35" s="294" t="s">
        <v>239</v>
      </c>
      <c r="B35" s="11" t="s">
        <v>239</v>
      </c>
      <c r="C35" s="102">
        <v>5.5</v>
      </c>
      <c r="D35" s="102">
        <v>4675.2</v>
      </c>
      <c r="E35" s="101">
        <f>SUM(C35:D35)</f>
        <v>4680.7</v>
      </c>
    </row>
    <row r="36" spans="1:5" ht="12.75">
      <c r="A36" s="294"/>
      <c r="B36" s="11" t="s">
        <v>240</v>
      </c>
      <c r="C36" s="11"/>
      <c r="D36" s="11"/>
      <c r="E36" s="101"/>
    </row>
    <row r="37" spans="1:5" ht="12.75">
      <c r="A37" s="294"/>
      <c r="B37" s="11" t="s">
        <v>241</v>
      </c>
      <c r="C37" s="11"/>
      <c r="D37" s="11"/>
      <c r="E37" s="101"/>
    </row>
    <row r="38" spans="1:5" ht="12.75">
      <c r="A38" s="294"/>
      <c r="B38" s="30" t="s">
        <v>3</v>
      </c>
      <c r="C38" s="102">
        <f>SUM(C35:C37)</f>
        <v>5.5</v>
      </c>
      <c r="D38" s="102">
        <f>SUM(D35:D37)</f>
        <v>4675.2</v>
      </c>
      <c r="E38" s="102">
        <f>SUM(C38:D38)</f>
        <v>4680.7</v>
      </c>
    </row>
    <row r="39" spans="1:5" ht="12.75">
      <c r="A39" s="295" t="s">
        <v>23</v>
      </c>
      <c r="B39" s="295"/>
      <c r="C39" s="295"/>
      <c r="D39" s="295"/>
      <c r="E39" s="295"/>
    </row>
    <row r="40" spans="1:5" ht="12.75">
      <c r="A40" s="295"/>
      <c r="B40" s="295"/>
      <c r="C40" s="295"/>
      <c r="D40" s="295"/>
      <c r="E40" s="295"/>
    </row>
    <row r="41" spans="1:5" ht="18">
      <c r="A41" s="31" t="s">
        <v>163</v>
      </c>
      <c r="B41" s="27"/>
      <c r="C41" s="250">
        <f>SUM(C38,C33,C23,C12)</f>
        <v>657.8000000000001</v>
      </c>
      <c r="D41" s="250">
        <f>SUM(D38,D33,D23,D12)</f>
        <v>45050.2</v>
      </c>
      <c r="E41" s="250">
        <f>SUM(E38,E33,E23,E12)</f>
        <v>45708</v>
      </c>
    </row>
  </sheetData>
  <mergeCells count="7">
    <mergeCell ref="A39:E40"/>
    <mergeCell ref="A24:E24"/>
    <mergeCell ref="A13:E13"/>
    <mergeCell ref="A3:A12"/>
    <mergeCell ref="A14:A23"/>
    <mergeCell ref="A25:A33"/>
    <mergeCell ref="A35:A38"/>
  </mergeCells>
  <printOptions gridLines="1" horizontalCentered="1" verticalCentered="1"/>
  <pageMargins left="0.75" right="0.75" top="1.6929133858267718" bottom="0.3937007874015748" header="0.3937007874015748" footer="0.5905511811023623"/>
  <pageSetup horizontalDpi="300" verticalDpi="300" orientation="portrait" r:id="rId1"/>
  <headerFooter alignWithMargins="0">
    <oddHeader>&amp;LSERVICIO AGRÍCOLA Y GANADERO
Departamento Protección Agrícola
Viñas y Vinos&amp;C&amp;14
CATASTRO VIDES DE CONSUMO FRESCO Y  VINIFICACIÓN
VII  REGIÓN (ha.)&amp;R&amp;12CUADRO Nº  23</oddHeader>
    <oddFooter>&amp;L&amp;F</oddFooter>
  </headerFooter>
</worksheet>
</file>

<file path=xl/worksheets/sheet27.xml><?xml version="1.0" encoding="utf-8"?>
<worksheet xmlns="http://schemas.openxmlformats.org/spreadsheetml/2006/main" xmlns:r="http://schemas.openxmlformats.org/officeDocument/2006/relationships">
  <dimension ref="A1:E38"/>
  <sheetViews>
    <sheetView workbookViewId="0" topLeftCell="A1">
      <selection activeCell="A1" sqref="A1:A2"/>
    </sheetView>
  </sheetViews>
  <sheetFormatPr defaultColWidth="11.421875" defaultRowHeight="12.75"/>
  <cols>
    <col min="1" max="2" width="18.7109375" style="8" customWidth="1"/>
    <col min="3" max="5" width="15.7109375" style="8" customWidth="1"/>
    <col min="6" max="7" width="11.421875" style="8" customWidth="1"/>
  </cols>
  <sheetData>
    <row r="1" spans="1:5" ht="18">
      <c r="A1" s="288" t="s">
        <v>114</v>
      </c>
      <c r="B1" s="288" t="s">
        <v>115</v>
      </c>
      <c r="C1" s="286" t="s">
        <v>124</v>
      </c>
      <c r="D1" s="286"/>
      <c r="E1" s="288" t="s">
        <v>3</v>
      </c>
    </row>
    <row r="2" spans="1:5" ht="15.75">
      <c r="A2" s="288"/>
      <c r="B2" s="288"/>
      <c r="C2" s="49" t="s">
        <v>507</v>
      </c>
      <c r="D2" s="49" t="s">
        <v>126</v>
      </c>
      <c r="E2" s="288"/>
    </row>
    <row r="3" spans="1:5" ht="16.5" customHeight="1">
      <c r="A3" s="299" t="s">
        <v>242</v>
      </c>
      <c r="B3" s="33" t="s">
        <v>213</v>
      </c>
      <c r="C3" s="135">
        <v>14</v>
      </c>
      <c r="D3" s="135">
        <v>260</v>
      </c>
      <c r="E3" s="135">
        <f aca="true" t="shared" si="0" ref="E3:E12">SUM(C3:D3)</f>
        <v>274</v>
      </c>
    </row>
    <row r="4" spans="1:5" ht="16.5" customHeight="1">
      <c r="A4" s="299"/>
      <c r="B4" s="33" t="s">
        <v>214</v>
      </c>
      <c r="C4" s="135">
        <v>6</v>
      </c>
      <c r="D4" s="135">
        <v>67</v>
      </c>
      <c r="E4" s="135">
        <f t="shared" si="0"/>
        <v>73</v>
      </c>
    </row>
    <row r="5" spans="1:5" ht="16.5" customHeight="1">
      <c r="A5" s="299"/>
      <c r="B5" s="33" t="s">
        <v>215</v>
      </c>
      <c r="C5" s="135">
        <v>1</v>
      </c>
      <c r="D5" s="135">
        <v>40</v>
      </c>
      <c r="E5" s="135">
        <f t="shared" si="0"/>
        <v>41</v>
      </c>
    </row>
    <row r="6" spans="1:5" ht="16.5" customHeight="1">
      <c r="A6" s="299"/>
      <c r="B6" s="33" t="s">
        <v>216</v>
      </c>
      <c r="C6" s="135">
        <v>12</v>
      </c>
      <c r="D6" s="135">
        <v>236</v>
      </c>
      <c r="E6" s="135">
        <f t="shared" si="0"/>
        <v>248</v>
      </c>
    </row>
    <row r="7" spans="1:5" ht="16.5" customHeight="1">
      <c r="A7" s="299"/>
      <c r="B7" s="33" t="s">
        <v>243</v>
      </c>
      <c r="C7" s="135">
        <v>20</v>
      </c>
      <c r="D7" s="135">
        <v>358</v>
      </c>
      <c r="E7" s="135">
        <f t="shared" si="0"/>
        <v>378</v>
      </c>
    </row>
    <row r="8" spans="1:5" ht="16.5" customHeight="1">
      <c r="A8" s="299"/>
      <c r="B8" s="33" t="s">
        <v>218</v>
      </c>
      <c r="C8" s="135"/>
      <c r="D8" s="135">
        <v>88</v>
      </c>
      <c r="E8" s="135">
        <f t="shared" si="0"/>
        <v>88</v>
      </c>
    </row>
    <row r="9" spans="1:5" ht="16.5" customHeight="1">
      <c r="A9" s="299"/>
      <c r="B9" s="33" t="s">
        <v>219</v>
      </c>
      <c r="C9" s="135"/>
      <c r="D9" s="135">
        <v>9</v>
      </c>
      <c r="E9" s="135">
        <f t="shared" si="0"/>
        <v>9</v>
      </c>
    </row>
    <row r="10" spans="1:5" ht="16.5" customHeight="1">
      <c r="A10" s="299"/>
      <c r="B10" s="33" t="s">
        <v>220</v>
      </c>
      <c r="C10" s="135"/>
      <c r="D10" s="135">
        <v>24</v>
      </c>
      <c r="E10" s="135">
        <f t="shared" si="0"/>
        <v>24</v>
      </c>
    </row>
    <row r="11" spans="1:5" ht="16.5" customHeight="1">
      <c r="A11" s="299"/>
      <c r="B11" s="33" t="s">
        <v>221</v>
      </c>
      <c r="C11" s="135">
        <v>9</v>
      </c>
      <c r="D11" s="135">
        <v>85</v>
      </c>
      <c r="E11" s="135">
        <f t="shared" si="0"/>
        <v>94</v>
      </c>
    </row>
    <row r="12" spans="1:5" ht="16.5" customHeight="1">
      <c r="A12" s="299"/>
      <c r="B12" s="42" t="s">
        <v>3</v>
      </c>
      <c r="C12" s="135">
        <f>SUM(C3:C11)</f>
        <v>62</v>
      </c>
      <c r="D12" s="135">
        <f>SUM(D3:D11)</f>
        <v>1167</v>
      </c>
      <c r="E12" s="135">
        <f t="shared" si="0"/>
        <v>1229</v>
      </c>
    </row>
    <row r="13" spans="1:5" ht="16.5" customHeight="1">
      <c r="A13" s="295"/>
      <c r="B13" s="295"/>
      <c r="C13" s="295"/>
      <c r="D13" s="295"/>
      <c r="E13" s="295"/>
    </row>
    <row r="14" spans="1:5" ht="16.5" customHeight="1">
      <c r="A14" s="299" t="s">
        <v>244</v>
      </c>
      <c r="B14" s="33" t="s">
        <v>222</v>
      </c>
      <c r="C14" s="135">
        <v>9</v>
      </c>
      <c r="D14" s="135">
        <v>138</v>
      </c>
      <c r="E14" s="135">
        <f aca="true" t="shared" si="1" ref="E14:E23">SUM(C14:D14)</f>
        <v>147</v>
      </c>
    </row>
    <row r="15" spans="1:5" ht="16.5" customHeight="1">
      <c r="A15" s="299"/>
      <c r="B15" s="33" t="s">
        <v>223</v>
      </c>
      <c r="C15" s="135">
        <v>1</v>
      </c>
      <c r="D15" s="135">
        <v>44</v>
      </c>
      <c r="E15" s="135">
        <f t="shared" si="1"/>
        <v>45</v>
      </c>
    </row>
    <row r="16" spans="1:5" ht="16.5" customHeight="1">
      <c r="A16" s="299"/>
      <c r="B16" s="33" t="s">
        <v>224</v>
      </c>
      <c r="C16" s="135"/>
      <c r="D16" s="135">
        <v>93</v>
      </c>
      <c r="E16" s="135">
        <f t="shared" si="1"/>
        <v>93</v>
      </c>
    </row>
    <row r="17" spans="1:5" ht="16.5" customHeight="1">
      <c r="A17" s="299"/>
      <c r="B17" s="33" t="s">
        <v>225</v>
      </c>
      <c r="C17" s="135">
        <v>1</v>
      </c>
      <c r="D17" s="135">
        <v>94</v>
      </c>
      <c r="E17" s="135">
        <f t="shared" si="1"/>
        <v>95</v>
      </c>
    </row>
    <row r="18" spans="1:5" ht="16.5" customHeight="1">
      <c r="A18" s="299"/>
      <c r="B18" s="33" t="s">
        <v>226</v>
      </c>
      <c r="C18" s="135">
        <v>1</v>
      </c>
      <c r="D18" s="135">
        <v>180</v>
      </c>
      <c r="E18" s="135">
        <f t="shared" si="1"/>
        <v>181</v>
      </c>
    </row>
    <row r="19" spans="1:5" ht="16.5" customHeight="1">
      <c r="A19" s="299"/>
      <c r="B19" s="33" t="s">
        <v>227</v>
      </c>
      <c r="C19" s="135"/>
      <c r="D19" s="135">
        <v>70</v>
      </c>
      <c r="E19" s="135">
        <f t="shared" si="1"/>
        <v>70</v>
      </c>
    </row>
    <row r="20" spans="1:5" ht="16.5" customHeight="1">
      <c r="A20" s="299"/>
      <c r="B20" s="33" t="s">
        <v>228</v>
      </c>
      <c r="C20" s="135"/>
      <c r="D20" s="135">
        <v>225</v>
      </c>
      <c r="E20" s="135">
        <f t="shared" si="1"/>
        <v>225</v>
      </c>
    </row>
    <row r="21" spans="1:5" ht="16.5" customHeight="1">
      <c r="A21" s="299"/>
      <c r="B21" s="33" t="s">
        <v>229</v>
      </c>
      <c r="C21" s="135"/>
      <c r="D21" s="135">
        <v>65</v>
      </c>
      <c r="E21" s="135">
        <f t="shared" si="1"/>
        <v>65</v>
      </c>
    </row>
    <row r="22" spans="1:5" ht="16.5" customHeight="1">
      <c r="A22" s="299"/>
      <c r="B22" s="33" t="s">
        <v>230</v>
      </c>
      <c r="C22" s="135">
        <v>3</v>
      </c>
      <c r="D22" s="135">
        <v>160</v>
      </c>
      <c r="E22" s="135">
        <f t="shared" si="1"/>
        <v>163</v>
      </c>
    </row>
    <row r="23" spans="1:5" ht="16.5" customHeight="1">
      <c r="A23" s="299"/>
      <c r="B23" s="42" t="s">
        <v>3</v>
      </c>
      <c r="C23" s="135">
        <f>SUM(C14:C22)</f>
        <v>15</v>
      </c>
      <c r="D23" s="135">
        <f>SUM(D14:D22)</f>
        <v>1069</v>
      </c>
      <c r="E23" s="135">
        <f t="shared" si="1"/>
        <v>1084</v>
      </c>
    </row>
    <row r="24" spans="1:5" ht="16.5" customHeight="1">
      <c r="A24" s="295"/>
      <c r="B24" s="295"/>
      <c r="C24" s="295"/>
      <c r="D24" s="295"/>
      <c r="E24" s="295"/>
    </row>
    <row r="25" spans="1:5" ht="16.5" customHeight="1">
      <c r="A25" s="299" t="s">
        <v>245</v>
      </c>
      <c r="B25" s="33" t="s">
        <v>231</v>
      </c>
      <c r="C25" s="135">
        <v>1</v>
      </c>
      <c r="D25" s="135">
        <v>102</v>
      </c>
      <c r="E25" s="135">
        <f aca="true" t="shared" si="2" ref="E25:E33">SUM(C25:D25)</f>
        <v>103</v>
      </c>
    </row>
    <row r="26" spans="1:5" ht="16.5" customHeight="1">
      <c r="A26" s="299"/>
      <c r="B26" s="33" t="s">
        <v>232</v>
      </c>
      <c r="C26" s="135"/>
      <c r="D26" s="135">
        <v>26</v>
      </c>
      <c r="E26" s="135">
        <f t="shared" si="2"/>
        <v>26</v>
      </c>
    </row>
    <row r="27" spans="1:5" ht="16.5" customHeight="1">
      <c r="A27" s="299"/>
      <c r="B27" s="33" t="s">
        <v>233</v>
      </c>
      <c r="C27" s="135"/>
      <c r="D27" s="135">
        <v>2</v>
      </c>
      <c r="E27" s="135">
        <f t="shared" si="2"/>
        <v>2</v>
      </c>
    </row>
    <row r="28" spans="1:5" ht="16.5" customHeight="1">
      <c r="A28" s="299"/>
      <c r="B28" s="33" t="s">
        <v>234</v>
      </c>
      <c r="C28" s="135"/>
      <c r="D28" s="135">
        <v>29</v>
      </c>
      <c r="E28" s="135">
        <f t="shared" si="2"/>
        <v>29</v>
      </c>
    </row>
    <row r="29" spans="1:5" ht="16.5" customHeight="1">
      <c r="A29" s="299"/>
      <c r="B29" s="33" t="s">
        <v>235</v>
      </c>
      <c r="C29" s="135">
        <v>1</v>
      </c>
      <c r="D29" s="135">
        <v>71</v>
      </c>
      <c r="E29" s="135">
        <f t="shared" si="2"/>
        <v>72</v>
      </c>
    </row>
    <row r="30" spans="1:5" ht="16.5" customHeight="1">
      <c r="A30" s="299"/>
      <c r="B30" s="33" t="s">
        <v>236</v>
      </c>
      <c r="C30" s="135"/>
      <c r="D30" s="135">
        <v>114</v>
      </c>
      <c r="E30" s="135">
        <f t="shared" si="2"/>
        <v>114</v>
      </c>
    </row>
    <row r="31" spans="1:5" ht="16.5" customHeight="1">
      <c r="A31" s="299"/>
      <c r="B31" s="33" t="s">
        <v>237</v>
      </c>
      <c r="C31" s="135"/>
      <c r="D31" s="135">
        <v>364</v>
      </c>
      <c r="E31" s="135">
        <f t="shared" si="2"/>
        <v>364</v>
      </c>
    </row>
    <row r="32" spans="1:5" ht="16.5" customHeight="1">
      <c r="A32" s="299"/>
      <c r="B32" s="33" t="s">
        <v>238</v>
      </c>
      <c r="C32" s="135">
        <v>4</v>
      </c>
      <c r="D32" s="135">
        <v>914</v>
      </c>
      <c r="E32" s="135">
        <f t="shared" si="2"/>
        <v>918</v>
      </c>
    </row>
    <row r="33" spans="1:5" ht="16.5" customHeight="1">
      <c r="A33" s="299"/>
      <c r="B33" s="42" t="s">
        <v>3</v>
      </c>
      <c r="C33" s="135">
        <f>SUM(C25:C32)</f>
        <v>6</v>
      </c>
      <c r="D33" s="135">
        <f>SUM(D25:D32)</f>
        <v>1622</v>
      </c>
      <c r="E33" s="135">
        <f t="shared" si="2"/>
        <v>1628</v>
      </c>
    </row>
    <row r="34" spans="1:5" ht="16.5" customHeight="1">
      <c r="A34" s="295"/>
      <c r="B34" s="295"/>
      <c r="C34" s="295"/>
      <c r="D34" s="295"/>
      <c r="E34" s="295"/>
    </row>
    <row r="35" spans="1:5" ht="16.5" customHeight="1">
      <c r="A35" s="299" t="s">
        <v>246</v>
      </c>
      <c r="B35" s="33" t="s">
        <v>239</v>
      </c>
      <c r="C35" s="135">
        <v>7</v>
      </c>
      <c r="D35" s="135">
        <v>1148</v>
      </c>
      <c r="E35" s="135">
        <f>SUM(C35:D35)</f>
        <v>1155</v>
      </c>
    </row>
    <row r="36" spans="1:5" ht="16.5" customHeight="1">
      <c r="A36" s="299"/>
      <c r="B36" s="42" t="s">
        <v>3</v>
      </c>
      <c r="C36" s="135">
        <f>SUM(C35)</f>
        <v>7</v>
      </c>
      <c r="D36" s="135">
        <f>SUM(D35)</f>
        <v>1148</v>
      </c>
      <c r="E36" s="135">
        <f>SUM(C36:D36)</f>
        <v>1155</v>
      </c>
    </row>
    <row r="37" spans="1:5" ht="16.5" customHeight="1">
      <c r="A37" s="295"/>
      <c r="B37" s="295"/>
      <c r="C37" s="295"/>
      <c r="D37" s="295"/>
      <c r="E37" s="295"/>
    </row>
    <row r="38" spans="1:5" ht="16.5" customHeight="1">
      <c r="A38" s="43" t="s">
        <v>70</v>
      </c>
      <c r="B38" s="33" t="s">
        <v>23</v>
      </c>
      <c r="C38" s="232">
        <f>SUM(C36,C33,C23,C12)</f>
        <v>90</v>
      </c>
      <c r="D38" s="232">
        <f>SUM(D36,D33,D23,D12)</f>
        <v>5006</v>
      </c>
      <c r="E38" s="232">
        <f>SUM(C38:D38)</f>
        <v>5096</v>
      </c>
    </row>
  </sheetData>
  <mergeCells count="12">
    <mergeCell ref="A37:E37"/>
    <mergeCell ref="A34:E34"/>
    <mergeCell ref="A24:E24"/>
    <mergeCell ref="A13:E13"/>
    <mergeCell ref="A3:A12"/>
    <mergeCell ref="A14:A23"/>
    <mergeCell ref="A25:A33"/>
    <mergeCell ref="A35:A36"/>
    <mergeCell ref="A1:A2"/>
    <mergeCell ref="B1:B2"/>
    <mergeCell ref="C1:D1"/>
    <mergeCell ref="E1:E2"/>
  </mergeCells>
  <printOptions gridLines="1" horizontalCentered="1" verticalCentered="1"/>
  <pageMargins left="0.75" right="0.75" top="1.1811023622047245" bottom="1" header="0.1968503937007874" footer="0"/>
  <pageSetup horizontalDpi="300" verticalDpi="300" orientation="portrait" r:id="rId1"/>
  <headerFooter alignWithMargins="0">
    <oddHeader>&amp;LSERVICIO AGRÍCOLA Y GANADERO
Departamento Protección Agrícola
Viñas y Vinos&amp;C&amp;14
 NÚMERO DE PROPIEDADES CON PLANTACIONES
DE VIDES CONSUMO FRESCO Y DE VINIFICACIÓN - VIIª REGIÓN
&amp;"Times New Roman,Normal"&amp;16 &amp;R&amp;12CUADRO Nº 24</oddHeader>
    <oddFooter>&amp;L&amp;F</oddFooter>
  </headerFooter>
</worksheet>
</file>

<file path=xl/worksheets/sheet28.xml><?xml version="1.0" encoding="utf-8"?>
<worksheet xmlns="http://schemas.openxmlformats.org/spreadsheetml/2006/main" xmlns:r="http://schemas.openxmlformats.org/officeDocument/2006/relationships">
  <dimension ref="A1:AF36"/>
  <sheetViews>
    <sheetView zoomScale="75" zoomScaleNormal="75" workbookViewId="0" topLeftCell="A3">
      <selection activeCell="A1" sqref="A1"/>
    </sheetView>
  </sheetViews>
  <sheetFormatPr defaultColWidth="11.421875" defaultRowHeight="12.75"/>
  <cols>
    <col min="1" max="1" width="12.7109375" style="8" customWidth="1"/>
    <col min="2" max="3" width="6.7109375" style="8" customWidth="1"/>
    <col min="4" max="4" width="5.140625" style="8" customWidth="1"/>
    <col min="5" max="9" width="6.7109375" style="8" customWidth="1"/>
    <col min="10" max="10" width="5.140625" style="8" bestFit="1" customWidth="1"/>
    <col min="11" max="11" width="5.140625" style="8" customWidth="1"/>
    <col min="12" max="12" width="6.00390625" style="8" bestFit="1" customWidth="1"/>
    <col min="13" max="13" width="4.140625" style="8" bestFit="1" customWidth="1"/>
    <col min="14" max="14" width="6.7109375" style="8" customWidth="1"/>
    <col min="15" max="15" width="4.140625" style="8" customWidth="1"/>
    <col min="16" max="16" width="6.00390625" style="8" customWidth="1"/>
    <col min="17" max="17" width="6.7109375" style="8" customWidth="1"/>
    <col min="18" max="18" width="5.140625" style="8" customWidth="1"/>
    <col min="19" max="20" width="4.140625" style="8" customWidth="1"/>
    <col min="21" max="21" width="8.00390625" style="8" customWidth="1"/>
    <col min="22" max="22" width="9.7109375" style="8" customWidth="1"/>
    <col min="23" max="23" width="11.421875" style="8" customWidth="1"/>
  </cols>
  <sheetData>
    <row r="1" spans="1:13" ht="15.75" hidden="1">
      <c r="A1" s="38" t="s">
        <v>23</v>
      </c>
      <c r="B1" s="38"/>
      <c r="C1" s="38"/>
      <c r="D1" s="38"/>
      <c r="E1" s="38"/>
      <c r="F1" s="38"/>
      <c r="G1" s="38"/>
      <c r="H1" s="38"/>
      <c r="I1" s="38"/>
      <c r="J1" s="38"/>
      <c r="K1" s="38"/>
      <c r="L1" s="38"/>
      <c r="M1" s="39"/>
    </row>
    <row r="2" ht="0.75" customHeight="1" hidden="1"/>
    <row r="3" spans="1:32" ht="66.75" customHeight="1">
      <c r="A3" s="20" t="s">
        <v>115</v>
      </c>
      <c r="B3" s="21" t="s">
        <v>24</v>
      </c>
      <c r="C3" s="21" t="s">
        <v>28</v>
      </c>
      <c r="D3" s="21" t="s">
        <v>31</v>
      </c>
      <c r="E3" s="21" t="s">
        <v>29</v>
      </c>
      <c r="F3" s="21" t="s">
        <v>26</v>
      </c>
      <c r="G3" s="21" t="s">
        <v>168</v>
      </c>
      <c r="H3" s="21" t="s">
        <v>30</v>
      </c>
      <c r="I3" s="21" t="s">
        <v>27</v>
      </c>
      <c r="J3" s="21" t="s">
        <v>247</v>
      </c>
      <c r="K3" s="21" t="s">
        <v>75</v>
      </c>
      <c r="L3" s="21" t="s">
        <v>34</v>
      </c>
      <c r="M3" s="21" t="s">
        <v>37</v>
      </c>
      <c r="N3" s="21" t="s">
        <v>39</v>
      </c>
      <c r="O3" s="21" t="s">
        <v>38</v>
      </c>
      <c r="P3" s="21" t="s">
        <v>555</v>
      </c>
      <c r="Q3" s="21" t="s">
        <v>35</v>
      </c>
      <c r="R3" s="21" t="s">
        <v>542</v>
      </c>
      <c r="S3" s="21" t="s">
        <v>517</v>
      </c>
      <c r="T3" s="171" t="s">
        <v>36</v>
      </c>
      <c r="U3" s="163" t="s">
        <v>3</v>
      </c>
      <c r="V3" s="21"/>
      <c r="W3" s="21"/>
      <c r="X3" s="4"/>
      <c r="Y3" s="4"/>
      <c r="Z3" s="4"/>
      <c r="AA3" s="4"/>
      <c r="AB3" s="4"/>
      <c r="AC3" s="4"/>
      <c r="AD3" s="4"/>
      <c r="AE3" s="4"/>
      <c r="AF3" s="4"/>
    </row>
    <row r="4" spans="1:21" ht="12.75">
      <c r="A4" s="8" t="s">
        <v>213</v>
      </c>
      <c r="B4" s="172">
        <v>1111.7</v>
      </c>
      <c r="C4" s="173"/>
      <c r="D4" s="173"/>
      <c r="E4" s="173">
        <v>5.5</v>
      </c>
      <c r="F4" s="173">
        <v>596.4</v>
      </c>
      <c r="G4" s="173">
        <v>7.2</v>
      </c>
      <c r="H4" s="173">
        <v>17.6</v>
      </c>
      <c r="I4" s="173">
        <v>200.7</v>
      </c>
      <c r="J4" s="173">
        <v>16.9</v>
      </c>
      <c r="K4" s="173">
        <v>25.7</v>
      </c>
      <c r="L4" s="173">
        <v>8.1</v>
      </c>
      <c r="M4" s="173"/>
      <c r="N4" s="173"/>
      <c r="O4" s="173"/>
      <c r="P4" s="173">
        <v>6.6</v>
      </c>
      <c r="Q4" s="173">
        <v>2.7</v>
      </c>
      <c r="R4" s="173">
        <v>126.9</v>
      </c>
      <c r="S4" s="173"/>
      <c r="T4" s="173"/>
      <c r="U4" s="122">
        <f aca="true" t="shared" si="0" ref="U4:U30">SUM(B4:T4)</f>
        <v>2126</v>
      </c>
    </row>
    <row r="5" spans="1:21" ht="12.75">
      <c r="A5" s="8" t="s">
        <v>214</v>
      </c>
      <c r="B5" s="174">
        <v>421.3</v>
      </c>
      <c r="C5" s="158"/>
      <c r="D5" s="158"/>
      <c r="E5" s="158">
        <v>7.1</v>
      </c>
      <c r="F5" s="158">
        <v>181.8</v>
      </c>
      <c r="G5" s="158"/>
      <c r="H5" s="158"/>
      <c r="I5" s="158">
        <v>62.3</v>
      </c>
      <c r="J5" s="158">
        <v>0.5</v>
      </c>
      <c r="K5" s="158"/>
      <c r="L5" s="158">
        <v>10.4</v>
      </c>
      <c r="M5" s="158"/>
      <c r="N5" s="158"/>
      <c r="O5" s="158"/>
      <c r="P5" s="158">
        <v>4.3</v>
      </c>
      <c r="Q5" s="158">
        <v>52.6</v>
      </c>
      <c r="R5" s="158">
        <v>106.4</v>
      </c>
      <c r="S5" s="158"/>
      <c r="T5" s="158"/>
      <c r="U5" s="112">
        <f t="shared" si="0"/>
        <v>846.6999999999999</v>
      </c>
    </row>
    <row r="6" spans="1:21" ht="12.75">
      <c r="A6" s="8" t="s">
        <v>215</v>
      </c>
      <c r="B6" s="174">
        <v>187.4</v>
      </c>
      <c r="C6" s="158"/>
      <c r="D6" s="158"/>
      <c r="E6" s="158"/>
      <c r="F6" s="158">
        <v>53.4</v>
      </c>
      <c r="G6" s="158"/>
      <c r="H6" s="158">
        <v>2</v>
      </c>
      <c r="I6" s="158">
        <v>55.2</v>
      </c>
      <c r="J6" s="158"/>
      <c r="K6" s="158"/>
      <c r="L6" s="158">
        <v>19.5</v>
      </c>
      <c r="M6" s="158"/>
      <c r="N6" s="158"/>
      <c r="O6" s="158"/>
      <c r="P6" s="158"/>
      <c r="Q6" s="158"/>
      <c r="R6" s="158">
        <v>13</v>
      </c>
      <c r="S6" s="158"/>
      <c r="T6" s="158"/>
      <c r="U6" s="112">
        <f t="shared" si="0"/>
        <v>330.5</v>
      </c>
    </row>
    <row r="7" spans="1:21" ht="12.75">
      <c r="A7" s="8" t="s">
        <v>216</v>
      </c>
      <c r="B7" s="174">
        <v>1768.6</v>
      </c>
      <c r="C7" s="158"/>
      <c r="D7" s="158">
        <v>4.5</v>
      </c>
      <c r="E7" s="158">
        <v>81.5</v>
      </c>
      <c r="F7" s="158">
        <v>749.5</v>
      </c>
      <c r="G7" s="158">
        <v>2.6</v>
      </c>
      <c r="H7" s="158">
        <v>65.5</v>
      </c>
      <c r="I7" s="158">
        <v>103.1</v>
      </c>
      <c r="J7" s="158">
        <v>1</v>
      </c>
      <c r="K7" s="158">
        <v>0.7</v>
      </c>
      <c r="L7" s="158">
        <v>10</v>
      </c>
      <c r="M7" s="158"/>
      <c r="N7" s="158">
        <v>7</v>
      </c>
      <c r="O7" s="158"/>
      <c r="P7" s="158">
        <v>12.9</v>
      </c>
      <c r="Q7" s="158">
        <v>25.7</v>
      </c>
      <c r="R7" s="158">
        <v>137.8</v>
      </c>
      <c r="S7" s="158"/>
      <c r="T7" s="158">
        <v>8.7</v>
      </c>
      <c r="U7" s="112">
        <f t="shared" si="0"/>
        <v>2979.0999999999995</v>
      </c>
    </row>
    <row r="8" spans="1:21" ht="12.75">
      <c r="A8" s="8" t="s">
        <v>243</v>
      </c>
      <c r="B8" s="174">
        <v>1875.7</v>
      </c>
      <c r="C8" s="158">
        <v>24.9</v>
      </c>
      <c r="D8" s="158"/>
      <c r="E8" s="158">
        <v>107.6</v>
      </c>
      <c r="F8" s="158">
        <v>1087.9</v>
      </c>
      <c r="G8" s="158">
        <v>142.4</v>
      </c>
      <c r="H8" s="158">
        <v>90.2</v>
      </c>
      <c r="I8" s="158">
        <v>201.9</v>
      </c>
      <c r="J8" s="158">
        <v>22.5</v>
      </c>
      <c r="K8" s="158"/>
      <c r="L8" s="158">
        <v>20.7</v>
      </c>
      <c r="M8" s="158">
        <v>0.6</v>
      </c>
      <c r="N8" s="158">
        <v>0.9</v>
      </c>
      <c r="O8" s="158"/>
      <c r="P8" s="158">
        <v>113.7</v>
      </c>
      <c r="Q8" s="158">
        <v>10.6</v>
      </c>
      <c r="R8" s="158">
        <v>258.6</v>
      </c>
      <c r="S8" s="158"/>
      <c r="T8" s="158"/>
      <c r="U8" s="112">
        <f t="shared" si="0"/>
        <v>3958.2</v>
      </c>
    </row>
    <row r="9" spans="1:21" ht="12.75">
      <c r="A9" s="8" t="s">
        <v>218</v>
      </c>
      <c r="B9" s="174">
        <v>75.6</v>
      </c>
      <c r="C9" s="158">
        <v>8.8</v>
      </c>
      <c r="D9" s="158"/>
      <c r="E9" s="158"/>
      <c r="F9" s="158">
        <v>70.2</v>
      </c>
      <c r="G9" s="158">
        <v>93.8</v>
      </c>
      <c r="H9" s="158">
        <v>5.9</v>
      </c>
      <c r="I9" s="158">
        <v>14.1</v>
      </c>
      <c r="J9" s="158">
        <v>1.3</v>
      </c>
      <c r="K9" s="158"/>
      <c r="L9" s="158"/>
      <c r="M9" s="158"/>
      <c r="N9" s="158"/>
      <c r="O9" s="158"/>
      <c r="P9" s="158"/>
      <c r="Q9" s="158"/>
      <c r="R9" s="158">
        <v>6.5</v>
      </c>
      <c r="S9" s="158"/>
      <c r="T9" s="158"/>
      <c r="U9" s="112">
        <f t="shared" si="0"/>
        <v>276.2</v>
      </c>
    </row>
    <row r="10" spans="1:22" ht="12.75">
      <c r="A10" s="8" t="s">
        <v>219</v>
      </c>
      <c r="B10" s="174">
        <v>14</v>
      </c>
      <c r="C10" s="158"/>
      <c r="D10" s="158"/>
      <c r="E10" s="158"/>
      <c r="F10" s="158"/>
      <c r="G10" s="158">
        <v>4.1</v>
      </c>
      <c r="H10" s="158"/>
      <c r="I10" s="158"/>
      <c r="J10" s="158"/>
      <c r="K10" s="158"/>
      <c r="L10" s="158"/>
      <c r="M10" s="158"/>
      <c r="N10" s="158"/>
      <c r="O10" s="158"/>
      <c r="P10" s="158"/>
      <c r="Q10" s="158"/>
      <c r="R10" s="158"/>
      <c r="S10" s="158"/>
      <c r="T10" s="158"/>
      <c r="U10" s="112">
        <f t="shared" si="0"/>
        <v>18.1</v>
      </c>
      <c r="V10" s="19"/>
    </row>
    <row r="11" spans="1:22" ht="12.75">
      <c r="A11" s="8" t="s">
        <v>248</v>
      </c>
      <c r="B11" s="174">
        <v>16.6</v>
      </c>
      <c r="C11" s="158"/>
      <c r="D11" s="158"/>
      <c r="E11" s="158">
        <v>5.5</v>
      </c>
      <c r="F11" s="158">
        <v>10.9</v>
      </c>
      <c r="G11" s="158">
        <v>28.3</v>
      </c>
      <c r="H11" s="158"/>
      <c r="I11" s="158">
        <v>2.5</v>
      </c>
      <c r="J11" s="158"/>
      <c r="K11" s="158"/>
      <c r="L11" s="158">
        <v>4.5</v>
      </c>
      <c r="M11" s="158">
        <v>1.4</v>
      </c>
      <c r="N11" s="158"/>
      <c r="O11" s="158"/>
      <c r="P11" s="158">
        <v>5.4</v>
      </c>
      <c r="Q11" s="158"/>
      <c r="R11" s="158"/>
      <c r="S11" s="158">
        <v>1.6</v>
      </c>
      <c r="T11" s="158"/>
      <c r="U11" s="112">
        <f t="shared" si="0"/>
        <v>76.7</v>
      </c>
      <c r="V11" s="19"/>
    </row>
    <row r="12" spans="1:21" ht="12.75">
      <c r="A12" s="8" t="s">
        <v>221</v>
      </c>
      <c r="B12" s="175">
        <v>406.1</v>
      </c>
      <c r="C12" s="161">
        <v>49.8</v>
      </c>
      <c r="D12" s="161"/>
      <c r="E12" s="161">
        <v>3</v>
      </c>
      <c r="F12" s="161">
        <v>181.5</v>
      </c>
      <c r="G12" s="161">
        <v>18.2</v>
      </c>
      <c r="H12" s="161">
        <v>8.6</v>
      </c>
      <c r="I12" s="161">
        <v>51.4</v>
      </c>
      <c r="J12" s="161"/>
      <c r="K12" s="161">
        <v>5.2</v>
      </c>
      <c r="L12" s="161">
        <v>5.8</v>
      </c>
      <c r="M12" s="161"/>
      <c r="N12" s="161"/>
      <c r="O12" s="161"/>
      <c r="P12" s="161">
        <v>19.2</v>
      </c>
      <c r="Q12" s="161"/>
      <c r="R12" s="161">
        <v>35.6</v>
      </c>
      <c r="S12" s="161"/>
      <c r="T12" s="158"/>
      <c r="U12" s="167">
        <f t="shared" si="0"/>
        <v>784.4000000000002</v>
      </c>
    </row>
    <row r="13" spans="1:21" ht="12.75">
      <c r="A13" s="8" t="s">
        <v>222</v>
      </c>
      <c r="B13" s="174">
        <v>1005.3</v>
      </c>
      <c r="C13" s="158"/>
      <c r="D13" s="15"/>
      <c r="E13" s="158">
        <v>6.5</v>
      </c>
      <c r="F13" s="158">
        <v>351.7</v>
      </c>
      <c r="G13" s="158">
        <v>74.4</v>
      </c>
      <c r="H13" s="158">
        <v>10.7</v>
      </c>
      <c r="I13" s="158">
        <v>8.5</v>
      </c>
      <c r="J13" s="158"/>
      <c r="K13" s="158"/>
      <c r="L13" s="158"/>
      <c r="M13" s="158"/>
      <c r="N13" s="158"/>
      <c r="O13" s="158"/>
      <c r="P13" s="158">
        <v>11.5</v>
      </c>
      <c r="Q13" s="158"/>
      <c r="R13" s="158">
        <v>354.7</v>
      </c>
      <c r="S13" s="158"/>
      <c r="T13" s="159"/>
      <c r="U13" s="112">
        <f t="shared" si="0"/>
        <v>1823.3000000000002</v>
      </c>
    </row>
    <row r="14" spans="1:22" ht="12.75">
      <c r="A14" s="8" t="s">
        <v>223</v>
      </c>
      <c r="B14" s="174">
        <v>432.4</v>
      </c>
      <c r="C14" s="158"/>
      <c r="D14" s="15"/>
      <c r="E14" s="158">
        <v>47.6</v>
      </c>
      <c r="F14" s="158">
        <v>115.1</v>
      </c>
      <c r="G14" s="158">
        <v>11</v>
      </c>
      <c r="H14" s="158">
        <v>13.3</v>
      </c>
      <c r="I14" s="158">
        <v>41.3</v>
      </c>
      <c r="J14" s="158"/>
      <c r="K14" s="158"/>
      <c r="L14" s="158">
        <v>22.2</v>
      </c>
      <c r="M14" s="158"/>
      <c r="N14" s="158"/>
      <c r="O14" s="158">
        <v>4</v>
      </c>
      <c r="P14" s="158">
        <v>34.8</v>
      </c>
      <c r="Q14" s="158"/>
      <c r="R14" s="158">
        <v>30.1</v>
      </c>
      <c r="S14" s="158"/>
      <c r="T14" s="158"/>
      <c r="U14" s="112">
        <f t="shared" si="0"/>
        <v>751.8</v>
      </c>
      <c r="V14" s="19"/>
    </row>
    <row r="15" spans="1:21" ht="12.75">
      <c r="A15" s="8" t="s">
        <v>249</v>
      </c>
      <c r="B15" s="174">
        <v>579</v>
      </c>
      <c r="C15" s="158"/>
      <c r="D15" s="15"/>
      <c r="E15" s="158">
        <v>9.2</v>
      </c>
      <c r="F15" s="158">
        <v>266.5</v>
      </c>
      <c r="G15" s="158">
        <v>4.7</v>
      </c>
      <c r="H15" s="158">
        <v>13.1</v>
      </c>
      <c r="I15" s="158">
        <v>58.1</v>
      </c>
      <c r="J15" s="158"/>
      <c r="K15" s="158"/>
      <c r="L15" s="158">
        <v>1.1</v>
      </c>
      <c r="M15" s="158"/>
      <c r="N15" s="158"/>
      <c r="O15" s="158"/>
      <c r="P15" s="158">
        <v>12</v>
      </c>
      <c r="Q15" s="158">
        <v>1</v>
      </c>
      <c r="R15" s="158">
        <v>25.3</v>
      </c>
      <c r="S15" s="158">
        <v>0.8</v>
      </c>
      <c r="T15" s="158">
        <v>0.8</v>
      </c>
      <c r="U15" s="112">
        <f t="shared" si="0"/>
        <v>971.6</v>
      </c>
    </row>
    <row r="16" spans="1:21" ht="12.75">
      <c r="A16" s="8" t="s">
        <v>225</v>
      </c>
      <c r="B16" s="174">
        <v>1234.7</v>
      </c>
      <c r="C16" s="158"/>
      <c r="D16" s="15"/>
      <c r="E16" s="158">
        <v>2</v>
      </c>
      <c r="F16" s="158">
        <v>312.1</v>
      </c>
      <c r="G16" s="158">
        <v>0.5</v>
      </c>
      <c r="H16" s="158">
        <v>28.3</v>
      </c>
      <c r="I16" s="158">
        <v>12.5</v>
      </c>
      <c r="J16" s="158"/>
      <c r="K16" s="158">
        <v>0.4</v>
      </c>
      <c r="L16" s="158">
        <v>5.3</v>
      </c>
      <c r="M16" s="158">
        <v>0.3</v>
      </c>
      <c r="N16" s="158"/>
      <c r="O16" s="158"/>
      <c r="P16" s="158">
        <v>2.6</v>
      </c>
      <c r="Q16" s="158"/>
      <c r="R16" s="158">
        <v>112.4</v>
      </c>
      <c r="S16" s="158"/>
      <c r="T16" s="158"/>
      <c r="U16" s="112">
        <f t="shared" si="0"/>
        <v>1711.1000000000001</v>
      </c>
    </row>
    <row r="17" spans="1:22" ht="12.75">
      <c r="A17" s="8" t="s">
        <v>226</v>
      </c>
      <c r="B17" s="174">
        <v>423.5</v>
      </c>
      <c r="C17" s="158">
        <v>8.9</v>
      </c>
      <c r="D17" s="15"/>
      <c r="E17" s="158"/>
      <c r="F17" s="158">
        <v>137.7</v>
      </c>
      <c r="G17" s="158">
        <v>499.4</v>
      </c>
      <c r="H17" s="158">
        <v>9</v>
      </c>
      <c r="I17" s="158">
        <v>21.2</v>
      </c>
      <c r="J17" s="158"/>
      <c r="K17" s="158"/>
      <c r="L17" s="158">
        <v>9.7</v>
      </c>
      <c r="M17" s="158"/>
      <c r="N17" s="158"/>
      <c r="O17" s="158"/>
      <c r="P17" s="158">
        <v>13</v>
      </c>
      <c r="Q17" s="158"/>
      <c r="R17" s="158">
        <v>68.1</v>
      </c>
      <c r="S17" s="158"/>
      <c r="T17" s="158"/>
      <c r="U17" s="112">
        <f t="shared" si="0"/>
        <v>1190.5</v>
      </c>
      <c r="V17" s="19"/>
    </row>
    <row r="18" spans="1:21" ht="12.75">
      <c r="A18" s="8" t="s">
        <v>227</v>
      </c>
      <c r="B18" s="174">
        <v>2.6</v>
      </c>
      <c r="C18" s="158">
        <v>19</v>
      </c>
      <c r="D18" s="15"/>
      <c r="E18" s="158"/>
      <c r="F18" s="158">
        <v>2</v>
      </c>
      <c r="G18" s="158">
        <v>164.5</v>
      </c>
      <c r="H18" s="158">
        <v>2</v>
      </c>
      <c r="I18" s="158"/>
      <c r="J18" s="158"/>
      <c r="K18" s="158"/>
      <c r="L18" s="158"/>
      <c r="M18" s="158"/>
      <c r="N18" s="158"/>
      <c r="O18" s="158"/>
      <c r="P18" s="158"/>
      <c r="Q18" s="158"/>
      <c r="R18" s="158"/>
      <c r="S18" s="158"/>
      <c r="T18" s="158"/>
      <c r="U18" s="112">
        <f t="shared" si="0"/>
        <v>190.1</v>
      </c>
    </row>
    <row r="19" spans="1:21" ht="12.75">
      <c r="A19" s="8" t="s">
        <v>228</v>
      </c>
      <c r="B19" s="174">
        <v>1678.8</v>
      </c>
      <c r="C19" s="158">
        <v>2</v>
      </c>
      <c r="D19" s="15"/>
      <c r="E19" s="158">
        <v>23.3</v>
      </c>
      <c r="F19" s="158">
        <v>733.8</v>
      </c>
      <c r="G19" s="158">
        <v>524.3</v>
      </c>
      <c r="H19" s="158"/>
      <c r="I19" s="158">
        <v>55</v>
      </c>
      <c r="J19" s="158">
        <v>23.5</v>
      </c>
      <c r="K19" s="158">
        <v>1.5</v>
      </c>
      <c r="L19" s="158">
        <v>8.1</v>
      </c>
      <c r="M19" s="158">
        <v>3.2</v>
      </c>
      <c r="N19" s="158">
        <v>6.1</v>
      </c>
      <c r="O19" s="158">
        <v>17.9</v>
      </c>
      <c r="P19" s="158">
        <v>208.8</v>
      </c>
      <c r="Q19" s="158">
        <v>119.8</v>
      </c>
      <c r="R19" s="158">
        <v>171.8</v>
      </c>
      <c r="S19" s="158">
        <v>5.2</v>
      </c>
      <c r="T19" s="158"/>
      <c r="U19" s="112">
        <f t="shared" si="0"/>
        <v>3583.1</v>
      </c>
    </row>
    <row r="20" spans="1:21" ht="12.75">
      <c r="A20" s="8" t="s">
        <v>229</v>
      </c>
      <c r="B20" s="174">
        <v>10</v>
      </c>
      <c r="C20" s="158"/>
      <c r="D20" s="15"/>
      <c r="E20" s="158"/>
      <c r="F20" s="158">
        <v>0.3</v>
      </c>
      <c r="G20" s="158">
        <v>55.1</v>
      </c>
      <c r="H20" s="158"/>
      <c r="I20" s="158"/>
      <c r="J20" s="158"/>
      <c r="K20" s="158"/>
      <c r="L20" s="158"/>
      <c r="M20" s="158"/>
      <c r="N20" s="158"/>
      <c r="O20" s="158"/>
      <c r="P20" s="158"/>
      <c r="Q20" s="158"/>
      <c r="R20" s="158"/>
      <c r="S20" s="158"/>
      <c r="T20" s="158"/>
      <c r="U20" s="112">
        <f t="shared" si="0"/>
        <v>65.4</v>
      </c>
    </row>
    <row r="21" spans="1:21" ht="12.75">
      <c r="A21" s="8" t="s">
        <v>230</v>
      </c>
      <c r="B21" s="175">
        <v>80.5</v>
      </c>
      <c r="C21" s="161">
        <v>8</v>
      </c>
      <c r="D21" s="162"/>
      <c r="E21" s="161">
        <v>6</v>
      </c>
      <c r="F21" s="161">
        <v>143.5</v>
      </c>
      <c r="G21" s="161">
        <v>159.4</v>
      </c>
      <c r="H21" s="161"/>
      <c r="I21" s="161">
        <v>0.3</v>
      </c>
      <c r="J21" s="161"/>
      <c r="K21" s="161"/>
      <c r="L21" s="161"/>
      <c r="M21" s="161"/>
      <c r="N21" s="161"/>
      <c r="O21" s="161"/>
      <c r="P21" s="161">
        <v>3.1</v>
      </c>
      <c r="Q21" s="161"/>
      <c r="R21" s="161">
        <v>1.1</v>
      </c>
      <c r="S21" s="161"/>
      <c r="T21" s="161"/>
      <c r="U21" s="167">
        <f t="shared" si="0"/>
        <v>401.90000000000003</v>
      </c>
    </row>
    <row r="22" spans="1:22" ht="12.75">
      <c r="A22" s="8" t="s">
        <v>231</v>
      </c>
      <c r="B22" s="174">
        <v>119.6</v>
      </c>
      <c r="C22" s="158">
        <v>11.7</v>
      </c>
      <c r="D22" s="15"/>
      <c r="E22" s="158">
        <v>6.5</v>
      </c>
      <c r="F22" s="158">
        <v>30</v>
      </c>
      <c r="G22" s="158">
        <v>123.1</v>
      </c>
      <c r="H22" s="158">
        <v>1.5</v>
      </c>
      <c r="I22" s="158">
        <v>14.3</v>
      </c>
      <c r="J22" s="158"/>
      <c r="K22" s="158"/>
      <c r="L22" s="158">
        <v>10</v>
      </c>
      <c r="M22" s="158"/>
      <c r="N22" s="158"/>
      <c r="O22" s="158"/>
      <c r="P22" s="158"/>
      <c r="Q22" s="158">
        <v>0.3</v>
      </c>
      <c r="R22" s="158">
        <v>8.4</v>
      </c>
      <c r="S22" s="158"/>
      <c r="T22" s="158"/>
      <c r="U22" s="112">
        <f t="shared" si="0"/>
        <v>325.4</v>
      </c>
      <c r="V22" s="19"/>
    </row>
    <row r="23" spans="1:22" ht="12.75">
      <c r="A23" s="8" t="s">
        <v>250</v>
      </c>
      <c r="B23" s="174">
        <v>230.1</v>
      </c>
      <c r="C23" s="158"/>
      <c r="D23" s="15"/>
      <c r="E23" s="158"/>
      <c r="F23" s="158">
        <v>25.5</v>
      </c>
      <c r="G23" s="158">
        <v>5.3</v>
      </c>
      <c r="H23" s="158"/>
      <c r="I23" s="158">
        <v>12.3</v>
      </c>
      <c r="J23" s="158"/>
      <c r="K23" s="158"/>
      <c r="L23" s="158">
        <v>6</v>
      </c>
      <c r="M23" s="158"/>
      <c r="N23" s="158"/>
      <c r="O23" s="158"/>
      <c r="P23" s="158">
        <v>1</v>
      </c>
      <c r="Q23" s="158"/>
      <c r="R23" s="158">
        <v>11.7</v>
      </c>
      <c r="S23" s="158"/>
      <c r="T23" s="158"/>
      <c r="U23" s="112">
        <f t="shared" si="0"/>
        <v>291.9</v>
      </c>
      <c r="V23" s="19"/>
    </row>
    <row r="24" spans="1:22" ht="12.75">
      <c r="A24" s="8" t="s">
        <v>233</v>
      </c>
      <c r="B24" s="174">
        <v>14.5</v>
      </c>
      <c r="C24" s="158"/>
      <c r="D24" s="15"/>
      <c r="E24" s="158"/>
      <c r="F24" s="158">
        <v>4</v>
      </c>
      <c r="G24" s="158"/>
      <c r="H24" s="158"/>
      <c r="I24" s="158">
        <v>4</v>
      </c>
      <c r="J24" s="158"/>
      <c r="K24" s="158"/>
      <c r="L24" s="158"/>
      <c r="M24" s="158"/>
      <c r="N24" s="158"/>
      <c r="O24" s="158"/>
      <c r="P24" s="158"/>
      <c r="Q24" s="158"/>
      <c r="R24" s="158"/>
      <c r="S24" s="158"/>
      <c r="T24" s="158"/>
      <c r="U24" s="112">
        <f t="shared" si="0"/>
        <v>22.5</v>
      </c>
      <c r="V24" s="19"/>
    </row>
    <row r="25" spans="1:21" ht="12.75">
      <c r="A25" s="8" t="s">
        <v>234</v>
      </c>
      <c r="B25" s="174">
        <v>18.5</v>
      </c>
      <c r="C25" s="158"/>
      <c r="D25" s="15"/>
      <c r="E25" s="158"/>
      <c r="F25" s="158">
        <v>16</v>
      </c>
      <c r="G25" s="158">
        <v>35.3</v>
      </c>
      <c r="H25" s="158"/>
      <c r="I25" s="158"/>
      <c r="J25" s="158"/>
      <c r="K25" s="158"/>
      <c r="L25" s="158"/>
      <c r="M25" s="158"/>
      <c r="N25" s="158"/>
      <c r="O25" s="158"/>
      <c r="P25" s="158"/>
      <c r="Q25" s="158"/>
      <c r="R25" s="158"/>
      <c r="S25" s="158"/>
      <c r="T25" s="158"/>
      <c r="U25" s="112">
        <f t="shared" si="0"/>
        <v>69.8</v>
      </c>
    </row>
    <row r="26" spans="1:22" ht="12.75">
      <c r="A26" s="8" t="s">
        <v>235</v>
      </c>
      <c r="B26" s="174">
        <v>81.8</v>
      </c>
      <c r="C26" s="158">
        <v>1</v>
      </c>
      <c r="D26" s="15"/>
      <c r="E26" s="158">
        <v>1.2</v>
      </c>
      <c r="F26" s="158">
        <v>25</v>
      </c>
      <c r="G26" s="158">
        <v>125.9</v>
      </c>
      <c r="H26" s="158">
        <v>3.9</v>
      </c>
      <c r="I26" s="158">
        <v>1.9</v>
      </c>
      <c r="J26" s="158"/>
      <c r="K26" s="158">
        <v>9.5</v>
      </c>
      <c r="L26" s="158">
        <v>1</v>
      </c>
      <c r="M26" s="158"/>
      <c r="N26" s="158">
        <v>1.3</v>
      </c>
      <c r="O26" s="158">
        <v>0.4</v>
      </c>
      <c r="P26" s="158">
        <v>1.8</v>
      </c>
      <c r="Q26" s="158"/>
      <c r="R26" s="158">
        <v>19.3</v>
      </c>
      <c r="S26" s="158">
        <v>0.1</v>
      </c>
      <c r="T26" s="158"/>
      <c r="U26" s="179">
        <f t="shared" si="0"/>
        <v>274.1000000000001</v>
      </c>
      <c r="V26" s="19"/>
    </row>
    <row r="27" spans="1:21" ht="12.75">
      <c r="A27" s="8" t="s">
        <v>236</v>
      </c>
      <c r="B27" s="174">
        <v>102.1</v>
      </c>
      <c r="C27" s="158"/>
      <c r="D27" s="15"/>
      <c r="E27" s="158"/>
      <c r="F27" s="158">
        <v>33.3</v>
      </c>
      <c r="G27" s="158">
        <v>216.6</v>
      </c>
      <c r="H27" s="158">
        <v>2.6</v>
      </c>
      <c r="I27" s="158">
        <v>11.8</v>
      </c>
      <c r="J27" s="158"/>
      <c r="K27" s="158"/>
      <c r="L27" s="158">
        <v>0.8</v>
      </c>
      <c r="M27" s="158"/>
      <c r="N27" s="158"/>
      <c r="O27" s="158"/>
      <c r="P27" s="158">
        <v>3</v>
      </c>
      <c r="Q27" s="158"/>
      <c r="R27" s="158">
        <v>49.8</v>
      </c>
      <c r="S27" s="158"/>
      <c r="T27" s="158"/>
      <c r="U27" s="112">
        <f t="shared" si="0"/>
        <v>420.00000000000006</v>
      </c>
    </row>
    <row r="28" spans="1:22" ht="12.75">
      <c r="A28" s="8" t="s">
        <v>251</v>
      </c>
      <c r="B28" s="174">
        <v>662.7</v>
      </c>
      <c r="C28" s="158">
        <v>2</v>
      </c>
      <c r="D28" s="15"/>
      <c r="E28" s="158"/>
      <c r="F28" s="158">
        <v>255.3</v>
      </c>
      <c r="G28" s="158">
        <v>780.4</v>
      </c>
      <c r="H28" s="158">
        <v>4</v>
      </c>
      <c r="I28" s="158">
        <v>74.3</v>
      </c>
      <c r="J28" s="158">
        <v>2</v>
      </c>
      <c r="K28" s="158">
        <v>1.5</v>
      </c>
      <c r="L28" s="158">
        <v>3</v>
      </c>
      <c r="M28" s="158"/>
      <c r="N28" s="158">
        <v>11.3</v>
      </c>
      <c r="O28" s="158"/>
      <c r="P28" s="158">
        <v>17.8</v>
      </c>
      <c r="Q28" s="158"/>
      <c r="R28" s="158">
        <v>62</v>
      </c>
      <c r="S28" s="158"/>
      <c r="T28" s="158"/>
      <c r="U28" s="112">
        <f t="shared" si="0"/>
        <v>1876.3</v>
      </c>
      <c r="V28" s="19"/>
    </row>
    <row r="29" spans="1:21" ht="12.75">
      <c r="A29" s="8" t="s">
        <v>238</v>
      </c>
      <c r="B29" s="175">
        <v>1402.9</v>
      </c>
      <c r="C29" s="161">
        <v>157.1</v>
      </c>
      <c r="D29" s="161">
        <v>1.4</v>
      </c>
      <c r="E29" s="161">
        <v>42.1</v>
      </c>
      <c r="F29" s="161">
        <v>390.1</v>
      </c>
      <c r="G29" s="161">
        <v>3134.2</v>
      </c>
      <c r="H29" s="161">
        <v>5.8</v>
      </c>
      <c r="I29" s="161">
        <v>97.4</v>
      </c>
      <c r="J29" s="161">
        <v>7</v>
      </c>
      <c r="K29" s="161">
        <v>3.1</v>
      </c>
      <c r="L29" s="161">
        <v>57.9</v>
      </c>
      <c r="M29" s="161">
        <v>1.4</v>
      </c>
      <c r="N29" s="161">
        <v>2.4</v>
      </c>
      <c r="O29" s="161"/>
      <c r="P29" s="161">
        <v>70.4</v>
      </c>
      <c r="Q29" s="161">
        <v>1</v>
      </c>
      <c r="R29" s="161">
        <v>120.5</v>
      </c>
      <c r="S29" s="161">
        <v>1.6</v>
      </c>
      <c r="T29" s="161"/>
      <c r="U29" s="167">
        <f t="shared" si="0"/>
        <v>5496.299999999998</v>
      </c>
    </row>
    <row r="30" spans="1:21" ht="12.75">
      <c r="A30" s="8" t="s">
        <v>239</v>
      </c>
      <c r="B30" s="174">
        <v>412.4</v>
      </c>
      <c r="C30" s="158">
        <v>194.3</v>
      </c>
      <c r="D30" s="158">
        <v>73.5</v>
      </c>
      <c r="E30" s="158">
        <v>4.3</v>
      </c>
      <c r="F30" s="158">
        <v>41.2</v>
      </c>
      <c r="G30" s="158">
        <v>2868</v>
      </c>
      <c r="H30" s="158">
        <v>4.5</v>
      </c>
      <c r="I30" s="158">
        <v>25</v>
      </c>
      <c r="J30" s="158"/>
      <c r="K30" s="158">
        <v>9.7</v>
      </c>
      <c r="L30" s="158"/>
      <c r="M30" s="158"/>
      <c r="N30" s="158"/>
      <c r="O30" s="158"/>
      <c r="P30" s="158">
        <v>13.8</v>
      </c>
      <c r="Q30" s="158"/>
      <c r="R30" s="158">
        <v>37.2</v>
      </c>
      <c r="S30" s="158"/>
      <c r="T30" s="158"/>
      <c r="U30" s="112">
        <f t="shared" si="0"/>
        <v>3683.8999999999996</v>
      </c>
    </row>
    <row r="31" spans="2:21" ht="0.75" customHeight="1">
      <c r="B31" s="176"/>
      <c r="C31" s="177"/>
      <c r="D31" s="177"/>
      <c r="E31" s="177"/>
      <c r="F31" s="177"/>
      <c r="G31" s="177"/>
      <c r="H31" s="177"/>
      <c r="I31" s="177"/>
      <c r="J31" s="177"/>
      <c r="K31" s="177"/>
      <c r="L31" s="177"/>
      <c r="M31" s="177"/>
      <c r="N31" s="177"/>
      <c r="O31" s="177"/>
      <c r="P31" s="177"/>
      <c r="Q31" s="177"/>
      <c r="R31" s="177"/>
      <c r="S31" s="177"/>
      <c r="T31" s="177"/>
      <c r="U31" s="180"/>
    </row>
    <row r="32" spans="2:21" ht="0.75" customHeight="1" hidden="1">
      <c r="B32" s="16"/>
      <c r="C32" s="16"/>
      <c r="D32" s="16"/>
      <c r="E32" s="16"/>
      <c r="F32" s="16"/>
      <c r="G32" s="16"/>
      <c r="H32" s="16"/>
      <c r="I32" s="16"/>
      <c r="J32" s="16"/>
      <c r="K32" s="16"/>
      <c r="L32" s="16"/>
      <c r="M32" s="16"/>
      <c r="N32" s="16"/>
      <c r="O32" s="16"/>
      <c r="P32" s="16"/>
      <c r="Q32" s="16"/>
      <c r="R32" s="16"/>
      <c r="S32" s="16"/>
      <c r="T32" s="16"/>
      <c r="U32" s="180"/>
    </row>
    <row r="33" spans="1:21" ht="0.75" customHeight="1" hidden="1">
      <c r="A33" s="40" t="s">
        <v>23</v>
      </c>
      <c r="B33" s="38"/>
      <c r="C33" s="38"/>
      <c r="D33" s="38"/>
      <c r="E33" s="38"/>
      <c r="F33" s="38"/>
      <c r="G33" s="38"/>
      <c r="H33" s="38"/>
      <c r="I33" s="38"/>
      <c r="J33" s="38"/>
      <c r="K33" s="38"/>
      <c r="L33" s="38"/>
      <c r="M33" s="38"/>
      <c r="N33" s="38"/>
      <c r="O33" s="38"/>
      <c r="P33" s="38"/>
      <c r="Q33" s="38"/>
      <c r="R33" s="38"/>
      <c r="S33" s="38"/>
      <c r="T33" s="38"/>
      <c r="U33" s="181"/>
    </row>
    <row r="34" spans="2:21" ht="0.75" customHeight="1" hidden="1">
      <c r="B34" s="16"/>
      <c r="C34" s="16"/>
      <c r="D34" s="16"/>
      <c r="E34" s="16"/>
      <c r="F34" s="16"/>
      <c r="G34" s="16"/>
      <c r="H34" s="16"/>
      <c r="I34" s="16"/>
      <c r="J34" s="16"/>
      <c r="K34" s="16"/>
      <c r="L34" s="16"/>
      <c r="M34" s="16"/>
      <c r="N34" s="16"/>
      <c r="O34" s="16"/>
      <c r="P34" s="16"/>
      <c r="Q34" s="16"/>
      <c r="R34" s="16"/>
      <c r="S34" s="16"/>
      <c r="T34" s="16"/>
      <c r="U34" s="180"/>
    </row>
    <row r="35" spans="1:21" ht="12.75">
      <c r="A35" s="239" t="s">
        <v>163</v>
      </c>
      <c r="B35" s="169">
        <f aca="true" t="shared" si="1" ref="B35:T35">SUM(B4:B34)</f>
        <v>14368.400000000001</v>
      </c>
      <c r="C35" s="105">
        <f t="shared" si="1"/>
        <v>487.5</v>
      </c>
      <c r="D35" s="105">
        <f t="shared" si="1"/>
        <v>79.4</v>
      </c>
      <c r="E35" s="105">
        <f t="shared" si="1"/>
        <v>358.90000000000003</v>
      </c>
      <c r="F35" s="178">
        <f t="shared" si="1"/>
        <v>5814.700000000001</v>
      </c>
      <c r="G35" s="105">
        <f t="shared" si="1"/>
        <v>9078.699999999999</v>
      </c>
      <c r="H35" s="105">
        <f t="shared" si="1"/>
        <v>288.50000000000006</v>
      </c>
      <c r="I35" s="105">
        <f t="shared" si="1"/>
        <v>1129.0999999999997</v>
      </c>
      <c r="J35" s="105">
        <f t="shared" si="1"/>
        <v>74.69999999999999</v>
      </c>
      <c r="K35" s="105">
        <f t="shared" si="1"/>
        <v>57.3</v>
      </c>
      <c r="L35" s="105">
        <f t="shared" si="1"/>
        <v>204.1</v>
      </c>
      <c r="M35" s="105">
        <f t="shared" si="1"/>
        <v>6.9</v>
      </c>
      <c r="N35" s="105">
        <f t="shared" si="1"/>
        <v>29</v>
      </c>
      <c r="O35" s="105">
        <f t="shared" si="1"/>
        <v>22.299999999999997</v>
      </c>
      <c r="P35" s="105">
        <f t="shared" si="1"/>
        <v>555.6999999999999</v>
      </c>
      <c r="Q35" s="105">
        <f t="shared" si="1"/>
        <v>213.7</v>
      </c>
      <c r="R35" s="105">
        <f t="shared" si="1"/>
        <v>1757.1999999999998</v>
      </c>
      <c r="S35" s="105">
        <f t="shared" si="1"/>
        <v>9.3</v>
      </c>
      <c r="T35" s="105">
        <f t="shared" si="1"/>
        <v>9.5</v>
      </c>
      <c r="U35" s="170">
        <f>SUM(B35:T35)</f>
        <v>34544.899999999994</v>
      </c>
    </row>
    <row r="36" spans="4:6" ht="12.75">
      <c r="D36" s="18"/>
      <c r="F36" s="19"/>
    </row>
  </sheetData>
  <printOptions gridLines="1" horizontalCentered="1"/>
  <pageMargins left="0.2362204724409449" right="0.5511811023622047" top="1.4960629921259843" bottom="0.3937007874015748" header="0.3937007874015748" footer="0.5905511811023623"/>
  <pageSetup horizontalDpi="300" verticalDpi="300" orientation="landscape" r:id="rId1"/>
  <headerFooter alignWithMargins="0">
    <oddHeader>&amp;L&amp;8 &amp;10SERVICIO AGRÍCOLA Y GANADERO
Departamento Protección Agrícola
Viñas y Vinos&amp;C&amp;14&amp;U
&amp;U
SUPERFICIE COMUNAL DE CEPAJES TINTOS
PARA VINIFICACIÓN - VIIª REGIÓN (ha.)&amp;R&amp;12CUADRO Nº 25</oddHeader>
    <oddFooter>&amp;L&amp;F</oddFooter>
  </headerFooter>
</worksheet>
</file>

<file path=xl/worksheets/sheet29.xml><?xml version="1.0" encoding="utf-8"?>
<worksheet xmlns="http://schemas.openxmlformats.org/spreadsheetml/2006/main" xmlns:r="http://schemas.openxmlformats.org/officeDocument/2006/relationships">
  <dimension ref="A1:R29"/>
  <sheetViews>
    <sheetView zoomScale="75" zoomScaleNormal="75" workbookViewId="0" topLeftCell="A1">
      <selection activeCell="A1" sqref="A1"/>
    </sheetView>
  </sheetViews>
  <sheetFormatPr defaultColWidth="11.421875" defaultRowHeight="12.75"/>
  <cols>
    <col min="1" max="1" width="12.7109375" style="8" customWidth="1"/>
    <col min="2" max="2" width="6.421875" style="8" customWidth="1"/>
    <col min="3" max="3" width="7.7109375" style="8" customWidth="1"/>
    <col min="4" max="4" width="5.7109375" style="8" customWidth="1"/>
    <col min="5" max="6" width="7.7109375" style="8" customWidth="1"/>
    <col min="7" max="7" width="6.57421875" style="8" customWidth="1"/>
    <col min="8" max="9" width="7.7109375" style="8" customWidth="1"/>
    <col min="10" max="10" width="7.00390625" style="8" customWidth="1"/>
    <col min="11" max="11" width="7.7109375" style="8" customWidth="1"/>
    <col min="12" max="12" width="6.140625" style="8" customWidth="1"/>
    <col min="13" max="13" width="6.421875" style="8" customWidth="1"/>
    <col min="14" max="14" width="6.00390625" style="8" customWidth="1"/>
    <col min="15" max="15" width="5.8515625" style="8" customWidth="1"/>
    <col min="16" max="16" width="5.7109375" style="8" customWidth="1"/>
    <col min="17" max="17" width="4.8515625" style="0" customWidth="1"/>
    <col min="18" max="18" width="9.8515625" style="0" customWidth="1"/>
  </cols>
  <sheetData>
    <row r="1" spans="1:18" ht="84.75" customHeight="1">
      <c r="A1" s="32" t="s">
        <v>115</v>
      </c>
      <c r="B1" s="21" t="s">
        <v>51</v>
      </c>
      <c r="C1" s="21" t="s">
        <v>43</v>
      </c>
      <c r="D1" s="21" t="s">
        <v>48</v>
      </c>
      <c r="E1" s="21" t="s">
        <v>50</v>
      </c>
      <c r="F1" s="21" t="s">
        <v>74</v>
      </c>
      <c r="G1" s="21" t="s">
        <v>49</v>
      </c>
      <c r="H1" s="21" t="s">
        <v>41</v>
      </c>
      <c r="I1" s="21" t="s">
        <v>44</v>
      </c>
      <c r="J1" s="21" t="s">
        <v>45</v>
      </c>
      <c r="K1" s="21" t="s">
        <v>46</v>
      </c>
      <c r="L1" s="21" t="s">
        <v>75</v>
      </c>
      <c r="M1" s="21" t="s">
        <v>53</v>
      </c>
      <c r="N1" s="21" t="s">
        <v>55</v>
      </c>
      <c r="O1" s="21" t="s">
        <v>548</v>
      </c>
      <c r="P1" s="46" t="s">
        <v>52</v>
      </c>
      <c r="Q1" s="21" t="s">
        <v>547</v>
      </c>
      <c r="R1" s="21" t="s">
        <v>3</v>
      </c>
    </row>
    <row r="2" spans="1:18" ht="12.75">
      <c r="A2" s="8" t="s">
        <v>213</v>
      </c>
      <c r="B2" s="164"/>
      <c r="C2" s="159">
        <v>106.1</v>
      </c>
      <c r="D2" s="159"/>
      <c r="E2" s="159"/>
      <c r="F2" s="159"/>
      <c r="G2" s="159">
        <v>11.3</v>
      </c>
      <c r="H2" s="159">
        <v>722.8</v>
      </c>
      <c r="I2" s="159">
        <v>79.7</v>
      </c>
      <c r="J2" s="159"/>
      <c r="K2" s="159">
        <v>44.4</v>
      </c>
      <c r="L2" s="159"/>
      <c r="M2" s="159">
        <v>1.5</v>
      </c>
      <c r="N2" s="159"/>
      <c r="O2" s="159">
        <v>14.6</v>
      </c>
      <c r="P2" s="159"/>
      <c r="Q2" s="159"/>
      <c r="R2" s="166">
        <f aca="true" t="shared" si="0" ref="R2:R21">SUM(B2:Q2)</f>
        <v>980.4</v>
      </c>
    </row>
    <row r="3" spans="1:18" ht="12.75">
      <c r="A3" s="8" t="s">
        <v>214</v>
      </c>
      <c r="B3" s="165"/>
      <c r="C3" s="160">
        <v>62.4</v>
      </c>
      <c r="D3" s="160"/>
      <c r="E3" s="160"/>
      <c r="F3" s="160"/>
      <c r="G3" s="160"/>
      <c r="H3" s="160">
        <v>101.9</v>
      </c>
      <c r="I3" s="160">
        <v>16</v>
      </c>
      <c r="J3" s="160"/>
      <c r="K3" s="160"/>
      <c r="L3" s="160"/>
      <c r="M3" s="160"/>
      <c r="N3" s="160"/>
      <c r="O3" s="160"/>
      <c r="P3" s="160"/>
      <c r="Q3" s="160"/>
      <c r="R3" s="107">
        <f t="shared" si="0"/>
        <v>180.3</v>
      </c>
    </row>
    <row r="4" spans="1:18" ht="12.75">
      <c r="A4" s="8" t="s">
        <v>215</v>
      </c>
      <c r="B4" s="165"/>
      <c r="C4" s="160">
        <v>16</v>
      </c>
      <c r="D4" s="160"/>
      <c r="E4" s="160"/>
      <c r="F4" s="160"/>
      <c r="G4" s="160"/>
      <c r="H4" s="160">
        <v>128.5</v>
      </c>
      <c r="I4" s="160">
        <v>54.3</v>
      </c>
      <c r="J4" s="160"/>
      <c r="K4" s="160">
        <v>12.6</v>
      </c>
      <c r="L4" s="160"/>
      <c r="M4" s="160">
        <v>3</v>
      </c>
      <c r="N4" s="160"/>
      <c r="O4" s="160"/>
      <c r="P4" s="160"/>
      <c r="Q4" s="160"/>
      <c r="R4" s="107">
        <f t="shared" si="0"/>
        <v>214.4</v>
      </c>
    </row>
    <row r="5" spans="1:18" ht="12.75">
      <c r="A5" s="8" t="s">
        <v>216</v>
      </c>
      <c r="B5" s="165">
        <v>0.5</v>
      </c>
      <c r="C5" s="160">
        <v>569.4</v>
      </c>
      <c r="D5" s="160"/>
      <c r="E5" s="160">
        <v>2.8</v>
      </c>
      <c r="F5" s="160"/>
      <c r="G5" s="160">
        <v>19.3</v>
      </c>
      <c r="H5" s="160">
        <v>1127.8</v>
      </c>
      <c r="I5" s="160">
        <v>30.4</v>
      </c>
      <c r="J5" s="160">
        <v>0.8</v>
      </c>
      <c r="K5" s="160">
        <v>21.8</v>
      </c>
      <c r="L5" s="160">
        <v>0.7</v>
      </c>
      <c r="M5" s="160">
        <v>9.6</v>
      </c>
      <c r="N5" s="160">
        <v>15.2</v>
      </c>
      <c r="O5" s="160">
        <v>1.8</v>
      </c>
      <c r="P5" s="160">
        <v>1</v>
      </c>
      <c r="Q5" s="160"/>
      <c r="R5" s="107">
        <f t="shared" si="0"/>
        <v>1801.0999999999997</v>
      </c>
    </row>
    <row r="6" spans="1:18" ht="12.75">
      <c r="A6" s="8" t="s">
        <v>243</v>
      </c>
      <c r="B6" s="165"/>
      <c r="C6" s="160">
        <v>364.5</v>
      </c>
      <c r="D6" s="160"/>
      <c r="E6" s="160"/>
      <c r="F6" s="160">
        <v>39.5</v>
      </c>
      <c r="G6" s="160">
        <v>4.8</v>
      </c>
      <c r="H6" s="160">
        <v>764.1</v>
      </c>
      <c r="I6" s="160">
        <v>61.6</v>
      </c>
      <c r="J6" s="160">
        <v>5.9</v>
      </c>
      <c r="K6" s="160">
        <v>37.2</v>
      </c>
      <c r="L6" s="160">
        <v>0.5</v>
      </c>
      <c r="M6" s="160">
        <v>14</v>
      </c>
      <c r="N6" s="160"/>
      <c r="O6" s="160">
        <v>10.5</v>
      </c>
      <c r="P6" s="160"/>
      <c r="Q6" s="160"/>
      <c r="R6" s="107">
        <f t="shared" si="0"/>
        <v>1302.6000000000001</v>
      </c>
    </row>
    <row r="7" spans="1:18" ht="12.75">
      <c r="A7" s="8" t="s">
        <v>218</v>
      </c>
      <c r="B7" s="165">
        <v>9</v>
      </c>
      <c r="C7" s="160">
        <v>19.9</v>
      </c>
      <c r="D7" s="160"/>
      <c r="E7" s="160"/>
      <c r="F7" s="160">
        <v>2.5</v>
      </c>
      <c r="G7" s="160">
        <v>27.2</v>
      </c>
      <c r="H7" s="160">
        <v>69.5</v>
      </c>
      <c r="I7" s="160">
        <v>62.3</v>
      </c>
      <c r="J7" s="160">
        <v>0.5</v>
      </c>
      <c r="K7" s="160">
        <v>1.2</v>
      </c>
      <c r="L7" s="160"/>
      <c r="M7" s="160"/>
      <c r="N7" s="160"/>
      <c r="O7" s="160">
        <v>73.7</v>
      </c>
      <c r="P7" s="160"/>
      <c r="Q7" s="160"/>
      <c r="R7" s="107">
        <f t="shared" si="0"/>
        <v>265.79999999999995</v>
      </c>
    </row>
    <row r="8" spans="1:18" ht="12.75">
      <c r="A8" s="8" t="s">
        <v>219</v>
      </c>
      <c r="B8" s="165"/>
      <c r="C8" s="160"/>
      <c r="D8" s="160"/>
      <c r="E8" s="160"/>
      <c r="F8" s="160"/>
      <c r="G8" s="160"/>
      <c r="H8" s="160">
        <v>4</v>
      </c>
      <c r="I8" s="160">
        <v>4</v>
      </c>
      <c r="J8" s="160"/>
      <c r="K8" s="160"/>
      <c r="L8" s="160"/>
      <c r="M8" s="160"/>
      <c r="N8" s="160"/>
      <c r="O8" s="160"/>
      <c r="P8" s="160"/>
      <c r="Q8" s="160"/>
      <c r="R8" s="107">
        <f t="shared" si="0"/>
        <v>8</v>
      </c>
    </row>
    <row r="9" spans="1:18" ht="12.75">
      <c r="A9" s="8" t="s">
        <v>248</v>
      </c>
      <c r="B9" s="165"/>
      <c r="C9" s="160"/>
      <c r="D9" s="160"/>
      <c r="E9" s="160"/>
      <c r="F9" s="160"/>
      <c r="G9" s="160"/>
      <c r="H9" s="160">
        <v>17</v>
      </c>
      <c r="I9" s="160"/>
      <c r="J9" s="160"/>
      <c r="K9" s="160">
        <v>9.5</v>
      </c>
      <c r="L9" s="160"/>
      <c r="M9" s="160"/>
      <c r="N9" s="160"/>
      <c r="O9" s="160"/>
      <c r="P9" s="160"/>
      <c r="Q9" s="160"/>
      <c r="R9" s="107">
        <f t="shared" si="0"/>
        <v>26.5</v>
      </c>
    </row>
    <row r="10" spans="1:18" ht="12.75">
      <c r="A10" s="8" t="s">
        <v>221</v>
      </c>
      <c r="B10" s="165"/>
      <c r="C10" s="160">
        <v>211.2</v>
      </c>
      <c r="D10" s="160"/>
      <c r="E10" s="160"/>
      <c r="F10" s="160"/>
      <c r="G10" s="160"/>
      <c r="H10" s="160">
        <v>310.9</v>
      </c>
      <c r="I10" s="160">
        <v>11.5</v>
      </c>
      <c r="J10" s="160"/>
      <c r="K10" s="160">
        <v>23.5</v>
      </c>
      <c r="L10" s="160"/>
      <c r="M10" s="160">
        <v>0.9</v>
      </c>
      <c r="N10" s="160"/>
      <c r="O10" s="160"/>
      <c r="P10" s="160"/>
      <c r="Q10" s="160"/>
      <c r="R10" s="168">
        <f t="shared" si="0"/>
        <v>557.9999999999999</v>
      </c>
    </row>
    <row r="11" spans="1:18" ht="12.75">
      <c r="A11" s="8" t="s">
        <v>222</v>
      </c>
      <c r="B11" s="164">
        <v>14</v>
      </c>
      <c r="C11" s="159">
        <v>176.6</v>
      </c>
      <c r="D11" s="159"/>
      <c r="E11" s="159"/>
      <c r="F11" s="159"/>
      <c r="G11" s="159"/>
      <c r="H11" s="159">
        <v>199.7</v>
      </c>
      <c r="I11" s="159">
        <v>117</v>
      </c>
      <c r="J11" s="159">
        <v>4.4</v>
      </c>
      <c r="K11" s="159"/>
      <c r="L11" s="159"/>
      <c r="M11" s="159"/>
      <c r="N11" s="159"/>
      <c r="O11" s="159"/>
      <c r="P11" s="159"/>
      <c r="Q11" s="159"/>
      <c r="R11" s="107">
        <f t="shared" si="0"/>
        <v>511.69999999999993</v>
      </c>
    </row>
    <row r="12" spans="1:18" ht="12.75">
      <c r="A12" s="8" t="s">
        <v>223</v>
      </c>
      <c r="B12" s="165"/>
      <c r="C12" s="160">
        <v>7.5</v>
      </c>
      <c r="D12" s="160"/>
      <c r="E12" s="160"/>
      <c r="F12" s="160"/>
      <c r="G12" s="160"/>
      <c r="H12" s="160">
        <v>23</v>
      </c>
      <c r="I12" s="160"/>
      <c r="J12" s="160">
        <v>3.8</v>
      </c>
      <c r="K12" s="160"/>
      <c r="L12" s="160"/>
      <c r="M12" s="160"/>
      <c r="N12" s="160">
        <v>4.5</v>
      </c>
      <c r="O12" s="160"/>
      <c r="P12" s="160"/>
      <c r="Q12" s="160"/>
      <c r="R12" s="107">
        <f t="shared" si="0"/>
        <v>38.8</v>
      </c>
    </row>
    <row r="13" spans="1:18" ht="12.75">
      <c r="A13" s="8" t="s">
        <v>249</v>
      </c>
      <c r="B13" s="165"/>
      <c r="C13" s="160">
        <v>42.6</v>
      </c>
      <c r="D13" s="160"/>
      <c r="E13" s="160"/>
      <c r="F13" s="160"/>
      <c r="G13" s="160">
        <v>10.1</v>
      </c>
      <c r="H13" s="160">
        <v>226.7</v>
      </c>
      <c r="I13" s="160">
        <v>44.3</v>
      </c>
      <c r="J13" s="160"/>
      <c r="K13" s="160"/>
      <c r="L13" s="160"/>
      <c r="M13" s="160">
        <v>9.3</v>
      </c>
      <c r="N13" s="160"/>
      <c r="O13" s="160"/>
      <c r="P13" s="160"/>
      <c r="Q13" s="160"/>
      <c r="R13" s="107">
        <f t="shared" si="0"/>
        <v>333</v>
      </c>
    </row>
    <row r="14" spans="1:18" ht="12.75">
      <c r="A14" s="8" t="s">
        <v>225</v>
      </c>
      <c r="B14" s="165"/>
      <c r="C14" s="160">
        <v>107.4</v>
      </c>
      <c r="D14" s="160"/>
      <c r="E14" s="160"/>
      <c r="F14" s="160"/>
      <c r="G14" s="160"/>
      <c r="H14" s="160">
        <v>37.2</v>
      </c>
      <c r="I14" s="160">
        <v>19.2</v>
      </c>
      <c r="J14" s="160"/>
      <c r="K14" s="160"/>
      <c r="L14" s="160"/>
      <c r="M14" s="160"/>
      <c r="N14" s="160"/>
      <c r="O14" s="160"/>
      <c r="P14" s="160"/>
      <c r="Q14" s="160"/>
      <c r="R14" s="107">
        <f t="shared" si="0"/>
        <v>163.8</v>
      </c>
    </row>
    <row r="15" spans="1:18" ht="12.75">
      <c r="A15" s="8" t="s">
        <v>226</v>
      </c>
      <c r="B15" s="165"/>
      <c r="C15" s="160">
        <v>48</v>
      </c>
      <c r="D15" s="160">
        <v>2</v>
      </c>
      <c r="E15" s="160">
        <v>2</v>
      </c>
      <c r="F15" s="160">
        <v>0.8</v>
      </c>
      <c r="G15" s="160">
        <v>5.4</v>
      </c>
      <c r="H15" s="160">
        <v>132.6</v>
      </c>
      <c r="I15" s="160">
        <v>56.3</v>
      </c>
      <c r="J15" s="160">
        <v>17</v>
      </c>
      <c r="K15" s="160">
        <v>28.5</v>
      </c>
      <c r="L15" s="160"/>
      <c r="M15" s="160"/>
      <c r="N15" s="160"/>
      <c r="O15" s="160"/>
      <c r="P15" s="160">
        <v>18.2</v>
      </c>
      <c r="Q15" s="160"/>
      <c r="R15" s="107">
        <f t="shared" si="0"/>
        <v>310.79999999999995</v>
      </c>
    </row>
    <row r="16" spans="1:18" ht="12.75">
      <c r="A16" s="8" t="s">
        <v>227</v>
      </c>
      <c r="B16" s="165"/>
      <c r="C16" s="160">
        <v>17</v>
      </c>
      <c r="D16" s="160"/>
      <c r="E16" s="160"/>
      <c r="F16" s="160"/>
      <c r="G16" s="160"/>
      <c r="H16" s="160"/>
      <c r="I16" s="160">
        <v>5</v>
      </c>
      <c r="J16" s="160"/>
      <c r="K16" s="160"/>
      <c r="L16" s="160"/>
      <c r="M16" s="160"/>
      <c r="N16" s="160"/>
      <c r="O16" s="160"/>
      <c r="P16" s="160"/>
      <c r="Q16" s="160"/>
      <c r="R16" s="107">
        <f t="shared" si="0"/>
        <v>22</v>
      </c>
    </row>
    <row r="17" spans="1:18" ht="12.75">
      <c r="A17" s="8" t="s">
        <v>228</v>
      </c>
      <c r="B17" s="165">
        <v>0.5</v>
      </c>
      <c r="C17" s="160">
        <v>143.2</v>
      </c>
      <c r="D17" s="160"/>
      <c r="E17" s="160"/>
      <c r="F17" s="160">
        <v>2.5</v>
      </c>
      <c r="G17" s="160"/>
      <c r="H17" s="160">
        <v>22.9</v>
      </c>
      <c r="I17" s="160">
        <v>23</v>
      </c>
      <c r="J17" s="160">
        <v>50.9</v>
      </c>
      <c r="K17" s="160">
        <v>10</v>
      </c>
      <c r="L17" s="160"/>
      <c r="M17" s="160">
        <v>2.5</v>
      </c>
      <c r="N17" s="160"/>
      <c r="O17" s="160"/>
      <c r="P17" s="160">
        <v>19.9</v>
      </c>
      <c r="Q17" s="160"/>
      <c r="R17" s="107">
        <f t="shared" si="0"/>
        <v>275.4</v>
      </c>
    </row>
    <row r="18" spans="1:18" ht="12.75">
      <c r="A18" s="8" t="s">
        <v>229</v>
      </c>
      <c r="B18" s="165"/>
      <c r="C18" s="160"/>
      <c r="D18" s="160"/>
      <c r="E18" s="160"/>
      <c r="F18" s="160">
        <v>1.1</v>
      </c>
      <c r="G18" s="160"/>
      <c r="H18" s="160"/>
      <c r="I18" s="160"/>
      <c r="J18" s="160">
        <v>4.5</v>
      </c>
      <c r="K18" s="160"/>
      <c r="L18" s="160"/>
      <c r="M18" s="160"/>
      <c r="N18" s="160"/>
      <c r="O18" s="160"/>
      <c r="P18" s="160">
        <v>0.5</v>
      </c>
      <c r="Q18" s="160"/>
      <c r="R18" s="107">
        <f t="shared" si="0"/>
        <v>6.1</v>
      </c>
    </row>
    <row r="19" spans="1:18" ht="12.75">
      <c r="A19" s="8" t="s">
        <v>230</v>
      </c>
      <c r="B19" s="165"/>
      <c r="C19" s="160">
        <v>2</v>
      </c>
      <c r="D19" s="160"/>
      <c r="E19" s="160"/>
      <c r="F19" s="160">
        <v>0.5</v>
      </c>
      <c r="G19" s="160"/>
      <c r="H19" s="160">
        <v>32.5</v>
      </c>
      <c r="I19" s="160">
        <v>3</v>
      </c>
      <c r="J19" s="160">
        <v>40.6</v>
      </c>
      <c r="K19" s="160"/>
      <c r="L19" s="160"/>
      <c r="M19" s="160"/>
      <c r="N19" s="160"/>
      <c r="O19" s="160"/>
      <c r="P19" s="160">
        <v>2</v>
      </c>
      <c r="Q19" s="160"/>
      <c r="R19" s="168">
        <f t="shared" si="0"/>
        <v>80.6</v>
      </c>
    </row>
    <row r="20" spans="1:18" ht="12.75">
      <c r="A20" s="8" t="s">
        <v>231</v>
      </c>
      <c r="B20" s="164"/>
      <c r="C20" s="159">
        <v>21.2</v>
      </c>
      <c r="D20" s="159"/>
      <c r="E20" s="159"/>
      <c r="F20" s="159">
        <v>1.5</v>
      </c>
      <c r="G20" s="159"/>
      <c r="H20" s="159">
        <v>10.5</v>
      </c>
      <c r="I20" s="159">
        <v>9.5</v>
      </c>
      <c r="J20" s="159">
        <v>12.5</v>
      </c>
      <c r="K20" s="159">
        <v>1</v>
      </c>
      <c r="L20" s="159"/>
      <c r="M20" s="159"/>
      <c r="N20" s="159"/>
      <c r="O20" s="159"/>
      <c r="P20" s="159">
        <v>1</v>
      </c>
      <c r="Q20" s="159"/>
      <c r="R20" s="107">
        <f t="shared" si="0"/>
        <v>57.2</v>
      </c>
    </row>
    <row r="21" spans="1:18" ht="12.75">
      <c r="A21" s="8" t="s">
        <v>250</v>
      </c>
      <c r="B21" s="165"/>
      <c r="C21" s="160">
        <v>0.4</v>
      </c>
      <c r="D21" s="160"/>
      <c r="E21" s="160"/>
      <c r="F21" s="160"/>
      <c r="G21" s="160"/>
      <c r="H21" s="160">
        <v>35</v>
      </c>
      <c r="I21" s="160">
        <v>9.5</v>
      </c>
      <c r="J21" s="160">
        <v>0.5</v>
      </c>
      <c r="K21" s="160"/>
      <c r="L21" s="160"/>
      <c r="M21" s="160"/>
      <c r="N21" s="160"/>
      <c r="O21" s="160"/>
      <c r="P21" s="160"/>
      <c r="Q21" s="160"/>
      <c r="R21" s="107">
        <f t="shared" si="0"/>
        <v>45.4</v>
      </c>
    </row>
    <row r="22" spans="1:18" ht="12.75">
      <c r="A22" s="8" t="s">
        <v>233</v>
      </c>
      <c r="B22" s="165"/>
      <c r="C22" s="160"/>
      <c r="D22" s="160"/>
      <c r="E22" s="160"/>
      <c r="F22" s="160"/>
      <c r="G22" s="160"/>
      <c r="H22" s="160"/>
      <c r="I22" s="160"/>
      <c r="J22" s="160"/>
      <c r="K22" s="160"/>
      <c r="L22" s="160"/>
      <c r="M22" s="160"/>
      <c r="N22" s="160"/>
      <c r="O22" s="160"/>
      <c r="P22" s="160"/>
      <c r="Q22" s="160"/>
      <c r="R22" s="107"/>
    </row>
    <row r="23" spans="1:18" ht="12.75">
      <c r="A23" s="8" t="s">
        <v>234</v>
      </c>
      <c r="B23" s="165"/>
      <c r="C23" s="160"/>
      <c r="D23" s="160">
        <v>1</v>
      </c>
      <c r="E23" s="160"/>
      <c r="F23" s="160"/>
      <c r="G23" s="160"/>
      <c r="H23" s="160"/>
      <c r="I23" s="160"/>
      <c r="J23" s="160"/>
      <c r="K23" s="160"/>
      <c r="L23" s="160"/>
      <c r="M23" s="160"/>
      <c r="N23" s="160"/>
      <c r="O23" s="160"/>
      <c r="P23" s="160"/>
      <c r="Q23" s="160"/>
      <c r="R23" s="107">
        <f aca="true" t="shared" si="1" ref="R23:R29">SUM(B23:Q23)</f>
        <v>1</v>
      </c>
    </row>
    <row r="24" spans="1:18" ht="12.75">
      <c r="A24" s="8" t="s">
        <v>235</v>
      </c>
      <c r="B24" s="165"/>
      <c r="C24" s="160">
        <v>11</v>
      </c>
      <c r="D24" s="160"/>
      <c r="E24" s="160"/>
      <c r="F24" s="160"/>
      <c r="G24" s="160"/>
      <c r="H24" s="160">
        <v>6.4</v>
      </c>
      <c r="I24" s="160">
        <v>12.5</v>
      </c>
      <c r="J24" s="160">
        <v>6</v>
      </c>
      <c r="K24" s="160"/>
      <c r="L24" s="160">
        <v>0.5</v>
      </c>
      <c r="M24" s="160"/>
      <c r="N24" s="160"/>
      <c r="O24" s="160"/>
      <c r="P24" s="160">
        <v>2</v>
      </c>
      <c r="Q24" s="160">
        <v>1.1</v>
      </c>
      <c r="R24" s="107">
        <f t="shared" si="1"/>
        <v>39.5</v>
      </c>
    </row>
    <row r="25" spans="1:18" ht="12.75">
      <c r="A25" s="8" t="s">
        <v>236</v>
      </c>
      <c r="B25" s="165"/>
      <c r="C25" s="160">
        <v>26.1</v>
      </c>
      <c r="D25" s="160"/>
      <c r="E25" s="160"/>
      <c r="F25" s="160"/>
      <c r="G25" s="160"/>
      <c r="H25" s="160"/>
      <c r="I25" s="160">
        <v>44</v>
      </c>
      <c r="J25" s="160"/>
      <c r="K25" s="160"/>
      <c r="L25" s="160">
        <v>2</v>
      </c>
      <c r="M25" s="160"/>
      <c r="N25" s="160"/>
      <c r="O25" s="160"/>
      <c r="P25" s="160">
        <v>0.1</v>
      </c>
      <c r="Q25" s="160"/>
      <c r="R25" s="107">
        <f t="shared" si="1"/>
        <v>72.19999999999999</v>
      </c>
    </row>
    <row r="26" spans="1:18" ht="12.75">
      <c r="A26" s="8" t="s">
        <v>251</v>
      </c>
      <c r="B26" s="165"/>
      <c r="C26" s="160">
        <v>133.9</v>
      </c>
      <c r="D26" s="160"/>
      <c r="E26" s="160"/>
      <c r="F26" s="160">
        <v>5.2</v>
      </c>
      <c r="G26" s="160"/>
      <c r="H26" s="160">
        <v>245.1</v>
      </c>
      <c r="I26" s="160">
        <v>178.7</v>
      </c>
      <c r="J26" s="160">
        <v>71.8</v>
      </c>
      <c r="K26" s="160">
        <v>29.9</v>
      </c>
      <c r="L26" s="160">
        <v>31.8</v>
      </c>
      <c r="M26" s="160">
        <v>1</v>
      </c>
      <c r="N26" s="160"/>
      <c r="O26" s="160"/>
      <c r="P26" s="160">
        <v>1.2</v>
      </c>
      <c r="Q26" s="160"/>
      <c r="R26" s="107">
        <f t="shared" si="1"/>
        <v>698.5999999999999</v>
      </c>
    </row>
    <row r="27" spans="1:18" ht="12.75">
      <c r="A27" s="8" t="s">
        <v>238</v>
      </c>
      <c r="B27" s="165"/>
      <c r="C27" s="160">
        <v>224.5</v>
      </c>
      <c r="D27" s="160"/>
      <c r="E27" s="160"/>
      <c r="F27" s="160">
        <v>150.1</v>
      </c>
      <c r="G27" s="160">
        <v>33.1</v>
      </c>
      <c r="H27" s="160">
        <v>312.9</v>
      </c>
      <c r="I27" s="160">
        <v>174.1</v>
      </c>
      <c r="J27" s="160">
        <v>400.8</v>
      </c>
      <c r="K27" s="160">
        <v>23.1</v>
      </c>
      <c r="L27" s="160">
        <v>136</v>
      </c>
      <c r="M27" s="160">
        <v>4.2</v>
      </c>
      <c r="N27" s="160"/>
      <c r="O27" s="160">
        <v>16</v>
      </c>
      <c r="P27" s="160">
        <v>46</v>
      </c>
      <c r="Q27" s="160"/>
      <c r="R27" s="168">
        <f t="shared" si="1"/>
        <v>1520.8</v>
      </c>
    </row>
    <row r="28" spans="1:18" ht="12.75">
      <c r="A28" s="8" t="s">
        <v>252</v>
      </c>
      <c r="B28" s="164">
        <v>77.9</v>
      </c>
      <c r="C28" s="159">
        <v>218.4</v>
      </c>
      <c r="D28" s="159">
        <v>26.7</v>
      </c>
      <c r="E28" s="159"/>
      <c r="F28" s="159">
        <v>15.8</v>
      </c>
      <c r="G28" s="159">
        <v>27.8</v>
      </c>
      <c r="H28" s="159">
        <v>171</v>
      </c>
      <c r="I28" s="159">
        <v>204</v>
      </c>
      <c r="J28" s="159">
        <v>139.8</v>
      </c>
      <c r="K28" s="159">
        <v>2.5</v>
      </c>
      <c r="L28" s="159">
        <v>64.2</v>
      </c>
      <c r="M28" s="159">
        <v>4.2</v>
      </c>
      <c r="N28" s="159">
        <v>0.3</v>
      </c>
      <c r="O28" s="159"/>
      <c r="P28" s="159">
        <v>38.7</v>
      </c>
      <c r="Q28" s="159"/>
      <c r="R28" s="107">
        <f t="shared" si="1"/>
        <v>991.3000000000002</v>
      </c>
    </row>
    <row r="29" spans="1:18" ht="12.75">
      <c r="A29" s="126" t="s">
        <v>163</v>
      </c>
      <c r="B29" s="251">
        <f aca="true" t="shared" si="2" ref="B29:Q29">SUM(B2:B28)</f>
        <v>101.9</v>
      </c>
      <c r="C29" s="248">
        <f t="shared" si="2"/>
        <v>2529.3</v>
      </c>
      <c r="D29" s="248">
        <f t="shared" si="2"/>
        <v>29.7</v>
      </c>
      <c r="E29" s="248">
        <f t="shared" si="2"/>
        <v>4.8</v>
      </c>
      <c r="F29" s="248">
        <f t="shared" si="2"/>
        <v>219.5</v>
      </c>
      <c r="G29" s="248">
        <f t="shared" si="2"/>
        <v>139</v>
      </c>
      <c r="H29" s="248">
        <f t="shared" si="2"/>
        <v>4701.999999999999</v>
      </c>
      <c r="I29" s="248">
        <f t="shared" si="2"/>
        <v>1219.9</v>
      </c>
      <c r="J29" s="248">
        <f t="shared" si="2"/>
        <v>759.8</v>
      </c>
      <c r="K29" s="248">
        <f t="shared" si="2"/>
        <v>245.2</v>
      </c>
      <c r="L29" s="248">
        <f t="shared" si="2"/>
        <v>235.7</v>
      </c>
      <c r="M29" s="248">
        <f t="shared" si="2"/>
        <v>50.2</v>
      </c>
      <c r="N29" s="248">
        <f t="shared" si="2"/>
        <v>20</v>
      </c>
      <c r="O29" s="248">
        <f t="shared" si="2"/>
        <v>116.6</v>
      </c>
      <c r="P29" s="248">
        <f t="shared" si="2"/>
        <v>130.60000000000002</v>
      </c>
      <c r="Q29" s="248">
        <f t="shared" si="2"/>
        <v>1.1</v>
      </c>
      <c r="R29" s="252">
        <f t="shared" si="1"/>
        <v>10505.300000000001</v>
      </c>
    </row>
  </sheetData>
  <printOptions gridLines="1" horizontalCentered="1"/>
  <pageMargins left="0.75" right="0.75" top="1.4960629921259843" bottom="1" header="0.3937007874015748" footer="0.5118110236220472"/>
  <pageSetup horizontalDpi="300" verticalDpi="300" orientation="landscape" r:id="rId1"/>
  <headerFooter alignWithMargins="0">
    <oddHeader>&amp;LSERVICIO AGRÍCOLA Y GANADERO
Departamento Protección Agrícola
Viñas y Vinos&amp;C&amp;14
SUPERFICIE COMUNAL DE CEPAJES BLANCOS
PARA VINIFICACIÓN - VIIª REGIÓN  (ha.)&amp;R&amp;12CUADRO Nº 26</oddHeader>
    <oddFooter>&amp;L&amp;F</oddFooter>
  </headerFooter>
</worksheet>
</file>

<file path=xl/worksheets/sheet3.xml><?xml version="1.0" encoding="utf-8"?>
<worksheet xmlns="http://schemas.openxmlformats.org/spreadsheetml/2006/main" xmlns:r="http://schemas.openxmlformats.org/officeDocument/2006/relationships">
  <dimension ref="A1:E11"/>
  <sheetViews>
    <sheetView workbookViewId="0" topLeftCell="A1">
      <selection activeCell="A1" sqref="A1"/>
    </sheetView>
  </sheetViews>
  <sheetFormatPr defaultColWidth="11.421875" defaultRowHeight="12.75"/>
  <cols>
    <col min="1" max="1" width="20.7109375" style="8" customWidth="1"/>
    <col min="2" max="2" width="18.421875" style="8" customWidth="1"/>
    <col min="3" max="5" width="20.7109375" style="8" customWidth="1"/>
  </cols>
  <sheetData>
    <row r="1" spans="1:5" ht="37.5" customHeight="1">
      <c r="A1" s="235" t="s">
        <v>0</v>
      </c>
      <c r="B1" s="58" t="s">
        <v>515</v>
      </c>
      <c r="C1" s="58" t="s">
        <v>1</v>
      </c>
      <c r="D1" s="58" t="s">
        <v>2</v>
      </c>
      <c r="E1" s="32" t="s">
        <v>3</v>
      </c>
    </row>
    <row r="2" ht="24.75" customHeight="1"/>
    <row r="3" spans="1:5" ht="24.75" customHeight="1">
      <c r="A3" s="9" t="s">
        <v>4</v>
      </c>
      <c r="B3" s="137">
        <v>6913</v>
      </c>
      <c r="C3" s="137">
        <v>797</v>
      </c>
      <c r="D3" s="137"/>
      <c r="E3" s="137">
        <f aca="true" t="shared" si="0" ref="E3:E11">SUM(B3:D3)</f>
        <v>7710</v>
      </c>
    </row>
    <row r="4" spans="1:5" ht="24.75" customHeight="1">
      <c r="A4" s="9" t="s">
        <v>5</v>
      </c>
      <c r="B4" s="137">
        <v>9864</v>
      </c>
      <c r="C4" s="137">
        <v>9279</v>
      </c>
      <c r="D4" s="137">
        <v>1804</v>
      </c>
      <c r="E4" s="137">
        <f t="shared" si="0"/>
        <v>20947</v>
      </c>
    </row>
    <row r="5" spans="1:5" ht="24.75" customHeight="1">
      <c r="A5" s="9" t="s">
        <v>6</v>
      </c>
      <c r="B5" s="137">
        <v>11767</v>
      </c>
      <c r="C5" s="137"/>
      <c r="D5" s="137">
        <v>4782</v>
      </c>
      <c r="E5" s="137">
        <f t="shared" si="0"/>
        <v>16549</v>
      </c>
    </row>
    <row r="6" spans="1:5" ht="24.75" customHeight="1">
      <c r="A6" s="9" t="s">
        <v>7</v>
      </c>
      <c r="B6" s="137">
        <v>10123</v>
      </c>
      <c r="C6" s="137"/>
      <c r="D6" s="137">
        <v>29041</v>
      </c>
      <c r="E6" s="137">
        <f t="shared" si="0"/>
        <v>39164</v>
      </c>
    </row>
    <row r="7" spans="1:5" ht="24.75" customHeight="1">
      <c r="A7" s="9" t="s">
        <v>8</v>
      </c>
      <c r="B7" s="137">
        <v>658</v>
      </c>
      <c r="C7" s="137"/>
      <c r="D7" s="137">
        <v>45050</v>
      </c>
      <c r="E7" s="137">
        <f t="shared" si="0"/>
        <v>45708</v>
      </c>
    </row>
    <row r="8" spans="1:5" ht="24.75" customHeight="1">
      <c r="A8" s="9" t="s">
        <v>9</v>
      </c>
      <c r="B8" s="137">
        <v>7</v>
      </c>
      <c r="C8" s="137"/>
      <c r="D8" s="137">
        <v>13744</v>
      </c>
      <c r="E8" s="137">
        <f t="shared" si="0"/>
        <v>13751</v>
      </c>
    </row>
    <row r="9" spans="1:5" ht="24.75" customHeight="1">
      <c r="A9" s="9" t="s">
        <v>519</v>
      </c>
      <c r="B9" s="137"/>
      <c r="C9" s="137"/>
      <c r="D9" s="137">
        <v>5</v>
      </c>
      <c r="E9" s="137">
        <f t="shared" si="0"/>
        <v>5</v>
      </c>
    </row>
    <row r="10" spans="1:5" ht="24.75" customHeight="1">
      <c r="A10" s="9" t="s">
        <v>10</v>
      </c>
      <c r="B10" s="137">
        <v>11486</v>
      </c>
      <c r="C10" s="137"/>
      <c r="D10" s="137">
        <v>9450</v>
      </c>
      <c r="E10" s="137">
        <f t="shared" si="0"/>
        <v>20936</v>
      </c>
    </row>
    <row r="11" spans="1:5" ht="37.5" customHeight="1">
      <c r="A11" s="49" t="s">
        <v>11</v>
      </c>
      <c r="B11" s="231">
        <f>SUM(B3:B10)</f>
        <v>50818</v>
      </c>
      <c r="C11" s="231">
        <f>SUM(C3:C10)</f>
        <v>10076</v>
      </c>
      <c r="D11" s="231">
        <f>SUM(D3:D10)</f>
        <v>103876</v>
      </c>
      <c r="E11" s="231">
        <f t="shared" si="0"/>
        <v>164770</v>
      </c>
    </row>
  </sheetData>
  <printOptions gridLines="1" horizontalCentered="1" verticalCentered="1"/>
  <pageMargins left="0.75" right="0.75" top="1.7322834645669292" bottom="1" header="0.7874015748031497" footer="0"/>
  <pageSetup horizontalDpi="300" verticalDpi="300" orientation="landscape" r:id="rId1"/>
  <headerFooter alignWithMargins="0">
    <oddHeader>&amp;LSERVICIO AGRICOLA Y GANADERO
Departamento Protección Agrícola
Viñas y Vinos&amp;C&amp;14
CATASTRO VITÍCOLA NACIONAL (ha.)  
Diciembre 2000&amp;R&amp;12CUADRO Nº  1</oddHeader>
  </headerFooter>
</worksheet>
</file>

<file path=xl/worksheets/sheet30.xml><?xml version="1.0" encoding="utf-8"?>
<worksheet xmlns="http://schemas.openxmlformats.org/spreadsheetml/2006/main" xmlns:r="http://schemas.openxmlformats.org/officeDocument/2006/relationships">
  <dimension ref="A1:E42"/>
  <sheetViews>
    <sheetView workbookViewId="0" topLeftCell="A1">
      <selection activeCell="A1" sqref="A1:A2"/>
    </sheetView>
  </sheetViews>
  <sheetFormatPr defaultColWidth="11.421875" defaultRowHeight="12.75"/>
  <cols>
    <col min="1" max="1" width="20.7109375" style="37" customWidth="1"/>
    <col min="2" max="2" width="20.7109375" style="8" customWidth="1"/>
    <col min="3" max="5" width="15.7109375" style="8" customWidth="1"/>
    <col min="6" max="6" width="11.421875" style="8" customWidth="1"/>
  </cols>
  <sheetData>
    <row r="1" spans="1:5" ht="18">
      <c r="A1" s="302" t="s">
        <v>114</v>
      </c>
      <c r="B1" s="302" t="s">
        <v>115</v>
      </c>
      <c r="C1" s="286" t="s">
        <v>79</v>
      </c>
      <c r="D1" s="286"/>
      <c r="E1" s="302" t="s">
        <v>3</v>
      </c>
    </row>
    <row r="2" spans="1:5" ht="15.75">
      <c r="A2" s="303"/>
      <c r="B2" s="303"/>
      <c r="C2" s="24" t="s">
        <v>507</v>
      </c>
      <c r="D2" s="24" t="s">
        <v>126</v>
      </c>
      <c r="E2" s="303"/>
    </row>
    <row r="3" spans="1:5" ht="12.75">
      <c r="A3" s="304" t="s">
        <v>253</v>
      </c>
      <c r="B3" s="23" t="s">
        <v>254</v>
      </c>
      <c r="C3" s="11"/>
      <c r="D3" s="102">
        <v>15.8</v>
      </c>
      <c r="E3" s="101">
        <f aca="true" t="shared" si="0" ref="E3:E21">SUM(C3:D3)</f>
        <v>15.8</v>
      </c>
    </row>
    <row r="4" spans="1:5" ht="12.75">
      <c r="A4" s="292"/>
      <c r="B4" s="23" t="s">
        <v>255</v>
      </c>
      <c r="C4" s="11"/>
      <c r="D4" s="102">
        <v>347.1</v>
      </c>
      <c r="E4" s="101">
        <f t="shared" si="0"/>
        <v>347.1</v>
      </c>
    </row>
    <row r="5" spans="1:5" ht="12.75">
      <c r="A5" s="292"/>
      <c r="B5" s="23" t="s">
        <v>258</v>
      </c>
      <c r="C5" s="11"/>
      <c r="D5" s="102">
        <v>13.3</v>
      </c>
      <c r="E5" s="101">
        <f t="shared" si="0"/>
        <v>13.3</v>
      </c>
    </row>
    <row r="6" spans="1:5" ht="12.75">
      <c r="A6" s="292"/>
      <c r="B6" s="23" t="s">
        <v>257</v>
      </c>
      <c r="C6" s="11"/>
      <c r="D6" s="102">
        <v>133.2</v>
      </c>
      <c r="E6" s="101">
        <f t="shared" si="0"/>
        <v>133.2</v>
      </c>
    </row>
    <row r="7" spans="1:5" ht="12.75">
      <c r="A7" s="292"/>
      <c r="B7" s="23" t="s">
        <v>256</v>
      </c>
      <c r="C7" s="11"/>
      <c r="D7" s="102">
        <v>964.9</v>
      </c>
      <c r="E7" s="101">
        <f t="shared" si="0"/>
        <v>964.9</v>
      </c>
    </row>
    <row r="8" spans="1:5" ht="12.75">
      <c r="A8" s="292"/>
      <c r="B8" s="23" t="s">
        <v>259</v>
      </c>
      <c r="C8" s="11"/>
      <c r="D8" s="102">
        <v>381.3</v>
      </c>
      <c r="E8" s="101">
        <f t="shared" si="0"/>
        <v>381.3</v>
      </c>
    </row>
    <row r="9" spans="1:5" ht="12.75">
      <c r="A9" s="292"/>
      <c r="B9" s="23" t="s">
        <v>260</v>
      </c>
      <c r="C9" s="11"/>
      <c r="D9" s="102">
        <v>639</v>
      </c>
      <c r="E9" s="101">
        <f t="shared" si="0"/>
        <v>639</v>
      </c>
    </row>
    <row r="10" spans="1:5" ht="12.75">
      <c r="A10" s="292"/>
      <c r="B10" s="23" t="s">
        <v>261</v>
      </c>
      <c r="C10" s="11"/>
      <c r="D10" s="102">
        <v>1562.8</v>
      </c>
      <c r="E10" s="101">
        <f t="shared" si="0"/>
        <v>1562.8</v>
      </c>
    </row>
    <row r="11" spans="1:5" ht="12.75">
      <c r="A11" s="292"/>
      <c r="B11" s="23" t="s">
        <v>262</v>
      </c>
      <c r="C11" s="11"/>
      <c r="D11" s="102">
        <v>1206.7</v>
      </c>
      <c r="E11" s="101">
        <f t="shared" si="0"/>
        <v>1206.7</v>
      </c>
    </row>
    <row r="12" spans="1:5" ht="12.75">
      <c r="A12" s="292"/>
      <c r="B12" s="23" t="s">
        <v>263</v>
      </c>
      <c r="C12" s="11"/>
      <c r="D12" s="102">
        <v>16.5</v>
      </c>
      <c r="E12" s="101">
        <f t="shared" si="0"/>
        <v>16.5</v>
      </c>
    </row>
    <row r="13" spans="1:5" ht="12.75">
      <c r="A13" s="292"/>
      <c r="B13" s="23" t="s">
        <v>264</v>
      </c>
      <c r="C13" s="11"/>
      <c r="D13" s="102">
        <v>1900</v>
      </c>
      <c r="E13" s="101">
        <f t="shared" si="0"/>
        <v>1900</v>
      </c>
    </row>
    <row r="14" spans="1:5" ht="12.75">
      <c r="A14" s="292"/>
      <c r="B14" s="23" t="s">
        <v>265</v>
      </c>
      <c r="C14" s="11"/>
      <c r="D14" s="102">
        <v>1648.4</v>
      </c>
      <c r="E14" s="101">
        <f t="shared" si="0"/>
        <v>1648.4</v>
      </c>
    </row>
    <row r="15" spans="1:5" ht="12.75">
      <c r="A15" s="292"/>
      <c r="B15" s="23" t="s">
        <v>266</v>
      </c>
      <c r="C15" s="11"/>
      <c r="D15" s="102">
        <v>18.5</v>
      </c>
      <c r="E15" s="101">
        <f t="shared" si="0"/>
        <v>18.5</v>
      </c>
    </row>
    <row r="16" spans="1:5" ht="12.75">
      <c r="A16" s="292"/>
      <c r="B16" s="23" t="s">
        <v>267</v>
      </c>
      <c r="C16" s="101">
        <v>6.6</v>
      </c>
      <c r="D16" s="102">
        <v>1598.4</v>
      </c>
      <c r="E16" s="101">
        <f t="shared" si="0"/>
        <v>1605</v>
      </c>
    </row>
    <row r="17" spans="1:5" ht="12.75">
      <c r="A17" s="292"/>
      <c r="B17" s="23" t="s">
        <v>268</v>
      </c>
      <c r="C17" s="11"/>
      <c r="D17" s="102">
        <v>173.7</v>
      </c>
      <c r="E17" s="101">
        <f t="shared" si="0"/>
        <v>173.7</v>
      </c>
    </row>
    <row r="18" spans="1:5" ht="12.75">
      <c r="A18" s="292"/>
      <c r="B18" s="23" t="s">
        <v>269</v>
      </c>
      <c r="C18" s="11"/>
      <c r="D18" s="102">
        <v>38.9</v>
      </c>
      <c r="E18" s="101">
        <f t="shared" si="0"/>
        <v>38.9</v>
      </c>
    </row>
    <row r="19" spans="1:5" ht="12.75">
      <c r="A19" s="292"/>
      <c r="B19" s="23" t="s">
        <v>270</v>
      </c>
      <c r="C19" s="11"/>
      <c r="D19" s="102">
        <v>16.5</v>
      </c>
      <c r="E19" s="101">
        <f t="shared" si="0"/>
        <v>16.5</v>
      </c>
    </row>
    <row r="20" spans="1:5" ht="12.75">
      <c r="A20" s="292"/>
      <c r="B20" s="23" t="s">
        <v>271</v>
      </c>
      <c r="C20" s="11"/>
      <c r="D20" s="102">
        <v>1</v>
      </c>
      <c r="E20" s="101">
        <f t="shared" si="0"/>
        <v>1</v>
      </c>
    </row>
    <row r="21" spans="1:5" ht="12.75">
      <c r="A21" s="292"/>
      <c r="B21" s="34" t="s">
        <v>3</v>
      </c>
      <c r="C21" s="101">
        <f>SUM(C3:C20)</f>
        <v>6.6</v>
      </c>
      <c r="D21" s="101">
        <f>SUM(D3:D20)</f>
        <v>10676</v>
      </c>
      <c r="E21" s="101">
        <f t="shared" si="0"/>
        <v>10682.6</v>
      </c>
    </row>
    <row r="22" spans="1:5" ht="12.75">
      <c r="A22" s="292"/>
      <c r="B22" s="295"/>
      <c r="C22" s="295"/>
      <c r="D22" s="295"/>
      <c r="E22" s="295"/>
    </row>
    <row r="23" spans="1:5" ht="12.75">
      <c r="A23" s="292" t="s">
        <v>541</v>
      </c>
      <c r="B23" s="23" t="s">
        <v>274</v>
      </c>
      <c r="C23" s="11"/>
      <c r="D23" s="102">
        <v>32.9</v>
      </c>
      <c r="E23" s="101">
        <f aca="true" t="shared" si="1" ref="E23:E31">SUM(D23)</f>
        <v>32.9</v>
      </c>
    </row>
    <row r="24" spans="1:5" ht="12.75">
      <c r="A24" s="292"/>
      <c r="B24" s="23" t="s">
        <v>275</v>
      </c>
      <c r="C24" s="11"/>
      <c r="D24" s="102">
        <v>806.8</v>
      </c>
      <c r="E24" s="101">
        <f t="shared" si="1"/>
        <v>806.8</v>
      </c>
    </row>
    <row r="25" spans="1:5" ht="12.75">
      <c r="A25" s="292"/>
      <c r="B25" s="23" t="s">
        <v>276</v>
      </c>
      <c r="C25" s="11"/>
      <c r="D25" s="102">
        <v>18.4</v>
      </c>
      <c r="E25" s="101">
        <f t="shared" si="1"/>
        <v>18.4</v>
      </c>
    </row>
    <row r="26" spans="1:5" ht="12.75">
      <c r="A26" s="292"/>
      <c r="B26" s="23" t="s">
        <v>273</v>
      </c>
      <c r="C26" s="11"/>
      <c r="D26" s="102">
        <v>132.4</v>
      </c>
      <c r="E26" s="101">
        <f t="shared" si="1"/>
        <v>132.4</v>
      </c>
    </row>
    <row r="27" spans="1:5" ht="12.75">
      <c r="A27" s="292"/>
      <c r="B27" s="23" t="s">
        <v>272</v>
      </c>
      <c r="C27" s="11"/>
      <c r="D27" s="102">
        <v>92.8</v>
      </c>
      <c r="E27" s="101">
        <f t="shared" si="1"/>
        <v>92.8</v>
      </c>
    </row>
    <row r="28" spans="1:5" ht="12.75">
      <c r="A28" s="292"/>
      <c r="B28" s="23" t="s">
        <v>277</v>
      </c>
      <c r="C28" s="11"/>
      <c r="D28" s="102">
        <v>24.3</v>
      </c>
      <c r="E28" s="101">
        <f t="shared" si="1"/>
        <v>24.3</v>
      </c>
    </row>
    <row r="29" spans="1:5" ht="12.75">
      <c r="A29" s="292"/>
      <c r="B29" s="23" t="s">
        <v>279</v>
      </c>
      <c r="C29" s="11"/>
      <c r="D29" s="102">
        <v>305.1</v>
      </c>
      <c r="E29" s="101">
        <f t="shared" si="1"/>
        <v>305.1</v>
      </c>
    </row>
    <row r="30" spans="1:5" ht="12.75">
      <c r="A30" s="292"/>
      <c r="B30" s="23" t="s">
        <v>280</v>
      </c>
      <c r="C30" s="11"/>
      <c r="D30" s="102">
        <v>412.9</v>
      </c>
      <c r="E30" s="101">
        <f t="shared" si="1"/>
        <v>412.9</v>
      </c>
    </row>
    <row r="31" spans="1:5" ht="12.75">
      <c r="A31" s="292"/>
      <c r="B31" s="23" t="s">
        <v>278</v>
      </c>
      <c r="C31" s="11"/>
      <c r="D31" s="102">
        <v>190.9</v>
      </c>
      <c r="E31" s="101">
        <f t="shared" si="1"/>
        <v>190.9</v>
      </c>
    </row>
    <row r="32" spans="1:5" ht="12.75">
      <c r="A32" s="292"/>
      <c r="B32" s="34" t="s">
        <v>3</v>
      </c>
      <c r="C32" s="11"/>
      <c r="D32" s="101">
        <f>SUM(D23:D31)</f>
        <v>2016.5</v>
      </c>
      <c r="E32" s="101">
        <f>SUM(D32)</f>
        <v>2016.5</v>
      </c>
    </row>
    <row r="33" spans="1:5" ht="12.75">
      <c r="A33" s="292"/>
      <c r="B33" s="295"/>
      <c r="C33" s="295"/>
      <c r="D33" s="295"/>
      <c r="E33" s="295"/>
    </row>
    <row r="34" spans="1:5" ht="12.75">
      <c r="A34" s="292" t="s">
        <v>281</v>
      </c>
      <c r="B34" s="23" t="s">
        <v>282</v>
      </c>
      <c r="C34" s="11"/>
      <c r="D34" s="102">
        <v>310</v>
      </c>
      <c r="E34" s="101">
        <f>SUM(D34)</f>
        <v>310</v>
      </c>
    </row>
    <row r="35" spans="1:5" ht="12.75">
      <c r="A35" s="292"/>
      <c r="B35" s="23" t="s">
        <v>283</v>
      </c>
      <c r="C35" s="11"/>
      <c r="D35" s="102">
        <v>526</v>
      </c>
      <c r="E35" s="101">
        <f>SUM(D35)</f>
        <v>526</v>
      </c>
    </row>
    <row r="36" spans="1:5" ht="12.75">
      <c r="A36" s="292"/>
      <c r="B36" s="23" t="s">
        <v>284</v>
      </c>
      <c r="C36" s="11"/>
      <c r="D36" s="102">
        <v>33.4</v>
      </c>
      <c r="E36" s="101">
        <f>SUM(D36)</f>
        <v>33.4</v>
      </c>
    </row>
    <row r="37" spans="1:5" ht="12.75">
      <c r="A37" s="292"/>
      <c r="B37" s="23" t="s">
        <v>285</v>
      </c>
      <c r="C37" s="11"/>
      <c r="D37" s="102">
        <v>182</v>
      </c>
      <c r="E37" s="101">
        <f>SUM(D37)</f>
        <v>182</v>
      </c>
    </row>
    <row r="38" spans="1:5" ht="12.75">
      <c r="A38" s="292"/>
      <c r="B38" s="34" t="s">
        <v>3</v>
      </c>
      <c r="C38" s="11"/>
      <c r="D38" s="102">
        <f>SUM(D34:D37)</f>
        <v>1051.4</v>
      </c>
      <c r="E38" s="101">
        <f>SUM(D38)</f>
        <v>1051.4</v>
      </c>
    </row>
    <row r="39" spans="1:5" ht="12.75">
      <c r="A39" s="292"/>
      <c r="B39" s="295"/>
      <c r="C39" s="295"/>
      <c r="D39" s="295"/>
      <c r="E39" s="295"/>
    </row>
    <row r="40" spans="1:5" ht="18">
      <c r="A40" s="36" t="s">
        <v>70</v>
      </c>
      <c r="B40" s="11"/>
      <c r="C40" s="238">
        <f>SUM(C21)</f>
        <v>6.6</v>
      </c>
      <c r="D40" s="238">
        <f>SUM(D38,D32,D21)</f>
        <v>13743.9</v>
      </c>
      <c r="E40" s="238">
        <f>SUM(C40:D40)</f>
        <v>13750.5</v>
      </c>
    </row>
    <row r="41" spans="2:5" ht="12.75">
      <c r="B41" s="11"/>
      <c r="C41" s="11"/>
      <c r="D41" s="11"/>
      <c r="E41" s="11"/>
    </row>
    <row r="42" spans="2:5" ht="12.75">
      <c r="B42" s="11"/>
      <c r="C42" s="11"/>
      <c r="D42" s="11"/>
      <c r="E42" s="11"/>
    </row>
  </sheetData>
  <mergeCells count="10">
    <mergeCell ref="A3:A22"/>
    <mergeCell ref="A23:A33"/>
    <mergeCell ref="A34:A39"/>
    <mergeCell ref="B22:E22"/>
    <mergeCell ref="B33:E33"/>
    <mergeCell ref="B39:E39"/>
    <mergeCell ref="C1:D1"/>
    <mergeCell ref="B1:B2"/>
    <mergeCell ref="E1:E2"/>
    <mergeCell ref="A1:A2"/>
  </mergeCells>
  <printOptions gridLines="1" horizontalCentered="1"/>
  <pageMargins left="0.75" right="0.75" top="2.3228346456692917" bottom="1" header="0.3937007874015748" footer="0.7874015748031497"/>
  <pageSetup horizontalDpi="300" verticalDpi="300" orientation="portrait" r:id="rId1"/>
  <headerFooter alignWithMargins="0">
    <oddHeader xml:space="preserve">&amp;LSERVICIO AGRÍCOLA Y GANADERO
Departamento Protección Agrícola
Viñas y Vinos&amp;C&amp;14
CATASTRO DE VIDES CONSUMO FRESCO Y DE VINIFICACIÓN
VIIIª  REGIÓN (ha.)&amp;R&amp;12CUADRO Nº 27&amp;"Times New Roman,Normal" </oddHeader>
    <oddFooter>&amp;L&amp;F</oddFooter>
  </headerFooter>
</worksheet>
</file>

<file path=xl/worksheets/sheet31.xml><?xml version="1.0" encoding="utf-8"?>
<worksheet xmlns="http://schemas.openxmlformats.org/spreadsheetml/2006/main" xmlns:r="http://schemas.openxmlformats.org/officeDocument/2006/relationships">
  <dimension ref="A1:E40"/>
  <sheetViews>
    <sheetView workbookViewId="0" topLeftCell="A1">
      <selection activeCell="A1" sqref="A1:A2"/>
    </sheetView>
  </sheetViews>
  <sheetFormatPr defaultColWidth="11.421875" defaultRowHeight="12.75"/>
  <cols>
    <col min="1" max="2" width="20.7109375" style="8" customWidth="1"/>
    <col min="3" max="5" width="15.7109375" style="8" customWidth="1"/>
  </cols>
  <sheetData>
    <row r="1" spans="1:5" ht="18">
      <c r="A1" s="305" t="s">
        <v>114</v>
      </c>
      <c r="B1" s="305" t="s">
        <v>115</v>
      </c>
      <c r="C1" s="286" t="s">
        <v>286</v>
      </c>
      <c r="D1" s="286"/>
      <c r="E1" s="305" t="s">
        <v>3</v>
      </c>
    </row>
    <row r="2" spans="1:5" ht="15.75">
      <c r="A2" s="306"/>
      <c r="B2" s="306"/>
      <c r="C2" s="243" t="s">
        <v>507</v>
      </c>
      <c r="D2" s="243" t="s">
        <v>126</v>
      </c>
      <c r="E2" s="306"/>
    </row>
    <row r="3" spans="1:5" ht="12.75">
      <c r="A3" s="307" t="s">
        <v>253</v>
      </c>
      <c r="B3" s="23" t="s">
        <v>254</v>
      </c>
      <c r="C3" s="101"/>
      <c r="D3" s="101">
        <v>3</v>
      </c>
      <c r="E3" s="101">
        <f aca="true" t="shared" si="0" ref="E3:E20">SUM(C3:D3)</f>
        <v>3</v>
      </c>
    </row>
    <row r="4" spans="1:5" ht="12.75">
      <c r="A4" s="288"/>
      <c r="B4" s="23" t="s">
        <v>255</v>
      </c>
      <c r="C4" s="101"/>
      <c r="D4" s="101">
        <v>212</v>
      </c>
      <c r="E4" s="101">
        <f t="shared" si="0"/>
        <v>212</v>
      </c>
    </row>
    <row r="5" spans="1:5" ht="12.75">
      <c r="A5" s="288"/>
      <c r="B5" s="23" t="s">
        <v>258</v>
      </c>
      <c r="C5" s="101"/>
      <c r="D5" s="101">
        <v>8</v>
      </c>
      <c r="E5" s="101">
        <f t="shared" si="0"/>
        <v>8</v>
      </c>
    </row>
    <row r="6" spans="1:5" ht="12.75">
      <c r="A6" s="288"/>
      <c r="B6" s="23" t="s">
        <v>257</v>
      </c>
      <c r="C6" s="101"/>
      <c r="D6" s="101">
        <v>87</v>
      </c>
      <c r="E6" s="101">
        <f t="shared" si="0"/>
        <v>87</v>
      </c>
    </row>
    <row r="7" spans="1:5" ht="12.75">
      <c r="A7" s="288"/>
      <c r="B7" s="23" t="s">
        <v>256</v>
      </c>
      <c r="C7" s="101"/>
      <c r="D7" s="101">
        <v>295</v>
      </c>
      <c r="E7" s="101">
        <f t="shared" si="0"/>
        <v>295</v>
      </c>
    </row>
    <row r="8" spans="1:5" ht="12.75">
      <c r="A8" s="288"/>
      <c r="B8" s="23" t="s">
        <v>259</v>
      </c>
      <c r="C8" s="101"/>
      <c r="D8" s="101">
        <v>179</v>
      </c>
      <c r="E8" s="101">
        <f t="shared" si="0"/>
        <v>179</v>
      </c>
    </row>
    <row r="9" spans="1:5" ht="12.75">
      <c r="A9" s="288"/>
      <c r="B9" s="23" t="s">
        <v>260</v>
      </c>
      <c r="C9" s="101"/>
      <c r="D9" s="101">
        <v>351</v>
      </c>
      <c r="E9" s="101">
        <f t="shared" si="0"/>
        <v>351</v>
      </c>
    </row>
    <row r="10" spans="1:5" ht="12.75">
      <c r="A10" s="288"/>
      <c r="B10" s="23" t="s">
        <v>261</v>
      </c>
      <c r="C10" s="101"/>
      <c r="D10" s="101">
        <v>512</v>
      </c>
      <c r="E10" s="101">
        <f t="shared" si="0"/>
        <v>512</v>
      </c>
    </row>
    <row r="11" spans="1:5" ht="12.75">
      <c r="A11" s="288"/>
      <c r="B11" s="23" t="s">
        <v>262</v>
      </c>
      <c r="C11" s="101"/>
      <c r="D11" s="101">
        <v>366</v>
      </c>
      <c r="E11" s="101">
        <f t="shared" si="0"/>
        <v>366</v>
      </c>
    </row>
    <row r="12" spans="1:5" ht="12.75">
      <c r="A12" s="288"/>
      <c r="B12" s="23" t="s">
        <v>263</v>
      </c>
      <c r="C12" s="101"/>
      <c r="D12" s="101">
        <v>5</v>
      </c>
      <c r="E12" s="101">
        <f t="shared" si="0"/>
        <v>5</v>
      </c>
    </row>
    <row r="13" spans="1:5" ht="12.75">
      <c r="A13" s="288"/>
      <c r="B13" s="23" t="s">
        <v>264</v>
      </c>
      <c r="C13" s="101"/>
      <c r="D13" s="101">
        <v>807</v>
      </c>
      <c r="E13" s="101">
        <f t="shared" si="0"/>
        <v>807</v>
      </c>
    </row>
    <row r="14" spans="1:5" ht="12.75">
      <c r="A14" s="288"/>
      <c r="B14" s="23" t="s">
        <v>265</v>
      </c>
      <c r="C14" s="101"/>
      <c r="D14" s="101">
        <v>833</v>
      </c>
      <c r="E14" s="101">
        <f t="shared" si="0"/>
        <v>833</v>
      </c>
    </row>
    <row r="15" spans="1:5" ht="12.75">
      <c r="A15" s="288"/>
      <c r="B15" s="23" t="s">
        <v>266</v>
      </c>
      <c r="C15" s="101"/>
      <c r="D15" s="101">
        <v>4</v>
      </c>
      <c r="E15" s="101">
        <f t="shared" si="0"/>
        <v>4</v>
      </c>
    </row>
    <row r="16" spans="1:5" ht="12.75">
      <c r="A16" s="288"/>
      <c r="B16" s="23" t="s">
        <v>267</v>
      </c>
      <c r="C16" s="101">
        <v>4</v>
      </c>
      <c r="D16" s="101">
        <v>1169</v>
      </c>
      <c r="E16" s="101">
        <f t="shared" si="0"/>
        <v>1173</v>
      </c>
    </row>
    <row r="17" spans="1:5" ht="12.75">
      <c r="A17" s="288"/>
      <c r="B17" s="23" t="s">
        <v>268</v>
      </c>
      <c r="C17" s="101"/>
      <c r="D17" s="101">
        <v>75</v>
      </c>
      <c r="E17" s="101">
        <f t="shared" si="0"/>
        <v>75</v>
      </c>
    </row>
    <row r="18" spans="1:5" ht="12.75">
      <c r="A18" s="288"/>
      <c r="B18" s="23" t="s">
        <v>269</v>
      </c>
      <c r="C18" s="101"/>
      <c r="D18" s="101">
        <v>53</v>
      </c>
      <c r="E18" s="101">
        <f t="shared" si="0"/>
        <v>53</v>
      </c>
    </row>
    <row r="19" spans="1:5" ht="12.75">
      <c r="A19" s="288"/>
      <c r="B19" s="23" t="s">
        <v>270</v>
      </c>
      <c r="C19" s="101"/>
      <c r="D19" s="101">
        <v>22</v>
      </c>
      <c r="E19" s="101">
        <f t="shared" si="0"/>
        <v>22</v>
      </c>
    </row>
    <row r="20" spans="1:5" ht="12.75">
      <c r="A20" s="288"/>
      <c r="B20" s="23" t="s">
        <v>271</v>
      </c>
      <c r="C20" s="101"/>
      <c r="D20" s="101">
        <v>3</v>
      </c>
      <c r="E20" s="101">
        <f t="shared" si="0"/>
        <v>3</v>
      </c>
    </row>
    <row r="21" spans="1:5" ht="12.75">
      <c r="A21" s="288"/>
      <c r="B21" s="34" t="s">
        <v>3</v>
      </c>
      <c r="C21" s="101">
        <f>SUM(C3:C20)</f>
        <v>4</v>
      </c>
      <c r="D21" s="101">
        <f>SUM(D3:D20)</f>
        <v>4984</v>
      </c>
      <c r="E21" s="101">
        <f>SUM(C21:D21)</f>
        <v>4988</v>
      </c>
    </row>
    <row r="22" spans="1:5" ht="12.75">
      <c r="A22" s="288"/>
      <c r="B22" s="295"/>
      <c r="C22" s="295"/>
      <c r="D22" s="295"/>
      <c r="E22" s="295"/>
    </row>
    <row r="23" spans="1:5" ht="12.75">
      <c r="A23" s="288" t="s">
        <v>541</v>
      </c>
      <c r="B23" s="23" t="s">
        <v>274</v>
      </c>
      <c r="C23" s="101"/>
      <c r="D23" s="101">
        <v>29</v>
      </c>
      <c r="E23" s="101">
        <f aca="true" t="shared" si="1" ref="E23:E32">SUM(D23)</f>
        <v>29</v>
      </c>
    </row>
    <row r="24" spans="1:5" ht="12.75">
      <c r="A24" s="288"/>
      <c r="B24" s="23" t="s">
        <v>275</v>
      </c>
      <c r="C24" s="101"/>
      <c r="D24" s="101">
        <v>332</v>
      </c>
      <c r="E24" s="101">
        <f t="shared" si="1"/>
        <v>332</v>
      </c>
    </row>
    <row r="25" spans="1:5" ht="12.75">
      <c r="A25" s="288"/>
      <c r="B25" s="23" t="s">
        <v>276</v>
      </c>
      <c r="C25" s="101"/>
      <c r="D25" s="101">
        <v>17</v>
      </c>
      <c r="E25" s="101">
        <f t="shared" si="1"/>
        <v>17</v>
      </c>
    </row>
    <row r="26" spans="1:5" ht="12.75">
      <c r="A26" s="288"/>
      <c r="B26" s="23" t="s">
        <v>273</v>
      </c>
      <c r="C26" s="101"/>
      <c r="D26" s="101">
        <v>67</v>
      </c>
      <c r="E26" s="101">
        <f t="shared" si="1"/>
        <v>67</v>
      </c>
    </row>
    <row r="27" spans="1:5" ht="12.75">
      <c r="A27" s="288"/>
      <c r="B27" s="23" t="s">
        <v>272</v>
      </c>
      <c r="C27" s="101"/>
      <c r="D27" s="101">
        <v>51</v>
      </c>
      <c r="E27" s="101">
        <f t="shared" si="1"/>
        <v>51</v>
      </c>
    </row>
    <row r="28" spans="1:5" ht="12.75">
      <c r="A28" s="288"/>
      <c r="B28" s="23" t="s">
        <v>277</v>
      </c>
      <c r="C28" s="101"/>
      <c r="D28" s="101">
        <v>18</v>
      </c>
      <c r="E28" s="101">
        <f t="shared" si="1"/>
        <v>18</v>
      </c>
    </row>
    <row r="29" spans="1:5" ht="12.75">
      <c r="A29" s="288"/>
      <c r="B29" s="23" t="s">
        <v>279</v>
      </c>
      <c r="C29" s="101"/>
      <c r="D29" s="101">
        <v>224</v>
      </c>
      <c r="E29" s="101">
        <f t="shared" si="1"/>
        <v>224</v>
      </c>
    </row>
    <row r="30" spans="1:5" ht="12.75">
      <c r="A30" s="288"/>
      <c r="B30" s="23" t="s">
        <v>280</v>
      </c>
      <c r="C30" s="101"/>
      <c r="D30" s="101">
        <v>1</v>
      </c>
      <c r="E30" s="101">
        <f t="shared" si="1"/>
        <v>1</v>
      </c>
    </row>
    <row r="31" spans="1:5" ht="12.75">
      <c r="A31" s="288"/>
      <c r="B31" s="23" t="s">
        <v>278</v>
      </c>
      <c r="C31" s="101"/>
      <c r="D31" s="101">
        <v>4</v>
      </c>
      <c r="E31" s="101">
        <f t="shared" si="1"/>
        <v>4</v>
      </c>
    </row>
    <row r="32" spans="1:5" ht="12.75">
      <c r="A32" s="288"/>
      <c r="B32" s="34" t="s">
        <v>3</v>
      </c>
      <c r="C32" s="101"/>
      <c r="D32" s="101">
        <f>SUM(D23:D31)</f>
        <v>743</v>
      </c>
      <c r="E32" s="101">
        <f t="shared" si="1"/>
        <v>743</v>
      </c>
    </row>
    <row r="33" spans="1:5" ht="12.75">
      <c r="A33" s="288"/>
      <c r="B33" s="295"/>
      <c r="C33" s="295"/>
      <c r="D33" s="295"/>
      <c r="E33" s="295"/>
    </row>
    <row r="34" spans="1:5" ht="12.75">
      <c r="A34" s="288" t="s">
        <v>281</v>
      </c>
      <c r="B34" s="23" t="s">
        <v>282</v>
      </c>
      <c r="C34" s="101"/>
      <c r="D34" s="101">
        <v>182</v>
      </c>
      <c r="E34" s="101">
        <f>SUM(D34)</f>
        <v>182</v>
      </c>
    </row>
    <row r="35" spans="1:5" ht="12.75">
      <c r="A35" s="288"/>
      <c r="B35" s="23" t="s">
        <v>283</v>
      </c>
      <c r="C35" s="101"/>
      <c r="D35" s="101">
        <v>302</v>
      </c>
      <c r="E35" s="101">
        <f>SUM(D35)</f>
        <v>302</v>
      </c>
    </row>
    <row r="36" spans="1:5" ht="12.75">
      <c r="A36" s="288"/>
      <c r="B36" s="23" t="s">
        <v>284</v>
      </c>
      <c r="C36" s="101"/>
      <c r="D36" s="101">
        <v>25</v>
      </c>
      <c r="E36" s="101">
        <f>SUM(D36)</f>
        <v>25</v>
      </c>
    </row>
    <row r="37" spans="1:5" ht="12.75">
      <c r="A37" s="288"/>
      <c r="B37" s="23" t="s">
        <v>285</v>
      </c>
      <c r="C37" s="101"/>
      <c r="D37" s="101">
        <v>142</v>
      </c>
      <c r="E37" s="101">
        <f>SUM(D37)</f>
        <v>142</v>
      </c>
    </row>
    <row r="38" spans="1:5" ht="12.75">
      <c r="A38" s="288"/>
      <c r="B38" s="34" t="s">
        <v>3</v>
      </c>
      <c r="C38" s="101"/>
      <c r="D38" s="101">
        <f>SUM(D34:D37)</f>
        <v>651</v>
      </c>
      <c r="E38" s="101">
        <f>SUM(D38)</f>
        <v>651</v>
      </c>
    </row>
    <row r="39" spans="1:5" ht="12.75">
      <c r="A39" s="288"/>
      <c r="B39" s="295"/>
      <c r="C39" s="295"/>
      <c r="D39" s="295"/>
      <c r="E39" s="295"/>
    </row>
    <row r="40" spans="1:5" ht="18">
      <c r="A40" s="36" t="s">
        <v>70</v>
      </c>
      <c r="B40" s="11"/>
      <c r="C40" s="238">
        <f>SUM(C21)</f>
        <v>4</v>
      </c>
      <c r="D40" s="238">
        <f>SUM(D38,D32,D21)</f>
        <v>6378</v>
      </c>
      <c r="E40" s="238">
        <f>SUM(C40:D40)</f>
        <v>6382</v>
      </c>
    </row>
  </sheetData>
  <mergeCells count="10">
    <mergeCell ref="A3:A22"/>
    <mergeCell ref="A23:A33"/>
    <mergeCell ref="A34:A39"/>
    <mergeCell ref="B22:E22"/>
    <mergeCell ref="B33:E33"/>
    <mergeCell ref="B39:E39"/>
    <mergeCell ref="C1:D1"/>
    <mergeCell ref="B1:B2"/>
    <mergeCell ref="E1:E2"/>
    <mergeCell ref="A1:A2"/>
  </mergeCells>
  <printOptions gridLines="1" horizontalCentered="1"/>
  <pageMargins left="0.75" right="0.75" top="2.5196850393700787" bottom="1" header="0.3937007874015748" footer="0.7874015748031497"/>
  <pageSetup horizontalDpi="300" verticalDpi="300" orientation="portrait" r:id="rId1"/>
  <headerFooter alignWithMargins="0">
    <oddHeader xml:space="preserve">&amp;LSERVICIO AGRÍCOLA Y GANADERO
Departamento Protección Agrícola
Viñas y Vinos&amp;C&amp;14
NÚMERO DE PROPIEDADES CON PLANTACIONES
 DE VIDES CONSUMO FRESCO Y DE VINIFICACIÓN
VIIIª  REGIÓN (ha.)&amp;R&amp;12CUADRO Nº 28 </oddHeader>
    <oddFooter>&amp;L&amp;F</oddFooter>
  </headerFooter>
</worksheet>
</file>

<file path=xl/worksheets/sheet32.xml><?xml version="1.0" encoding="utf-8"?>
<worksheet xmlns="http://schemas.openxmlformats.org/spreadsheetml/2006/main" xmlns:r="http://schemas.openxmlformats.org/officeDocument/2006/relationships">
  <dimension ref="A1:O34"/>
  <sheetViews>
    <sheetView workbookViewId="0" topLeftCell="A1">
      <selection activeCell="A1" sqref="A1"/>
    </sheetView>
  </sheetViews>
  <sheetFormatPr defaultColWidth="11.421875" defaultRowHeight="12.75"/>
  <cols>
    <col min="1" max="1" width="15.7109375" style="0" customWidth="1"/>
    <col min="2" max="2" width="6.00390625" style="0" customWidth="1"/>
    <col min="3" max="3" width="5.00390625" style="0" customWidth="1"/>
    <col min="4" max="4" width="6.00390625" style="0" customWidth="1"/>
    <col min="5" max="5" width="5.00390625" style="0" customWidth="1"/>
    <col min="6" max="6" width="4.57421875" style="0" bestFit="1" customWidth="1"/>
    <col min="7" max="7" width="7.140625" style="0" bestFit="1" customWidth="1"/>
    <col min="8" max="8" width="6.00390625" style="0" customWidth="1"/>
    <col min="9" max="9" width="5.00390625" style="0" customWidth="1"/>
    <col min="10" max="10" width="3.57421875" style="0" customWidth="1"/>
    <col min="11" max="11" width="5.00390625" style="0" customWidth="1"/>
    <col min="12" max="12" width="5.7109375" style="0" bestFit="1" customWidth="1"/>
    <col min="13" max="14" width="5.00390625" style="0" customWidth="1"/>
    <col min="15" max="15" width="7.00390625" style="0" customWidth="1"/>
  </cols>
  <sheetData>
    <row r="1" spans="1:15" ht="66" customHeight="1">
      <c r="A1" s="61" t="s">
        <v>115</v>
      </c>
      <c r="B1" s="4" t="s">
        <v>24</v>
      </c>
      <c r="C1" s="4" t="s">
        <v>28</v>
      </c>
      <c r="D1" s="4" t="s">
        <v>31</v>
      </c>
      <c r="E1" s="4" t="s">
        <v>29</v>
      </c>
      <c r="F1" s="4" t="s">
        <v>26</v>
      </c>
      <c r="G1" s="4" t="s">
        <v>168</v>
      </c>
      <c r="H1" s="4" t="s">
        <v>30</v>
      </c>
      <c r="I1" s="4" t="s">
        <v>27</v>
      </c>
      <c r="J1" s="4" t="s">
        <v>33</v>
      </c>
      <c r="K1" s="4" t="s">
        <v>75</v>
      </c>
      <c r="L1" s="4" t="s">
        <v>34</v>
      </c>
      <c r="M1" s="103" t="s">
        <v>555</v>
      </c>
      <c r="N1" s="103" t="s">
        <v>542</v>
      </c>
      <c r="O1" s="115" t="s">
        <v>558</v>
      </c>
    </row>
    <row r="2" spans="1:15" ht="12.75">
      <c r="A2" s="5" t="s">
        <v>287</v>
      </c>
      <c r="B2" s="95"/>
      <c r="C2" s="95"/>
      <c r="D2" s="95"/>
      <c r="E2" s="95"/>
      <c r="F2" s="95"/>
      <c r="G2" s="95">
        <v>14.1</v>
      </c>
      <c r="H2" s="95"/>
      <c r="I2" s="95"/>
      <c r="J2" s="95"/>
      <c r="K2" s="95"/>
      <c r="L2" s="95"/>
      <c r="M2" s="95"/>
      <c r="N2" s="95"/>
      <c r="O2" s="114">
        <f aca="true" t="shared" si="0" ref="O2:O32">SUM(B2:N2)</f>
        <v>14.1</v>
      </c>
    </row>
    <row r="3" spans="1:15" ht="12.75">
      <c r="A3" s="5" t="s">
        <v>255</v>
      </c>
      <c r="B3" s="93"/>
      <c r="C3" s="93"/>
      <c r="D3" s="93"/>
      <c r="E3" s="93"/>
      <c r="F3" s="93"/>
      <c r="G3" s="93">
        <v>311</v>
      </c>
      <c r="H3" s="93"/>
      <c r="I3" s="93"/>
      <c r="J3" s="93"/>
      <c r="K3" s="93">
        <v>0.4</v>
      </c>
      <c r="L3" s="93"/>
      <c r="M3" s="93"/>
      <c r="N3" s="93"/>
      <c r="O3" s="114">
        <f t="shared" si="0"/>
        <v>311.4</v>
      </c>
    </row>
    <row r="4" spans="1:15" ht="12.75">
      <c r="A4" s="5" t="s">
        <v>258</v>
      </c>
      <c r="B4" s="93"/>
      <c r="C4" s="93"/>
      <c r="D4" s="93"/>
      <c r="E4" s="93"/>
      <c r="F4" s="93"/>
      <c r="G4" s="93">
        <v>11.1</v>
      </c>
      <c r="H4" s="93"/>
      <c r="I4" s="93"/>
      <c r="J4" s="93"/>
      <c r="K4" s="93"/>
      <c r="L4" s="93"/>
      <c r="M4" s="93"/>
      <c r="N4" s="93"/>
      <c r="O4" s="114">
        <f t="shared" si="0"/>
        <v>11.1</v>
      </c>
    </row>
    <row r="5" spans="1:15" ht="12.75">
      <c r="A5" s="5" t="s">
        <v>257</v>
      </c>
      <c r="B5" s="93">
        <v>35</v>
      </c>
      <c r="C5" s="93"/>
      <c r="D5" s="93"/>
      <c r="E5" s="93"/>
      <c r="F5" s="93"/>
      <c r="G5" s="93">
        <v>95.2</v>
      </c>
      <c r="H5" s="93"/>
      <c r="I5" s="93"/>
      <c r="J5" s="93"/>
      <c r="K5" s="93"/>
      <c r="L5" s="93"/>
      <c r="M5" s="93"/>
      <c r="N5" s="93"/>
      <c r="O5" s="114">
        <f t="shared" si="0"/>
        <v>130.2</v>
      </c>
    </row>
    <row r="6" spans="1:15" ht="12.75">
      <c r="A6" s="5" t="s">
        <v>256</v>
      </c>
      <c r="B6" s="93">
        <v>14</v>
      </c>
      <c r="C6" s="93"/>
      <c r="D6" s="93"/>
      <c r="E6" s="93"/>
      <c r="F6" s="93"/>
      <c r="G6" s="93">
        <v>751.3</v>
      </c>
      <c r="H6" s="93"/>
      <c r="I6" s="93"/>
      <c r="J6" s="93"/>
      <c r="K6" s="93"/>
      <c r="L6" s="93"/>
      <c r="M6" s="93"/>
      <c r="N6" s="93"/>
      <c r="O6" s="114">
        <f t="shared" si="0"/>
        <v>765.3</v>
      </c>
    </row>
    <row r="7" spans="1:15" ht="12.75">
      <c r="A7" s="5" t="s">
        <v>259</v>
      </c>
      <c r="B7" s="93">
        <v>3.4</v>
      </c>
      <c r="C7" s="93">
        <v>4</v>
      </c>
      <c r="D7" s="93">
        <v>3</v>
      </c>
      <c r="E7" s="93"/>
      <c r="F7" s="93"/>
      <c r="G7" s="93">
        <v>282.8</v>
      </c>
      <c r="H7" s="93"/>
      <c r="I7" s="93"/>
      <c r="J7" s="93"/>
      <c r="K7" s="93"/>
      <c r="L7" s="93"/>
      <c r="M7" s="93"/>
      <c r="N7" s="93"/>
      <c r="O7" s="114">
        <f t="shared" si="0"/>
        <v>293.2</v>
      </c>
    </row>
    <row r="8" spans="1:15" ht="12.75">
      <c r="A8" s="5" t="s">
        <v>260</v>
      </c>
      <c r="B8" s="93"/>
      <c r="C8" s="93">
        <v>1.6</v>
      </c>
      <c r="D8" s="93">
        <v>4</v>
      </c>
      <c r="E8" s="93"/>
      <c r="F8" s="93"/>
      <c r="G8" s="93">
        <v>202.6</v>
      </c>
      <c r="H8" s="93"/>
      <c r="I8" s="93"/>
      <c r="J8" s="93"/>
      <c r="K8" s="93"/>
      <c r="L8" s="93"/>
      <c r="M8" s="93"/>
      <c r="N8" s="93"/>
      <c r="O8" s="114">
        <f t="shared" si="0"/>
        <v>208.2</v>
      </c>
    </row>
    <row r="9" spans="1:15" ht="12.75">
      <c r="A9" s="5" t="s">
        <v>261</v>
      </c>
      <c r="B9" s="93">
        <v>81.9</v>
      </c>
      <c r="C9" s="93">
        <v>3.5</v>
      </c>
      <c r="D9" s="93">
        <v>2.2</v>
      </c>
      <c r="E9" s="93">
        <v>4.3</v>
      </c>
      <c r="F9" s="93">
        <v>26</v>
      </c>
      <c r="G9" s="93">
        <v>701.6</v>
      </c>
      <c r="H9" s="93">
        <v>7.3</v>
      </c>
      <c r="I9" s="93">
        <v>3.4</v>
      </c>
      <c r="J9" s="93"/>
      <c r="K9" s="93"/>
      <c r="L9" s="93">
        <v>3.7</v>
      </c>
      <c r="M9" s="93">
        <v>2.8</v>
      </c>
      <c r="N9" s="93">
        <v>14.3</v>
      </c>
      <c r="O9" s="114">
        <f t="shared" si="0"/>
        <v>850.9999999999999</v>
      </c>
    </row>
    <row r="10" spans="1:15" ht="12.75">
      <c r="A10" s="5" t="s">
        <v>288</v>
      </c>
      <c r="B10" s="93">
        <v>78.1</v>
      </c>
      <c r="C10" s="93">
        <v>63.1</v>
      </c>
      <c r="D10" s="93">
        <v>4.6</v>
      </c>
      <c r="E10" s="93">
        <v>1.5</v>
      </c>
      <c r="F10" s="93">
        <v>17</v>
      </c>
      <c r="G10" s="93">
        <v>689</v>
      </c>
      <c r="H10" s="93">
        <v>1.5</v>
      </c>
      <c r="I10" s="93">
        <v>1</v>
      </c>
      <c r="J10" s="93"/>
      <c r="K10" s="93">
        <v>0.5</v>
      </c>
      <c r="L10" s="93">
        <v>2.8</v>
      </c>
      <c r="M10" s="93">
        <v>7.4</v>
      </c>
      <c r="N10" s="93">
        <v>1.5</v>
      </c>
      <c r="O10" s="114">
        <f t="shared" si="0"/>
        <v>867.9999999999999</v>
      </c>
    </row>
    <row r="11" spans="1:15" ht="12.75">
      <c r="A11" s="5" t="s">
        <v>263</v>
      </c>
      <c r="B11" s="93">
        <v>2</v>
      </c>
      <c r="C11" s="93"/>
      <c r="D11" s="93"/>
      <c r="E11" s="93"/>
      <c r="F11" s="93"/>
      <c r="G11" s="93">
        <v>10.5</v>
      </c>
      <c r="H11" s="93"/>
      <c r="I11" s="93"/>
      <c r="J11" s="93"/>
      <c r="K11" s="93"/>
      <c r="L11" s="93"/>
      <c r="M11" s="93"/>
      <c r="N11" s="93"/>
      <c r="O11" s="114">
        <f t="shared" si="0"/>
        <v>12.5</v>
      </c>
    </row>
    <row r="12" spans="1:15" ht="12.75">
      <c r="A12" s="5" t="s">
        <v>264</v>
      </c>
      <c r="B12" s="93">
        <v>4.2</v>
      </c>
      <c r="C12" s="93">
        <v>0.2</v>
      </c>
      <c r="D12" s="93">
        <v>36.9</v>
      </c>
      <c r="E12" s="93"/>
      <c r="F12" s="93"/>
      <c r="G12" s="93">
        <v>242</v>
      </c>
      <c r="H12" s="93"/>
      <c r="I12" s="93">
        <v>0.6</v>
      </c>
      <c r="J12" s="93"/>
      <c r="K12" s="93">
        <v>49.8</v>
      </c>
      <c r="L12" s="93"/>
      <c r="M12" s="93"/>
      <c r="N12" s="93"/>
      <c r="O12" s="114">
        <f t="shared" si="0"/>
        <v>333.70000000000005</v>
      </c>
    </row>
    <row r="13" spans="1:15" ht="12.75">
      <c r="A13" s="5" t="s">
        <v>265</v>
      </c>
      <c r="B13" s="93">
        <v>48.7</v>
      </c>
      <c r="C13" s="93">
        <v>11.1</v>
      </c>
      <c r="D13" s="93">
        <v>30.4</v>
      </c>
      <c r="E13" s="93"/>
      <c r="F13" s="93"/>
      <c r="G13" s="93">
        <v>435.800000000001</v>
      </c>
      <c r="H13" s="93"/>
      <c r="I13" s="93"/>
      <c r="J13" s="93"/>
      <c r="K13" s="93">
        <v>1.3</v>
      </c>
      <c r="L13" s="93"/>
      <c r="M13" s="93"/>
      <c r="N13" s="93"/>
      <c r="O13" s="114">
        <f t="shared" si="0"/>
        <v>527.300000000001</v>
      </c>
    </row>
    <row r="14" spans="1:15" ht="12.75">
      <c r="A14" s="5" t="s">
        <v>266</v>
      </c>
      <c r="B14" s="93">
        <v>2.2</v>
      </c>
      <c r="C14" s="93"/>
      <c r="D14" s="93"/>
      <c r="E14" s="93"/>
      <c r="F14" s="93"/>
      <c r="G14" s="93">
        <v>4.5</v>
      </c>
      <c r="H14" s="93"/>
      <c r="I14" s="93"/>
      <c r="J14" s="93"/>
      <c r="K14" s="93"/>
      <c r="L14" s="93"/>
      <c r="M14" s="93"/>
      <c r="N14" s="93"/>
      <c r="O14" s="114">
        <f t="shared" si="0"/>
        <v>6.7</v>
      </c>
    </row>
    <row r="15" spans="1:15" ht="12.75">
      <c r="A15" s="5" t="s">
        <v>267</v>
      </c>
      <c r="B15" s="93">
        <v>7.7</v>
      </c>
      <c r="C15" s="93">
        <v>10.6</v>
      </c>
      <c r="D15" s="93">
        <v>12.2</v>
      </c>
      <c r="E15" s="93"/>
      <c r="F15" s="93"/>
      <c r="G15" s="93">
        <v>314.8</v>
      </c>
      <c r="H15" s="93"/>
      <c r="I15" s="93">
        <v>0.3</v>
      </c>
      <c r="J15" s="93">
        <v>0.4</v>
      </c>
      <c r="K15" s="93">
        <v>0.8</v>
      </c>
      <c r="L15" s="93"/>
      <c r="M15" s="93"/>
      <c r="N15" s="93"/>
      <c r="O15" s="114">
        <f t="shared" si="0"/>
        <v>346.8</v>
      </c>
    </row>
    <row r="16" spans="1:15" ht="12.75">
      <c r="A16" s="5" t="s">
        <v>268</v>
      </c>
      <c r="B16" s="93"/>
      <c r="C16" s="93"/>
      <c r="D16" s="93">
        <v>5</v>
      </c>
      <c r="E16" s="93">
        <v>3</v>
      </c>
      <c r="F16" s="93"/>
      <c r="G16" s="93">
        <v>112.6</v>
      </c>
      <c r="H16" s="93"/>
      <c r="I16" s="93"/>
      <c r="J16" s="93">
        <v>0.6</v>
      </c>
      <c r="K16" s="93"/>
      <c r="L16" s="93"/>
      <c r="M16" s="93"/>
      <c r="N16" s="93"/>
      <c r="O16" s="114">
        <f t="shared" si="0"/>
        <v>121.19999999999999</v>
      </c>
    </row>
    <row r="17" spans="1:15" ht="12.75">
      <c r="A17" s="5" t="s">
        <v>269</v>
      </c>
      <c r="B17" s="93"/>
      <c r="C17" s="93"/>
      <c r="D17" s="93">
        <v>3</v>
      </c>
      <c r="E17" s="93"/>
      <c r="F17" s="93"/>
      <c r="G17" s="93">
        <v>34.4</v>
      </c>
      <c r="H17" s="93"/>
      <c r="I17" s="93"/>
      <c r="J17" s="93"/>
      <c r="K17" s="93"/>
      <c r="L17" s="93"/>
      <c r="M17" s="93"/>
      <c r="N17" s="93"/>
      <c r="O17" s="114">
        <f t="shared" si="0"/>
        <v>37.4</v>
      </c>
    </row>
    <row r="18" spans="1:15" ht="12.75">
      <c r="A18" s="5" t="s">
        <v>270</v>
      </c>
      <c r="B18" s="93"/>
      <c r="C18" s="93"/>
      <c r="D18" s="93"/>
      <c r="E18" s="93"/>
      <c r="F18" s="93"/>
      <c r="G18" s="93">
        <v>16.5</v>
      </c>
      <c r="H18" s="93"/>
      <c r="I18" s="93"/>
      <c r="J18" s="93"/>
      <c r="K18" s="93"/>
      <c r="L18" s="93"/>
      <c r="M18" s="93"/>
      <c r="N18" s="93"/>
      <c r="O18" s="114">
        <f t="shared" si="0"/>
        <v>16.5</v>
      </c>
    </row>
    <row r="19" spans="1:15" ht="12.75">
      <c r="A19" s="5" t="s">
        <v>271</v>
      </c>
      <c r="B19" s="93"/>
      <c r="C19" s="93"/>
      <c r="D19" s="93"/>
      <c r="E19" s="93"/>
      <c r="F19" s="93"/>
      <c r="G19" s="93">
        <v>0.9</v>
      </c>
      <c r="H19" s="93"/>
      <c r="I19" s="93"/>
      <c r="J19" s="93"/>
      <c r="K19" s="93"/>
      <c r="L19" s="93"/>
      <c r="M19" s="93"/>
      <c r="N19" s="93"/>
      <c r="O19" s="114">
        <f t="shared" si="0"/>
        <v>0.9</v>
      </c>
    </row>
    <row r="20" spans="1:15" ht="12.75">
      <c r="A20" s="5" t="s">
        <v>274</v>
      </c>
      <c r="B20" s="95">
        <v>0.2</v>
      </c>
      <c r="C20" s="95"/>
      <c r="D20" s="95"/>
      <c r="E20" s="95"/>
      <c r="F20" s="95"/>
      <c r="G20" s="95">
        <v>26.6</v>
      </c>
      <c r="H20" s="95"/>
      <c r="I20" s="95">
        <v>0.5</v>
      </c>
      <c r="J20" s="95"/>
      <c r="K20" s="95"/>
      <c r="L20" s="95"/>
      <c r="M20" s="95"/>
      <c r="N20" s="95"/>
      <c r="O20" s="114">
        <f t="shared" si="0"/>
        <v>27.3</v>
      </c>
    </row>
    <row r="21" spans="1:15" ht="12.75">
      <c r="A21" s="5" t="s">
        <v>275</v>
      </c>
      <c r="B21" s="93">
        <v>85.8</v>
      </c>
      <c r="C21" s="93"/>
      <c r="D21" s="93">
        <v>3</v>
      </c>
      <c r="E21" s="93">
        <v>5.5</v>
      </c>
      <c r="F21" s="93">
        <v>20</v>
      </c>
      <c r="G21" s="93">
        <v>550.1</v>
      </c>
      <c r="H21" s="93">
        <v>4.6</v>
      </c>
      <c r="I21" s="93">
        <v>7.5</v>
      </c>
      <c r="J21" s="93"/>
      <c r="K21" s="93"/>
      <c r="L21" s="93"/>
      <c r="M21" s="93"/>
      <c r="N21" s="93">
        <v>18.1</v>
      </c>
      <c r="O21" s="114">
        <f t="shared" si="0"/>
        <v>694.6</v>
      </c>
    </row>
    <row r="22" spans="1:15" ht="12.75">
      <c r="A22" s="5" t="s">
        <v>276</v>
      </c>
      <c r="B22" s="93"/>
      <c r="C22" s="93"/>
      <c r="D22" s="93"/>
      <c r="E22" s="93"/>
      <c r="F22" s="93"/>
      <c r="G22" s="93">
        <v>9.9</v>
      </c>
      <c r="H22" s="93"/>
      <c r="I22" s="93"/>
      <c r="J22" s="93"/>
      <c r="K22" s="93">
        <v>0.1</v>
      </c>
      <c r="L22" s="93"/>
      <c r="M22" s="93"/>
      <c r="N22" s="93"/>
      <c r="O22" s="114">
        <f t="shared" si="0"/>
        <v>10</v>
      </c>
    </row>
    <row r="23" spans="1:15" ht="12.75">
      <c r="A23" s="5" t="s">
        <v>273</v>
      </c>
      <c r="B23" s="93"/>
      <c r="C23" s="93"/>
      <c r="D23" s="93"/>
      <c r="E23" s="93"/>
      <c r="F23" s="93"/>
      <c r="G23" s="93">
        <v>132.4</v>
      </c>
      <c r="H23" s="93"/>
      <c r="I23" s="93"/>
      <c r="J23" s="93"/>
      <c r="K23" s="93"/>
      <c r="L23" s="93"/>
      <c r="M23" s="93"/>
      <c r="N23" s="93"/>
      <c r="O23" s="114">
        <f t="shared" si="0"/>
        <v>132.4</v>
      </c>
    </row>
    <row r="24" spans="1:15" ht="12.75">
      <c r="A24" s="5" t="s">
        <v>272</v>
      </c>
      <c r="B24" s="93"/>
      <c r="C24" s="93"/>
      <c r="D24" s="93"/>
      <c r="E24" s="93"/>
      <c r="F24" s="93"/>
      <c r="G24" s="93">
        <v>87.8</v>
      </c>
      <c r="H24" s="93"/>
      <c r="I24" s="93"/>
      <c r="J24" s="93"/>
      <c r="K24" s="93"/>
      <c r="L24" s="93"/>
      <c r="M24" s="93"/>
      <c r="N24" s="93"/>
      <c r="O24" s="114">
        <f t="shared" si="0"/>
        <v>87.8</v>
      </c>
    </row>
    <row r="25" spans="1:15" ht="12.75">
      <c r="A25" s="5" t="s">
        <v>277</v>
      </c>
      <c r="B25" s="93"/>
      <c r="C25" s="93"/>
      <c r="D25" s="93"/>
      <c r="E25" s="93"/>
      <c r="F25" s="93"/>
      <c r="G25" s="93">
        <v>24.3</v>
      </c>
      <c r="H25" s="93"/>
      <c r="I25" s="93"/>
      <c r="J25" s="93"/>
      <c r="K25" s="93"/>
      <c r="L25" s="93"/>
      <c r="M25" s="93"/>
      <c r="N25" s="93"/>
      <c r="O25" s="114">
        <f t="shared" si="0"/>
        <v>24.3</v>
      </c>
    </row>
    <row r="26" spans="1:15" ht="12.75">
      <c r="A26" s="5" t="s">
        <v>279</v>
      </c>
      <c r="B26" s="93"/>
      <c r="C26" s="93"/>
      <c r="D26" s="93"/>
      <c r="E26" s="93"/>
      <c r="F26" s="93"/>
      <c r="G26" s="93">
        <v>288.1</v>
      </c>
      <c r="H26" s="93"/>
      <c r="I26" s="93"/>
      <c r="J26" s="93"/>
      <c r="K26" s="93"/>
      <c r="L26" s="93"/>
      <c r="M26" s="93"/>
      <c r="N26" s="93"/>
      <c r="O26" s="114">
        <f t="shared" si="0"/>
        <v>288.1</v>
      </c>
    </row>
    <row r="27" spans="1:15" ht="12.75">
      <c r="A27" s="5" t="s">
        <v>280</v>
      </c>
      <c r="B27" s="93"/>
      <c r="C27" s="93"/>
      <c r="D27" s="93"/>
      <c r="E27" s="93">
        <v>2.1</v>
      </c>
      <c r="F27" s="93">
        <v>5</v>
      </c>
      <c r="G27" s="93"/>
      <c r="H27" s="93">
        <v>375.8</v>
      </c>
      <c r="I27" s="93"/>
      <c r="J27" s="93"/>
      <c r="K27" s="93"/>
      <c r="L27" s="93">
        <v>3.1</v>
      </c>
      <c r="M27" s="93"/>
      <c r="N27" s="93"/>
      <c r="O27" s="114">
        <f t="shared" si="0"/>
        <v>386.00000000000006</v>
      </c>
    </row>
    <row r="28" spans="1:15" ht="12.75">
      <c r="A28" s="5" t="s">
        <v>278</v>
      </c>
      <c r="B28" s="93"/>
      <c r="C28" s="93"/>
      <c r="D28" s="93"/>
      <c r="E28" s="93"/>
      <c r="F28" s="93"/>
      <c r="G28" s="93"/>
      <c r="H28" s="93">
        <v>69.6</v>
      </c>
      <c r="I28" s="93"/>
      <c r="J28" s="93"/>
      <c r="K28" s="93"/>
      <c r="L28" s="93"/>
      <c r="M28" s="93"/>
      <c r="N28" s="93"/>
      <c r="O28" s="114">
        <f t="shared" si="0"/>
        <v>69.6</v>
      </c>
    </row>
    <row r="29" spans="1:15" ht="12.75">
      <c r="A29" s="5" t="s">
        <v>282</v>
      </c>
      <c r="B29" s="95"/>
      <c r="C29" s="95"/>
      <c r="D29" s="95">
        <v>3.1</v>
      </c>
      <c r="E29" s="95"/>
      <c r="F29" s="95"/>
      <c r="G29" s="95">
        <v>17.7</v>
      </c>
      <c r="H29" s="95"/>
      <c r="I29" s="95"/>
      <c r="J29" s="95"/>
      <c r="K29" s="95"/>
      <c r="L29" s="95"/>
      <c r="M29" s="95"/>
      <c r="N29" s="95"/>
      <c r="O29" s="114">
        <f t="shared" si="0"/>
        <v>20.8</v>
      </c>
    </row>
    <row r="30" spans="1:15" ht="12.75">
      <c r="A30" s="5" t="s">
        <v>283</v>
      </c>
      <c r="B30" s="93">
        <v>0.3</v>
      </c>
      <c r="C30" s="93"/>
      <c r="D30" s="93">
        <v>8.3</v>
      </c>
      <c r="E30" s="93"/>
      <c r="F30" s="93"/>
      <c r="G30" s="93">
        <v>101.4</v>
      </c>
      <c r="H30" s="93"/>
      <c r="I30" s="93"/>
      <c r="J30" s="93"/>
      <c r="K30" s="93"/>
      <c r="L30" s="93"/>
      <c r="M30" s="93"/>
      <c r="N30" s="93"/>
      <c r="O30" s="114">
        <f t="shared" si="0"/>
        <v>110</v>
      </c>
    </row>
    <row r="31" spans="1:15" ht="12.75">
      <c r="A31" s="5" t="s">
        <v>284</v>
      </c>
      <c r="B31" s="93"/>
      <c r="C31" s="93"/>
      <c r="D31" s="93"/>
      <c r="E31" s="93"/>
      <c r="F31" s="93"/>
      <c r="G31" s="93">
        <v>22.9</v>
      </c>
      <c r="H31" s="93"/>
      <c r="I31" s="93"/>
      <c r="J31" s="93"/>
      <c r="K31" s="93"/>
      <c r="L31" s="93"/>
      <c r="M31" s="93"/>
      <c r="N31" s="93"/>
      <c r="O31" s="114">
        <f t="shared" si="0"/>
        <v>22.9</v>
      </c>
    </row>
    <row r="32" spans="1:15" ht="12.75">
      <c r="A32" s="5" t="s">
        <v>285</v>
      </c>
      <c r="B32" s="93"/>
      <c r="C32" s="93"/>
      <c r="D32" s="93"/>
      <c r="E32" s="93"/>
      <c r="F32" s="93"/>
      <c r="G32" s="93">
        <v>169.4</v>
      </c>
      <c r="H32" s="93"/>
      <c r="I32" s="93"/>
      <c r="J32" s="93"/>
      <c r="K32" s="93"/>
      <c r="L32" s="93"/>
      <c r="M32" s="93"/>
      <c r="N32" s="93"/>
      <c r="O32" s="114">
        <f t="shared" si="0"/>
        <v>169.4</v>
      </c>
    </row>
    <row r="33" ht="12.75">
      <c r="O33" s="114"/>
    </row>
    <row r="34" spans="1:15" ht="12.75">
      <c r="A34" s="116" t="s">
        <v>163</v>
      </c>
      <c r="B34" s="253">
        <f aca="true" t="shared" si="1" ref="B34:N34">SUM(B2:B33)</f>
        <v>363.5</v>
      </c>
      <c r="C34" s="253">
        <f t="shared" si="1"/>
        <v>94.1</v>
      </c>
      <c r="D34" s="253">
        <f t="shared" si="1"/>
        <v>115.69999999999999</v>
      </c>
      <c r="E34" s="253">
        <f t="shared" si="1"/>
        <v>16.400000000000002</v>
      </c>
      <c r="F34" s="253">
        <f t="shared" si="1"/>
        <v>68</v>
      </c>
      <c r="G34" s="253">
        <f t="shared" si="1"/>
        <v>5661.3</v>
      </c>
      <c r="H34" s="253">
        <f t="shared" si="1"/>
        <v>458.79999999999995</v>
      </c>
      <c r="I34" s="253">
        <f t="shared" si="1"/>
        <v>13.3</v>
      </c>
      <c r="J34" s="253">
        <f t="shared" si="1"/>
        <v>1</v>
      </c>
      <c r="K34" s="253">
        <f t="shared" si="1"/>
        <v>52.89999999999999</v>
      </c>
      <c r="L34" s="253">
        <f t="shared" si="1"/>
        <v>9.6</v>
      </c>
      <c r="M34" s="253">
        <f t="shared" si="1"/>
        <v>10.2</v>
      </c>
      <c r="N34" s="253">
        <f t="shared" si="1"/>
        <v>33.900000000000006</v>
      </c>
      <c r="O34" s="254">
        <f>SUM(B34:N34)</f>
        <v>6898.7</v>
      </c>
    </row>
  </sheetData>
  <printOptions gridLines="1" horizontalCentered="1"/>
  <pageMargins left="0.75" right="0.75" top="1.141732283464567" bottom="1" header="0.31496062992125984" footer="0.3937007874015748"/>
  <pageSetup horizontalDpi="300" verticalDpi="300" orientation="landscape" r:id="rId1"/>
  <headerFooter alignWithMargins="0">
    <oddHeader>&amp;LSERVICIO AGRICOLA Y GANADERO
Departamento Protección Agrícola
Viñas y Vinos&amp;C&amp;14
SUPERFICIE COMUNAL DE CEPAJES TINTOS 
PARA VINIFICACIÓN - VIIIª REGIÓN (ha.)&amp;R&amp;12CUADRO Nº 29</oddHeader>
    <oddFooter>&amp;L&amp;F</oddFooter>
  </headerFooter>
</worksheet>
</file>

<file path=xl/worksheets/sheet33.xml><?xml version="1.0" encoding="utf-8"?>
<worksheet xmlns="http://schemas.openxmlformats.org/spreadsheetml/2006/main" xmlns:r="http://schemas.openxmlformats.org/officeDocument/2006/relationships">
  <dimension ref="A1:Q34"/>
  <sheetViews>
    <sheetView zoomScale="75" zoomScaleNormal="75" workbookViewId="0" topLeftCell="A1">
      <selection activeCell="A1" sqref="A1"/>
    </sheetView>
  </sheetViews>
  <sheetFormatPr defaultColWidth="11.421875" defaultRowHeight="12.75"/>
  <cols>
    <col min="1" max="1" width="15.7109375" style="0" customWidth="1"/>
    <col min="2" max="4" width="7.7109375" style="0" customWidth="1"/>
    <col min="5" max="5" width="3.57421875" style="0" bestFit="1" customWidth="1"/>
    <col min="6" max="11" width="7.7109375" style="0" customWidth="1"/>
    <col min="12" max="12" width="6.28125" style="0" bestFit="1" customWidth="1"/>
    <col min="13" max="13" width="4.140625" style="0" bestFit="1" customWidth="1"/>
    <col min="14" max="14" width="5.140625" style="0" bestFit="1" customWidth="1"/>
    <col min="15" max="15" width="6.28125" style="0" bestFit="1" customWidth="1"/>
    <col min="16" max="16" width="4.28125" style="0" bestFit="1" customWidth="1"/>
    <col min="17" max="17" width="8.57421875" style="0" bestFit="1" customWidth="1"/>
  </cols>
  <sheetData>
    <row r="1" spans="1:17" ht="77.25" customHeight="1">
      <c r="A1" s="61" t="s">
        <v>115</v>
      </c>
      <c r="B1" s="4" t="s">
        <v>289</v>
      </c>
      <c r="C1" s="4" t="s">
        <v>43</v>
      </c>
      <c r="D1" s="4" t="s">
        <v>48</v>
      </c>
      <c r="E1" s="4" t="s">
        <v>50</v>
      </c>
      <c r="F1" s="4" t="s">
        <v>571</v>
      </c>
      <c r="G1" s="4" t="s">
        <v>49</v>
      </c>
      <c r="H1" s="4" t="s">
        <v>41</v>
      </c>
      <c r="I1" s="4" t="s">
        <v>44</v>
      </c>
      <c r="J1" s="4" t="s">
        <v>45</v>
      </c>
      <c r="K1" s="4" t="s">
        <v>46</v>
      </c>
      <c r="L1" s="4" t="s">
        <v>75</v>
      </c>
      <c r="M1" s="4" t="s">
        <v>53</v>
      </c>
      <c r="N1" s="4" t="s">
        <v>54</v>
      </c>
      <c r="O1" s="4" t="s">
        <v>548</v>
      </c>
      <c r="P1" s="117" t="s">
        <v>52</v>
      </c>
      <c r="Q1" s="118" t="s">
        <v>558</v>
      </c>
    </row>
    <row r="2" spans="1:17" ht="12.75">
      <c r="A2" s="5" t="s">
        <v>287</v>
      </c>
      <c r="B2" s="140"/>
      <c r="C2" s="141"/>
      <c r="D2" s="141"/>
      <c r="E2" s="141"/>
      <c r="F2" s="141">
        <v>1.7</v>
      </c>
      <c r="G2" s="141"/>
      <c r="H2" s="141"/>
      <c r="I2" s="141"/>
      <c r="J2" s="141"/>
      <c r="K2" s="141"/>
      <c r="L2" s="141"/>
      <c r="M2" s="141"/>
      <c r="N2" s="141"/>
      <c r="O2" s="141"/>
      <c r="P2" s="142"/>
      <c r="Q2" s="148">
        <f aca="true" t="shared" si="0" ref="Q2:Q17">SUM(B2:P2)</f>
        <v>1.7</v>
      </c>
    </row>
    <row r="3" spans="1:17" ht="12.75">
      <c r="A3" s="5" t="s">
        <v>255</v>
      </c>
      <c r="B3" s="143"/>
      <c r="C3" s="144"/>
      <c r="D3" s="144"/>
      <c r="E3" s="144"/>
      <c r="F3" s="144">
        <v>34.2</v>
      </c>
      <c r="G3" s="144"/>
      <c r="H3" s="144"/>
      <c r="I3" s="144">
        <v>1.5</v>
      </c>
      <c r="J3" s="144"/>
      <c r="K3" s="144"/>
      <c r="L3" s="144"/>
      <c r="M3" s="144"/>
      <c r="N3" s="144"/>
      <c r="O3" s="144"/>
      <c r="P3" s="142"/>
      <c r="Q3" s="148">
        <f t="shared" si="0"/>
        <v>35.7</v>
      </c>
    </row>
    <row r="4" spans="1:17" ht="12.75">
      <c r="A4" s="5" t="s">
        <v>258</v>
      </c>
      <c r="B4" s="143"/>
      <c r="C4" s="144"/>
      <c r="D4" s="144"/>
      <c r="E4" s="144"/>
      <c r="F4" s="144">
        <v>2.2</v>
      </c>
      <c r="G4" s="144"/>
      <c r="H4" s="144"/>
      <c r="I4" s="144"/>
      <c r="J4" s="144"/>
      <c r="K4" s="144"/>
      <c r="L4" s="144"/>
      <c r="M4" s="144"/>
      <c r="N4" s="144"/>
      <c r="O4" s="144"/>
      <c r="P4" s="142"/>
      <c r="Q4" s="148">
        <f t="shared" si="0"/>
        <v>2.2</v>
      </c>
    </row>
    <row r="5" spans="1:17" ht="12.75">
      <c r="A5" s="5" t="s">
        <v>257</v>
      </c>
      <c r="B5" s="143"/>
      <c r="C5" s="144"/>
      <c r="D5" s="144"/>
      <c r="E5" s="144"/>
      <c r="F5" s="144">
        <v>3</v>
      </c>
      <c r="G5" s="144"/>
      <c r="H5" s="144"/>
      <c r="I5" s="144"/>
      <c r="J5" s="144"/>
      <c r="K5" s="144"/>
      <c r="L5" s="144"/>
      <c r="M5" s="144"/>
      <c r="N5" s="144"/>
      <c r="O5" s="144"/>
      <c r="P5" s="142"/>
      <c r="Q5" s="148">
        <f t="shared" si="0"/>
        <v>3</v>
      </c>
    </row>
    <row r="6" spans="1:17" ht="12.75">
      <c r="A6" s="5" t="s">
        <v>256</v>
      </c>
      <c r="B6" s="143"/>
      <c r="C6" s="144"/>
      <c r="D6" s="144">
        <v>0.5</v>
      </c>
      <c r="E6" s="144"/>
      <c r="F6" s="144">
        <v>192.1</v>
      </c>
      <c r="G6" s="144"/>
      <c r="H6" s="144"/>
      <c r="I6" s="144">
        <v>5</v>
      </c>
      <c r="J6" s="144">
        <v>2</v>
      </c>
      <c r="K6" s="144"/>
      <c r="L6" s="144"/>
      <c r="M6" s="144"/>
      <c r="N6" s="144"/>
      <c r="O6" s="144"/>
      <c r="P6" s="142"/>
      <c r="Q6" s="148">
        <f t="shared" si="0"/>
        <v>199.6</v>
      </c>
    </row>
    <row r="7" spans="1:17" ht="12.75">
      <c r="A7" s="5" t="s">
        <v>259</v>
      </c>
      <c r="B7" s="143"/>
      <c r="C7" s="144"/>
      <c r="D7" s="144"/>
      <c r="E7" s="144"/>
      <c r="F7" s="144">
        <v>82.6</v>
      </c>
      <c r="G7" s="144"/>
      <c r="H7" s="144"/>
      <c r="I7" s="144">
        <v>2.5</v>
      </c>
      <c r="J7" s="144"/>
      <c r="K7" s="144"/>
      <c r="L7" s="144">
        <v>3</v>
      </c>
      <c r="M7" s="144"/>
      <c r="N7" s="144"/>
      <c r="O7" s="144"/>
      <c r="P7" s="142"/>
      <c r="Q7" s="148">
        <f t="shared" si="0"/>
        <v>88.1</v>
      </c>
    </row>
    <row r="8" spans="1:17" ht="12.75">
      <c r="A8" s="5" t="s">
        <v>260</v>
      </c>
      <c r="B8" s="143"/>
      <c r="C8" s="144"/>
      <c r="D8" s="144">
        <v>0.2</v>
      </c>
      <c r="E8" s="144"/>
      <c r="F8" s="144">
        <v>428.5</v>
      </c>
      <c r="G8" s="144"/>
      <c r="H8" s="144"/>
      <c r="I8" s="144">
        <v>1.1</v>
      </c>
      <c r="J8" s="144">
        <v>1</v>
      </c>
      <c r="K8" s="144"/>
      <c r="L8" s="144"/>
      <c r="M8" s="144"/>
      <c r="N8" s="144"/>
      <c r="O8" s="144"/>
      <c r="P8" s="142"/>
      <c r="Q8" s="148">
        <f t="shared" si="0"/>
        <v>430.8</v>
      </c>
    </row>
    <row r="9" spans="1:17" ht="12.75">
      <c r="A9" s="5" t="s">
        <v>261</v>
      </c>
      <c r="B9" s="143"/>
      <c r="C9" s="144">
        <v>41.3</v>
      </c>
      <c r="D9" s="144">
        <v>0.3</v>
      </c>
      <c r="E9" s="144"/>
      <c r="F9" s="144">
        <v>660.4</v>
      </c>
      <c r="G9" s="144"/>
      <c r="H9" s="144">
        <v>7.6</v>
      </c>
      <c r="I9" s="144"/>
      <c r="J9" s="144">
        <v>2</v>
      </c>
      <c r="K9" s="144"/>
      <c r="L9" s="144">
        <v>0.2</v>
      </c>
      <c r="M9" s="144"/>
      <c r="N9" s="144"/>
      <c r="O9" s="144"/>
      <c r="P9" s="142"/>
      <c r="Q9" s="148">
        <f t="shared" si="0"/>
        <v>711.8000000000001</v>
      </c>
    </row>
    <row r="10" spans="1:17" ht="12.75">
      <c r="A10" s="5" t="s">
        <v>288</v>
      </c>
      <c r="B10" s="143"/>
      <c r="C10" s="144">
        <v>60.6</v>
      </c>
      <c r="D10" s="144">
        <v>11</v>
      </c>
      <c r="E10" s="144"/>
      <c r="F10" s="144">
        <v>201.9</v>
      </c>
      <c r="G10" s="144"/>
      <c r="H10" s="144">
        <v>35.6</v>
      </c>
      <c r="I10" s="144">
        <v>13.3</v>
      </c>
      <c r="J10" s="144">
        <v>11.4</v>
      </c>
      <c r="K10" s="144"/>
      <c r="L10" s="144">
        <v>1.9</v>
      </c>
      <c r="M10" s="144"/>
      <c r="N10" s="144"/>
      <c r="O10" s="144"/>
      <c r="P10" s="142">
        <v>3</v>
      </c>
      <c r="Q10" s="148">
        <f t="shared" si="0"/>
        <v>338.7</v>
      </c>
    </row>
    <row r="11" spans="1:17" ht="12.75">
      <c r="A11" s="5" t="s">
        <v>263</v>
      </c>
      <c r="B11" s="143"/>
      <c r="C11" s="144">
        <v>0.5</v>
      </c>
      <c r="D11" s="144"/>
      <c r="E11" s="144"/>
      <c r="F11" s="144">
        <v>2.5</v>
      </c>
      <c r="G11" s="144"/>
      <c r="H11" s="144"/>
      <c r="I11" s="144">
        <v>1</v>
      </c>
      <c r="J11" s="144"/>
      <c r="K11" s="144"/>
      <c r="L11" s="144"/>
      <c r="M11" s="144"/>
      <c r="N11" s="144"/>
      <c r="O11" s="144"/>
      <c r="P11" s="142"/>
      <c r="Q11" s="148">
        <f t="shared" si="0"/>
        <v>4</v>
      </c>
    </row>
    <row r="12" spans="1:17" ht="12.75">
      <c r="A12" s="5" t="s">
        <v>264</v>
      </c>
      <c r="B12" s="143"/>
      <c r="C12" s="144"/>
      <c r="D12" s="144">
        <v>20.6</v>
      </c>
      <c r="E12" s="144"/>
      <c r="F12" s="144">
        <v>1517.3</v>
      </c>
      <c r="G12" s="144"/>
      <c r="H12" s="144">
        <v>0.5</v>
      </c>
      <c r="I12" s="144">
        <v>14.9</v>
      </c>
      <c r="J12" s="144">
        <v>4</v>
      </c>
      <c r="K12" s="144">
        <v>1.9</v>
      </c>
      <c r="L12" s="144">
        <v>0.9</v>
      </c>
      <c r="M12" s="144"/>
      <c r="N12" s="144">
        <v>6.2</v>
      </c>
      <c r="O12" s="144"/>
      <c r="P12" s="142"/>
      <c r="Q12" s="148">
        <f t="shared" si="0"/>
        <v>1566.3000000000002</v>
      </c>
    </row>
    <row r="13" spans="1:17" ht="12.75">
      <c r="A13" s="5" t="s">
        <v>265</v>
      </c>
      <c r="B13" s="143">
        <v>1.6</v>
      </c>
      <c r="C13" s="144">
        <v>53.2</v>
      </c>
      <c r="D13" s="144">
        <v>36.6</v>
      </c>
      <c r="E13" s="144"/>
      <c r="F13" s="144">
        <v>913.5</v>
      </c>
      <c r="G13" s="144">
        <v>2</v>
      </c>
      <c r="H13" s="144">
        <v>6.5</v>
      </c>
      <c r="I13" s="144">
        <v>13.1</v>
      </c>
      <c r="J13" s="144">
        <v>71</v>
      </c>
      <c r="K13" s="144">
        <v>18.2</v>
      </c>
      <c r="L13" s="144">
        <v>4.9</v>
      </c>
      <c r="M13" s="144"/>
      <c r="N13" s="144">
        <v>0.5</v>
      </c>
      <c r="O13" s="144"/>
      <c r="P13" s="142"/>
      <c r="Q13" s="148">
        <f t="shared" si="0"/>
        <v>1121.1000000000001</v>
      </c>
    </row>
    <row r="14" spans="1:17" ht="12.75">
      <c r="A14" s="5" t="s">
        <v>266</v>
      </c>
      <c r="B14" s="143"/>
      <c r="C14" s="144"/>
      <c r="D14" s="144"/>
      <c r="E14" s="144"/>
      <c r="F14" s="144">
        <v>11.8</v>
      </c>
      <c r="G14" s="144"/>
      <c r="H14" s="144"/>
      <c r="I14" s="144"/>
      <c r="J14" s="144"/>
      <c r="K14" s="144"/>
      <c r="L14" s="144"/>
      <c r="M14" s="144"/>
      <c r="N14" s="144"/>
      <c r="O14" s="144"/>
      <c r="P14" s="142"/>
      <c r="Q14" s="148">
        <f t="shared" si="0"/>
        <v>11.8</v>
      </c>
    </row>
    <row r="15" spans="1:17" ht="12.75">
      <c r="A15" s="5" t="s">
        <v>267</v>
      </c>
      <c r="B15" s="143">
        <v>2</v>
      </c>
      <c r="C15" s="144">
        <v>13.9</v>
      </c>
      <c r="D15" s="144">
        <v>302.7</v>
      </c>
      <c r="E15" s="144"/>
      <c r="F15" s="144">
        <v>745.4000000000005</v>
      </c>
      <c r="G15" s="144"/>
      <c r="H15" s="144">
        <v>2.9</v>
      </c>
      <c r="I15" s="144">
        <v>10.6</v>
      </c>
      <c r="J15" s="144">
        <v>32.4</v>
      </c>
      <c r="K15" s="144">
        <v>103.5</v>
      </c>
      <c r="L15" s="144">
        <v>36.3</v>
      </c>
      <c r="M15" s="144"/>
      <c r="N15" s="144"/>
      <c r="O15" s="144"/>
      <c r="P15" s="145">
        <v>1.9</v>
      </c>
      <c r="Q15" s="148">
        <f t="shared" si="0"/>
        <v>1251.6000000000006</v>
      </c>
    </row>
    <row r="16" spans="1:17" ht="12.75">
      <c r="A16" s="5" t="s">
        <v>268</v>
      </c>
      <c r="B16" s="143"/>
      <c r="C16" s="144"/>
      <c r="D16" s="144">
        <v>2</v>
      </c>
      <c r="E16" s="144"/>
      <c r="F16" s="144">
        <v>15.7</v>
      </c>
      <c r="G16" s="144"/>
      <c r="H16" s="144"/>
      <c r="I16" s="144">
        <v>24</v>
      </c>
      <c r="J16" s="144">
        <v>7.5</v>
      </c>
      <c r="K16" s="144">
        <v>2.8</v>
      </c>
      <c r="L16" s="144">
        <v>0.5</v>
      </c>
      <c r="M16" s="144"/>
      <c r="N16" s="144"/>
      <c r="O16" s="144"/>
      <c r="P16" s="145"/>
      <c r="Q16" s="148">
        <f t="shared" si="0"/>
        <v>52.5</v>
      </c>
    </row>
    <row r="17" spans="1:17" ht="12.75">
      <c r="A17" s="5" t="s">
        <v>269</v>
      </c>
      <c r="B17" s="143"/>
      <c r="C17" s="144"/>
      <c r="D17" s="144"/>
      <c r="E17" s="144"/>
      <c r="F17" s="144">
        <v>1.5</v>
      </c>
      <c r="G17" s="144"/>
      <c r="H17" s="144"/>
      <c r="I17" s="144"/>
      <c r="J17" s="144"/>
      <c r="K17" s="144"/>
      <c r="L17" s="144"/>
      <c r="M17" s="144"/>
      <c r="N17" s="144"/>
      <c r="O17" s="144"/>
      <c r="P17" s="142"/>
      <c r="Q17" s="148">
        <f t="shared" si="0"/>
        <v>1.5</v>
      </c>
    </row>
    <row r="18" spans="1:17" ht="12.75">
      <c r="A18" s="5" t="s">
        <v>270</v>
      </c>
      <c r="B18" s="143"/>
      <c r="C18" s="144"/>
      <c r="D18" s="144"/>
      <c r="E18" s="144"/>
      <c r="F18" s="144"/>
      <c r="G18" s="144"/>
      <c r="H18" s="144"/>
      <c r="I18" s="144"/>
      <c r="J18" s="144"/>
      <c r="K18" s="144"/>
      <c r="L18" s="144"/>
      <c r="M18" s="144"/>
      <c r="N18" s="144"/>
      <c r="O18" s="144"/>
      <c r="P18" s="142"/>
      <c r="Q18" s="148"/>
    </row>
    <row r="19" spans="1:17" ht="12.75">
      <c r="A19" s="5" t="s">
        <v>271</v>
      </c>
      <c r="B19" s="143"/>
      <c r="C19" s="144"/>
      <c r="D19" s="144"/>
      <c r="E19" s="144"/>
      <c r="F19" s="144">
        <v>0.1</v>
      </c>
      <c r="G19" s="144"/>
      <c r="H19" s="144"/>
      <c r="I19" s="144"/>
      <c r="J19" s="144"/>
      <c r="K19" s="144"/>
      <c r="L19" s="144"/>
      <c r="M19" s="144"/>
      <c r="N19" s="144"/>
      <c r="O19" s="144"/>
      <c r="P19" s="146"/>
      <c r="Q19" s="148">
        <f>SUM(B19:P19)</f>
        <v>0.1</v>
      </c>
    </row>
    <row r="20" spans="1:17" ht="12.75">
      <c r="A20" s="5" t="s">
        <v>274</v>
      </c>
      <c r="B20" s="140"/>
      <c r="C20" s="141"/>
      <c r="D20" s="141"/>
      <c r="E20" s="141"/>
      <c r="F20" s="141">
        <v>4.6</v>
      </c>
      <c r="G20" s="141"/>
      <c r="H20" s="141">
        <v>0.8</v>
      </c>
      <c r="I20" s="141"/>
      <c r="J20" s="141"/>
      <c r="K20" s="141"/>
      <c r="L20" s="141">
        <v>0.2</v>
      </c>
      <c r="M20" s="141"/>
      <c r="N20" s="141"/>
      <c r="O20" s="141"/>
      <c r="P20" s="142"/>
      <c r="Q20" s="148">
        <f>SUM(B20:P20)</f>
        <v>5.6</v>
      </c>
    </row>
    <row r="21" spans="1:17" ht="12.75">
      <c r="A21" s="5" t="s">
        <v>275</v>
      </c>
      <c r="B21" s="143"/>
      <c r="C21" s="144"/>
      <c r="D21" s="144"/>
      <c r="E21" s="144">
        <v>1</v>
      </c>
      <c r="F21" s="144">
        <v>111.2</v>
      </c>
      <c r="G21" s="144"/>
      <c r="H21" s="144"/>
      <c r="I21" s="144"/>
      <c r="J21" s="144"/>
      <c r="K21" s="144"/>
      <c r="L21" s="144"/>
      <c r="M21" s="144"/>
      <c r="N21" s="144"/>
      <c r="O21" s="144"/>
      <c r="P21" s="142"/>
      <c r="Q21" s="148">
        <f>SUM(B21:P21)</f>
        <v>112.2</v>
      </c>
    </row>
    <row r="22" spans="1:17" ht="12.75">
      <c r="A22" s="5" t="s">
        <v>276</v>
      </c>
      <c r="B22" s="143"/>
      <c r="C22" s="144"/>
      <c r="D22" s="144"/>
      <c r="E22" s="144"/>
      <c r="F22" s="144">
        <v>8.4</v>
      </c>
      <c r="G22" s="144"/>
      <c r="H22" s="144"/>
      <c r="I22" s="144"/>
      <c r="J22" s="144"/>
      <c r="K22" s="144"/>
      <c r="L22" s="144"/>
      <c r="M22" s="144"/>
      <c r="N22" s="144"/>
      <c r="O22" s="144"/>
      <c r="P22" s="142"/>
      <c r="Q22" s="148">
        <f>SUM(B22:P22)</f>
        <v>8.4</v>
      </c>
    </row>
    <row r="23" spans="1:17" ht="12.75">
      <c r="A23" s="5" t="s">
        <v>273</v>
      </c>
      <c r="B23" s="143"/>
      <c r="C23" s="144"/>
      <c r="D23" s="144"/>
      <c r="E23" s="144"/>
      <c r="F23" s="144"/>
      <c r="G23" s="144"/>
      <c r="H23" s="144"/>
      <c r="I23" s="144"/>
      <c r="J23" s="144"/>
      <c r="K23" s="144"/>
      <c r="L23" s="144"/>
      <c r="M23" s="144"/>
      <c r="N23" s="144"/>
      <c r="O23" s="144"/>
      <c r="P23" s="142"/>
      <c r="Q23" s="148"/>
    </row>
    <row r="24" spans="1:17" ht="12.75">
      <c r="A24" s="5" t="s">
        <v>272</v>
      </c>
      <c r="B24" s="143"/>
      <c r="C24" s="144">
        <v>5</v>
      </c>
      <c r="D24" s="144"/>
      <c r="E24" s="144"/>
      <c r="F24" s="144"/>
      <c r="G24" s="144"/>
      <c r="H24" s="144"/>
      <c r="I24" s="144"/>
      <c r="J24" s="144"/>
      <c r="K24" s="144"/>
      <c r="L24" s="144"/>
      <c r="M24" s="144"/>
      <c r="N24" s="144"/>
      <c r="O24" s="144"/>
      <c r="P24" s="142"/>
      <c r="Q24" s="148">
        <f>SUM(B24:P24)</f>
        <v>5</v>
      </c>
    </row>
    <row r="25" spans="1:17" ht="12.75">
      <c r="A25" s="5" t="s">
        <v>277</v>
      </c>
      <c r="B25" s="143"/>
      <c r="C25" s="144"/>
      <c r="D25" s="144"/>
      <c r="E25" s="144"/>
      <c r="F25" s="144"/>
      <c r="G25" s="144"/>
      <c r="H25" s="144"/>
      <c r="I25" s="144"/>
      <c r="J25" s="144"/>
      <c r="K25" s="144"/>
      <c r="L25" s="144"/>
      <c r="M25" s="144"/>
      <c r="N25" s="144"/>
      <c r="O25" s="144"/>
      <c r="P25" s="142"/>
      <c r="Q25" s="148"/>
    </row>
    <row r="26" spans="1:17" ht="12.75">
      <c r="A26" s="5" t="s">
        <v>279</v>
      </c>
      <c r="B26" s="143"/>
      <c r="C26" s="144"/>
      <c r="D26" s="144"/>
      <c r="E26" s="144"/>
      <c r="F26" s="144">
        <v>17</v>
      </c>
      <c r="G26" s="144"/>
      <c r="H26" s="144"/>
      <c r="I26" s="144"/>
      <c r="J26" s="144"/>
      <c r="K26" s="144"/>
      <c r="L26" s="144"/>
      <c r="M26" s="144"/>
      <c r="N26" s="144"/>
      <c r="O26" s="144"/>
      <c r="P26" s="142"/>
      <c r="Q26" s="148">
        <f aca="true" t="shared" si="1" ref="Q26:Q32">SUM(B26:P26)</f>
        <v>17</v>
      </c>
    </row>
    <row r="27" spans="1:17" ht="12.75">
      <c r="A27" s="5" t="s">
        <v>280</v>
      </c>
      <c r="B27" s="143"/>
      <c r="C27" s="144">
        <v>20.2</v>
      </c>
      <c r="D27" s="144"/>
      <c r="E27" s="144"/>
      <c r="F27" s="144"/>
      <c r="G27" s="144"/>
      <c r="H27" s="144">
        <v>5.5</v>
      </c>
      <c r="I27" s="144"/>
      <c r="J27" s="144"/>
      <c r="K27" s="144"/>
      <c r="L27" s="144">
        <v>1.2</v>
      </c>
      <c r="M27" s="144"/>
      <c r="N27" s="144"/>
      <c r="O27" s="144"/>
      <c r="P27" s="142"/>
      <c r="Q27" s="148">
        <f t="shared" si="1"/>
        <v>26.9</v>
      </c>
    </row>
    <row r="28" spans="1:17" ht="12.75">
      <c r="A28" s="5" t="s">
        <v>278</v>
      </c>
      <c r="B28" s="143"/>
      <c r="C28" s="144">
        <v>60.2</v>
      </c>
      <c r="D28" s="144"/>
      <c r="E28" s="144"/>
      <c r="F28" s="144"/>
      <c r="G28" s="144">
        <v>32.8</v>
      </c>
      <c r="H28" s="144"/>
      <c r="I28" s="144"/>
      <c r="J28" s="144"/>
      <c r="K28" s="144"/>
      <c r="L28" s="144"/>
      <c r="M28" s="144">
        <v>6.7</v>
      </c>
      <c r="N28" s="144"/>
      <c r="O28" s="144">
        <v>21.6</v>
      </c>
      <c r="P28" s="146"/>
      <c r="Q28" s="148">
        <f t="shared" si="1"/>
        <v>121.30000000000001</v>
      </c>
    </row>
    <row r="29" spans="1:17" ht="12.75">
      <c r="A29" s="5" t="s">
        <v>282</v>
      </c>
      <c r="B29" s="140"/>
      <c r="C29" s="141"/>
      <c r="D29" s="141"/>
      <c r="E29" s="141"/>
      <c r="F29" s="141">
        <v>289</v>
      </c>
      <c r="G29" s="141"/>
      <c r="H29" s="141"/>
      <c r="I29" s="141"/>
      <c r="J29" s="141"/>
      <c r="K29" s="141"/>
      <c r="L29" s="141">
        <v>0.2</v>
      </c>
      <c r="M29" s="141"/>
      <c r="N29" s="141"/>
      <c r="O29" s="141"/>
      <c r="P29" s="142"/>
      <c r="Q29" s="148">
        <f t="shared" si="1"/>
        <v>289.2</v>
      </c>
    </row>
    <row r="30" spans="1:17" ht="12.75">
      <c r="A30" s="5" t="s">
        <v>283</v>
      </c>
      <c r="B30" s="143"/>
      <c r="C30" s="144"/>
      <c r="D30" s="144"/>
      <c r="E30" s="144"/>
      <c r="F30" s="144">
        <v>411.6</v>
      </c>
      <c r="G30" s="144"/>
      <c r="H30" s="144"/>
      <c r="I30" s="144"/>
      <c r="J30" s="144"/>
      <c r="K30" s="144">
        <v>0.9</v>
      </c>
      <c r="L30" s="144">
        <v>0.3</v>
      </c>
      <c r="M30" s="144"/>
      <c r="N30" s="144">
        <v>3.2</v>
      </c>
      <c r="O30" s="144"/>
      <c r="P30" s="142"/>
      <c r="Q30" s="148">
        <f t="shared" si="1"/>
        <v>416</v>
      </c>
    </row>
    <row r="31" spans="1:17" ht="12.75">
      <c r="A31" s="5" t="s">
        <v>284</v>
      </c>
      <c r="B31" s="143"/>
      <c r="C31" s="144"/>
      <c r="D31" s="144"/>
      <c r="E31" s="144"/>
      <c r="F31" s="144">
        <v>10.2</v>
      </c>
      <c r="G31" s="144"/>
      <c r="H31" s="144"/>
      <c r="I31" s="144"/>
      <c r="J31" s="144">
        <v>0.3</v>
      </c>
      <c r="K31" s="144"/>
      <c r="L31" s="144"/>
      <c r="M31" s="144"/>
      <c r="N31" s="144"/>
      <c r="O31" s="144"/>
      <c r="P31" s="142"/>
      <c r="Q31" s="148">
        <f t="shared" si="1"/>
        <v>10.5</v>
      </c>
    </row>
    <row r="32" spans="1:17" ht="12.75">
      <c r="A32" s="5" t="s">
        <v>285</v>
      </c>
      <c r="B32" s="143"/>
      <c r="C32" s="144"/>
      <c r="D32" s="144"/>
      <c r="E32" s="144"/>
      <c r="F32" s="144">
        <v>12.6</v>
      </c>
      <c r="G32" s="144"/>
      <c r="H32" s="144"/>
      <c r="I32" s="144"/>
      <c r="J32" s="144"/>
      <c r="K32" s="144"/>
      <c r="L32" s="144"/>
      <c r="M32" s="144"/>
      <c r="N32" s="144"/>
      <c r="O32" s="144"/>
      <c r="P32" s="142"/>
      <c r="Q32" s="148">
        <f t="shared" si="1"/>
        <v>12.6</v>
      </c>
    </row>
    <row r="33" spans="2:17" ht="12.75">
      <c r="B33" s="147"/>
      <c r="C33" s="142"/>
      <c r="D33" s="142"/>
      <c r="E33" s="142"/>
      <c r="F33" s="142"/>
      <c r="G33" s="142"/>
      <c r="H33" s="142"/>
      <c r="I33" s="142"/>
      <c r="J33" s="142"/>
      <c r="K33" s="142"/>
      <c r="L33" s="142"/>
      <c r="M33" s="142"/>
      <c r="N33" s="142"/>
      <c r="O33" s="142"/>
      <c r="P33" s="142"/>
      <c r="Q33" s="148"/>
    </row>
    <row r="34" spans="1:17" ht="12.75">
      <c r="A34" s="119" t="s">
        <v>163</v>
      </c>
      <c r="B34" s="255">
        <f aca="true" t="shared" si="2" ref="B34:P34">SUM(B2:B33)</f>
        <v>3.6</v>
      </c>
      <c r="C34" s="255">
        <f t="shared" si="2"/>
        <v>254.90000000000003</v>
      </c>
      <c r="D34" s="255">
        <f t="shared" si="2"/>
        <v>373.9</v>
      </c>
      <c r="E34" s="255">
        <f t="shared" si="2"/>
        <v>1</v>
      </c>
      <c r="F34" s="255">
        <f t="shared" si="2"/>
        <v>5679.000000000001</v>
      </c>
      <c r="G34" s="255">
        <f t="shared" si="2"/>
        <v>34.8</v>
      </c>
      <c r="H34" s="255">
        <f t="shared" si="2"/>
        <v>59.4</v>
      </c>
      <c r="I34" s="255">
        <f t="shared" si="2"/>
        <v>87</v>
      </c>
      <c r="J34" s="255">
        <f t="shared" si="2"/>
        <v>131.60000000000002</v>
      </c>
      <c r="K34" s="255">
        <f t="shared" si="2"/>
        <v>127.3</v>
      </c>
      <c r="L34" s="255">
        <f t="shared" si="2"/>
        <v>49.6</v>
      </c>
      <c r="M34" s="255">
        <f t="shared" si="2"/>
        <v>6.7</v>
      </c>
      <c r="N34" s="255">
        <f t="shared" si="2"/>
        <v>9.9</v>
      </c>
      <c r="O34" s="255">
        <f t="shared" si="2"/>
        <v>21.6</v>
      </c>
      <c r="P34" s="255">
        <f t="shared" si="2"/>
        <v>4.9</v>
      </c>
      <c r="Q34" s="119">
        <f>SUM(B34:P34)</f>
        <v>6845.200000000002</v>
      </c>
    </row>
  </sheetData>
  <printOptions gridLines="1" horizontalCentered="1"/>
  <pageMargins left="0.75" right="0.75" top="1.0236220472440944" bottom="0.1968503937007874" header="0.2755905511811024" footer="0.3937007874015748"/>
  <pageSetup horizontalDpi="300" verticalDpi="300" orientation="landscape" r:id="rId1"/>
  <headerFooter alignWithMargins="0">
    <oddHeader>&amp;L SERVICIO AGRÍCOLA Y GANADERO
Departamento Protección Agrícola
Viñas y Vinos&amp;C&amp;14
SUPERFICIE COMUNAL DE CEPAJES BLANCOS
PARA VINIFICACIÓN  -   VIIIª REGIÓN  (ha.)&amp;R&amp;12CUADRO Nº 30</oddHeader>
    <oddFooter>&amp;L&amp;F</oddFooter>
  </headerFooter>
</worksheet>
</file>

<file path=xl/worksheets/sheet34.xml><?xml version="1.0" encoding="utf-8"?>
<worksheet xmlns="http://schemas.openxmlformats.org/spreadsheetml/2006/main" xmlns:r="http://schemas.openxmlformats.org/officeDocument/2006/relationships">
  <dimension ref="A1:E41"/>
  <sheetViews>
    <sheetView workbookViewId="0" topLeftCell="A1">
      <selection activeCell="A1" sqref="A1:E2"/>
    </sheetView>
  </sheetViews>
  <sheetFormatPr defaultColWidth="11.421875" defaultRowHeight="12.75"/>
  <cols>
    <col min="1" max="5" width="18.7109375" style="8" customWidth="1"/>
    <col min="6" max="6" width="11.421875" style="8" customWidth="1"/>
  </cols>
  <sheetData>
    <row r="1" spans="1:5" ht="12.75">
      <c r="A1" s="308" t="s">
        <v>525</v>
      </c>
      <c r="B1" s="308"/>
      <c r="C1" s="308"/>
      <c r="D1" s="308"/>
      <c r="E1" s="308"/>
    </row>
    <row r="2" spans="1:5" ht="12.75">
      <c r="A2" s="308"/>
      <c r="B2" s="308"/>
      <c r="C2" s="308"/>
      <c r="D2" s="308"/>
      <c r="E2" s="308"/>
    </row>
    <row r="4" spans="2:4" ht="12.75">
      <c r="B4" s="309" t="s">
        <v>526</v>
      </c>
      <c r="C4" s="309"/>
      <c r="D4" s="309"/>
    </row>
    <row r="5" spans="2:4" ht="12.75">
      <c r="B5" s="309"/>
      <c r="C5" s="309"/>
      <c r="D5" s="309"/>
    </row>
    <row r="7" spans="1:5" ht="31.5">
      <c r="A7" s="79" t="s">
        <v>114</v>
      </c>
      <c r="B7" s="76" t="s">
        <v>115</v>
      </c>
      <c r="C7" s="80" t="s">
        <v>509</v>
      </c>
      <c r="D7" s="80" t="s">
        <v>141</v>
      </c>
      <c r="E7" s="77" t="s">
        <v>3</v>
      </c>
    </row>
    <row r="8" spans="1:5" ht="12.75">
      <c r="A8" s="273" t="s">
        <v>522</v>
      </c>
      <c r="B8" s="81"/>
      <c r="C8" s="81"/>
      <c r="D8" s="81"/>
      <c r="E8" s="82"/>
    </row>
    <row r="9" spans="1:5" ht="12.75">
      <c r="A9" s="273"/>
      <c r="B9" s="81" t="s">
        <v>523</v>
      </c>
      <c r="C9" s="149"/>
      <c r="D9" s="149">
        <v>5</v>
      </c>
      <c r="E9" s="150">
        <v>5</v>
      </c>
    </row>
    <row r="10" spans="1:5" ht="12.75">
      <c r="A10" s="273"/>
      <c r="B10" s="81"/>
      <c r="C10" s="149"/>
      <c r="D10" s="149"/>
      <c r="E10" s="150"/>
    </row>
    <row r="11" spans="1:5" ht="12.75">
      <c r="A11" s="273"/>
      <c r="B11" s="81"/>
      <c r="C11" s="149"/>
      <c r="D11" s="149"/>
      <c r="E11" s="150"/>
    </row>
    <row r="12" spans="1:5" ht="12.75">
      <c r="A12" s="266"/>
      <c r="B12" s="83" t="s">
        <v>3</v>
      </c>
      <c r="C12" s="151"/>
      <c r="D12" s="151">
        <v>5</v>
      </c>
      <c r="E12" s="152">
        <v>5</v>
      </c>
    </row>
    <row r="17" spans="1:5" ht="12.75">
      <c r="A17" s="308" t="s">
        <v>527</v>
      </c>
      <c r="B17" s="308"/>
      <c r="C17" s="308"/>
      <c r="D17" s="308"/>
      <c r="E17" s="308"/>
    </row>
    <row r="18" spans="1:5" ht="12.75">
      <c r="A18" s="308"/>
      <c r="B18" s="308"/>
      <c r="C18" s="308"/>
      <c r="D18" s="308"/>
      <c r="E18" s="308"/>
    </row>
    <row r="21" spans="1:5" ht="15" customHeight="1">
      <c r="A21" s="310" t="s">
        <v>114</v>
      </c>
      <c r="B21" s="274" t="s">
        <v>115</v>
      </c>
      <c r="C21" s="276" t="s">
        <v>524</v>
      </c>
      <c r="D21" s="276"/>
      <c r="E21" s="277" t="s">
        <v>3</v>
      </c>
    </row>
    <row r="22" spans="1:5" ht="12.75">
      <c r="A22" s="273"/>
      <c r="B22" s="275"/>
      <c r="C22" s="78" t="s">
        <v>507</v>
      </c>
      <c r="D22" s="78" t="s">
        <v>126</v>
      </c>
      <c r="E22" s="278"/>
    </row>
    <row r="23" spans="1:5" ht="12.75">
      <c r="A23" s="273" t="s">
        <v>522</v>
      </c>
      <c r="B23" s="81"/>
      <c r="C23" s="81"/>
      <c r="D23" s="81"/>
      <c r="E23" s="82"/>
    </row>
    <row r="24" spans="1:5" ht="12.75">
      <c r="A24" s="273"/>
      <c r="B24" s="81" t="s">
        <v>523</v>
      </c>
      <c r="C24" s="81"/>
      <c r="D24" s="149">
        <v>1</v>
      </c>
      <c r="E24" s="150">
        <v>1</v>
      </c>
    </row>
    <row r="25" spans="1:5" ht="12.75">
      <c r="A25" s="273"/>
      <c r="B25" s="81"/>
      <c r="C25" s="81"/>
      <c r="D25" s="149"/>
      <c r="E25" s="150"/>
    </row>
    <row r="26" spans="1:5" ht="12.75">
      <c r="A26" s="273"/>
      <c r="B26" s="81"/>
      <c r="C26" s="81"/>
      <c r="D26" s="149"/>
      <c r="E26" s="150"/>
    </row>
    <row r="27" spans="1:5" ht="12.75">
      <c r="A27" s="266"/>
      <c r="B27" s="83" t="s">
        <v>3</v>
      </c>
      <c r="C27" s="84"/>
      <c r="D27" s="151">
        <v>1</v>
      </c>
      <c r="E27" s="152">
        <v>1</v>
      </c>
    </row>
    <row r="33" spans="1:5" ht="12.75">
      <c r="A33" s="308" t="s">
        <v>528</v>
      </c>
      <c r="B33" s="308"/>
      <c r="C33" s="308"/>
      <c r="D33" s="308"/>
      <c r="E33" s="308"/>
    </row>
    <row r="34" spans="1:5" ht="12.75">
      <c r="A34" s="308"/>
      <c r="B34" s="308"/>
      <c r="C34" s="308"/>
      <c r="D34" s="308"/>
      <c r="E34" s="308"/>
    </row>
    <row r="38" spans="1:3" ht="12.75">
      <c r="A38" s="267" t="s">
        <v>115</v>
      </c>
      <c r="B38" s="269" t="s">
        <v>43</v>
      </c>
      <c r="C38" s="270"/>
    </row>
    <row r="39" spans="1:3" ht="12.75">
      <c r="A39" s="268"/>
      <c r="B39" s="271"/>
      <c r="C39" s="261"/>
    </row>
    <row r="40" spans="1:3" ht="12.75">
      <c r="A40" s="85"/>
      <c r="B40" s="262"/>
      <c r="C40" s="263"/>
    </row>
    <row r="41" spans="1:3" ht="12.75">
      <c r="A41" s="86" t="s">
        <v>523</v>
      </c>
      <c r="B41" s="233">
        <v>5</v>
      </c>
      <c r="C41" s="311"/>
    </row>
  </sheetData>
  <mergeCells count="14">
    <mergeCell ref="A38:A39"/>
    <mergeCell ref="B38:C39"/>
    <mergeCell ref="B40:C40"/>
    <mergeCell ref="B41:C41"/>
    <mergeCell ref="A33:E34"/>
    <mergeCell ref="A1:E2"/>
    <mergeCell ref="A17:E18"/>
    <mergeCell ref="B4:D5"/>
    <mergeCell ref="A21:A22"/>
    <mergeCell ref="B21:B22"/>
    <mergeCell ref="C21:D21"/>
    <mergeCell ref="E21:E22"/>
    <mergeCell ref="A23:A27"/>
    <mergeCell ref="A8:A12"/>
  </mergeCells>
  <printOptions horizontalCentered="1"/>
  <pageMargins left="0.75" right="0.75" top="1.1811023622047245" bottom="0.3937007874015748" header="0.3937007874015748" footer="0.7874015748031497"/>
  <pageSetup horizontalDpi="300" verticalDpi="300" orientation="portrait" r:id="rId1"/>
  <headerFooter alignWithMargins="0">
    <oddHeader>&amp;LSERVICIO AGRICOLA Y GANADERO
Departamento Protección Agrícola
Viñas y Vinos
&amp;R&amp;12CUADRO Nº 31</oddHeader>
    <oddFooter>&amp;L&amp;F</oddFooter>
  </headerFooter>
</worksheet>
</file>

<file path=xl/worksheets/sheet3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11.421875" defaultRowHeight="12.75"/>
  <cols>
    <col min="1" max="1" width="17.28125" style="8" customWidth="1"/>
    <col min="2" max="2" width="16.8515625" style="8" customWidth="1"/>
    <col min="3" max="3" width="18.57421875" style="8" customWidth="1"/>
    <col min="4" max="4" width="18.00390625" style="8" customWidth="1"/>
    <col min="5" max="5" width="18.421875" style="8" customWidth="1"/>
    <col min="6" max="6" width="0" style="8" hidden="1" customWidth="1"/>
    <col min="7" max="7" width="11.421875" style="8" customWidth="1"/>
  </cols>
  <sheetData>
    <row r="1" spans="1:5" ht="31.5">
      <c r="A1" s="29" t="s">
        <v>114</v>
      </c>
      <c r="B1" s="29" t="s">
        <v>115</v>
      </c>
      <c r="C1" s="243" t="s">
        <v>511</v>
      </c>
      <c r="D1" s="243" t="s">
        <v>141</v>
      </c>
      <c r="E1" s="29" t="s">
        <v>3</v>
      </c>
    </row>
    <row r="2" spans="1:6" ht="12.75">
      <c r="A2" s="312" t="s">
        <v>291</v>
      </c>
      <c r="B2" s="23" t="s">
        <v>292</v>
      </c>
      <c r="C2" s="101">
        <v>12</v>
      </c>
      <c r="D2" s="101"/>
      <c r="E2" s="138">
        <f aca="true" t="shared" si="0" ref="E2:E11">SUM(C2:D2)</f>
        <v>12</v>
      </c>
      <c r="F2" s="11"/>
    </row>
    <row r="3" spans="1:6" ht="12.75">
      <c r="A3" s="312"/>
      <c r="B3" s="23" t="s">
        <v>293</v>
      </c>
      <c r="C3" s="101"/>
      <c r="D3" s="101">
        <v>0.6</v>
      </c>
      <c r="E3" s="138">
        <f t="shared" si="0"/>
        <v>0.6</v>
      </c>
      <c r="F3" s="11"/>
    </row>
    <row r="4" spans="1:6" ht="12.75">
      <c r="A4" s="312"/>
      <c r="B4" s="23" t="s">
        <v>294</v>
      </c>
      <c r="C4" s="101"/>
      <c r="D4" s="101">
        <v>266.1</v>
      </c>
      <c r="E4" s="138">
        <f t="shared" si="0"/>
        <v>266.1</v>
      </c>
      <c r="F4" s="11"/>
    </row>
    <row r="5" spans="1:6" ht="12.75">
      <c r="A5" s="312"/>
      <c r="B5" s="23" t="s">
        <v>295</v>
      </c>
      <c r="C5" s="101">
        <v>7.9</v>
      </c>
      <c r="D5" s="101">
        <v>52.8</v>
      </c>
      <c r="E5" s="138">
        <f t="shared" si="0"/>
        <v>60.699999999999996</v>
      </c>
      <c r="F5" s="11"/>
    </row>
    <row r="6" spans="1:6" ht="12.75">
      <c r="A6" s="312"/>
      <c r="B6" s="23" t="s">
        <v>296</v>
      </c>
      <c r="C6" s="101"/>
      <c r="D6" s="101">
        <v>1.6</v>
      </c>
      <c r="E6" s="138">
        <f t="shared" si="0"/>
        <v>1.6</v>
      </c>
      <c r="F6" s="11"/>
    </row>
    <row r="7" spans="1:6" ht="12.75">
      <c r="A7" s="312"/>
      <c r="B7" s="23" t="s">
        <v>297</v>
      </c>
      <c r="C7" s="101">
        <v>87.6</v>
      </c>
      <c r="D7" s="101">
        <v>15.6</v>
      </c>
      <c r="E7" s="138">
        <f t="shared" si="0"/>
        <v>103.19999999999999</v>
      </c>
      <c r="F7" s="11"/>
    </row>
    <row r="8" spans="1:6" ht="12.75">
      <c r="A8" s="312"/>
      <c r="B8" s="23" t="s">
        <v>301</v>
      </c>
      <c r="C8" s="101"/>
      <c r="D8" s="101">
        <v>23.6</v>
      </c>
      <c r="E8" s="138">
        <f t="shared" si="0"/>
        <v>23.6</v>
      </c>
      <c r="F8" s="11"/>
    </row>
    <row r="9" spans="1:6" ht="12.75">
      <c r="A9" s="312"/>
      <c r="B9" s="23" t="s">
        <v>298</v>
      </c>
      <c r="C9" s="101">
        <v>247.7</v>
      </c>
      <c r="D9" s="101">
        <v>37.6</v>
      </c>
      <c r="E9" s="138">
        <f t="shared" si="0"/>
        <v>285.3</v>
      </c>
      <c r="F9" s="11"/>
    </row>
    <row r="10" spans="1:6" ht="12.75">
      <c r="A10" s="312"/>
      <c r="B10" s="23" t="s">
        <v>299</v>
      </c>
      <c r="C10" s="101">
        <v>421.5</v>
      </c>
      <c r="D10" s="101">
        <v>35.3</v>
      </c>
      <c r="E10" s="138">
        <f t="shared" si="0"/>
        <v>456.8</v>
      </c>
      <c r="F10" s="11"/>
    </row>
    <row r="11" spans="1:6" ht="12.75">
      <c r="A11" s="312"/>
      <c r="B11" s="23" t="s">
        <v>300</v>
      </c>
      <c r="C11" s="101">
        <v>19.1</v>
      </c>
      <c r="D11" s="101"/>
      <c r="E11" s="138">
        <f t="shared" si="0"/>
        <v>19.1</v>
      </c>
      <c r="F11" s="11"/>
    </row>
    <row r="12" spans="1:6" ht="12.75" customHeight="1" hidden="1">
      <c r="A12" s="312"/>
      <c r="B12" s="11" t="s">
        <v>302</v>
      </c>
      <c r="C12" s="101"/>
      <c r="D12" s="101"/>
      <c r="E12" s="138"/>
      <c r="F12" s="11"/>
    </row>
    <row r="13" spans="1:6" ht="12.75">
      <c r="A13" s="312"/>
      <c r="B13" s="30" t="s">
        <v>3</v>
      </c>
      <c r="C13" s="102">
        <f>SUM(C2:C12)</f>
        <v>795.8000000000001</v>
      </c>
      <c r="D13" s="102">
        <f>SUM(D2:D12)</f>
        <v>433.20000000000016</v>
      </c>
      <c r="E13" s="153">
        <f>SUM(C13:D13)</f>
        <v>1229.0000000000002</v>
      </c>
      <c r="F13" s="11"/>
    </row>
    <row r="14" spans="1:6" ht="12.75">
      <c r="A14" s="295"/>
      <c r="B14" s="295"/>
      <c r="C14" s="295"/>
      <c r="D14" s="295"/>
      <c r="E14" s="295"/>
      <c r="F14" s="11"/>
    </row>
    <row r="15" spans="1:6" ht="12.75">
      <c r="A15" s="313" t="s">
        <v>303</v>
      </c>
      <c r="B15" s="23" t="s">
        <v>304</v>
      </c>
      <c r="C15" s="101">
        <v>2032.6</v>
      </c>
      <c r="D15" s="101">
        <v>127.9</v>
      </c>
      <c r="E15" s="138">
        <f>SUM(C15:D15)</f>
        <v>2160.5</v>
      </c>
      <c r="F15" s="11"/>
    </row>
    <row r="16" spans="1:6" ht="12.75">
      <c r="A16" s="313"/>
      <c r="B16" s="23" t="s">
        <v>305</v>
      </c>
      <c r="C16" s="101">
        <v>305.2</v>
      </c>
      <c r="D16" s="101">
        <v>30.1</v>
      </c>
      <c r="E16" s="138">
        <f>SUM(C16:D16)</f>
        <v>335.3</v>
      </c>
      <c r="F16" s="11"/>
    </row>
    <row r="17" spans="1:6" ht="12.75">
      <c r="A17" s="313"/>
      <c r="B17" s="23" t="s">
        <v>306</v>
      </c>
      <c r="C17" s="101">
        <v>359.8</v>
      </c>
      <c r="D17" s="101">
        <v>67.7</v>
      </c>
      <c r="E17" s="138">
        <f>SUM(C17:D17)</f>
        <v>427.5</v>
      </c>
      <c r="F17" s="11"/>
    </row>
    <row r="18" spans="1:6" ht="12.75">
      <c r="A18" s="313"/>
      <c r="B18" s="30" t="s">
        <v>3</v>
      </c>
      <c r="C18" s="102">
        <f>SUM(C15:C17)</f>
        <v>2697.6</v>
      </c>
      <c r="D18" s="102">
        <f>SUM(D15:D17)</f>
        <v>225.7</v>
      </c>
      <c r="E18" s="153">
        <f>SUM(C18:D18)</f>
        <v>2923.2999999999997</v>
      </c>
      <c r="F18" s="11"/>
    </row>
    <row r="19" spans="1:6" ht="12.75">
      <c r="A19" s="314" t="s">
        <v>23</v>
      </c>
      <c r="B19" s="314"/>
      <c r="C19" s="314"/>
      <c r="D19" s="314"/>
      <c r="E19" s="314"/>
      <c r="F19" s="11"/>
    </row>
    <row r="20" spans="1:6" ht="12.75">
      <c r="A20" s="313" t="s">
        <v>307</v>
      </c>
      <c r="B20" s="23" t="s">
        <v>308</v>
      </c>
      <c r="C20" s="101">
        <v>32.6</v>
      </c>
      <c r="D20" s="101">
        <v>595.8</v>
      </c>
      <c r="E20" s="138">
        <f>SUM(C20:D20)</f>
        <v>628.4</v>
      </c>
      <c r="F20" s="11"/>
    </row>
    <row r="21" spans="1:6" ht="12.75">
      <c r="A21" s="313"/>
      <c r="B21" s="23" t="s">
        <v>309</v>
      </c>
      <c r="C21" s="101"/>
      <c r="D21" s="101">
        <v>15</v>
      </c>
      <c r="E21" s="138">
        <f>SUM(C21:D21)</f>
        <v>15</v>
      </c>
      <c r="F21" s="11"/>
    </row>
    <row r="22" spans="1:6" ht="12.75">
      <c r="A22" s="313"/>
      <c r="B22" s="23" t="s">
        <v>310</v>
      </c>
      <c r="C22" s="101">
        <v>281.8</v>
      </c>
      <c r="D22" s="101">
        <v>802.6</v>
      </c>
      <c r="E22" s="138">
        <f>SUM(C22:D22)</f>
        <v>1084.4</v>
      </c>
      <c r="F22" s="11"/>
    </row>
    <row r="23" spans="1:6" ht="12.75">
      <c r="A23" s="313"/>
      <c r="B23" s="30" t="s">
        <v>3</v>
      </c>
      <c r="C23" s="102">
        <f>SUM(C20:C22)</f>
        <v>314.40000000000003</v>
      </c>
      <c r="D23" s="102">
        <f>SUM(D20:D22)</f>
        <v>1413.4</v>
      </c>
      <c r="E23" s="153">
        <f>SUM(C23:D23)</f>
        <v>1727.8000000000002</v>
      </c>
      <c r="F23" s="11"/>
    </row>
    <row r="24" spans="1:6" ht="12.75">
      <c r="A24" s="11"/>
      <c r="B24" s="11"/>
      <c r="C24" s="11"/>
      <c r="D24" s="11"/>
      <c r="E24" s="26"/>
      <c r="F24" s="11"/>
    </row>
    <row r="25" spans="1:6" ht="12.75">
      <c r="A25" s="313" t="s">
        <v>311</v>
      </c>
      <c r="B25" s="23" t="s">
        <v>312</v>
      </c>
      <c r="C25" s="101">
        <v>1304.7</v>
      </c>
      <c r="D25" s="101">
        <v>225.7</v>
      </c>
      <c r="E25" s="138">
        <f>SUM(C25:D25)</f>
        <v>1530.4</v>
      </c>
      <c r="F25" s="11"/>
    </row>
    <row r="26" spans="1:6" ht="12.75">
      <c r="A26" s="313"/>
      <c r="B26" s="23" t="s">
        <v>313</v>
      </c>
      <c r="C26" s="101">
        <v>1993.5</v>
      </c>
      <c r="D26" s="101">
        <v>1684</v>
      </c>
      <c r="E26" s="138">
        <f>SUM(C26:D26)</f>
        <v>3677.5</v>
      </c>
      <c r="F26" s="11"/>
    </row>
    <row r="27" spans="1:6" ht="12.75">
      <c r="A27" s="313"/>
      <c r="B27" s="23" t="s">
        <v>314</v>
      </c>
      <c r="C27" s="101">
        <v>1282.1</v>
      </c>
      <c r="D27" s="101">
        <v>857.7</v>
      </c>
      <c r="E27" s="138">
        <f>SUM(C27:D27)</f>
        <v>2139.8</v>
      </c>
      <c r="F27" s="11"/>
    </row>
    <row r="28" spans="1:6" ht="12.75">
      <c r="A28" s="313"/>
      <c r="B28" s="23" t="s">
        <v>315</v>
      </c>
      <c r="C28" s="101">
        <v>802.4</v>
      </c>
      <c r="D28" s="101">
        <v>41</v>
      </c>
      <c r="E28" s="138">
        <f>SUM(C28:D28)</f>
        <v>843.4</v>
      </c>
      <c r="F28" s="11"/>
    </row>
    <row r="29" spans="1:6" ht="12.75">
      <c r="A29" s="313"/>
      <c r="B29" s="30" t="s">
        <v>3</v>
      </c>
      <c r="C29" s="102">
        <f>SUM(C25:C28)</f>
        <v>5382.699999999999</v>
      </c>
      <c r="D29" s="102">
        <f>SUM(D25:D28)</f>
        <v>2808.4</v>
      </c>
      <c r="E29" s="153">
        <f>SUM(C29:D29)</f>
        <v>8191.0999999999985</v>
      </c>
      <c r="F29" s="11" t="s">
        <v>23</v>
      </c>
    </row>
    <row r="30" spans="1:6" ht="12.75">
      <c r="A30" s="314" t="s">
        <v>23</v>
      </c>
      <c r="B30" s="314"/>
      <c r="C30" s="314"/>
      <c r="D30" s="314"/>
      <c r="E30" s="314"/>
      <c r="F30" s="11"/>
    </row>
    <row r="31" spans="1:6" ht="12.75">
      <c r="A31" s="313" t="s">
        <v>316</v>
      </c>
      <c r="B31" s="23" t="s">
        <v>317</v>
      </c>
      <c r="C31" s="101">
        <v>505.8</v>
      </c>
      <c r="D31" s="101">
        <v>608</v>
      </c>
      <c r="E31" s="138">
        <f aca="true" t="shared" si="1" ref="E31:E36">SUM(C31:D31)</f>
        <v>1113.8</v>
      </c>
      <c r="F31" s="11"/>
    </row>
    <row r="32" spans="1:6" ht="12.75">
      <c r="A32" s="313"/>
      <c r="B32" s="23" t="s">
        <v>318</v>
      </c>
      <c r="C32" s="101">
        <v>268.4</v>
      </c>
      <c r="D32" s="101">
        <v>247.2</v>
      </c>
      <c r="E32" s="138">
        <f t="shared" si="1"/>
        <v>515.5999999999999</v>
      </c>
      <c r="F32" s="11"/>
    </row>
    <row r="33" spans="1:6" ht="12.75">
      <c r="A33" s="313"/>
      <c r="B33" s="23" t="s">
        <v>319</v>
      </c>
      <c r="C33" s="101">
        <v>117</v>
      </c>
      <c r="D33" s="101">
        <v>58.6</v>
      </c>
      <c r="E33" s="138">
        <f t="shared" si="1"/>
        <v>175.6</v>
      </c>
      <c r="F33" s="11"/>
    </row>
    <row r="34" spans="1:6" ht="12.75">
      <c r="A34" s="313"/>
      <c r="B34" s="23" t="s">
        <v>320</v>
      </c>
      <c r="C34" s="101"/>
      <c r="D34" s="101">
        <v>634.3</v>
      </c>
      <c r="E34" s="138">
        <f t="shared" si="1"/>
        <v>634.3</v>
      </c>
      <c r="F34" s="11"/>
    </row>
    <row r="35" spans="1:6" ht="12.75">
      <c r="A35" s="313"/>
      <c r="B35" s="23" t="s">
        <v>321</v>
      </c>
      <c r="C35" s="101">
        <v>100</v>
      </c>
      <c r="D35" s="101">
        <v>951.3</v>
      </c>
      <c r="E35" s="138">
        <f t="shared" si="1"/>
        <v>1051.3</v>
      </c>
      <c r="F35" s="11"/>
    </row>
    <row r="36" spans="1:6" ht="12.75">
      <c r="A36" s="313"/>
      <c r="B36" s="30" t="s">
        <v>3</v>
      </c>
      <c r="C36" s="102">
        <f>SUM(C31:C35)</f>
        <v>991.2</v>
      </c>
      <c r="D36" s="102">
        <f>SUM(D31:D35)</f>
        <v>2499.3999999999996</v>
      </c>
      <c r="E36" s="153">
        <f t="shared" si="1"/>
        <v>3490.5999999999995</v>
      </c>
      <c r="F36" s="11"/>
    </row>
    <row r="37" spans="1:6" ht="12.75">
      <c r="A37" s="314" t="s">
        <v>23</v>
      </c>
      <c r="B37" s="314"/>
      <c r="C37" s="314"/>
      <c r="D37" s="314"/>
      <c r="E37" s="314"/>
      <c r="F37" s="11"/>
    </row>
    <row r="38" spans="1:6" ht="12.75">
      <c r="A38" s="313" t="s">
        <v>322</v>
      </c>
      <c r="B38" s="23" t="s">
        <v>322</v>
      </c>
      <c r="C38" s="101">
        <v>567.8</v>
      </c>
      <c r="D38" s="101">
        <v>164</v>
      </c>
      <c r="E38" s="138">
        <f aca="true" t="shared" si="2" ref="E38:E43">SUM(C38:D38)</f>
        <v>731.8</v>
      </c>
      <c r="F38" s="11"/>
    </row>
    <row r="39" spans="1:6" ht="12.75">
      <c r="A39" s="313"/>
      <c r="B39" s="23" t="s">
        <v>323</v>
      </c>
      <c r="C39" s="101">
        <v>295.1</v>
      </c>
      <c r="D39" s="101">
        <v>201.8</v>
      </c>
      <c r="E39" s="138">
        <f t="shared" si="2"/>
        <v>496.90000000000003</v>
      </c>
      <c r="F39" s="11"/>
    </row>
    <row r="40" spans="1:6" ht="12.75">
      <c r="A40" s="313"/>
      <c r="B40" s="23" t="s">
        <v>324</v>
      </c>
      <c r="C40" s="101">
        <v>417.7</v>
      </c>
      <c r="D40" s="101">
        <v>1623.3</v>
      </c>
      <c r="E40" s="138">
        <f t="shared" si="2"/>
        <v>2041</v>
      </c>
      <c r="F40" s="11"/>
    </row>
    <row r="41" spans="1:6" ht="12.75">
      <c r="A41" s="313"/>
      <c r="B41" s="23" t="s">
        <v>325</v>
      </c>
      <c r="C41" s="101">
        <v>23.2</v>
      </c>
      <c r="D41" s="101">
        <v>80.8</v>
      </c>
      <c r="E41" s="138">
        <f t="shared" si="2"/>
        <v>104</v>
      </c>
      <c r="F41" s="11"/>
    </row>
    <row r="42" spans="1:6" ht="12.75">
      <c r="A42" s="313"/>
      <c r="B42" s="30" t="s">
        <v>3</v>
      </c>
      <c r="C42" s="102">
        <f>SUM(C38:C41)</f>
        <v>1303.8</v>
      </c>
      <c r="D42" s="102">
        <f>SUM(D38:D41)</f>
        <v>2069.9</v>
      </c>
      <c r="E42" s="153">
        <f t="shared" si="2"/>
        <v>3373.7</v>
      </c>
      <c r="F42" s="11"/>
    </row>
    <row r="43" spans="1:6" ht="24" customHeight="1">
      <c r="A43" s="31" t="s">
        <v>163</v>
      </c>
      <c r="B43" s="27" t="s">
        <v>23</v>
      </c>
      <c r="C43" s="256">
        <f>SUM(C42,C36,C29,C23,C18,C13)</f>
        <v>11485.499999999998</v>
      </c>
      <c r="D43" s="256">
        <f>SUM(D42,D36,D29,D23,D18,D13)</f>
        <v>9450</v>
      </c>
      <c r="E43" s="256">
        <f t="shared" si="2"/>
        <v>20935.5</v>
      </c>
      <c r="F43" s="11"/>
    </row>
    <row r="44" ht="12.75" hidden="1">
      <c r="E44" s="28" t="s">
        <v>23</v>
      </c>
    </row>
  </sheetData>
  <mergeCells count="10">
    <mergeCell ref="A31:A36"/>
    <mergeCell ref="A38:A42"/>
    <mergeCell ref="A14:E14"/>
    <mergeCell ref="A19:E19"/>
    <mergeCell ref="A30:E30"/>
    <mergeCell ref="A37:E37"/>
    <mergeCell ref="A2:A13"/>
    <mergeCell ref="A15:A18"/>
    <mergeCell ref="A20:A23"/>
    <mergeCell ref="A25:A29"/>
  </mergeCells>
  <printOptions gridLines="1" horizontalCentered="1"/>
  <pageMargins left="0.75" right="0.75" top="2.0866141732283467" bottom="1" header="0.3937007874015748" footer="0.7874015748031497"/>
  <pageSetup horizontalDpi="300" verticalDpi="300" orientation="portrait" r:id="rId1"/>
  <headerFooter alignWithMargins="0">
    <oddHeader>&amp;LSERVICIO AGRICOLA Y GANADERO
Departamento Protección Agrícola
Viñas y Vinos&amp;C&amp;14
CATASTRO DE VIDES DE CONSUMO FRESCO Y  VINIFICACIÓN
Región Metropolitana (ha.)&amp;R&amp;12CUADRO Nº 32</oddHeader>
    <oddFooter>&amp;L&amp;F</oddFooter>
  </headerFooter>
</worksheet>
</file>

<file path=xl/worksheets/sheet36.xml><?xml version="1.0" encoding="utf-8"?>
<worksheet xmlns="http://schemas.openxmlformats.org/spreadsheetml/2006/main" xmlns:r="http://schemas.openxmlformats.org/officeDocument/2006/relationships">
  <dimension ref="A1:E43"/>
  <sheetViews>
    <sheetView workbookViewId="0" topLeftCell="A1">
      <selection activeCell="A1" sqref="A1:A2"/>
    </sheetView>
  </sheetViews>
  <sheetFormatPr defaultColWidth="11.421875" defaultRowHeight="12.75"/>
  <cols>
    <col min="1" max="1" width="18.7109375" style="0" customWidth="1"/>
    <col min="2" max="2" width="18.7109375" style="8" customWidth="1"/>
    <col min="3" max="5" width="15.7109375" style="8" customWidth="1"/>
  </cols>
  <sheetData>
    <row r="1" spans="1:5" ht="15.75">
      <c r="A1" s="309" t="s">
        <v>114</v>
      </c>
      <c r="B1" s="292" t="s">
        <v>115</v>
      </c>
      <c r="C1" s="316" t="s">
        <v>124</v>
      </c>
      <c r="D1" s="316"/>
      <c r="E1" s="292" t="s">
        <v>3</v>
      </c>
    </row>
    <row r="2" spans="1:5" ht="15.75">
      <c r="A2" s="309"/>
      <c r="B2" s="292"/>
      <c r="C2" s="9" t="s">
        <v>507</v>
      </c>
      <c r="D2" s="9" t="s">
        <v>126</v>
      </c>
      <c r="E2" s="292"/>
    </row>
    <row r="3" spans="1:5" ht="13.5" customHeight="1">
      <c r="A3" s="315" t="s">
        <v>326</v>
      </c>
      <c r="B3" s="33" t="s">
        <v>292</v>
      </c>
      <c r="C3" s="154">
        <v>2</v>
      </c>
      <c r="D3" s="154"/>
      <c r="E3" s="154">
        <f aca="true" t="shared" si="0" ref="E3:E13">SUM(C3:D3)</f>
        <v>2</v>
      </c>
    </row>
    <row r="4" spans="1:5" ht="13.5" customHeight="1">
      <c r="A4" s="315"/>
      <c r="B4" s="33" t="s">
        <v>293</v>
      </c>
      <c r="C4" s="154"/>
      <c r="D4" s="154">
        <v>1</v>
      </c>
      <c r="E4" s="154">
        <f t="shared" si="0"/>
        <v>1</v>
      </c>
    </row>
    <row r="5" spans="1:5" ht="13.5" customHeight="1">
      <c r="A5" s="315"/>
      <c r="B5" s="33" t="s">
        <v>294</v>
      </c>
      <c r="C5" s="154"/>
      <c r="D5" s="154">
        <v>4</v>
      </c>
      <c r="E5" s="154">
        <f t="shared" si="0"/>
        <v>4</v>
      </c>
    </row>
    <row r="6" spans="1:5" ht="13.5" customHeight="1">
      <c r="A6" s="315"/>
      <c r="B6" s="33" t="s">
        <v>295</v>
      </c>
      <c r="C6" s="154">
        <v>1</v>
      </c>
      <c r="D6" s="154">
        <v>2</v>
      </c>
      <c r="E6" s="154">
        <f t="shared" si="0"/>
        <v>3</v>
      </c>
    </row>
    <row r="7" spans="1:5" ht="13.5" customHeight="1">
      <c r="A7" s="315"/>
      <c r="B7" s="33" t="s">
        <v>296</v>
      </c>
      <c r="C7" s="154"/>
      <c r="D7" s="154">
        <v>1</v>
      </c>
      <c r="E7" s="154">
        <f t="shared" si="0"/>
        <v>1</v>
      </c>
    </row>
    <row r="8" spans="1:5" ht="13.5" customHeight="1">
      <c r="A8" s="315"/>
      <c r="B8" s="33" t="s">
        <v>297</v>
      </c>
      <c r="C8" s="154">
        <v>5</v>
      </c>
      <c r="D8" s="154">
        <v>1</v>
      </c>
      <c r="E8" s="154">
        <f t="shared" si="0"/>
        <v>6</v>
      </c>
    </row>
    <row r="9" spans="1:5" ht="13.5" customHeight="1">
      <c r="A9" s="315"/>
      <c r="B9" s="33" t="s">
        <v>301</v>
      </c>
      <c r="C9" s="154"/>
      <c r="D9" s="154">
        <v>1</v>
      </c>
      <c r="E9" s="154">
        <f t="shared" si="0"/>
        <v>1</v>
      </c>
    </row>
    <row r="10" spans="1:5" ht="13.5" customHeight="1">
      <c r="A10" s="315"/>
      <c r="B10" s="33" t="s">
        <v>298</v>
      </c>
      <c r="C10" s="154">
        <v>16</v>
      </c>
      <c r="D10" s="154">
        <v>5</v>
      </c>
      <c r="E10" s="154">
        <f t="shared" si="0"/>
        <v>21</v>
      </c>
    </row>
    <row r="11" spans="1:5" ht="13.5" customHeight="1">
      <c r="A11" s="315"/>
      <c r="B11" s="33" t="s">
        <v>299</v>
      </c>
      <c r="C11" s="154">
        <v>13</v>
      </c>
      <c r="D11" s="154">
        <v>2</v>
      </c>
      <c r="E11" s="154">
        <f t="shared" si="0"/>
        <v>15</v>
      </c>
    </row>
    <row r="12" spans="1:5" ht="13.5" customHeight="1">
      <c r="A12" s="315"/>
      <c r="B12" s="33" t="s">
        <v>300</v>
      </c>
      <c r="C12" s="154">
        <v>2</v>
      </c>
      <c r="D12" s="154"/>
      <c r="E12" s="154">
        <f t="shared" si="0"/>
        <v>2</v>
      </c>
    </row>
    <row r="13" spans="1:5" ht="13.5" customHeight="1">
      <c r="A13" s="315"/>
      <c r="B13" s="22" t="s">
        <v>3</v>
      </c>
      <c r="C13" s="154">
        <f>SUM(C3:C12)</f>
        <v>39</v>
      </c>
      <c r="D13" s="154">
        <f>SUM(D3:D12)</f>
        <v>17</v>
      </c>
      <c r="E13" s="154">
        <f t="shared" si="0"/>
        <v>56</v>
      </c>
    </row>
    <row r="14" spans="1:5" ht="13.5" customHeight="1">
      <c r="A14" s="2"/>
      <c r="B14" s="9"/>
      <c r="C14" s="155"/>
      <c r="D14" s="155"/>
      <c r="E14" s="155"/>
    </row>
    <row r="15" spans="1:5" ht="13.5" customHeight="1">
      <c r="A15" s="315" t="s">
        <v>327</v>
      </c>
      <c r="B15" s="9" t="s">
        <v>304</v>
      </c>
      <c r="C15" s="154">
        <v>59</v>
      </c>
      <c r="D15" s="154">
        <v>13</v>
      </c>
      <c r="E15" s="154">
        <f>SUM(C15:D15)</f>
        <v>72</v>
      </c>
    </row>
    <row r="16" spans="1:5" ht="13.5" customHeight="1">
      <c r="A16" s="315"/>
      <c r="B16" s="9" t="s">
        <v>305</v>
      </c>
      <c r="C16" s="154">
        <v>6</v>
      </c>
      <c r="D16" s="154">
        <v>5</v>
      </c>
      <c r="E16" s="154">
        <f>SUM(C16:D16)</f>
        <v>11</v>
      </c>
    </row>
    <row r="17" spans="1:5" ht="13.5" customHeight="1">
      <c r="A17" s="315"/>
      <c r="B17" s="9" t="s">
        <v>306</v>
      </c>
      <c r="C17" s="154">
        <v>22</v>
      </c>
      <c r="D17" s="154">
        <v>2</v>
      </c>
      <c r="E17" s="154">
        <f>SUM(C17:D17)</f>
        <v>24</v>
      </c>
    </row>
    <row r="18" spans="1:5" ht="13.5" customHeight="1">
      <c r="A18" s="315"/>
      <c r="B18" s="22" t="s">
        <v>3</v>
      </c>
      <c r="C18" s="154">
        <f>SUM(C15:C17)</f>
        <v>87</v>
      </c>
      <c r="D18" s="154">
        <f>SUM(D15:D17)</f>
        <v>20</v>
      </c>
      <c r="E18" s="154">
        <f>SUM(C18:D18)</f>
        <v>107</v>
      </c>
    </row>
    <row r="19" spans="1:5" ht="13.5" customHeight="1">
      <c r="A19" s="315" t="s">
        <v>328</v>
      </c>
      <c r="B19" s="9"/>
      <c r="C19" s="155"/>
      <c r="D19" s="155"/>
      <c r="E19" s="155"/>
    </row>
    <row r="20" spans="1:5" ht="13.5" customHeight="1">
      <c r="A20" s="315"/>
      <c r="B20" s="9" t="s">
        <v>308</v>
      </c>
      <c r="C20" s="154">
        <v>3</v>
      </c>
      <c r="D20" s="154">
        <v>6</v>
      </c>
      <c r="E20" s="154">
        <f>SUM(C20:D20)</f>
        <v>9</v>
      </c>
    </row>
    <row r="21" spans="1:5" ht="13.5" customHeight="1">
      <c r="A21" s="315"/>
      <c r="B21" s="9" t="s">
        <v>329</v>
      </c>
      <c r="C21" s="154"/>
      <c r="D21" s="154">
        <v>2</v>
      </c>
      <c r="E21" s="154">
        <f>SUM(C21:D21)</f>
        <v>2</v>
      </c>
    </row>
    <row r="22" spans="1:5" ht="13.5" customHeight="1">
      <c r="A22" s="315"/>
      <c r="B22" s="9" t="s">
        <v>310</v>
      </c>
      <c r="C22" s="154">
        <v>28</v>
      </c>
      <c r="D22" s="154">
        <v>31</v>
      </c>
      <c r="E22" s="154">
        <f>SUM(C22:D22)</f>
        <v>59</v>
      </c>
    </row>
    <row r="23" spans="1:5" ht="13.5" customHeight="1">
      <c r="A23" s="315"/>
      <c r="B23" s="22" t="s">
        <v>3</v>
      </c>
      <c r="C23" s="154">
        <f>SUM(C20:C22)</f>
        <v>31</v>
      </c>
      <c r="D23" s="154">
        <f>SUM(D20:D22)</f>
        <v>39</v>
      </c>
      <c r="E23" s="154">
        <f>SUM(C23:D23)</f>
        <v>70</v>
      </c>
    </row>
    <row r="24" spans="1:5" ht="13.5" customHeight="1">
      <c r="A24" s="2"/>
      <c r="B24" s="9"/>
      <c r="C24" s="155"/>
      <c r="D24" s="155"/>
      <c r="E24" s="155"/>
    </row>
    <row r="25" spans="1:5" ht="13.5" customHeight="1">
      <c r="A25" s="315" t="s">
        <v>330</v>
      </c>
      <c r="B25" s="9" t="s">
        <v>331</v>
      </c>
      <c r="C25" s="154">
        <v>68</v>
      </c>
      <c r="D25" s="154">
        <v>13</v>
      </c>
      <c r="E25" s="154">
        <f>SUM(C25:D25)</f>
        <v>81</v>
      </c>
    </row>
    <row r="26" spans="1:5" ht="13.5" customHeight="1">
      <c r="A26" s="315"/>
      <c r="B26" s="9" t="s">
        <v>313</v>
      </c>
      <c r="C26" s="154">
        <v>98</v>
      </c>
      <c r="D26" s="154">
        <v>30</v>
      </c>
      <c r="E26" s="154">
        <f>SUM(C26:D26)</f>
        <v>128</v>
      </c>
    </row>
    <row r="27" spans="1:5" ht="13.5" customHeight="1">
      <c r="A27" s="315"/>
      <c r="B27" s="9" t="s">
        <v>314</v>
      </c>
      <c r="C27" s="154">
        <v>77</v>
      </c>
      <c r="D27" s="154">
        <v>25</v>
      </c>
      <c r="E27" s="154">
        <f>SUM(C27:D27)</f>
        <v>102</v>
      </c>
    </row>
    <row r="28" spans="1:5" ht="13.5" customHeight="1">
      <c r="A28" s="315"/>
      <c r="B28" s="9" t="s">
        <v>332</v>
      </c>
      <c r="C28" s="154">
        <v>62</v>
      </c>
      <c r="D28" s="154">
        <v>6</v>
      </c>
      <c r="E28" s="154">
        <f>SUM(C28:D28)</f>
        <v>68</v>
      </c>
    </row>
    <row r="29" spans="1:5" ht="13.5" customHeight="1">
      <c r="A29" s="315"/>
      <c r="B29" s="22" t="s">
        <v>3</v>
      </c>
      <c r="C29" s="154">
        <f>SUM(C25:C28)</f>
        <v>305</v>
      </c>
      <c r="D29" s="154">
        <f>SUM(D25:D28)</f>
        <v>74</v>
      </c>
      <c r="E29" s="154">
        <f>SUM(C29:D29)</f>
        <v>379</v>
      </c>
    </row>
    <row r="30" spans="1:5" ht="13.5" customHeight="1">
      <c r="A30" s="2"/>
      <c r="B30" s="9"/>
      <c r="C30" s="155"/>
      <c r="D30" s="155"/>
      <c r="E30" s="155"/>
    </row>
    <row r="31" spans="1:5" ht="13.5" customHeight="1">
      <c r="A31" s="315" t="s">
        <v>333</v>
      </c>
      <c r="B31" s="9" t="s">
        <v>316</v>
      </c>
      <c r="C31" s="154">
        <v>27</v>
      </c>
      <c r="D31" s="154">
        <v>15</v>
      </c>
      <c r="E31" s="154">
        <f aca="true" t="shared" si="1" ref="E31:E36">SUM(C31:D31)</f>
        <v>42</v>
      </c>
    </row>
    <row r="32" spans="1:5" ht="13.5" customHeight="1">
      <c r="A32" s="315"/>
      <c r="B32" s="9" t="s">
        <v>318</v>
      </c>
      <c r="C32" s="154">
        <v>9</v>
      </c>
      <c r="D32" s="154">
        <v>6</v>
      </c>
      <c r="E32" s="154">
        <f t="shared" si="1"/>
        <v>15</v>
      </c>
    </row>
    <row r="33" spans="1:5" ht="13.5" customHeight="1">
      <c r="A33" s="315"/>
      <c r="B33" s="9" t="s">
        <v>334</v>
      </c>
      <c r="C33" s="154">
        <v>11</v>
      </c>
      <c r="D33" s="154">
        <v>9</v>
      </c>
      <c r="E33" s="154">
        <f t="shared" si="1"/>
        <v>20</v>
      </c>
    </row>
    <row r="34" spans="1:5" ht="13.5" customHeight="1">
      <c r="A34" s="315"/>
      <c r="B34" s="9" t="s">
        <v>320</v>
      </c>
      <c r="C34" s="154"/>
      <c r="D34" s="154">
        <v>6</v>
      </c>
      <c r="E34" s="154">
        <f t="shared" si="1"/>
        <v>6</v>
      </c>
    </row>
    <row r="35" spans="1:5" ht="13.5" customHeight="1">
      <c r="A35" s="315"/>
      <c r="B35" s="9" t="s">
        <v>321</v>
      </c>
      <c r="C35" s="154">
        <v>1</v>
      </c>
      <c r="D35" s="154">
        <v>4</v>
      </c>
      <c r="E35" s="154">
        <f t="shared" si="1"/>
        <v>5</v>
      </c>
    </row>
    <row r="36" spans="1:5" ht="13.5" customHeight="1">
      <c r="A36" s="315"/>
      <c r="B36" s="22" t="s">
        <v>3</v>
      </c>
      <c r="C36" s="154">
        <f>SUM(C31:C35)</f>
        <v>48</v>
      </c>
      <c r="D36" s="154">
        <f>SUM(D31:D35)</f>
        <v>40</v>
      </c>
      <c r="E36" s="154">
        <f t="shared" si="1"/>
        <v>88</v>
      </c>
    </row>
    <row r="37" spans="1:5" ht="13.5" customHeight="1">
      <c r="A37" s="2"/>
      <c r="B37" s="9"/>
      <c r="C37" s="155"/>
      <c r="D37" s="155"/>
      <c r="E37" s="155"/>
    </row>
    <row r="38" spans="1:5" ht="13.5" customHeight="1">
      <c r="A38" s="315" t="s">
        <v>335</v>
      </c>
      <c r="B38" s="9" t="s">
        <v>322</v>
      </c>
      <c r="C38" s="154">
        <v>48</v>
      </c>
      <c r="D38" s="154">
        <v>10</v>
      </c>
      <c r="E38" s="154">
        <f aca="true" t="shared" si="2" ref="E38:E43">SUM(C38:D38)</f>
        <v>58</v>
      </c>
    </row>
    <row r="39" spans="1:5" ht="13.5" customHeight="1">
      <c r="A39" s="315"/>
      <c r="B39" s="9" t="s">
        <v>323</v>
      </c>
      <c r="C39" s="154">
        <v>22</v>
      </c>
      <c r="D39" s="154">
        <v>10</v>
      </c>
      <c r="E39" s="154">
        <f t="shared" si="2"/>
        <v>32</v>
      </c>
    </row>
    <row r="40" spans="1:5" ht="13.5" customHeight="1">
      <c r="A40" s="315"/>
      <c r="B40" s="9" t="s">
        <v>336</v>
      </c>
      <c r="C40" s="154">
        <v>25</v>
      </c>
      <c r="D40" s="154">
        <v>32</v>
      </c>
      <c r="E40" s="154">
        <f t="shared" si="2"/>
        <v>57</v>
      </c>
    </row>
    <row r="41" spans="1:5" ht="13.5" customHeight="1">
      <c r="A41" s="315"/>
      <c r="B41" s="9" t="s">
        <v>325</v>
      </c>
      <c r="C41" s="154">
        <v>5</v>
      </c>
      <c r="D41" s="154">
        <v>5</v>
      </c>
      <c r="E41" s="154">
        <f t="shared" si="2"/>
        <v>10</v>
      </c>
    </row>
    <row r="42" spans="1:5" ht="13.5" customHeight="1">
      <c r="A42" s="315"/>
      <c r="B42" s="22" t="s">
        <v>3</v>
      </c>
      <c r="C42" s="154">
        <f>SUM(C38:C41)</f>
        <v>100</v>
      </c>
      <c r="D42" s="154">
        <f>SUM(D38:D41)</f>
        <v>57</v>
      </c>
      <c r="E42" s="154">
        <f t="shared" si="2"/>
        <v>157</v>
      </c>
    </row>
    <row r="43" spans="1:5" ht="24.75" customHeight="1">
      <c r="A43" s="3" t="s">
        <v>70</v>
      </c>
      <c r="C43" s="257">
        <f>SUM(C42,C36,C29,C23,C18,C13)</f>
        <v>610</v>
      </c>
      <c r="D43" s="257">
        <f>SUM(D42,D36,D29,D23,D18,D13)</f>
        <v>247</v>
      </c>
      <c r="E43" s="257">
        <f t="shared" si="2"/>
        <v>857</v>
      </c>
    </row>
  </sheetData>
  <mergeCells count="10">
    <mergeCell ref="A1:A2"/>
    <mergeCell ref="B1:B2"/>
    <mergeCell ref="C1:D1"/>
    <mergeCell ref="E1:E2"/>
    <mergeCell ref="A31:A36"/>
    <mergeCell ref="A38:A42"/>
    <mergeCell ref="A3:A13"/>
    <mergeCell ref="A15:A18"/>
    <mergeCell ref="A19:A23"/>
    <mergeCell ref="A25:A29"/>
  </mergeCells>
  <printOptions gridLines="1" horizontalCentered="1"/>
  <pageMargins left="0.75" right="0.75" top="1.6535433070866143" bottom="1" header="0.1968503937007874" footer="0.5905511811023623"/>
  <pageSetup horizontalDpi="300" verticalDpi="300" orientation="portrait" r:id="rId1"/>
  <headerFooter alignWithMargins="0">
    <oddHeader>&amp;LSERVICIO AGRÍCOLA Y GANADERO
Departamento Protección Agrícola
Viñas y Vinos&amp;C&amp;14
 Nº DE PROPIEDADES CON PLANTACIONES
DE VIDES DE CONSUMO FRESCO Y  VINIFICACIÓN
REGIÓN METROPOLITANA&amp;R&amp;12CUADRO Nº  3&amp;"Times New Roman,Normal"3</oddHeader>
    <oddFooter>&amp;L&amp;F</oddFooter>
  </headerFooter>
</worksheet>
</file>

<file path=xl/worksheets/sheet37.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A1" sqref="A1"/>
    </sheetView>
  </sheetViews>
  <sheetFormatPr defaultColWidth="11.421875" defaultRowHeight="12.75"/>
  <cols>
    <col min="1" max="1" width="15.7109375" style="8" customWidth="1"/>
    <col min="2" max="2" width="6.8515625" style="8" customWidth="1"/>
    <col min="3" max="4" width="5.7109375" style="8" customWidth="1"/>
    <col min="5" max="5" width="6.8515625" style="8" customWidth="1"/>
    <col min="6" max="19" width="5.7109375" style="8" customWidth="1"/>
    <col min="20" max="20" width="11.421875" style="8" customWidth="1"/>
  </cols>
  <sheetData>
    <row r="1" spans="1:20" ht="64.5" customHeight="1">
      <c r="A1" s="20" t="s">
        <v>115</v>
      </c>
      <c r="B1" s="21" t="s">
        <v>24</v>
      </c>
      <c r="C1" s="21" t="s">
        <v>28</v>
      </c>
      <c r="D1" s="21" t="s">
        <v>29</v>
      </c>
      <c r="E1" s="21" t="s">
        <v>26</v>
      </c>
      <c r="F1" s="21" t="s">
        <v>168</v>
      </c>
      <c r="G1" s="21" t="s">
        <v>30</v>
      </c>
      <c r="H1" s="21" t="s">
        <v>27</v>
      </c>
      <c r="I1" s="21" t="s">
        <v>40</v>
      </c>
      <c r="J1" s="21" t="s">
        <v>33</v>
      </c>
      <c r="K1" s="21" t="s">
        <v>75</v>
      </c>
      <c r="L1" s="21" t="s">
        <v>34</v>
      </c>
      <c r="M1" s="21" t="s">
        <v>37</v>
      </c>
      <c r="N1" s="21" t="s">
        <v>39</v>
      </c>
      <c r="O1" s="21" t="s">
        <v>38</v>
      </c>
      <c r="P1" s="21" t="s">
        <v>555</v>
      </c>
      <c r="Q1" s="21" t="s">
        <v>35</v>
      </c>
      <c r="R1" s="21" t="s">
        <v>542</v>
      </c>
      <c r="S1" s="21" t="s">
        <v>36</v>
      </c>
      <c r="T1" s="121" t="s">
        <v>558</v>
      </c>
    </row>
    <row r="2" spans="19:20" ht="12.75">
      <c r="S2" s="128"/>
      <c r="T2" s="122"/>
    </row>
    <row r="3" spans="1:20" ht="12.75">
      <c r="A3" s="8" t="s">
        <v>293</v>
      </c>
      <c r="B3" s="95">
        <v>0.6</v>
      </c>
      <c r="C3" s="95"/>
      <c r="D3" s="95"/>
      <c r="E3" s="95"/>
      <c r="F3" s="95"/>
      <c r="G3" s="95"/>
      <c r="H3" s="95"/>
      <c r="I3" s="95"/>
      <c r="J3" s="95"/>
      <c r="K3" s="95"/>
      <c r="L3" s="95"/>
      <c r="M3" s="95"/>
      <c r="N3" s="95"/>
      <c r="O3" s="95"/>
      <c r="P3" s="95"/>
      <c r="Q3" s="95"/>
      <c r="R3" s="95"/>
      <c r="S3" s="63"/>
      <c r="T3" s="123">
        <f>SUM(B3:S3)</f>
        <v>0.6</v>
      </c>
    </row>
    <row r="4" spans="1:20" ht="12.75">
      <c r="A4" s="8" t="s">
        <v>294</v>
      </c>
      <c r="B4" s="93">
        <v>168.9</v>
      </c>
      <c r="C4" s="93"/>
      <c r="D4" s="93"/>
      <c r="E4" s="93">
        <v>22.1</v>
      </c>
      <c r="F4" s="93"/>
      <c r="G4" s="93"/>
      <c r="H4" s="93"/>
      <c r="I4" s="93"/>
      <c r="J4" s="93"/>
      <c r="K4" s="93"/>
      <c r="L4" s="93">
        <v>2.5</v>
      </c>
      <c r="M4" s="93"/>
      <c r="N4" s="93"/>
      <c r="O4" s="93"/>
      <c r="P4" s="93"/>
      <c r="Q4" s="93"/>
      <c r="R4" s="93">
        <v>2</v>
      </c>
      <c r="S4" s="63"/>
      <c r="T4" s="123">
        <f>SUM(B4:S4)</f>
        <v>195.5</v>
      </c>
    </row>
    <row r="5" spans="1:20" ht="12.75">
      <c r="A5" s="8" t="s">
        <v>295</v>
      </c>
      <c r="B5" s="93">
        <v>30.7</v>
      </c>
      <c r="C5" s="93"/>
      <c r="D5" s="93"/>
      <c r="E5" s="93"/>
      <c r="F5" s="93"/>
      <c r="G5" s="93"/>
      <c r="H5" s="93"/>
      <c r="I5" s="93"/>
      <c r="J5" s="93"/>
      <c r="K5" s="93"/>
      <c r="L5" s="93"/>
      <c r="M5" s="93"/>
      <c r="N5" s="93"/>
      <c r="O5" s="93"/>
      <c r="P5" s="93"/>
      <c r="Q5" s="93"/>
      <c r="R5" s="93"/>
      <c r="S5" s="63"/>
      <c r="T5" s="123">
        <f>SUM(B5:S5)</f>
        <v>30.7</v>
      </c>
    </row>
    <row r="6" spans="1:20" ht="12.75">
      <c r="A6" s="8" t="s">
        <v>296</v>
      </c>
      <c r="B6" s="93">
        <v>0.6</v>
      </c>
      <c r="C6" s="93"/>
      <c r="D6" s="93"/>
      <c r="E6" s="93"/>
      <c r="F6" s="93"/>
      <c r="G6" s="93"/>
      <c r="H6" s="93"/>
      <c r="I6" s="93"/>
      <c r="J6" s="93"/>
      <c r="K6" s="93"/>
      <c r="L6" s="93"/>
      <c r="M6" s="93"/>
      <c r="N6" s="93"/>
      <c r="O6" s="93"/>
      <c r="P6" s="93"/>
      <c r="Q6" s="93"/>
      <c r="R6" s="93"/>
      <c r="S6" s="63"/>
      <c r="T6" s="123">
        <f>SUM(B6:S6)</f>
        <v>0.6</v>
      </c>
    </row>
    <row r="7" spans="1:20" ht="12.75">
      <c r="A7" s="8" t="s">
        <v>297</v>
      </c>
      <c r="B7" s="93">
        <v>15.6</v>
      </c>
      <c r="C7" s="93"/>
      <c r="D7" s="93"/>
      <c r="E7" s="93"/>
      <c r="F7" s="93"/>
      <c r="G7" s="93"/>
      <c r="H7" s="93"/>
      <c r="I7" s="93"/>
      <c r="J7" s="93"/>
      <c r="K7" s="93"/>
      <c r="L7" s="93"/>
      <c r="M7" s="93"/>
      <c r="N7" s="93"/>
      <c r="O7" s="93"/>
      <c r="P7" s="93"/>
      <c r="Q7" s="93"/>
      <c r="R7" s="93"/>
      <c r="S7" s="63"/>
      <c r="T7" s="123">
        <f>SUM(B7:S7)</f>
        <v>15.6</v>
      </c>
    </row>
    <row r="8" spans="1:20" ht="12.75">
      <c r="A8" s="8" t="s">
        <v>301</v>
      </c>
      <c r="B8" s="93"/>
      <c r="C8" s="93"/>
      <c r="D8" s="93"/>
      <c r="E8" s="93"/>
      <c r="F8" s="93"/>
      <c r="G8" s="93"/>
      <c r="H8" s="93"/>
      <c r="I8" s="93"/>
      <c r="J8" s="93"/>
      <c r="K8" s="93"/>
      <c r="L8" s="93"/>
      <c r="M8" s="93"/>
      <c r="N8" s="93"/>
      <c r="O8" s="93"/>
      <c r="P8" s="93"/>
      <c r="Q8" s="93"/>
      <c r="R8" s="93"/>
      <c r="S8" s="63"/>
      <c r="T8" s="123"/>
    </row>
    <row r="9" spans="1:20" ht="12.75">
      <c r="A9" s="8" t="s">
        <v>298</v>
      </c>
      <c r="B9" s="93">
        <v>7.7</v>
      </c>
      <c r="C9" s="93">
        <v>2.1</v>
      </c>
      <c r="D9" s="93"/>
      <c r="E9" s="93">
        <v>5.7</v>
      </c>
      <c r="F9" s="93"/>
      <c r="G9" s="93">
        <v>1.7</v>
      </c>
      <c r="H9" s="93"/>
      <c r="I9" s="93"/>
      <c r="J9" s="93"/>
      <c r="K9" s="93"/>
      <c r="L9" s="93"/>
      <c r="M9" s="93"/>
      <c r="N9" s="93"/>
      <c r="O9" s="93"/>
      <c r="P9" s="93"/>
      <c r="Q9" s="93"/>
      <c r="R9" s="93"/>
      <c r="S9" s="120">
        <v>5.3</v>
      </c>
      <c r="T9" s="123">
        <f aca="true" t="shared" si="0" ref="T9:T30">SUM(B9:S9)</f>
        <v>22.5</v>
      </c>
    </row>
    <row r="10" spans="1:20" ht="12.75">
      <c r="A10" s="8" t="s">
        <v>299</v>
      </c>
      <c r="B10" s="93">
        <v>25.6</v>
      </c>
      <c r="C10" s="93"/>
      <c r="D10" s="93"/>
      <c r="E10" s="93"/>
      <c r="F10" s="93"/>
      <c r="G10" s="93"/>
      <c r="H10" s="93"/>
      <c r="I10" s="93"/>
      <c r="J10" s="93"/>
      <c r="K10" s="93"/>
      <c r="L10" s="93"/>
      <c r="M10" s="93"/>
      <c r="N10" s="93"/>
      <c r="O10" s="93"/>
      <c r="P10" s="93"/>
      <c r="Q10" s="93"/>
      <c r="R10" s="93"/>
      <c r="S10" s="127"/>
      <c r="T10" s="123">
        <f t="shared" si="0"/>
        <v>25.6</v>
      </c>
    </row>
    <row r="11" spans="1:20" ht="12.75">
      <c r="A11" s="8" t="s">
        <v>304</v>
      </c>
      <c r="B11" s="95">
        <v>78.1</v>
      </c>
      <c r="C11" s="95"/>
      <c r="D11" s="95"/>
      <c r="E11" s="95">
        <v>2</v>
      </c>
      <c r="F11" s="95"/>
      <c r="G11" s="95"/>
      <c r="H11" s="95">
        <v>14.7</v>
      </c>
      <c r="I11" s="95"/>
      <c r="J11" s="95"/>
      <c r="K11" s="95"/>
      <c r="L11" s="95"/>
      <c r="M11" s="95"/>
      <c r="N11" s="95"/>
      <c r="O11" s="95"/>
      <c r="P11" s="95">
        <v>12.3</v>
      </c>
      <c r="Q11" s="95"/>
      <c r="R11" s="95">
        <v>8.7</v>
      </c>
      <c r="S11" s="63"/>
      <c r="T11" s="123">
        <f t="shared" si="0"/>
        <v>115.8</v>
      </c>
    </row>
    <row r="12" spans="1:20" ht="12.75">
      <c r="A12" s="8" t="s">
        <v>305</v>
      </c>
      <c r="B12" s="93">
        <v>11.9</v>
      </c>
      <c r="C12" s="93"/>
      <c r="D12" s="93"/>
      <c r="E12" s="93">
        <v>17.2</v>
      </c>
      <c r="F12" s="93"/>
      <c r="G12" s="93"/>
      <c r="H12" s="93"/>
      <c r="I12" s="93"/>
      <c r="J12" s="93"/>
      <c r="K12" s="93"/>
      <c r="L12" s="93"/>
      <c r="M12" s="93"/>
      <c r="N12" s="93"/>
      <c r="O12" s="93"/>
      <c r="P12" s="93"/>
      <c r="Q12" s="93"/>
      <c r="R12" s="93"/>
      <c r="S12" s="63"/>
      <c r="T12" s="123">
        <f t="shared" si="0"/>
        <v>29.1</v>
      </c>
    </row>
    <row r="13" spans="1:20" ht="12.75">
      <c r="A13" s="8" t="s">
        <v>306</v>
      </c>
      <c r="B13" s="93">
        <v>50</v>
      </c>
      <c r="C13" s="93"/>
      <c r="D13" s="93"/>
      <c r="E13" s="93">
        <v>6</v>
      </c>
      <c r="F13" s="93"/>
      <c r="G13" s="93"/>
      <c r="H13" s="93"/>
      <c r="I13" s="93"/>
      <c r="J13" s="93"/>
      <c r="K13" s="93"/>
      <c r="L13" s="93"/>
      <c r="M13" s="93"/>
      <c r="N13" s="93"/>
      <c r="O13" s="93"/>
      <c r="P13" s="93">
        <v>4</v>
      </c>
      <c r="Q13" s="93"/>
      <c r="R13" s="93">
        <v>6</v>
      </c>
      <c r="S13" s="127"/>
      <c r="T13" s="123">
        <f t="shared" si="0"/>
        <v>66</v>
      </c>
    </row>
    <row r="14" spans="1:20" ht="12.75">
      <c r="A14" s="8" t="s">
        <v>308</v>
      </c>
      <c r="B14" s="95">
        <v>452.1</v>
      </c>
      <c r="C14" s="95"/>
      <c r="D14" s="95">
        <v>3.8</v>
      </c>
      <c r="E14" s="95">
        <v>36</v>
      </c>
      <c r="F14" s="95"/>
      <c r="G14" s="95">
        <v>1.2</v>
      </c>
      <c r="H14" s="95"/>
      <c r="I14" s="95"/>
      <c r="J14" s="95"/>
      <c r="K14" s="95"/>
      <c r="L14" s="95">
        <v>11.5</v>
      </c>
      <c r="M14" s="95"/>
      <c r="N14" s="95"/>
      <c r="O14" s="95"/>
      <c r="P14" s="95"/>
      <c r="Q14" s="95"/>
      <c r="R14" s="95"/>
      <c r="S14" s="63"/>
      <c r="T14" s="123">
        <f t="shared" si="0"/>
        <v>504.6</v>
      </c>
    </row>
    <row r="15" spans="1:20" ht="12.75">
      <c r="A15" s="8" t="s">
        <v>337</v>
      </c>
      <c r="B15" s="93">
        <v>10</v>
      </c>
      <c r="C15" s="93"/>
      <c r="D15" s="93"/>
      <c r="E15" s="93"/>
      <c r="F15" s="93"/>
      <c r="G15" s="93"/>
      <c r="H15" s="93"/>
      <c r="I15" s="93"/>
      <c r="J15" s="93"/>
      <c r="K15" s="93"/>
      <c r="L15" s="93"/>
      <c r="M15" s="93"/>
      <c r="N15" s="93"/>
      <c r="O15" s="93"/>
      <c r="P15" s="93"/>
      <c r="Q15" s="93"/>
      <c r="R15" s="93"/>
      <c r="S15" s="63"/>
      <c r="T15" s="123">
        <f t="shared" si="0"/>
        <v>10</v>
      </c>
    </row>
    <row r="16" spans="1:20" ht="12.75">
      <c r="A16" s="8" t="s">
        <v>310</v>
      </c>
      <c r="B16" s="93">
        <v>389.3</v>
      </c>
      <c r="C16" s="93"/>
      <c r="D16" s="93"/>
      <c r="E16" s="93">
        <v>38.7</v>
      </c>
      <c r="F16" s="93"/>
      <c r="G16" s="93">
        <v>61.2</v>
      </c>
      <c r="H16" s="93">
        <v>7</v>
      </c>
      <c r="I16" s="93">
        <v>2.3</v>
      </c>
      <c r="J16" s="93"/>
      <c r="K16" s="93">
        <v>12.6</v>
      </c>
      <c r="L16" s="93">
        <v>7.7</v>
      </c>
      <c r="M16" s="93"/>
      <c r="N16" s="93"/>
      <c r="O16" s="93"/>
      <c r="P16" s="93">
        <v>5.4</v>
      </c>
      <c r="Q16" s="93"/>
      <c r="R16" s="93">
        <v>39.1</v>
      </c>
      <c r="S16" s="127"/>
      <c r="T16" s="123">
        <f t="shared" si="0"/>
        <v>563.3000000000001</v>
      </c>
    </row>
    <row r="17" spans="1:20" ht="12.75">
      <c r="A17" s="8" t="s">
        <v>312</v>
      </c>
      <c r="B17" s="95">
        <v>150.5</v>
      </c>
      <c r="C17" s="95"/>
      <c r="D17" s="95"/>
      <c r="E17" s="95">
        <v>15.3</v>
      </c>
      <c r="F17" s="95"/>
      <c r="G17" s="95"/>
      <c r="H17" s="95"/>
      <c r="I17" s="95"/>
      <c r="J17" s="95"/>
      <c r="K17" s="95"/>
      <c r="L17" s="95"/>
      <c r="M17" s="95"/>
      <c r="N17" s="95"/>
      <c r="O17" s="95"/>
      <c r="P17" s="95"/>
      <c r="Q17" s="95"/>
      <c r="R17" s="95"/>
      <c r="S17" s="63"/>
      <c r="T17" s="123">
        <f t="shared" si="0"/>
        <v>165.8</v>
      </c>
    </row>
    <row r="18" spans="1:20" ht="12.75">
      <c r="A18" s="8" t="s">
        <v>313</v>
      </c>
      <c r="B18" s="93">
        <v>1119.7</v>
      </c>
      <c r="C18" s="93"/>
      <c r="D18" s="93"/>
      <c r="E18" s="93">
        <v>169.5</v>
      </c>
      <c r="F18" s="93">
        <v>1</v>
      </c>
      <c r="G18" s="93">
        <v>13.2</v>
      </c>
      <c r="H18" s="93">
        <v>4.2</v>
      </c>
      <c r="I18" s="93"/>
      <c r="J18" s="93"/>
      <c r="K18" s="93"/>
      <c r="L18" s="93">
        <v>21.1</v>
      </c>
      <c r="M18" s="93"/>
      <c r="N18" s="93"/>
      <c r="O18" s="93"/>
      <c r="P18" s="93">
        <v>31.7</v>
      </c>
      <c r="Q18" s="93"/>
      <c r="R18" s="93">
        <v>66.9</v>
      </c>
      <c r="S18" s="63"/>
      <c r="T18" s="123">
        <f t="shared" si="0"/>
        <v>1427.3000000000002</v>
      </c>
    </row>
    <row r="19" spans="1:20" ht="12.75">
      <c r="A19" s="8" t="s">
        <v>314</v>
      </c>
      <c r="B19" s="93">
        <v>591.5</v>
      </c>
      <c r="C19" s="93"/>
      <c r="D19" s="93">
        <v>5</v>
      </c>
      <c r="E19" s="93">
        <v>123.3</v>
      </c>
      <c r="F19" s="93"/>
      <c r="G19" s="93"/>
      <c r="H19" s="93">
        <v>3</v>
      </c>
      <c r="I19" s="93"/>
      <c r="J19" s="93"/>
      <c r="K19" s="93"/>
      <c r="L19" s="93">
        <v>4.5</v>
      </c>
      <c r="M19" s="93"/>
      <c r="N19" s="93">
        <v>1.2</v>
      </c>
      <c r="O19" s="93"/>
      <c r="P19" s="93">
        <v>13.7</v>
      </c>
      <c r="Q19" s="93"/>
      <c r="R19" s="93">
        <v>20.2</v>
      </c>
      <c r="S19" s="63"/>
      <c r="T19" s="123">
        <f t="shared" si="0"/>
        <v>762.4000000000001</v>
      </c>
    </row>
    <row r="20" spans="1:20" ht="12.75">
      <c r="A20" s="8" t="s">
        <v>338</v>
      </c>
      <c r="B20" s="93">
        <v>29.4</v>
      </c>
      <c r="C20" s="93"/>
      <c r="D20" s="93"/>
      <c r="E20" s="93"/>
      <c r="F20" s="93"/>
      <c r="G20" s="93"/>
      <c r="H20" s="93"/>
      <c r="I20" s="93"/>
      <c r="J20" s="93"/>
      <c r="K20" s="93"/>
      <c r="L20" s="93"/>
      <c r="M20" s="93"/>
      <c r="N20" s="93"/>
      <c r="O20" s="93"/>
      <c r="P20" s="93"/>
      <c r="Q20" s="93"/>
      <c r="R20" s="93"/>
      <c r="S20" s="127"/>
      <c r="T20" s="123">
        <f t="shared" si="0"/>
        <v>29.4</v>
      </c>
    </row>
    <row r="21" spans="1:20" ht="12.75">
      <c r="A21" s="8" t="s">
        <v>316</v>
      </c>
      <c r="B21" s="95">
        <v>239.9</v>
      </c>
      <c r="C21" s="95"/>
      <c r="D21" s="95">
        <v>3.3</v>
      </c>
      <c r="E21" s="95">
        <v>98.1</v>
      </c>
      <c r="F21" s="95">
        <v>2.5</v>
      </c>
      <c r="G21" s="95">
        <v>13.8</v>
      </c>
      <c r="H21" s="95">
        <v>11.9</v>
      </c>
      <c r="I21" s="95"/>
      <c r="J21" s="95">
        <v>0.5</v>
      </c>
      <c r="K21" s="95"/>
      <c r="L21" s="95">
        <v>6.2</v>
      </c>
      <c r="M21" s="95"/>
      <c r="N21" s="95">
        <v>2</v>
      </c>
      <c r="O21" s="95">
        <v>2.7</v>
      </c>
      <c r="P21" s="95">
        <v>12.8</v>
      </c>
      <c r="Q21" s="95"/>
      <c r="R21" s="95">
        <v>48.6</v>
      </c>
      <c r="S21" s="63"/>
      <c r="T21" s="123">
        <f t="shared" si="0"/>
        <v>442.3</v>
      </c>
    </row>
    <row r="22" spans="1:20" ht="12.75">
      <c r="A22" s="8" t="s">
        <v>339</v>
      </c>
      <c r="B22" s="93">
        <v>101.2</v>
      </c>
      <c r="C22" s="93"/>
      <c r="D22" s="93"/>
      <c r="E22" s="93">
        <v>74</v>
      </c>
      <c r="F22" s="93"/>
      <c r="G22" s="93">
        <v>1</v>
      </c>
      <c r="H22" s="93">
        <v>2.5</v>
      </c>
      <c r="I22" s="93"/>
      <c r="J22" s="93"/>
      <c r="K22" s="93">
        <v>5</v>
      </c>
      <c r="L22" s="93">
        <v>8</v>
      </c>
      <c r="M22" s="93"/>
      <c r="N22" s="93"/>
      <c r="O22" s="93"/>
      <c r="P22" s="93">
        <v>2.5</v>
      </c>
      <c r="Q22" s="93"/>
      <c r="R22" s="93"/>
      <c r="S22" s="63"/>
      <c r="T22" s="123">
        <f t="shared" si="0"/>
        <v>194.2</v>
      </c>
    </row>
    <row r="23" spans="1:20" ht="12.75">
      <c r="A23" s="8" t="s">
        <v>334</v>
      </c>
      <c r="B23" s="93">
        <v>25</v>
      </c>
      <c r="C23" s="93"/>
      <c r="D23" s="93"/>
      <c r="E23" s="93"/>
      <c r="F23" s="93">
        <v>1</v>
      </c>
      <c r="G23" s="93"/>
      <c r="H23" s="93"/>
      <c r="I23" s="93"/>
      <c r="J23" s="93"/>
      <c r="K23" s="93"/>
      <c r="L23" s="93"/>
      <c r="M23" s="93"/>
      <c r="N23" s="93"/>
      <c r="O23" s="93"/>
      <c r="P23" s="93"/>
      <c r="Q23" s="93"/>
      <c r="R23" s="93"/>
      <c r="S23" s="63"/>
      <c r="T23" s="123">
        <f t="shared" si="0"/>
        <v>26</v>
      </c>
    </row>
    <row r="24" spans="1:20" ht="12.75">
      <c r="A24" s="8" t="s">
        <v>321</v>
      </c>
      <c r="B24" s="93">
        <v>310.5</v>
      </c>
      <c r="C24" s="93"/>
      <c r="D24" s="93"/>
      <c r="E24" s="93">
        <v>174.8</v>
      </c>
      <c r="F24" s="93"/>
      <c r="G24" s="93"/>
      <c r="H24" s="93"/>
      <c r="I24" s="93"/>
      <c r="J24" s="93"/>
      <c r="K24" s="93"/>
      <c r="L24" s="93">
        <v>30.1</v>
      </c>
      <c r="M24" s="93">
        <v>2.4</v>
      </c>
      <c r="N24" s="93"/>
      <c r="O24" s="93"/>
      <c r="P24" s="93">
        <v>28</v>
      </c>
      <c r="Q24" s="93">
        <v>7.5</v>
      </c>
      <c r="R24" s="93">
        <v>75.2</v>
      </c>
      <c r="S24" s="63"/>
      <c r="T24" s="123">
        <f t="shared" si="0"/>
        <v>628.5</v>
      </c>
    </row>
    <row r="25" spans="1:20" ht="12.75">
      <c r="A25" s="8" t="s">
        <v>320</v>
      </c>
      <c r="B25" s="93">
        <v>522.1</v>
      </c>
      <c r="C25" s="93"/>
      <c r="D25" s="93"/>
      <c r="E25" s="93">
        <v>152.8</v>
      </c>
      <c r="F25" s="93"/>
      <c r="G25" s="93"/>
      <c r="H25" s="93">
        <v>100</v>
      </c>
      <c r="I25" s="93"/>
      <c r="J25" s="93"/>
      <c r="K25" s="93">
        <v>1</v>
      </c>
      <c r="L25" s="93">
        <v>6.5</v>
      </c>
      <c r="M25" s="93"/>
      <c r="N25" s="93"/>
      <c r="O25" s="93"/>
      <c r="P25" s="93">
        <v>78.2</v>
      </c>
      <c r="Q25" s="93"/>
      <c r="R25" s="93">
        <v>84</v>
      </c>
      <c r="S25" s="127"/>
      <c r="T25" s="123">
        <f t="shared" si="0"/>
        <v>944.6000000000001</v>
      </c>
    </row>
    <row r="26" spans="1:20" ht="12.75">
      <c r="A26" s="8" t="s">
        <v>322</v>
      </c>
      <c r="B26" s="95">
        <v>97</v>
      </c>
      <c r="C26" s="95"/>
      <c r="D26" s="95"/>
      <c r="E26" s="95">
        <v>2.5</v>
      </c>
      <c r="F26" s="95"/>
      <c r="G26" s="95">
        <v>18.2</v>
      </c>
      <c r="H26" s="95">
        <v>0.5</v>
      </c>
      <c r="I26" s="95"/>
      <c r="J26" s="95"/>
      <c r="K26" s="95"/>
      <c r="L26" s="95"/>
      <c r="M26" s="95"/>
      <c r="N26" s="95"/>
      <c r="O26" s="95"/>
      <c r="P26" s="95"/>
      <c r="Q26" s="95"/>
      <c r="R26" s="95"/>
      <c r="S26" s="63"/>
      <c r="T26" s="123">
        <f t="shared" si="0"/>
        <v>118.2</v>
      </c>
    </row>
    <row r="27" spans="1:20" ht="12.75">
      <c r="A27" s="8" t="s">
        <v>323</v>
      </c>
      <c r="B27" s="93">
        <v>125.9</v>
      </c>
      <c r="C27" s="93"/>
      <c r="D27" s="93"/>
      <c r="E27" s="93">
        <v>26.2</v>
      </c>
      <c r="F27" s="93"/>
      <c r="G27" s="93"/>
      <c r="H27" s="93">
        <v>3.5</v>
      </c>
      <c r="I27" s="93"/>
      <c r="J27" s="93"/>
      <c r="K27" s="93"/>
      <c r="L27" s="93"/>
      <c r="M27" s="93"/>
      <c r="N27" s="93"/>
      <c r="O27" s="93"/>
      <c r="P27" s="93"/>
      <c r="Q27" s="93"/>
      <c r="R27" s="93"/>
      <c r="S27" s="63"/>
      <c r="T27" s="123">
        <f t="shared" si="0"/>
        <v>155.6</v>
      </c>
    </row>
    <row r="28" spans="1:20" ht="12.75">
      <c r="A28" s="8" t="s">
        <v>324</v>
      </c>
      <c r="B28" s="93">
        <v>800.6</v>
      </c>
      <c r="C28" s="93"/>
      <c r="D28" s="93">
        <v>29.4</v>
      </c>
      <c r="E28" s="93">
        <v>173.4</v>
      </c>
      <c r="F28" s="93"/>
      <c r="G28" s="93">
        <v>3</v>
      </c>
      <c r="H28" s="93">
        <v>57.5</v>
      </c>
      <c r="I28" s="93"/>
      <c r="J28" s="93"/>
      <c r="K28" s="93">
        <v>3</v>
      </c>
      <c r="L28" s="93">
        <v>2.6</v>
      </c>
      <c r="M28" s="93">
        <v>7</v>
      </c>
      <c r="N28" s="93">
        <v>2.3</v>
      </c>
      <c r="O28" s="93">
        <v>8.6</v>
      </c>
      <c r="P28" s="93">
        <v>51.1</v>
      </c>
      <c r="Q28" s="93"/>
      <c r="R28" s="93">
        <v>29.8</v>
      </c>
      <c r="S28" s="63">
        <v>28.8</v>
      </c>
      <c r="T28" s="123">
        <f t="shared" si="0"/>
        <v>1197.0999999999997</v>
      </c>
    </row>
    <row r="29" spans="1:20" ht="12.75">
      <c r="A29" s="8" t="s">
        <v>325</v>
      </c>
      <c r="B29" s="93">
        <v>41.8</v>
      </c>
      <c r="C29" s="93"/>
      <c r="D29" s="93"/>
      <c r="E29" s="93">
        <v>7</v>
      </c>
      <c r="F29" s="93"/>
      <c r="G29" s="93"/>
      <c r="H29" s="93"/>
      <c r="I29" s="93"/>
      <c r="J29" s="93"/>
      <c r="K29" s="93"/>
      <c r="L29" s="93"/>
      <c r="M29" s="93"/>
      <c r="N29" s="93"/>
      <c r="O29" s="93"/>
      <c r="P29" s="93"/>
      <c r="Q29" s="93"/>
      <c r="R29" s="93"/>
      <c r="S29" s="63"/>
      <c r="T29" s="123">
        <f t="shared" si="0"/>
        <v>48.8</v>
      </c>
    </row>
    <row r="30" spans="1:20" ht="12.75">
      <c r="A30" s="126" t="s">
        <v>163</v>
      </c>
      <c r="B30" s="124">
        <f aca="true" t="shared" si="1" ref="B30:S30">SUM(B3:B29)</f>
        <v>5396.200000000001</v>
      </c>
      <c r="C30" s="124">
        <f t="shared" si="1"/>
        <v>2.1</v>
      </c>
      <c r="D30" s="124">
        <f t="shared" si="1"/>
        <v>41.5</v>
      </c>
      <c r="E30" s="124">
        <f t="shared" si="1"/>
        <v>1144.6000000000001</v>
      </c>
      <c r="F30" s="124">
        <f t="shared" si="1"/>
        <v>4.5</v>
      </c>
      <c r="G30" s="124">
        <f t="shared" si="1"/>
        <v>113.30000000000001</v>
      </c>
      <c r="H30" s="124">
        <f t="shared" si="1"/>
        <v>204.8</v>
      </c>
      <c r="I30" s="124">
        <f t="shared" si="1"/>
        <v>2.3</v>
      </c>
      <c r="J30" s="124">
        <f t="shared" si="1"/>
        <v>0.5</v>
      </c>
      <c r="K30" s="124">
        <f t="shared" si="1"/>
        <v>21.6</v>
      </c>
      <c r="L30" s="124">
        <f t="shared" si="1"/>
        <v>100.69999999999999</v>
      </c>
      <c r="M30" s="124">
        <f t="shared" si="1"/>
        <v>9.4</v>
      </c>
      <c r="N30" s="124">
        <f t="shared" si="1"/>
        <v>5.5</v>
      </c>
      <c r="O30" s="124">
        <f t="shared" si="1"/>
        <v>11.3</v>
      </c>
      <c r="P30" s="124">
        <f t="shared" si="1"/>
        <v>239.70000000000002</v>
      </c>
      <c r="Q30" s="124">
        <f t="shared" si="1"/>
        <v>7.5</v>
      </c>
      <c r="R30" s="124">
        <f t="shared" si="1"/>
        <v>380.5</v>
      </c>
      <c r="S30" s="124">
        <f t="shared" si="1"/>
        <v>34.1</v>
      </c>
      <c r="T30" s="125">
        <f t="shared" si="0"/>
        <v>7720.100000000002</v>
      </c>
    </row>
  </sheetData>
  <printOptions gridLines="1" horizontalCentered="1"/>
  <pageMargins left="0.75" right="0.75" top="1.299212598425197" bottom="0.3937007874015748" header="0" footer="0.7874015748031497"/>
  <pageSetup horizontalDpi="300" verticalDpi="300" orientation="landscape" r:id="rId1"/>
  <headerFooter alignWithMargins="0">
    <oddHeader>&amp;LSERVICIO AGRÍCOLA Y GANADERO
Departamento Protección Agrícola
Viñas y Vinos&amp;C&amp;14
 SUPERFICIE COMUNAL DE CEPAJES TINTOS
PARA VINIFICACIÓN
REGIÓN METROPOLITANA (ha.)&amp;R&amp;12CUADRO Nº 34</oddHeader>
    <oddFooter>&amp;L&amp;F</oddFooter>
  </headerFooter>
</worksheet>
</file>

<file path=xl/worksheets/sheet38.xml><?xml version="1.0" encoding="utf-8"?>
<worksheet xmlns="http://schemas.openxmlformats.org/spreadsheetml/2006/main" xmlns:r="http://schemas.openxmlformats.org/officeDocument/2006/relationships">
  <dimension ref="A1:Y32"/>
  <sheetViews>
    <sheetView zoomScale="75" zoomScaleNormal="75" workbookViewId="0" topLeftCell="A1">
      <selection activeCell="A1" sqref="A1"/>
    </sheetView>
  </sheetViews>
  <sheetFormatPr defaultColWidth="11.421875" defaultRowHeight="12.75"/>
  <cols>
    <col min="1" max="1" width="15.7109375" style="8" customWidth="1"/>
    <col min="2" max="2" width="6.8515625" style="8" customWidth="1"/>
    <col min="3" max="3" width="4.57421875" style="8" customWidth="1"/>
    <col min="4" max="5" width="5.7109375" style="8" customWidth="1"/>
    <col min="6" max="6" width="6.8515625" style="8" customWidth="1"/>
    <col min="7" max="8" width="5.7109375" style="8" customWidth="1"/>
    <col min="9" max="9" width="4.57421875" style="8" customWidth="1"/>
    <col min="10" max="11" width="5.7109375" style="8" customWidth="1"/>
    <col min="12" max="12" width="4.57421875" style="8" customWidth="1"/>
    <col min="13" max="13" width="4.57421875" style="0" customWidth="1"/>
    <col min="14" max="15" width="6.28125" style="0" customWidth="1"/>
    <col min="16" max="16" width="8.57421875" style="0" customWidth="1"/>
  </cols>
  <sheetData>
    <row r="1" spans="1:25" ht="76.5" customHeight="1">
      <c r="A1" s="20" t="s">
        <v>115</v>
      </c>
      <c r="B1" s="17" t="s">
        <v>43</v>
      </c>
      <c r="C1" s="17" t="s">
        <v>50</v>
      </c>
      <c r="D1" s="17" t="s">
        <v>74</v>
      </c>
      <c r="E1" s="17" t="s">
        <v>49</v>
      </c>
      <c r="F1" s="17" t="s">
        <v>41</v>
      </c>
      <c r="G1" s="17" t="s">
        <v>290</v>
      </c>
      <c r="H1" s="17" t="s">
        <v>45</v>
      </c>
      <c r="I1" s="17" t="s">
        <v>46</v>
      </c>
      <c r="J1" s="17" t="s">
        <v>75</v>
      </c>
      <c r="K1" s="17" t="s">
        <v>53</v>
      </c>
      <c r="L1" s="17" t="s">
        <v>54</v>
      </c>
      <c r="M1" s="4" t="s">
        <v>55</v>
      </c>
      <c r="N1" s="4" t="s">
        <v>548</v>
      </c>
      <c r="O1" s="4" t="s">
        <v>52</v>
      </c>
      <c r="P1" s="131" t="s">
        <v>558</v>
      </c>
      <c r="Q1" s="4"/>
      <c r="R1" s="4"/>
      <c r="S1" s="4"/>
      <c r="T1" s="4"/>
      <c r="U1" s="4"/>
      <c r="V1" s="4"/>
      <c r="W1" s="4"/>
      <c r="X1" s="4"/>
      <c r="Y1" s="4"/>
    </row>
    <row r="2" spans="1:25" ht="14.25" customHeight="1">
      <c r="A2" s="20"/>
      <c r="B2" s="17"/>
      <c r="C2" s="17"/>
      <c r="D2" s="17"/>
      <c r="E2" s="17"/>
      <c r="F2" s="17"/>
      <c r="G2" s="17"/>
      <c r="H2" s="17"/>
      <c r="I2" s="17"/>
      <c r="J2" s="17"/>
      <c r="K2" s="17"/>
      <c r="L2" s="17"/>
      <c r="M2" s="4"/>
      <c r="N2" s="4"/>
      <c r="O2" s="4"/>
      <c r="P2" s="132"/>
      <c r="Q2" s="4"/>
      <c r="R2" s="4"/>
      <c r="S2" s="4"/>
      <c r="T2" s="4"/>
      <c r="U2" s="4"/>
      <c r="V2" s="4"/>
      <c r="W2" s="4"/>
      <c r="X2" s="4"/>
      <c r="Y2" s="4"/>
    </row>
    <row r="3" spans="1:16" ht="12.75">
      <c r="A3" s="8" t="s">
        <v>293</v>
      </c>
      <c r="B3" s="129"/>
      <c r="C3" s="95"/>
      <c r="D3" s="95"/>
      <c r="E3" s="95"/>
      <c r="F3" s="95"/>
      <c r="G3" s="95"/>
      <c r="H3" s="95"/>
      <c r="I3" s="95"/>
      <c r="J3" s="95"/>
      <c r="K3" s="95"/>
      <c r="L3" s="95"/>
      <c r="M3" s="95"/>
      <c r="N3" s="95"/>
      <c r="O3" s="95"/>
      <c r="P3" s="107"/>
    </row>
    <row r="4" spans="1:16" ht="12.75">
      <c r="A4" s="8" t="s">
        <v>294</v>
      </c>
      <c r="B4" s="130">
        <v>22.3</v>
      </c>
      <c r="C4" s="93"/>
      <c r="D4" s="93"/>
      <c r="E4" s="93">
        <v>27.6</v>
      </c>
      <c r="F4" s="93">
        <v>18.2</v>
      </c>
      <c r="G4" s="93">
        <v>2.5</v>
      </c>
      <c r="H4" s="93"/>
      <c r="I4" s="93"/>
      <c r="J4" s="93"/>
      <c r="K4" s="93"/>
      <c r="L4" s="93"/>
      <c r="M4" s="93"/>
      <c r="N4" s="93"/>
      <c r="O4" s="93"/>
      <c r="P4" s="107">
        <f>SUM(B4:O4)</f>
        <v>70.60000000000001</v>
      </c>
    </row>
    <row r="5" spans="1:16" ht="12.75">
      <c r="A5" s="8" t="s">
        <v>295</v>
      </c>
      <c r="B5" s="130">
        <v>8.8</v>
      </c>
      <c r="C5" s="93"/>
      <c r="D5" s="93"/>
      <c r="E5" s="93"/>
      <c r="F5" s="93">
        <v>4.4</v>
      </c>
      <c r="G5" s="93">
        <v>8.9</v>
      </c>
      <c r="H5" s="93"/>
      <c r="I5" s="93"/>
      <c r="J5" s="93"/>
      <c r="K5" s="93"/>
      <c r="L5" s="93"/>
      <c r="M5" s="93"/>
      <c r="N5" s="93"/>
      <c r="O5" s="93"/>
      <c r="P5" s="107">
        <f>SUM(B5:O5)</f>
        <v>22.1</v>
      </c>
    </row>
    <row r="6" spans="1:16" ht="12.75">
      <c r="A6" s="8" t="s">
        <v>296</v>
      </c>
      <c r="B6" s="130"/>
      <c r="C6" s="93"/>
      <c r="D6" s="93"/>
      <c r="E6" s="93"/>
      <c r="F6" s="93"/>
      <c r="G6" s="93"/>
      <c r="H6" s="93"/>
      <c r="I6" s="93"/>
      <c r="J6" s="93">
        <v>1</v>
      </c>
      <c r="K6" s="93"/>
      <c r="L6" s="93"/>
      <c r="M6" s="93"/>
      <c r="N6" s="93"/>
      <c r="O6" s="93"/>
      <c r="P6" s="107">
        <f>SUM(B6:O6)</f>
        <v>1</v>
      </c>
    </row>
    <row r="7" spans="1:16" ht="12.75">
      <c r="A7" s="8" t="s">
        <v>297</v>
      </c>
      <c r="B7" s="130"/>
      <c r="C7" s="93"/>
      <c r="D7" s="93"/>
      <c r="E7" s="93"/>
      <c r="F7" s="93"/>
      <c r="G7" s="93"/>
      <c r="H7" s="93"/>
      <c r="I7" s="93"/>
      <c r="J7" s="93"/>
      <c r="K7" s="93"/>
      <c r="L7" s="93"/>
      <c r="M7" s="93"/>
      <c r="N7" s="93"/>
      <c r="O7" s="93"/>
      <c r="P7" s="107"/>
    </row>
    <row r="8" spans="1:16" ht="12.75">
      <c r="A8" s="8" t="s">
        <v>301</v>
      </c>
      <c r="B8" s="130">
        <v>23.6</v>
      </c>
      <c r="C8" s="93"/>
      <c r="D8" s="93"/>
      <c r="E8" s="93"/>
      <c r="F8" s="93"/>
      <c r="G8" s="93"/>
      <c r="H8" s="93"/>
      <c r="I8" s="93"/>
      <c r="J8" s="93"/>
      <c r="K8" s="93"/>
      <c r="L8" s="93"/>
      <c r="M8" s="93"/>
      <c r="N8" s="93"/>
      <c r="O8" s="93"/>
      <c r="P8" s="107">
        <f aca="true" t="shared" si="0" ref="P8:P30">SUM(B8:O8)</f>
        <v>23.6</v>
      </c>
    </row>
    <row r="9" spans="1:16" ht="12.75">
      <c r="A9" s="8" t="s">
        <v>298</v>
      </c>
      <c r="B9" s="130">
        <v>6.6</v>
      </c>
      <c r="C9" s="93">
        <v>1.6</v>
      </c>
      <c r="D9" s="93">
        <v>1.5</v>
      </c>
      <c r="E9" s="93"/>
      <c r="F9" s="93"/>
      <c r="G9" s="93"/>
      <c r="H9" s="93">
        <v>4.2</v>
      </c>
      <c r="I9" s="93"/>
      <c r="J9" s="93"/>
      <c r="K9" s="93"/>
      <c r="L9" s="93"/>
      <c r="M9" s="93"/>
      <c r="N9" s="93"/>
      <c r="O9" s="93">
        <v>1.2</v>
      </c>
      <c r="P9" s="107">
        <f t="shared" si="0"/>
        <v>15.099999999999998</v>
      </c>
    </row>
    <row r="10" spans="1:16" ht="12.75">
      <c r="A10" s="8" t="s">
        <v>299</v>
      </c>
      <c r="B10" s="130"/>
      <c r="C10" s="93">
        <v>2.4</v>
      </c>
      <c r="D10" s="93"/>
      <c r="E10" s="93"/>
      <c r="F10" s="93"/>
      <c r="G10" s="93"/>
      <c r="H10" s="93">
        <v>1.7</v>
      </c>
      <c r="I10" s="93"/>
      <c r="J10" s="93"/>
      <c r="K10" s="93"/>
      <c r="L10" s="93"/>
      <c r="M10" s="93"/>
      <c r="N10" s="93"/>
      <c r="O10" s="93">
        <v>5.6</v>
      </c>
      <c r="P10" s="107">
        <f t="shared" si="0"/>
        <v>9.7</v>
      </c>
    </row>
    <row r="11" spans="1:16" ht="12.75">
      <c r="A11" s="8" t="s">
        <v>304</v>
      </c>
      <c r="B11" s="129">
        <v>5</v>
      </c>
      <c r="C11" s="95"/>
      <c r="D11" s="95">
        <v>7.1</v>
      </c>
      <c r="E11" s="95"/>
      <c r="F11" s="95"/>
      <c r="G11" s="95"/>
      <c r="H11" s="95"/>
      <c r="I11" s="95"/>
      <c r="J11" s="95"/>
      <c r="K11" s="95"/>
      <c r="L11" s="95"/>
      <c r="M11" s="95"/>
      <c r="N11" s="95"/>
      <c r="O11" s="95"/>
      <c r="P11" s="107">
        <f t="shared" si="0"/>
        <v>12.1</v>
      </c>
    </row>
    <row r="12" spans="1:16" ht="12.75">
      <c r="A12" s="8" t="s">
        <v>305</v>
      </c>
      <c r="B12" s="130"/>
      <c r="C12" s="93"/>
      <c r="D12" s="93"/>
      <c r="E12" s="93"/>
      <c r="F12" s="93"/>
      <c r="G12" s="93"/>
      <c r="H12" s="93">
        <v>1</v>
      </c>
      <c r="I12" s="93"/>
      <c r="J12" s="93"/>
      <c r="K12" s="93"/>
      <c r="L12" s="93"/>
      <c r="M12" s="93"/>
      <c r="N12" s="93"/>
      <c r="O12" s="93"/>
      <c r="P12" s="107">
        <f t="shared" si="0"/>
        <v>1</v>
      </c>
    </row>
    <row r="13" spans="1:16" ht="12.75">
      <c r="A13" s="8" t="s">
        <v>306</v>
      </c>
      <c r="B13" s="130"/>
      <c r="C13" s="93"/>
      <c r="D13" s="93">
        <v>1.7</v>
      </c>
      <c r="E13" s="93"/>
      <c r="F13" s="93"/>
      <c r="G13" s="93"/>
      <c r="H13" s="93"/>
      <c r="I13" s="93"/>
      <c r="J13" s="93"/>
      <c r="K13" s="93"/>
      <c r="L13" s="93"/>
      <c r="M13" s="93"/>
      <c r="N13" s="93"/>
      <c r="O13" s="93"/>
      <c r="P13" s="107">
        <f t="shared" si="0"/>
        <v>1.7</v>
      </c>
    </row>
    <row r="14" spans="1:16" ht="12.75">
      <c r="A14" s="8" t="s">
        <v>308</v>
      </c>
      <c r="B14" s="129">
        <v>78.9</v>
      </c>
      <c r="C14" s="95"/>
      <c r="D14" s="95"/>
      <c r="E14" s="95"/>
      <c r="F14" s="95">
        <v>11.1</v>
      </c>
      <c r="G14" s="95"/>
      <c r="H14" s="95">
        <v>1.2</v>
      </c>
      <c r="I14" s="95"/>
      <c r="J14" s="95"/>
      <c r="K14" s="95"/>
      <c r="L14" s="95"/>
      <c r="M14" s="95"/>
      <c r="N14" s="95"/>
      <c r="O14" s="95"/>
      <c r="P14" s="107">
        <f t="shared" si="0"/>
        <v>91.2</v>
      </c>
    </row>
    <row r="15" spans="1:16" ht="12.75">
      <c r="A15" s="8" t="s">
        <v>337</v>
      </c>
      <c r="B15" s="130"/>
      <c r="C15" s="93"/>
      <c r="D15" s="93"/>
      <c r="E15" s="93"/>
      <c r="F15" s="93"/>
      <c r="G15" s="93"/>
      <c r="H15" s="93">
        <v>5</v>
      </c>
      <c r="I15" s="93"/>
      <c r="J15" s="93"/>
      <c r="K15" s="93"/>
      <c r="L15" s="93"/>
      <c r="M15" s="93"/>
      <c r="N15" s="93"/>
      <c r="O15" s="93"/>
      <c r="P15" s="107">
        <f t="shared" si="0"/>
        <v>5</v>
      </c>
    </row>
    <row r="16" spans="1:16" ht="12.75">
      <c r="A16" s="8" t="s">
        <v>310</v>
      </c>
      <c r="B16" s="130">
        <v>185.1</v>
      </c>
      <c r="C16" s="93"/>
      <c r="D16" s="93"/>
      <c r="E16" s="93"/>
      <c r="F16" s="93">
        <v>39.7</v>
      </c>
      <c r="G16" s="93"/>
      <c r="H16" s="93">
        <v>7</v>
      </c>
      <c r="I16" s="93"/>
      <c r="J16" s="93"/>
      <c r="K16" s="93"/>
      <c r="L16" s="93"/>
      <c r="M16" s="93">
        <v>0.3</v>
      </c>
      <c r="N16" s="93"/>
      <c r="O16" s="93">
        <v>7.2</v>
      </c>
      <c r="P16" s="107">
        <f t="shared" si="0"/>
        <v>239.3</v>
      </c>
    </row>
    <row r="17" spans="1:16" ht="12.75">
      <c r="A17" s="8" t="s">
        <v>312</v>
      </c>
      <c r="B17" s="129">
        <v>26</v>
      </c>
      <c r="C17" s="95"/>
      <c r="D17" s="95"/>
      <c r="E17" s="95"/>
      <c r="F17" s="95">
        <v>19.5</v>
      </c>
      <c r="G17" s="95">
        <v>2.5</v>
      </c>
      <c r="H17" s="95">
        <v>4.9</v>
      </c>
      <c r="I17" s="95"/>
      <c r="J17" s="95">
        <v>7</v>
      </c>
      <c r="K17" s="95"/>
      <c r="L17" s="95"/>
      <c r="M17" s="95"/>
      <c r="N17" s="95"/>
      <c r="O17" s="95"/>
      <c r="P17" s="107">
        <f t="shared" si="0"/>
        <v>59.9</v>
      </c>
    </row>
    <row r="18" spans="1:16" ht="12.75">
      <c r="A18" s="8" t="s">
        <v>313</v>
      </c>
      <c r="B18" s="130">
        <v>178.4</v>
      </c>
      <c r="C18" s="93"/>
      <c r="D18" s="93">
        <v>1.1</v>
      </c>
      <c r="E18" s="93">
        <v>4.5</v>
      </c>
      <c r="F18" s="93">
        <v>36.5</v>
      </c>
      <c r="G18" s="93">
        <v>7</v>
      </c>
      <c r="H18" s="93">
        <v>3.9</v>
      </c>
      <c r="I18" s="93"/>
      <c r="J18" s="93">
        <v>3.3</v>
      </c>
      <c r="K18" s="93">
        <v>3</v>
      </c>
      <c r="L18" s="93"/>
      <c r="M18" s="93"/>
      <c r="N18" s="93">
        <v>14.6</v>
      </c>
      <c r="O18" s="93">
        <v>4</v>
      </c>
      <c r="P18" s="107">
        <f t="shared" si="0"/>
        <v>256.3</v>
      </c>
    </row>
    <row r="19" spans="1:16" ht="12.75">
      <c r="A19" s="8" t="s">
        <v>314</v>
      </c>
      <c r="B19" s="130">
        <v>50.5</v>
      </c>
      <c r="C19" s="93"/>
      <c r="D19" s="93">
        <v>30.8</v>
      </c>
      <c r="E19" s="93">
        <v>12</v>
      </c>
      <c r="F19" s="93"/>
      <c r="G19" s="93"/>
      <c r="H19" s="93"/>
      <c r="I19" s="93"/>
      <c r="J19" s="93"/>
      <c r="K19" s="93">
        <v>2</v>
      </c>
      <c r="L19" s="93"/>
      <c r="M19" s="93"/>
      <c r="N19" s="93"/>
      <c r="O19" s="93"/>
      <c r="P19" s="107">
        <f t="shared" si="0"/>
        <v>95.3</v>
      </c>
    </row>
    <row r="20" spans="1:16" ht="12.75">
      <c r="A20" s="8" t="s">
        <v>338</v>
      </c>
      <c r="B20" s="130">
        <v>6.6</v>
      </c>
      <c r="C20" s="93"/>
      <c r="D20" s="93"/>
      <c r="E20" s="93"/>
      <c r="F20" s="93"/>
      <c r="G20" s="93">
        <v>5</v>
      </c>
      <c r="H20" s="93"/>
      <c r="I20" s="93"/>
      <c r="J20" s="93"/>
      <c r="K20" s="93"/>
      <c r="L20" s="93"/>
      <c r="M20" s="93"/>
      <c r="N20" s="93"/>
      <c r="O20" s="93"/>
      <c r="P20" s="107">
        <f t="shared" si="0"/>
        <v>11.6</v>
      </c>
    </row>
    <row r="21" spans="1:16" ht="12.75">
      <c r="A21" s="8" t="s">
        <v>316</v>
      </c>
      <c r="B21" s="129">
        <v>106.9</v>
      </c>
      <c r="C21" s="95"/>
      <c r="D21" s="95"/>
      <c r="E21" s="95"/>
      <c r="F21" s="95">
        <v>33.4</v>
      </c>
      <c r="G21" s="95">
        <v>9.3</v>
      </c>
      <c r="H21" s="95">
        <v>1.4</v>
      </c>
      <c r="I21" s="95"/>
      <c r="J21" s="95">
        <v>6.6</v>
      </c>
      <c r="K21" s="95">
        <v>8.1</v>
      </c>
      <c r="L21" s="95"/>
      <c r="M21" s="95"/>
      <c r="N21" s="95"/>
      <c r="O21" s="95"/>
      <c r="P21" s="107">
        <f t="shared" si="0"/>
        <v>165.70000000000002</v>
      </c>
    </row>
    <row r="22" spans="1:16" ht="12.75">
      <c r="A22" s="8" t="s">
        <v>339</v>
      </c>
      <c r="B22" s="130">
        <v>38</v>
      </c>
      <c r="C22" s="93"/>
      <c r="D22" s="93"/>
      <c r="E22" s="93"/>
      <c r="F22" s="93">
        <v>15</v>
      </c>
      <c r="G22" s="93"/>
      <c r="H22" s="93"/>
      <c r="I22" s="93"/>
      <c r="J22" s="93"/>
      <c r="K22" s="93"/>
      <c r="L22" s="93"/>
      <c r="M22" s="93"/>
      <c r="N22" s="93"/>
      <c r="O22" s="93"/>
      <c r="P22" s="107">
        <f t="shared" si="0"/>
        <v>53</v>
      </c>
    </row>
    <row r="23" spans="1:16" ht="12.75">
      <c r="A23" s="8" t="s">
        <v>340</v>
      </c>
      <c r="B23" s="130"/>
      <c r="C23" s="93"/>
      <c r="D23" s="93">
        <v>17</v>
      </c>
      <c r="E23" s="93"/>
      <c r="F23" s="93"/>
      <c r="G23" s="93"/>
      <c r="H23" s="93">
        <v>15.6</v>
      </c>
      <c r="I23" s="93"/>
      <c r="J23" s="93"/>
      <c r="K23" s="93"/>
      <c r="L23" s="93"/>
      <c r="M23" s="93"/>
      <c r="N23" s="93"/>
      <c r="O23" s="93"/>
      <c r="P23" s="107">
        <f t="shared" si="0"/>
        <v>32.6</v>
      </c>
    </row>
    <row r="24" spans="1:16" ht="12.75">
      <c r="A24" s="8" t="s">
        <v>321</v>
      </c>
      <c r="B24" s="130">
        <v>5.8</v>
      </c>
      <c r="C24" s="93"/>
      <c r="D24" s="93"/>
      <c r="E24" s="93"/>
      <c r="F24" s="93"/>
      <c r="G24" s="93"/>
      <c r="H24" s="93"/>
      <c r="I24" s="93"/>
      <c r="J24" s="93"/>
      <c r="K24" s="93"/>
      <c r="L24" s="93"/>
      <c r="M24" s="93"/>
      <c r="N24" s="93"/>
      <c r="O24" s="93"/>
      <c r="P24" s="107">
        <f t="shared" si="0"/>
        <v>5.8</v>
      </c>
    </row>
    <row r="25" spans="1:16" ht="12.75">
      <c r="A25" s="8" t="s">
        <v>320</v>
      </c>
      <c r="B25" s="130">
        <v>6.7</v>
      </c>
      <c r="C25" s="93"/>
      <c r="D25" s="93"/>
      <c r="E25" s="93"/>
      <c r="F25" s="93"/>
      <c r="G25" s="93"/>
      <c r="H25" s="93"/>
      <c r="I25" s="93"/>
      <c r="J25" s="93"/>
      <c r="K25" s="93"/>
      <c r="L25" s="93"/>
      <c r="M25" s="93"/>
      <c r="N25" s="93"/>
      <c r="O25" s="93"/>
      <c r="P25" s="107">
        <f t="shared" si="0"/>
        <v>6.7</v>
      </c>
    </row>
    <row r="26" spans="1:16" ht="12.75">
      <c r="A26" s="8" t="s">
        <v>322</v>
      </c>
      <c r="B26" s="129">
        <v>25.8</v>
      </c>
      <c r="C26" s="95"/>
      <c r="D26" s="95"/>
      <c r="E26" s="95">
        <v>12.3</v>
      </c>
      <c r="F26" s="95"/>
      <c r="G26" s="95"/>
      <c r="H26" s="95">
        <v>3.7</v>
      </c>
      <c r="I26" s="95"/>
      <c r="J26" s="95"/>
      <c r="K26" s="95">
        <v>3</v>
      </c>
      <c r="L26" s="95"/>
      <c r="M26" s="95"/>
      <c r="N26" s="95"/>
      <c r="O26" s="95">
        <v>1</v>
      </c>
      <c r="P26" s="107">
        <f t="shared" si="0"/>
        <v>45.800000000000004</v>
      </c>
    </row>
    <row r="27" spans="1:16" ht="12.75">
      <c r="A27" s="8" t="s">
        <v>323</v>
      </c>
      <c r="B27" s="130">
        <v>11</v>
      </c>
      <c r="C27" s="93"/>
      <c r="D27" s="93"/>
      <c r="E27" s="93"/>
      <c r="F27" s="93">
        <v>6</v>
      </c>
      <c r="G27" s="93">
        <v>6.7</v>
      </c>
      <c r="H27" s="93"/>
      <c r="I27" s="93"/>
      <c r="J27" s="93"/>
      <c r="K27" s="93">
        <v>9.1</v>
      </c>
      <c r="L27" s="93"/>
      <c r="M27" s="93"/>
      <c r="N27" s="93"/>
      <c r="O27" s="93">
        <v>13.4</v>
      </c>
      <c r="P27" s="107">
        <f t="shared" si="0"/>
        <v>46.199999999999996</v>
      </c>
    </row>
    <row r="28" spans="1:16" ht="12.75">
      <c r="A28" s="8" t="s">
        <v>324</v>
      </c>
      <c r="B28" s="130">
        <v>179.1</v>
      </c>
      <c r="C28" s="93"/>
      <c r="D28" s="93">
        <v>11.2</v>
      </c>
      <c r="E28" s="93">
        <v>0.5</v>
      </c>
      <c r="F28" s="93">
        <v>195.8</v>
      </c>
      <c r="G28" s="93">
        <v>10.7</v>
      </c>
      <c r="H28" s="93">
        <v>25.4</v>
      </c>
      <c r="I28" s="93"/>
      <c r="J28" s="93"/>
      <c r="K28" s="93">
        <v>3</v>
      </c>
      <c r="L28" s="93">
        <v>0.5</v>
      </c>
      <c r="M28" s="93"/>
      <c r="N28" s="93"/>
      <c r="O28" s="93"/>
      <c r="P28" s="107">
        <f t="shared" si="0"/>
        <v>426.2</v>
      </c>
    </row>
    <row r="29" spans="1:16" ht="12.75">
      <c r="A29" s="8" t="s">
        <v>325</v>
      </c>
      <c r="B29" s="130">
        <v>11.9</v>
      </c>
      <c r="C29" s="93"/>
      <c r="D29" s="93">
        <v>4.2</v>
      </c>
      <c r="E29" s="93"/>
      <c r="F29" s="93">
        <v>8.2</v>
      </c>
      <c r="G29" s="93"/>
      <c r="H29" s="93"/>
      <c r="I29" s="93">
        <v>7.7</v>
      </c>
      <c r="J29" s="93"/>
      <c r="K29" s="93"/>
      <c r="L29" s="93"/>
      <c r="M29" s="93"/>
      <c r="N29" s="93"/>
      <c r="O29" s="93"/>
      <c r="P29" s="107">
        <f t="shared" si="0"/>
        <v>32</v>
      </c>
    </row>
    <row r="30" spans="1:16" ht="12.75">
      <c r="A30" s="126" t="s">
        <v>163</v>
      </c>
      <c r="B30" s="156">
        <f aca="true" t="shared" si="1" ref="B30:O30">SUM(B4:B29)</f>
        <v>977</v>
      </c>
      <c r="C30" s="157">
        <f t="shared" si="1"/>
        <v>4</v>
      </c>
      <c r="D30" s="157">
        <f t="shared" si="1"/>
        <v>74.60000000000001</v>
      </c>
      <c r="E30" s="157">
        <f t="shared" si="1"/>
        <v>56.900000000000006</v>
      </c>
      <c r="F30" s="157">
        <f t="shared" si="1"/>
        <v>387.8</v>
      </c>
      <c r="G30" s="157">
        <f t="shared" si="1"/>
        <v>52.60000000000001</v>
      </c>
      <c r="H30" s="157">
        <f t="shared" si="1"/>
        <v>75</v>
      </c>
      <c r="I30" s="157">
        <f t="shared" si="1"/>
        <v>7.7</v>
      </c>
      <c r="J30" s="157">
        <f t="shared" si="1"/>
        <v>17.9</v>
      </c>
      <c r="K30" s="157">
        <f t="shared" si="1"/>
        <v>28.200000000000003</v>
      </c>
      <c r="L30" s="157">
        <f t="shared" si="1"/>
        <v>0.5</v>
      </c>
      <c r="M30" s="259">
        <f t="shared" si="1"/>
        <v>0.3</v>
      </c>
      <c r="N30" s="260">
        <f t="shared" si="1"/>
        <v>14.6</v>
      </c>
      <c r="O30" s="260">
        <f t="shared" si="1"/>
        <v>32.4</v>
      </c>
      <c r="P30" s="264">
        <f t="shared" si="0"/>
        <v>1729.5</v>
      </c>
    </row>
    <row r="31" spans="1:13" ht="12.75">
      <c r="A31" s="60"/>
      <c r="B31" s="63"/>
      <c r="C31" s="63"/>
      <c r="D31" s="63"/>
      <c r="E31" s="63"/>
      <c r="F31" s="63"/>
      <c r="G31" s="63"/>
      <c r="H31" s="63"/>
      <c r="I31" s="63"/>
      <c r="J31" s="63"/>
      <c r="K31" s="63"/>
      <c r="L31" s="63"/>
      <c r="M31" s="64"/>
    </row>
    <row r="32" ht="12.75">
      <c r="F32" s="19"/>
    </row>
  </sheetData>
  <printOptions gridLines="1" horizontalCentered="1"/>
  <pageMargins left="0.75" right="0.75" top="1.3385826771653544" bottom="0.3937007874015748" header="0" footer="0.3937007874015748"/>
  <pageSetup horizontalDpi="120" verticalDpi="120" orientation="landscape" r:id="rId1"/>
  <headerFooter alignWithMargins="0">
    <oddHeader>&amp;L SERVICIO AGRÍCOLA Y GANADERO
Departamento Protección Agrícola
Viñas y Vinos&amp;C&amp;14
SUPERFICIE COMUNAL DE CEPAJES BLANCOS
PARA VINIFICACIÓN 
REGIÓN METROPOLITANA  (ha.)&amp;R&amp;12CUADRO Nº35</oddHeader>
    <oddFooter>&amp;L&amp;F</oddFooter>
  </headerFooter>
</worksheet>
</file>

<file path=xl/worksheets/sheet39.xml><?xml version="1.0" encoding="utf-8"?>
<worksheet xmlns="http://schemas.openxmlformats.org/spreadsheetml/2006/main" xmlns:r="http://schemas.openxmlformats.org/officeDocument/2006/relationships">
  <dimension ref="A1:Z15"/>
  <sheetViews>
    <sheetView zoomScale="75" zoomScaleNormal="75" workbookViewId="0" topLeftCell="A1">
      <selection activeCell="X12" sqref="X12"/>
    </sheetView>
  </sheetViews>
  <sheetFormatPr defaultColWidth="11.421875" defaultRowHeight="12.75"/>
  <cols>
    <col min="1" max="1" width="4.7109375" style="185" bestFit="1" customWidth="1"/>
    <col min="2" max="7" width="5.421875" style="185" customWidth="1"/>
    <col min="8" max="9" width="4.28125" style="185" bestFit="1" customWidth="1"/>
    <col min="10" max="10" width="5.140625" style="185" bestFit="1" customWidth="1"/>
    <col min="11" max="11" width="5.00390625" style="185" customWidth="1"/>
    <col min="12" max="13" width="5.140625" style="185" bestFit="1" customWidth="1"/>
    <col min="14" max="18" width="5.421875" style="185" bestFit="1" customWidth="1"/>
    <col min="19" max="19" width="5.28125" style="185" customWidth="1"/>
    <col min="20" max="23" width="5.8515625" style="185" bestFit="1" customWidth="1"/>
    <col min="24" max="25" width="5.8515625" style="185" customWidth="1"/>
    <col min="26" max="26" width="0.5625" style="185" hidden="1" customWidth="1"/>
    <col min="27" max="16384" width="11.421875" style="185" customWidth="1"/>
  </cols>
  <sheetData>
    <row r="1" spans="1:25" ht="39.75" customHeight="1">
      <c r="A1" s="322" t="s">
        <v>341</v>
      </c>
      <c r="B1" s="317" t="s">
        <v>512</v>
      </c>
      <c r="C1" s="318"/>
      <c r="D1" s="318"/>
      <c r="E1" s="318"/>
      <c r="F1" s="318"/>
      <c r="G1" s="319"/>
      <c r="H1" s="317" t="s">
        <v>342</v>
      </c>
      <c r="I1" s="318"/>
      <c r="J1" s="318"/>
      <c r="K1" s="318"/>
      <c r="L1" s="318"/>
      <c r="M1" s="319"/>
      <c r="N1" s="317" t="s">
        <v>343</v>
      </c>
      <c r="O1" s="318"/>
      <c r="P1" s="318"/>
      <c r="Q1" s="318"/>
      <c r="R1" s="318"/>
      <c r="S1" s="319"/>
      <c r="T1" s="320" t="s">
        <v>344</v>
      </c>
      <c r="U1" s="321"/>
      <c r="V1" s="321"/>
      <c r="W1" s="321"/>
      <c r="X1" s="321"/>
      <c r="Y1" s="321"/>
    </row>
    <row r="2" spans="1:25" ht="24.75" customHeight="1">
      <c r="A2" s="323"/>
      <c r="B2" s="186">
        <v>1995</v>
      </c>
      <c r="C2" s="186">
        <v>1996</v>
      </c>
      <c r="D2" s="186">
        <v>1997</v>
      </c>
      <c r="E2" s="186">
        <v>1998</v>
      </c>
      <c r="F2" s="186">
        <v>1999</v>
      </c>
      <c r="G2" s="186">
        <v>2000</v>
      </c>
      <c r="H2" s="186">
        <v>95</v>
      </c>
      <c r="I2" s="186">
        <v>96</v>
      </c>
      <c r="J2" s="186">
        <v>97</v>
      </c>
      <c r="K2" s="186">
        <v>98</v>
      </c>
      <c r="L2" s="186">
        <v>99</v>
      </c>
      <c r="M2" s="187" t="s">
        <v>561</v>
      </c>
      <c r="N2" s="186">
        <v>1995</v>
      </c>
      <c r="O2" s="186">
        <v>1996</v>
      </c>
      <c r="P2" s="186">
        <v>1997</v>
      </c>
      <c r="Q2" s="186">
        <v>1998</v>
      </c>
      <c r="R2" s="186">
        <v>1999</v>
      </c>
      <c r="S2" s="186">
        <v>2000</v>
      </c>
      <c r="T2" s="186">
        <v>1995</v>
      </c>
      <c r="U2" s="186">
        <v>1996</v>
      </c>
      <c r="V2" s="186">
        <v>1997</v>
      </c>
      <c r="W2" s="186">
        <v>1998</v>
      </c>
      <c r="X2" s="186">
        <v>1999</v>
      </c>
      <c r="Y2" s="186">
        <v>2000</v>
      </c>
    </row>
    <row r="3" spans="1:25" ht="24.75" customHeight="1">
      <c r="A3" s="188" t="s">
        <v>388</v>
      </c>
      <c r="B3" s="189">
        <v>5960</v>
      </c>
      <c r="C3" s="190">
        <v>6241</v>
      </c>
      <c r="D3" s="191">
        <v>6342</v>
      </c>
      <c r="E3" s="190">
        <v>6614</v>
      </c>
      <c r="F3" s="190">
        <v>6879</v>
      </c>
      <c r="G3" s="190">
        <v>6913</v>
      </c>
      <c r="H3" s="192">
        <v>731</v>
      </c>
      <c r="I3" s="192">
        <v>746</v>
      </c>
      <c r="J3" s="192">
        <v>781</v>
      </c>
      <c r="K3" s="192">
        <v>793</v>
      </c>
      <c r="L3" s="190">
        <v>798</v>
      </c>
      <c r="M3" s="190">
        <v>797</v>
      </c>
      <c r="N3" s="192" t="s">
        <v>521</v>
      </c>
      <c r="O3" s="192" t="s">
        <v>521</v>
      </c>
      <c r="P3" s="192" t="s">
        <v>521</v>
      </c>
      <c r="Q3" s="192"/>
      <c r="R3" s="190"/>
      <c r="S3" s="190"/>
      <c r="T3" s="192">
        <v>6691</v>
      </c>
      <c r="U3" s="192">
        <v>6986</v>
      </c>
      <c r="V3" s="192">
        <v>7123</v>
      </c>
      <c r="W3" s="192">
        <v>7407</v>
      </c>
      <c r="X3" s="190">
        <v>7677</v>
      </c>
      <c r="Y3" s="190">
        <v>7710</v>
      </c>
    </row>
    <row r="4" spans="1:25" ht="24.75" customHeight="1">
      <c r="A4" s="188" t="s">
        <v>84</v>
      </c>
      <c r="B4" s="193">
        <v>8221</v>
      </c>
      <c r="C4" s="194">
        <v>8661</v>
      </c>
      <c r="D4" s="195">
        <v>9678</v>
      </c>
      <c r="E4" s="194">
        <v>9995</v>
      </c>
      <c r="F4" s="194">
        <v>9952</v>
      </c>
      <c r="G4" s="194">
        <v>9864</v>
      </c>
      <c r="H4" s="196">
        <v>8654</v>
      </c>
      <c r="I4" s="196">
        <v>8980</v>
      </c>
      <c r="J4" s="196">
        <v>9228</v>
      </c>
      <c r="K4" s="196">
        <v>9394</v>
      </c>
      <c r="L4" s="194">
        <v>9581</v>
      </c>
      <c r="M4" s="194">
        <v>9279</v>
      </c>
      <c r="N4" s="196">
        <v>93</v>
      </c>
      <c r="O4" s="196">
        <v>110</v>
      </c>
      <c r="P4" s="196">
        <v>216</v>
      </c>
      <c r="Q4" s="196">
        <v>615</v>
      </c>
      <c r="R4" s="194">
        <v>1141</v>
      </c>
      <c r="S4" s="194">
        <v>1804</v>
      </c>
      <c r="T4" s="196">
        <v>16968</v>
      </c>
      <c r="U4" s="196">
        <v>17751</v>
      </c>
      <c r="V4" s="196">
        <v>19122</v>
      </c>
      <c r="W4" s="196">
        <v>20004</v>
      </c>
      <c r="X4" s="194">
        <v>20674</v>
      </c>
      <c r="Y4" s="194">
        <v>20947</v>
      </c>
    </row>
    <row r="5" spans="1:25" ht="24.75" customHeight="1">
      <c r="A5" s="188" t="s">
        <v>85</v>
      </c>
      <c r="B5" s="193">
        <v>11493</v>
      </c>
      <c r="C5" s="194">
        <v>11437</v>
      </c>
      <c r="D5" s="195">
        <v>11275</v>
      </c>
      <c r="E5" s="194">
        <v>11339</v>
      </c>
      <c r="F5" s="194">
        <v>11612</v>
      </c>
      <c r="G5" s="194">
        <v>11767</v>
      </c>
      <c r="H5" s="196"/>
      <c r="I5" s="196"/>
      <c r="J5" s="196"/>
      <c r="K5" s="196"/>
      <c r="L5" s="194"/>
      <c r="M5" s="194"/>
      <c r="N5" s="196">
        <v>1860</v>
      </c>
      <c r="O5" s="196">
        <v>1807</v>
      </c>
      <c r="P5" s="196">
        <v>2128</v>
      </c>
      <c r="Q5" s="196">
        <v>2962</v>
      </c>
      <c r="R5" s="194">
        <v>3673</v>
      </c>
      <c r="S5" s="194">
        <v>4782</v>
      </c>
      <c r="T5" s="196">
        <v>13353</v>
      </c>
      <c r="U5" s="196">
        <v>13244</v>
      </c>
      <c r="V5" s="196">
        <v>13403</v>
      </c>
      <c r="W5" s="196">
        <v>14292</v>
      </c>
      <c r="X5" s="194">
        <v>15285</v>
      </c>
      <c r="Y5" s="194">
        <v>16549</v>
      </c>
    </row>
    <row r="6" spans="1:25" ht="24.75" customHeight="1">
      <c r="A6" s="188" t="s">
        <v>86</v>
      </c>
      <c r="B6" s="193">
        <v>9383</v>
      </c>
      <c r="C6" s="194">
        <v>9585</v>
      </c>
      <c r="D6" s="195">
        <v>9575</v>
      </c>
      <c r="E6" s="194">
        <v>9824</v>
      </c>
      <c r="F6" s="194">
        <v>10110</v>
      </c>
      <c r="G6" s="194">
        <v>10123</v>
      </c>
      <c r="H6" s="196"/>
      <c r="I6" s="196"/>
      <c r="J6" s="196"/>
      <c r="K6" s="196"/>
      <c r="L6" s="194"/>
      <c r="M6" s="194"/>
      <c r="N6" s="196">
        <v>8804</v>
      </c>
      <c r="O6" s="196">
        <v>9173</v>
      </c>
      <c r="P6" s="196">
        <v>12840</v>
      </c>
      <c r="Q6" s="196">
        <v>17994</v>
      </c>
      <c r="R6" s="194">
        <v>21477</v>
      </c>
      <c r="S6" s="194">
        <v>29041</v>
      </c>
      <c r="T6" s="196">
        <v>18187</v>
      </c>
      <c r="U6" s="196">
        <v>18758</v>
      </c>
      <c r="V6" s="196">
        <v>22415</v>
      </c>
      <c r="W6" s="196">
        <v>27818</v>
      </c>
      <c r="X6" s="194">
        <v>31587</v>
      </c>
      <c r="Y6" s="194">
        <v>39164</v>
      </c>
    </row>
    <row r="7" spans="1:25" ht="24.75" customHeight="1">
      <c r="A7" s="188" t="s">
        <v>87</v>
      </c>
      <c r="B7" s="193">
        <v>1036</v>
      </c>
      <c r="C7" s="194">
        <v>929</v>
      </c>
      <c r="D7" s="195">
        <v>833</v>
      </c>
      <c r="E7" s="194">
        <v>779</v>
      </c>
      <c r="F7" s="194">
        <v>749</v>
      </c>
      <c r="G7" s="194">
        <v>658</v>
      </c>
      <c r="H7" s="196"/>
      <c r="I7" s="196"/>
      <c r="J7" s="196"/>
      <c r="K7" s="196"/>
      <c r="L7" s="194"/>
      <c r="M7" s="194"/>
      <c r="N7" s="196">
        <v>25768</v>
      </c>
      <c r="O7" s="196">
        <v>26010</v>
      </c>
      <c r="P7" s="196">
        <v>28868</v>
      </c>
      <c r="Q7" s="196">
        <v>33900</v>
      </c>
      <c r="R7" s="194">
        <v>37543</v>
      </c>
      <c r="S7" s="194">
        <v>45050</v>
      </c>
      <c r="T7" s="196">
        <v>26804</v>
      </c>
      <c r="U7" s="196">
        <v>26939</v>
      </c>
      <c r="V7" s="196">
        <v>29701</v>
      </c>
      <c r="W7" s="196">
        <v>34679</v>
      </c>
      <c r="X7" s="194">
        <v>38292</v>
      </c>
      <c r="Y7" s="194">
        <v>45708</v>
      </c>
    </row>
    <row r="8" spans="1:25" ht="24.75" customHeight="1">
      <c r="A8" s="188" t="s">
        <v>88</v>
      </c>
      <c r="B8" s="193">
        <v>7</v>
      </c>
      <c r="C8" s="194">
        <v>7</v>
      </c>
      <c r="D8" s="195">
        <v>7</v>
      </c>
      <c r="E8" s="194">
        <v>7</v>
      </c>
      <c r="F8" s="194">
        <v>7</v>
      </c>
      <c r="G8" s="194">
        <v>7</v>
      </c>
      <c r="H8" s="196"/>
      <c r="I8" s="196"/>
      <c r="J8" s="196"/>
      <c r="K8" s="196"/>
      <c r="L8" s="194"/>
      <c r="M8" s="194"/>
      <c r="N8" s="196">
        <v>13014</v>
      </c>
      <c r="O8" s="196">
        <v>13000</v>
      </c>
      <c r="P8" s="196">
        <v>12999</v>
      </c>
      <c r="Q8" s="196">
        <v>13089</v>
      </c>
      <c r="R8" s="194">
        <v>13222</v>
      </c>
      <c r="S8" s="194">
        <v>13744</v>
      </c>
      <c r="T8" s="196">
        <v>13021</v>
      </c>
      <c r="U8" s="196">
        <v>13007</v>
      </c>
      <c r="V8" s="196">
        <v>13006</v>
      </c>
      <c r="W8" s="196">
        <v>13096</v>
      </c>
      <c r="X8" s="194">
        <v>13229</v>
      </c>
      <c r="Y8" s="194">
        <v>13751</v>
      </c>
    </row>
    <row r="9" spans="1:25" ht="24.75" customHeight="1">
      <c r="A9" s="188" t="s">
        <v>520</v>
      </c>
      <c r="B9" s="197"/>
      <c r="C9" s="198"/>
      <c r="D9" s="199"/>
      <c r="E9" s="194"/>
      <c r="F9" s="194"/>
      <c r="G9" s="194"/>
      <c r="H9" s="196"/>
      <c r="I9" s="196"/>
      <c r="J9" s="196"/>
      <c r="K9" s="196"/>
      <c r="L9" s="194"/>
      <c r="M9" s="194"/>
      <c r="N9" s="200"/>
      <c r="O9" s="200"/>
      <c r="P9" s="200"/>
      <c r="Q9" s="196">
        <v>5</v>
      </c>
      <c r="R9" s="194">
        <v>5</v>
      </c>
      <c r="S9" s="194">
        <v>5</v>
      </c>
      <c r="T9" s="200"/>
      <c r="U9" s="200"/>
      <c r="V9" s="200"/>
      <c r="W9" s="196">
        <v>5</v>
      </c>
      <c r="X9" s="194">
        <v>5</v>
      </c>
      <c r="Y9" s="194">
        <v>5</v>
      </c>
    </row>
    <row r="10" spans="1:25" ht="24.75" customHeight="1">
      <c r="A10" s="188" t="s">
        <v>389</v>
      </c>
      <c r="B10" s="193">
        <v>13703</v>
      </c>
      <c r="C10" s="194">
        <v>13575</v>
      </c>
      <c r="D10" s="195">
        <v>11931</v>
      </c>
      <c r="E10" s="194">
        <v>11651</v>
      </c>
      <c r="F10" s="194">
        <v>11517</v>
      </c>
      <c r="G10" s="194">
        <v>11486</v>
      </c>
      <c r="H10" s="196"/>
      <c r="I10" s="196"/>
      <c r="J10" s="196"/>
      <c r="K10" s="196"/>
      <c r="L10" s="194"/>
      <c r="M10" s="194"/>
      <c r="N10" s="196">
        <v>4854</v>
      </c>
      <c r="O10" s="196">
        <v>5904</v>
      </c>
      <c r="P10" s="196">
        <v>6499</v>
      </c>
      <c r="Q10" s="196">
        <v>6823</v>
      </c>
      <c r="R10" s="194">
        <v>8296</v>
      </c>
      <c r="S10" s="194">
        <v>9450</v>
      </c>
      <c r="T10" s="196">
        <v>18557</v>
      </c>
      <c r="U10" s="196">
        <v>19480</v>
      </c>
      <c r="V10" s="196">
        <v>18430</v>
      </c>
      <c r="W10" s="196">
        <v>18474</v>
      </c>
      <c r="X10" s="194">
        <v>19813</v>
      </c>
      <c r="Y10" s="194">
        <v>20936</v>
      </c>
    </row>
    <row r="11" spans="1:25" ht="24.75" customHeight="1" thickBot="1">
      <c r="A11" s="188"/>
      <c r="B11" s="197"/>
      <c r="C11" s="198"/>
      <c r="D11" s="199"/>
      <c r="E11" s="194"/>
      <c r="F11" s="194"/>
      <c r="G11" s="194"/>
      <c r="H11" s="200"/>
      <c r="I11" s="200"/>
      <c r="J11" s="200"/>
      <c r="K11" s="196"/>
      <c r="L11" s="194"/>
      <c r="M11" s="194"/>
      <c r="N11" s="200"/>
      <c r="O11" s="200"/>
      <c r="P11" s="200"/>
      <c r="Q11" s="196"/>
      <c r="R11" s="194"/>
      <c r="S11" s="194"/>
      <c r="T11" s="200"/>
      <c r="U11" s="200"/>
      <c r="V11" s="200"/>
      <c r="W11" s="196"/>
      <c r="X11" s="194"/>
      <c r="Y11" s="194"/>
    </row>
    <row r="12" spans="1:25" ht="43.5" customHeight="1" thickBot="1" thickTop="1">
      <c r="A12" s="201" t="s">
        <v>123</v>
      </c>
      <c r="B12" s="202">
        <v>49803</v>
      </c>
      <c r="C12" s="203">
        <v>50435</v>
      </c>
      <c r="D12" s="204">
        <v>49641</v>
      </c>
      <c r="E12" s="204">
        <f>SUM(E3:E11)</f>
        <v>50209</v>
      </c>
      <c r="F12" s="204">
        <f>SUM(F3:F11)</f>
        <v>50826</v>
      </c>
      <c r="G12" s="204">
        <f>SUM(G3:G11)</f>
        <v>50818</v>
      </c>
      <c r="H12" s="203">
        <v>9385</v>
      </c>
      <c r="I12" s="203">
        <v>9726</v>
      </c>
      <c r="J12" s="204">
        <v>10009</v>
      </c>
      <c r="K12" s="204">
        <f>SUM(K3:K11)</f>
        <v>10187</v>
      </c>
      <c r="L12" s="204">
        <f>SUM(L3:L11)</f>
        <v>10379</v>
      </c>
      <c r="M12" s="204">
        <f>SUM(M3:M11)</f>
        <v>10076</v>
      </c>
      <c r="N12" s="203">
        <v>54393</v>
      </c>
      <c r="O12" s="203">
        <v>56004</v>
      </c>
      <c r="P12" s="204">
        <v>63550</v>
      </c>
      <c r="Q12" s="204">
        <f>SUM(Q3:Q11)</f>
        <v>75388</v>
      </c>
      <c r="R12" s="204">
        <f>SUM(R3:R11)</f>
        <v>85357</v>
      </c>
      <c r="S12" s="204">
        <f>SUM(S3:S11)</f>
        <v>103876</v>
      </c>
      <c r="T12" s="203">
        <v>113581</v>
      </c>
      <c r="U12" s="203">
        <v>116165</v>
      </c>
      <c r="V12" s="204">
        <v>123200</v>
      </c>
      <c r="W12" s="204">
        <f>SUM(W3:W11)</f>
        <v>135775</v>
      </c>
      <c r="X12" s="265">
        <f>SUM(X3:X11)</f>
        <v>146562</v>
      </c>
      <c r="Y12" s="216">
        <f>SUM(Y3:Y11)</f>
        <v>164770</v>
      </c>
    </row>
    <row r="13" spans="1:25" ht="24.75" customHeight="1" thickTop="1">
      <c r="A13" s="205"/>
      <c r="B13" s="194"/>
      <c r="C13" s="194"/>
      <c r="D13" s="196"/>
      <c r="E13" s="196"/>
      <c r="F13" s="196"/>
      <c r="G13" s="196"/>
      <c r="H13" s="194"/>
      <c r="I13" s="194"/>
      <c r="J13" s="196"/>
      <c r="K13" s="196"/>
      <c r="L13" s="196"/>
      <c r="M13" s="196"/>
      <c r="N13" s="194"/>
      <c r="O13" s="194"/>
      <c r="P13" s="196"/>
      <c r="Q13" s="196"/>
      <c r="R13" s="206"/>
      <c r="S13" s="206"/>
      <c r="T13" s="194"/>
      <c r="U13" s="194"/>
      <c r="V13" s="196"/>
      <c r="W13" s="196"/>
      <c r="X13" s="195"/>
      <c r="Y13" s="195"/>
    </row>
    <row r="14" spans="1:26" ht="58.5" customHeight="1">
      <c r="A14" s="207" t="s">
        <v>572</v>
      </c>
      <c r="B14" s="208"/>
      <c r="C14" s="209">
        <v>1.3</v>
      </c>
      <c r="D14" s="210">
        <v>-1.6</v>
      </c>
      <c r="E14" s="210">
        <f>SUM(E12-D12)*100/D12</f>
        <v>1.1442154670534437</v>
      </c>
      <c r="F14" s="210">
        <f>SUM(F12-E12)*100/E12</f>
        <v>1.2288633511920173</v>
      </c>
      <c r="G14" s="210">
        <f>SUM(G12-F12)*100/F12</f>
        <v>-0.015739975603037814</v>
      </c>
      <c r="H14" s="211"/>
      <c r="I14" s="209">
        <v>3.6</v>
      </c>
      <c r="J14" s="210">
        <v>2.9</v>
      </c>
      <c r="K14" s="210">
        <f>SUM(K12-J12)*100/J12</f>
        <v>1.7783994405035468</v>
      </c>
      <c r="L14" s="210">
        <f>SUM(L12-K12)*100/K12</f>
        <v>1.8847550800039266</v>
      </c>
      <c r="M14" s="210">
        <f>SUM(M12-L12)*100/L12</f>
        <v>-2.919356392716061</v>
      </c>
      <c r="N14" s="211"/>
      <c r="O14" s="209">
        <v>3</v>
      </c>
      <c r="P14" s="210">
        <v>13.5</v>
      </c>
      <c r="Q14" s="209">
        <f>SUM(Q12-P12)*100/P12</f>
        <v>18.627852084972464</v>
      </c>
      <c r="R14" s="209">
        <f>SUM(R12-Q12)*100/Q12</f>
        <v>13.223589961267045</v>
      </c>
      <c r="S14" s="209">
        <f>SUM(S12-R12)*100/R12</f>
        <v>21.695935892779737</v>
      </c>
      <c r="T14" s="212"/>
      <c r="U14" s="209">
        <v>2.3</v>
      </c>
      <c r="V14" s="210">
        <v>6.1</v>
      </c>
      <c r="W14" s="210">
        <f>SUM(W12-V12)*100/V12</f>
        <v>10.206980519480519</v>
      </c>
      <c r="X14" s="210">
        <f>SUM(X12-W12)*100/W12</f>
        <v>7.944761554041613</v>
      </c>
      <c r="Y14" s="210">
        <f>SUM(Y12-X12)*100/X12</f>
        <v>12.423411252575702</v>
      </c>
      <c r="Z14" s="213"/>
    </row>
    <row r="15" spans="5:25" ht="24.75" customHeight="1">
      <c r="E15" s="214"/>
      <c r="F15" s="214"/>
      <c r="G15" s="214"/>
      <c r="H15" s="214"/>
      <c r="I15" s="214"/>
      <c r="J15" s="214"/>
      <c r="K15" s="214"/>
      <c r="L15" s="214"/>
      <c r="M15" s="214"/>
      <c r="N15" s="214"/>
      <c r="O15" s="214"/>
      <c r="P15" s="214"/>
      <c r="Q15" s="214"/>
      <c r="R15" s="214"/>
      <c r="S15" s="215"/>
      <c r="T15" s="214"/>
      <c r="U15" s="214"/>
      <c r="V15" s="214"/>
      <c r="W15" s="214"/>
      <c r="X15" s="214"/>
      <c r="Y15" s="214"/>
    </row>
    <row r="16" ht="24.75" customHeight="1"/>
  </sheetData>
  <mergeCells count="5">
    <mergeCell ref="N1:S1"/>
    <mergeCell ref="T1:Y1"/>
    <mergeCell ref="A1:A2"/>
    <mergeCell ref="B1:G1"/>
    <mergeCell ref="H1:M1"/>
  </mergeCells>
  <printOptions gridLines="1" verticalCentered="1"/>
  <pageMargins left="0.75" right="0.75" top="1.299212598425197" bottom="1" header="0.3937007874015748" footer="0.3937007874015748"/>
  <pageSetup horizontalDpi="300" verticalDpi="300" orientation="landscape" r:id="rId1"/>
  <headerFooter alignWithMargins="0">
    <oddHeader>&amp;LSERVICIO AGRÍCOLA Y GANADERO
Departamento Protección Agrícola
Viñas y Vinos&amp;C&amp;14
CATASTRO VITÍCOLA NACIONAL
Años  1995 -  2000 (ha.)&amp;R&amp;12CUADRO Nº  36</oddHeader>
    <oddFooter>&amp;L&amp;F</oddFooter>
  </headerFooter>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A3" sqref="A3"/>
    </sheetView>
  </sheetViews>
  <sheetFormatPr defaultColWidth="11.421875" defaultRowHeight="12.75"/>
  <cols>
    <col min="1" max="4" width="22.7109375" style="8" customWidth="1"/>
    <col min="5" max="5" width="11.421875" style="8" customWidth="1"/>
  </cols>
  <sheetData>
    <row r="1" spans="1:4" ht="20.25">
      <c r="A1" s="284" t="s">
        <v>0</v>
      </c>
      <c r="B1" s="283" t="s">
        <v>2</v>
      </c>
      <c r="C1" s="283"/>
      <c r="D1" s="284" t="s">
        <v>3</v>
      </c>
    </row>
    <row r="2" spans="1:4" ht="18">
      <c r="A2" s="284"/>
      <c r="B2" s="13" t="s">
        <v>12</v>
      </c>
      <c r="C2" s="13" t="s">
        <v>13</v>
      </c>
      <c r="D2" s="284"/>
    </row>
    <row r="3" spans="1:4" ht="24.75" customHeight="1">
      <c r="A3" s="9" t="s">
        <v>5</v>
      </c>
      <c r="B3" s="135">
        <v>217</v>
      </c>
      <c r="C3" s="135">
        <v>1587</v>
      </c>
      <c r="D3" s="135">
        <f aca="true" t="shared" si="0" ref="D3:D10">SUM(B3:C3)</f>
        <v>1804</v>
      </c>
    </row>
    <row r="4" spans="1:4" ht="24.75" customHeight="1">
      <c r="A4" s="9" t="s">
        <v>6</v>
      </c>
      <c r="B4" s="135">
        <v>2704</v>
      </c>
      <c r="C4" s="135">
        <v>2078</v>
      </c>
      <c r="D4" s="135">
        <f t="shared" si="0"/>
        <v>4782</v>
      </c>
    </row>
    <row r="5" spans="1:4" ht="24.75" customHeight="1">
      <c r="A5" s="9" t="s">
        <v>14</v>
      </c>
      <c r="B5" s="135">
        <v>3511</v>
      </c>
      <c r="C5" s="135">
        <v>25530</v>
      </c>
      <c r="D5" s="135">
        <f t="shared" si="0"/>
        <v>29041</v>
      </c>
    </row>
    <row r="6" spans="1:4" ht="24.75" customHeight="1">
      <c r="A6" s="9" t="s">
        <v>8</v>
      </c>
      <c r="B6" s="135">
        <v>10505</v>
      </c>
      <c r="C6" s="135">
        <v>34545</v>
      </c>
      <c r="D6" s="135">
        <f t="shared" si="0"/>
        <v>45050</v>
      </c>
    </row>
    <row r="7" spans="1:4" ht="24.75" customHeight="1">
      <c r="A7" s="9" t="s">
        <v>9</v>
      </c>
      <c r="B7" s="135">
        <v>6845</v>
      </c>
      <c r="C7" s="135">
        <v>6899</v>
      </c>
      <c r="D7" s="135">
        <f t="shared" si="0"/>
        <v>13744</v>
      </c>
    </row>
    <row r="8" spans="1:4" ht="24.75" customHeight="1">
      <c r="A8" s="9" t="s">
        <v>519</v>
      </c>
      <c r="B8" s="135">
        <v>5</v>
      </c>
      <c r="C8" s="135"/>
      <c r="D8" s="135">
        <f t="shared" si="0"/>
        <v>5</v>
      </c>
    </row>
    <row r="9" spans="1:4" ht="24.75" customHeight="1">
      <c r="A9" s="9" t="s">
        <v>10</v>
      </c>
      <c r="B9" s="135">
        <v>1730</v>
      </c>
      <c r="C9" s="135">
        <v>7720</v>
      </c>
      <c r="D9" s="135">
        <f t="shared" si="0"/>
        <v>9450</v>
      </c>
    </row>
    <row r="10" spans="1:4" ht="24.75" customHeight="1">
      <c r="A10" s="13" t="s">
        <v>15</v>
      </c>
      <c r="B10" s="232">
        <f>SUM(B3:B9)</f>
        <v>25517</v>
      </c>
      <c r="C10" s="232">
        <f>SUM(C3:C9)</f>
        <v>78359</v>
      </c>
      <c r="D10" s="232">
        <f t="shared" si="0"/>
        <v>103876</v>
      </c>
    </row>
  </sheetData>
  <mergeCells count="3">
    <mergeCell ref="B1:C1"/>
    <mergeCell ref="A1:A2"/>
    <mergeCell ref="D1:D2"/>
  </mergeCells>
  <printOptions gridLines="1" horizontalCentered="1" verticalCentered="1"/>
  <pageMargins left="0.75" right="0.75" top="1.1811023622047245" bottom="0.3937007874015748" header="0.3937007874015748" footer="0.5905511811023623"/>
  <pageSetup horizontalDpi="300" verticalDpi="300" orientation="landscape" r:id="rId1"/>
  <headerFooter alignWithMargins="0">
    <oddHeader>&amp;LSERVICIO AGRICOLA Y GANADERO
Departamento Protección Agrícola
Viñas y Vinos&amp;C&amp;14
CATASTRO NACIONAL DE VIDES
PARA VINIFICACIÓN (ha.)&amp;R&amp;12CUADRO Nº  2</oddHeader>
    <oddFooter>&amp;L&amp;F</oddFooter>
  </headerFooter>
</worksheet>
</file>

<file path=xl/worksheets/sheet40.xml><?xml version="1.0" encoding="utf-8"?>
<worksheet xmlns="http://schemas.openxmlformats.org/spreadsheetml/2006/main" xmlns:r="http://schemas.openxmlformats.org/officeDocument/2006/relationships">
  <dimension ref="A1:N19"/>
  <sheetViews>
    <sheetView workbookViewId="0" topLeftCell="A1">
      <selection activeCell="A1" sqref="A1:A4"/>
    </sheetView>
  </sheetViews>
  <sheetFormatPr defaultColWidth="11.421875" defaultRowHeight="12.75"/>
  <cols>
    <col min="1" max="1" width="18.7109375" style="8" customWidth="1"/>
    <col min="2" max="7" width="5.7109375" style="8" customWidth="1"/>
    <col min="8" max="8" width="6.421875" style="8" customWidth="1"/>
    <col min="9" max="9" width="11.00390625" style="8" customWidth="1"/>
    <col min="10" max="10" width="11.140625" style="8" customWidth="1"/>
    <col min="11" max="11" width="11.00390625" style="8" customWidth="1"/>
    <col min="12" max="14" width="11.421875" style="8" customWidth="1"/>
  </cols>
  <sheetData>
    <row r="1" spans="1:14" ht="18.75" customHeight="1" thickTop="1">
      <c r="A1" s="324" t="s">
        <v>345</v>
      </c>
      <c r="B1" s="327" t="s">
        <v>346</v>
      </c>
      <c r="C1" s="327"/>
      <c r="D1" s="327"/>
      <c r="E1" s="327"/>
      <c r="F1" s="327"/>
      <c r="G1" s="327"/>
      <c r="H1" s="327"/>
      <c r="I1" s="327" t="s">
        <v>347</v>
      </c>
      <c r="J1" s="327"/>
      <c r="K1" s="327"/>
      <c r="L1" s="327"/>
      <c r="M1" s="327"/>
      <c r="N1" s="328"/>
    </row>
    <row r="2" spans="1:14" ht="18.75" customHeight="1">
      <c r="A2" s="325"/>
      <c r="B2" s="305"/>
      <c r="C2" s="305"/>
      <c r="D2" s="305"/>
      <c r="E2" s="305"/>
      <c r="F2" s="305"/>
      <c r="G2" s="305"/>
      <c r="H2" s="305"/>
      <c r="I2" s="305"/>
      <c r="J2" s="305"/>
      <c r="K2" s="305"/>
      <c r="L2" s="305"/>
      <c r="M2" s="305"/>
      <c r="N2" s="329"/>
    </row>
    <row r="3" spans="1:14" ht="19.5" customHeight="1">
      <c r="A3" s="325"/>
      <c r="B3" s="14">
        <v>1994</v>
      </c>
      <c r="C3" s="14">
        <v>1995</v>
      </c>
      <c r="D3" s="14">
        <v>1996</v>
      </c>
      <c r="E3" s="14">
        <v>1997</v>
      </c>
      <c r="F3" s="14">
        <v>1998</v>
      </c>
      <c r="G3" s="14">
        <v>1999</v>
      </c>
      <c r="H3" s="14">
        <v>2000</v>
      </c>
      <c r="I3" s="14" t="s">
        <v>348</v>
      </c>
      <c r="J3" s="14" t="s">
        <v>349</v>
      </c>
      <c r="K3" s="14" t="s">
        <v>350</v>
      </c>
      <c r="L3" s="14" t="s">
        <v>516</v>
      </c>
      <c r="M3" s="14" t="s">
        <v>533</v>
      </c>
      <c r="N3" s="66" t="s">
        <v>562</v>
      </c>
    </row>
    <row r="4" spans="1:14" ht="19.5" customHeight="1">
      <c r="A4" s="325"/>
      <c r="B4" s="326" t="s">
        <v>351</v>
      </c>
      <c r="C4" s="326"/>
      <c r="D4" s="326"/>
      <c r="E4" s="326"/>
      <c r="F4" s="326"/>
      <c r="G4" s="67"/>
      <c r="H4" s="67"/>
      <c r="I4" s="326" t="s">
        <v>352</v>
      </c>
      <c r="J4" s="326"/>
      <c r="K4" s="326"/>
      <c r="L4" s="326"/>
      <c r="M4" s="326"/>
      <c r="N4" s="330"/>
    </row>
    <row r="5" spans="1:14" ht="19.5" customHeight="1">
      <c r="A5" s="68" t="s">
        <v>24</v>
      </c>
      <c r="B5" s="27">
        <v>11112</v>
      </c>
      <c r="C5" s="27">
        <v>12281</v>
      </c>
      <c r="D5" s="27">
        <v>13094</v>
      </c>
      <c r="E5" s="27">
        <v>15995</v>
      </c>
      <c r="F5" s="27">
        <v>21094</v>
      </c>
      <c r="G5" s="27">
        <v>26172</v>
      </c>
      <c r="H5" s="27">
        <v>35967</v>
      </c>
      <c r="I5" s="69" t="s">
        <v>353</v>
      </c>
      <c r="J5" s="69" t="s">
        <v>354</v>
      </c>
      <c r="K5" s="69" t="s">
        <v>355</v>
      </c>
      <c r="L5" s="15">
        <v>31.8</v>
      </c>
      <c r="M5" s="89">
        <f>SUM(G5-F5)*100/F5</f>
        <v>24.07319616952688</v>
      </c>
      <c r="N5" s="87">
        <f>SUM(H5-G5)*100/G5</f>
        <v>37.42549289316827</v>
      </c>
    </row>
    <row r="6" spans="1:14" ht="19.5" customHeight="1">
      <c r="A6" s="68" t="s">
        <v>26</v>
      </c>
      <c r="B6" s="27">
        <v>2353</v>
      </c>
      <c r="C6" s="27">
        <v>2704</v>
      </c>
      <c r="D6" s="27">
        <v>3234</v>
      </c>
      <c r="E6" s="27">
        <v>5411</v>
      </c>
      <c r="F6" s="27">
        <v>8414</v>
      </c>
      <c r="G6" s="27">
        <v>10261</v>
      </c>
      <c r="H6" s="27">
        <v>12824</v>
      </c>
      <c r="I6" s="69" t="s">
        <v>356</v>
      </c>
      <c r="J6" s="69" t="s">
        <v>357</v>
      </c>
      <c r="K6" s="69" t="s">
        <v>358</v>
      </c>
      <c r="L6" s="15">
        <v>55.5</v>
      </c>
      <c r="M6" s="89">
        <f aca="true" t="shared" si="0" ref="M6:M17">SUM(G6-F6)*100/F6</f>
        <v>21.951509389113383</v>
      </c>
      <c r="N6" s="87">
        <f aca="true" t="shared" si="1" ref="N6:N19">SUM(H6-G6)*100/G6</f>
        <v>24.978072312640094</v>
      </c>
    </row>
    <row r="7" spans="1:14" ht="19.5" customHeight="1">
      <c r="A7" s="68" t="s">
        <v>43</v>
      </c>
      <c r="B7" s="27">
        <v>4150</v>
      </c>
      <c r="C7" s="27">
        <v>4402</v>
      </c>
      <c r="D7" s="27">
        <v>4503</v>
      </c>
      <c r="E7" s="27">
        <v>5563</v>
      </c>
      <c r="F7" s="27">
        <v>6705</v>
      </c>
      <c r="G7" s="27">
        <v>6907</v>
      </c>
      <c r="H7" s="27">
        <v>7672</v>
      </c>
      <c r="I7" s="69" t="s">
        <v>359</v>
      </c>
      <c r="J7" s="69" t="s">
        <v>360</v>
      </c>
      <c r="K7" s="69" t="s">
        <v>361</v>
      </c>
      <c r="L7" s="15">
        <v>20.5</v>
      </c>
      <c r="M7" s="89">
        <f t="shared" si="0"/>
        <v>3.012677106636838</v>
      </c>
      <c r="N7" s="87">
        <f t="shared" si="1"/>
        <v>11.075720283770089</v>
      </c>
    </row>
    <row r="8" spans="1:14" ht="19.5" customHeight="1">
      <c r="A8" s="68" t="s">
        <v>41</v>
      </c>
      <c r="B8" s="27">
        <v>5981</v>
      </c>
      <c r="C8" s="27">
        <v>6135</v>
      </c>
      <c r="D8" s="27">
        <v>6172</v>
      </c>
      <c r="E8" s="27">
        <v>6576</v>
      </c>
      <c r="F8" s="27">
        <v>6756</v>
      </c>
      <c r="G8" s="27">
        <v>6564</v>
      </c>
      <c r="H8" s="27">
        <v>6790</v>
      </c>
      <c r="I8" s="69" t="s">
        <v>362</v>
      </c>
      <c r="J8" s="69" t="s">
        <v>363</v>
      </c>
      <c r="K8" s="69" t="s">
        <v>364</v>
      </c>
      <c r="L8" s="15">
        <v>2.7</v>
      </c>
      <c r="M8" s="89">
        <f t="shared" si="0"/>
        <v>-2.841918294849023</v>
      </c>
      <c r="N8" s="87">
        <f t="shared" si="1"/>
        <v>3.4430225472273004</v>
      </c>
    </row>
    <row r="9" spans="1:14" ht="19.5" customHeight="1">
      <c r="A9" s="68" t="s">
        <v>50</v>
      </c>
      <c r="B9" s="27">
        <v>103</v>
      </c>
      <c r="C9" s="27">
        <v>106</v>
      </c>
      <c r="D9" s="27">
        <v>93</v>
      </c>
      <c r="E9" s="27">
        <v>98</v>
      </c>
      <c r="F9" s="27">
        <v>104</v>
      </c>
      <c r="G9" s="27">
        <v>95</v>
      </c>
      <c r="H9" s="27">
        <v>76</v>
      </c>
      <c r="I9" s="69" t="s">
        <v>365</v>
      </c>
      <c r="J9" s="69" t="s">
        <v>366</v>
      </c>
      <c r="K9" s="69" t="s">
        <v>367</v>
      </c>
      <c r="L9" s="15">
        <v>6.1</v>
      </c>
      <c r="M9" s="89">
        <f t="shared" si="0"/>
        <v>-8.653846153846153</v>
      </c>
      <c r="N9" s="87">
        <f t="shared" si="1"/>
        <v>-20</v>
      </c>
    </row>
    <row r="10" spans="1:14" ht="19.5" customHeight="1">
      <c r="A10" s="68" t="s">
        <v>30</v>
      </c>
      <c r="B10" s="27">
        <v>138</v>
      </c>
      <c r="C10" s="27">
        <v>215</v>
      </c>
      <c r="D10" s="27">
        <v>287</v>
      </c>
      <c r="E10" s="27">
        <v>411</v>
      </c>
      <c r="F10" s="27">
        <v>589</v>
      </c>
      <c r="G10" s="27">
        <v>839</v>
      </c>
      <c r="H10" s="27">
        <v>1613</v>
      </c>
      <c r="I10" s="69" t="s">
        <v>368</v>
      </c>
      <c r="J10" s="69" t="s">
        <v>369</v>
      </c>
      <c r="K10" s="69" t="s">
        <v>370</v>
      </c>
      <c r="L10" s="15">
        <v>43.3</v>
      </c>
      <c r="M10" s="89">
        <f t="shared" si="0"/>
        <v>42.444821731748725</v>
      </c>
      <c r="N10" s="87">
        <f t="shared" si="1"/>
        <v>92.25268176400476</v>
      </c>
    </row>
    <row r="11" spans="1:14" ht="19.5" customHeight="1">
      <c r="A11" s="68" t="s">
        <v>49</v>
      </c>
      <c r="B11" s="27">
        <v>307</v>
      </c>
      <c r="C11" s="27">
        <v>296</v>
      </c>
      <c r="D11" s="27">
        <v>317</v>
      </c>
      <c r="E11" s="27">
        <v>338</v>
      </c>
      <c r="F11" s="27">
        <v>348</v>
      </c>
      <c r="G11" s="27">
        <v>286</v>
      </c>
      <c r="H11" s="27">
        <v>286</v>
      </c>
      <c r="I11" s="69" t="s">
        <v>371</v>
      </c>
      <c r="J11" s="69" t="s">
        <v>372</v>
      </c>
      <c r="K11" s="69" t="s">
        <v>354</v>
      </c>
      <c r="L11" s="15">
        <v>2.9</v>
      </c>
      <c r="M11" s="89">
        <f t="shared" si="0"/>
        <v>-17.816091954022987</v>
      </c>
      <c r="N11" s="87">
        <f t="shared" si="1"/>
        <v>0</v>
      </c>
    </row>
    <row r="12" spans="1:14" ht="19.5" customHeight="1">
      <c r="A12" s="68" t="s">
        <v>44</v>
      </c>
      <c r="B12" s="27">
        <v>2708</v>
      </c>
      <c r="C12" s="27">
        <v>2649</v>
      </c>
      <c r="D12" s="27">
        <v>2616</v>
      </c>
      <c r="E12" s="27">
        <v>2427</v>
      </c>
      <c r="F12" s="27">
        <v>2425</v>
      </c>
      <c r="G12" s="27">
        <v>2355</v>
      </c>
      <c r="H12" s="27">
        <v>1892</v>
      </c>
      <c r="I12" s="69" t="s">
        <v>373</v>
      </c>
      <c r="J12" s="69" t="s">
        <v>374</v>
      </c>
      <c r="K12" s="69" t="s">
        <v>375</v>
      </c>
      <c r="L12" s="15">
        <v>-0.08</v>
      </c>
      <c r="M12" s="89">
        <f t="shared" si="0"/>
        <v>-2.88659793814433</v>
      </c>
      <c r="N12" s="87">
        <f t="shared" si="1"/>
        <v>-19.660297239915074</v>
      </c>
    </row>
    <row r="13" spans="1:14" ht="19.5" customHeight="1">
      <c r="A13" s="68" t="s">
        <v>168</v>
      </c>
      <c r="B13" s="27">
        <v>15990</v>
      </c>
      <c r="C13" s="27">
        <v>15280</v>
      </c>
      <c r="D13" s="27">
        <v>15280</v>
      </c>
      <c r="E13" s="27">
        <v>15241</v>
      </c>
      <c r="F13" s="27">
        <v>15442</v>
      </c>
      <c r="G13" s="27">
        <v>15457</v>
      </c>
      <c r="H13" s="27">
        <v>15179</v>
      </c>
      <c r="I13" s="69" t="s">
        <v>376</v>
      </c>
      <c r="J13" s="69" t="s">
        <v>377</v>
      </c>
      <c r="K13" s="69" t="s">
        <v>378</v>
      </c>
      <c r="L13" s="15">
        <v>1.3</v>
      </c>
      <c r="M13" s="89">
        <f t="shared" si="0"/>
        <v>0.09713767646677891</v>
      </c>
      <c r="N13" s="87">
        <f t="shared" si="1"/>
        <v>-1.7985378792779971</v>
      </c>
    </row>
    <row r="14" spans="1:14" ht="19.5" customHeight="1">
      <c r="A14" s="68" t="s">
        <v>542</v>
      </c>
      <c r="B14" s="27"/>
      <c r="C14" s="27"/>
      <c r="D14" s="27"/>
      <c r="E14" s="27">
        <v>330</v>
      </c>
      <c r="F14" s="27">
        <v>1167</v>
      </c>
      <c r="G14" s="27">
        <v>2306</v>
      </c>
      <c r="H14" s="27">
        <v>4719</v>
      </c>
      <c r="I14" s="69"/>
      <c r="J14" s="69"/>
      <c r="K14" s="69"/>
      <c r="L14" s="89">
        <f>SUM(F14-E14)*100/E14</f>
        <v>253.63636363636363</v>
      </c>
      <c r="M14" s="89">
        <f t="shared" si="0"/>
        <v>97.6006855184233</v>
      </c>
      <c r="N14" s="87">
        <f t="shared" si="1"/>
        <v>104.6400693842151</v>
      </c>
    </row>
    <row r="15" spans="1:14" ht="19.5" customHeight="1">
      <c r="A15" s="68" t="s">
        <v>555</v>
      </c>
      <c r="B15" s="27"/>
      <c r="C15" s="27"/>
      <c r="D15" s="27">
        <v>19</v>
      </c>
      <c r="E15" s="27">
        <v>201</v>
      </c>
      <c r="F15" s="27">
        <v>568</v>
      </c>
      <c r="G15" s="27">
        <v>1019</v>
      </c>
      <c r="H15" s="27">
        <v>2039</v>
      </c>
      <c r="I15" s="69"/>
      <c r="J15" s="88"/>
      <c r="K15" s="89">
        <f>SUM(E15-D15)*100/D15</f>
        <v>957.8947368421053</v>
      </c>
      <c r="L15" s="89">
        <f>SUM(F15-E15)*100/E15</f>
        <v>182.5870646766169</v>
      </c>
      <c r="M15" s="89">
        <f t="shared" si="0"/>
        <v>79.40140845070422</v>
      </c>
      <c r="N15" s="87">
        <f t="shared" si="1"/>
        <v>100.0981354268891</v>
      </c>
    </row>
    <row r="16" spans="1:14" ht="19.5" customHeight="1">
      <c r="A16" s="68" t="s">
        <v>34</v>
      </c>
      <c r="B16" s="27"/>
      <c r="C16" s="27"/>
      <c r="D16" s="27">
        <v>17</v>
      </c>
      <c r="E16" s="27">
        <v>64</v>
      </c>
      <c r="F16" s="27">
        <v>138</v>
      </c>
      <c r="G16" s="27">
        <v>316</v>
      </c>
      <c r="H16" s="27">
        <v>689</v>
      </c>
      <c r="I16" s="69"/>
      <c r="J16" s="88"/>
      <c r="K16" s="89">
        <f>SUM(E16-D16)*100/D16</f>
        <v>276.47058823529414</v>
      </c>
      <c r="L16" s="89">
        <f>SUM(F16-E16)*100/E16</f>
        <v>115.625</v>
      </c>
      <c r="M16" s="89">
        <f t="shared" si="0"/>
        <v>128.9855072463768</v>
      </c>
      <c r="N16" s="87">
        <f t="shared" si="1"/>
        <v>118.0379746835443</v>
      </c>
    </row>
    <row r="17" spans="1:14" ht="19.5" customHeight="1">
      <c r="A17" s="68" t="s">
        <v>379</v>
      </c>
      <c r="B17" s="27">
        <v>10251</v>
      </c>
      <c r="C17" s="27">
        <v>10324</v>
      </c>
      <c r="D17" s="27">
        <v>10371</v>
      </c>
      <c r="E17" s="27">
        <v>10895</v>
      </c>
      <c r="F17" s="27">
        <v>11638</v>
      </c>
      <c r="G17" s="27">
        <v>12780</v>
      </c>
      <c r="H17" s="27">
        <v>14130</v>
      </c>
      <c r="I17" s="69" t="s">
        <v>380</v>
      </c>
      <c r="J17" s="69" t="s">
        <v>381</v>
      </c>
      <c r="K17" s="89">
        <f>SUM(E17-D17)*100/D17</f>
        <v>5.052550380869733</v>
      </c>
      <c r="L17" s="89">
        <f>SUM(F17-E17)*100/E17</f>
        <v>6.819642037631941</v>
      </c>
      <c r="M17" s="89">
        <f t="shared" si="0"/>
        <v>9.812682591510569</v>
      </c>
      <c r="N17" s="87">
        <f t="shared" si="1"/>
        <v>10.56338028169014</v>
      </c>
    </row>
    <row r="18" spans="1:14" ht="19.5" customHeight="1">
      <c r="A18" s="70"/>
      <c r="B18" s="27"/>
      <c r="C18" s="27"/>
      <c r="D18" s="27"/>
      <c r="E18" s="27"/>
      <c r="F18" s="27"/>
      <c r="G18" s="27"/>
      <c r="H18" s="27"/>
      <c r="I18" s="15"/>
      <c r="J18" s="15"/>
      <c r="K18" s="15"/>
      <c r="L18" s="15"/>
      <c r="M18" s="89"/>
      <c r="N18" s="87"/>
    </row>
    <row r="19" spans="1:14" ht="19.5" customHeight="1" thickBot="1">
      <c r="A19" s="71" t="s">
        <v>382</v>
      </c>
      <c r="B19" s="72">
        <v>53093</v>
      </c>
      <c r="C19" s="72">
        <v>54392</v>
      </c>
      <c r="D19" s="72">
        <v>56003</v>
      </c>
      <c r="E19" s="72">
        <v>63550</v>
      </c>
      <c r="F19" s="72">
        <f>SUM(F5:F18)</f>
        <v>75388</v>
      </c>
      <c r="G19" s="72">
        <f>SUM(G5:G18)</f>
        <v>85357</v>
      </c>
      <c r="H19" s="72">
        <f>SUM(H5:H18)</f>
        <v>103876</v>
      </c>
      <c r="I19" s="73" t="s">
        <v>383</v>
      </c>
      <c r="J19" s="73" t="s">
        <v>365</v>
      </c>
      <c r="K19" s="73" t="s">
        <v>384</v>
      </c>
      <c r="L19" s="74">
        <v>18.6</v>
      </c>
      <c r="M19" s="134">
        <f>SUM(G19-F19)*100/F19</f>
        <v>13.223589961267045</v>
      </c>
      <c r="N19" s="90">
        <f t="shared" si="1"/>
        <v>21.695935892779737</v>
      </c>
    </row>
    <row r="20" ht="13.5" thickTop="1"/>
  </sheetData>
  <mergeCells count="5">
    <mergeCell ref="A1:A4"/>
    <mergeCell ref="B4:F4"/>
    <mergeCell ref="B1:H2"/>
    <mergeCell ref="I1:N2"/>
    <mergeCell ref="I4:N4"/>
  </mergeCells>
  <printOptions gridLines="1" horizontalCentered="1" verticalCentered="1"/>
  <pageMargins left="0.75" right="0.75" top="1.4960629921259843" bottom="1" header="0.3937007874015748" footer="0"/>
  <pageSetup horizontalDpi="300" verticalDpi="300" orientation="landscape" r:id="rId1"/>
  <headerFooter alignWithMargins="0">
    <oddHeader>&amp;LSERVICIO AGRÍCOLA Y GANADERO
Departamento Protección Agrícola
Viñas y Vinos&amp;C&amp;14
EVOLUCIÓN DE LA SUPERFICIE DE CEPAJES
 PARA VINIFICACIÓN
1994  -  2000&amp;R&amp;12CUADRO Nº  37</oddHeader>
  </headerFooter>
</worksheet>
</file>

<file path=xl/worksheets/sheet41.xml><?xml version="1.0" encoding="utf-8"?>
<worksheet xmlns="http://schemas.openxmlformats.org/spreadsheetml/2006/main" xmlns:r="http://schemas.openxmlformats.org/officeDocument/2006/relationships">
  <dimension ref="A1:Q15"/>
  <sheetViews>
    <sheetView workbookViewId="0" topLeftCell="A1">
      <selection activeCell="A10" sqref="A10"/>
    </sheetView>
  </sheetViews>
  <sheetFormatPr defaultColWidth="11.421875" defaultRowHeight="12.75"/>
  <cols>
    <col min="1" max="1" width="5.28125" style="185" bestFit="1" customWidth="1"/>
    <col min="2" max="7" width="8.57421875" style="185" bestFit="1" customWidth="1"/>
    <col min="8" max="8" width="8.57421875" style="185" customWidth="1"/>
    <col min="9" max="9" width="8.421875" style="185" customWidth="1"/>
    <col min="10" max="10" width="5.8515625" style="185" bestFit="1" customWidth="1"/>
    <col min="11" max="12" width="7.00390625" style="185" bestFit="1" customWidth="1"/>
    <col min="13" max="13" width="7.7109375" style="185" bestFit="1" customWidth="1"/>
    <col min="14" max="15" width="7.00390625" style="185" bestFit="1" customWidth="1"/>
    <col min="16" max="16" width="7.00390625" style="185" customWidth="1"/>
    <col min="17" max="17" width="7.7109375" style="185" bestFit="1" customWidth="1"/>
    <col min="18" max="16384" width="11.421875" style="185" customWidth="1"/>
  </cols>
  <sheetData>
    <row r="1" spans="1:17" ht="44.25" customHeight="1">
      <c r="A1" s="217" t="s">
        <v>385</v>
      </c>
      <c r="B1" s="331" t="s">
        <v>386</v>
      </c>
      <c r="C1" s="331"/>
      <c r="D1" s="331"/>
      <c r="E1" s="331"/>
      <c r="F1" s="331"/>
      <c r="G1" s="331"/>
      <c r="H1" s="331"/>
      <c r="I1" s="331"/>
      <c r="J1" s="258" t="s">
        <v>387</v>
      </c>
      <c r="K1" s="258"/>
      <c r="L1" s="258"/>
      <c r="M1" s="258"/>
      <c r="N1" s="258"/>
      <c r="O1" s="258"/>
      <c r="P1" s="258"/>
      <c r="Q1" s="258"/>
    </row>
    <row r="2" spans="1:17" ht="26.25" customHeight="1">
      <c r="A2" s="217"/>
      <c r="B2" s="218">
        <v>1994</v>
      </c>
      <c r="C2" s="218">
        <v>1995</v>
      </c>
      <c r="D2" s="218">
        <v>1996</v>
      </c>
      <c r="E2" s="218">
        <v>1997</v>
      </c>
      <c r="F2" s="218">
        <v>1998</v>
      </c>
      <c r="G2" s="218">
        <v>1999</v>
      </c>
      <c r="H2" s="218">
        <v>2000</v>
      </c>
      <c r="I2" s="218">
        <v>2001</v>
      </c>
      <c r="J2" s="218">
        <v>1994</v>
      </c>
      <c r="K2" s="218">
        <v>1995</v>
      </c>
      <c r="L2" s="218">
        <v>1996</v>
      </c>
      <c r="M2" s="218">
        <v>1997</v>
      </c>
      <c r="N2" s="218">
        <v>1998</v>
      </c>
      <c r="O2" s="218">
        <v>1999</v>
      </c>
      <c r="P2" s="218">
        <v>2000</v>
      </c>
      <c r="Q2" s="218">
        <v>2001</v>
      </c>
    </row>
    <row r="3" spans="1:16" ht="24.75" customHeight="1">
      <c r="A3" s="219" t="s">
        <v>388</v>
      </c>
      <c r="B3" s="220">
        <v>47665</v>
      </c>
      <c r="C3" s="220">
        <v>50456</v>
      </c>
      <c r="D3" s="220">
        <v>50600</v>
      </c>
      <c r="E3" s="220">
        <v>44640</v>
      </c>
      <c r="F3" s="220">
        <v>38409</v>
      </c>
      <c r="G3" s="220">
        <v>20000</v>
      </c>
      <c r="H3" s="220"/>
      <c r="J3" s="220"/>
      <c r="K3" s="220"/>
      <c r="L3" s="220"/>
      <c r="M3" s="220"/>
      <c r="N3" s="220"/>
      <c r="O3" s="220">
        <v>694450</v>
      </c>
      <c r="P3" s="220"/>
    </row>
    <row r="4" spans="1:16" ht="24.75" customHeight="1">
      <c r="A4" s="219" t="s">
        <v>84</v>
      </c>
      <c r="B4" s="220">
        <v>627</v>
      </c>
      <c r="C4" s="220">
        <v>1336950</v>
      </c>
      <c r="D4" s="220">
        <v>1688315</v>
      </c>
      <c r="E4" s="220">
        <v>482173</v>
      </c>
      <c r="F4" s="220">
        <v>10604498</v>
      </c>
      <c r="G4" s="220">
        <v>13121419</v>
      </c>
      <c r="H4" s="220">
        <v>6801560</v>
      </c>
      <c r="I4" s="220">
        <v>8611356</v>
      </c>
      <c r="J4" s="220"/>
      <c r="K4" s="220"/>
      <c r="L4" s="220"/>
      <c r="M4" s="220">
        <v>4703000</v>
      </c>
      <c r="N4" s="220"/>
      <c r="O4" s="220"/>
      <c r="P4" s="220"/>
    </row>
    <row r="5" spans="1:17" ht="24.75" customHeight="1">
      <c r="A5" s="219" t="s">
        <v>85</v>
      </c>
      <c r="B5" s="220">
        <v>1456732</v>
      </c>
      <c r="C5" s="220">
        <v>1124813</v>
      </c>
      <c r="D5" s="220">
        <v>5254450</v>
      </c>
      <c r="E5" s="220">
        <v>6368324</v>
      </c>
      <c r="F5" s="220">
        <v>8438334</v>
      </c>
      <c r="G5" s="220">
        <v>6198404</v>
      </c>
      <c r="H5" s="220">
        <v>12417856</v>
      </c>
      <c r="I5" s="220">
        <v>10495269</v>
      </c>
      <c r="J5" s="220"/>
      <c r="K5" s="220"/>
      <c r="L5" s="220">
        <v>18000</v>
      </c>
      <c r="M5" s="220">
        <v>770766</v>
      </c>
      <c r="N5" s="220">
        <v>56353</v>
      </c>
      <c r="O5" s="220">
        <v>3600</v>
      </c>
      <c r="P5" s="220">
        <v>32850</v>
      </c>
      <c r="Q5" s="220">
        <v>260391</v>
      </c>
    </row>
    <row r="6" spans="1:17" ht="24.75" customHeight="1">
      <c r="A6" s="219" t="s">
        <v>86</v>
      </c>
      <c r="B6" s="220">
        <v>49898568</v>
      </c>
      <c r="C6" s="220">
        <v>57920345</v>
      </c>
      <c r="D6" s="220">
        <v>76099005</v>
      </c>
      <c r="E6" s="220">
        <v>77117300</v>
      </c>
      <c r="F6" s="220">
        <v>108828443</v>
      </c>
      <c r="G6" s="220">
        <v>80508527</v>
      </c>
      <c r="H6" s="220">
        <v>181595212</v>
      </c>
      <c r="I6" s="220">
        <v>198346116</v>
      </c>
      <c r="J6" s="220"/>
      <c r="K6" s="220">
        <v>405458</v>
      </c>
      <c r="L6" s="220">
        <v>3913454</v>
      </c>
      <c r="M6" s="220">
        <v>523086</v>
      </c>
      <c r="N6" s="220">
        <v>291105</v>
      </c>
      <c r="O6" s="220">
        <v>663522</v>
      </c>
      <c r="P6" s="220">
        <v>7150</v>
      </c>
      <c r="Q6" s="220">
        <v>1363589</v>
      </c>
    </row>
    <row r="7" spans="1:17" ht="24.75" customHeight="1">
      <c r="A7" s="219" t="s">
        <v>87</v>
      </c>
      <c r="B7" s="220">
        <v>155659054</v>
      </c>
      <c r="C7" s="220">
        <v>168681691</v>
      </c>
      <c r="D7" s="220">
        <v>192997498</v>
      </c>
      <c r="E7" s="220">
        <v>220382137</v>
      </c>
      <c r="F7" s="220">
        <v>228861203</v>
      </c>
      <c r="G7" s="220">
        <v>212768398</v>
      </c>
      <c r="H7" s="220">
        <v>253157520</v>
      </c>
      <c r="I7" s="220">
        <v>205367289</v>
      </c>
      <c r="J7" s="220">
        <v>2600</v>
      </c>
      <c r="K7" s="220">
        <v>2736602</v>
      </c>
      <c r="L7" s="220">
        <v>1921176</v>
      </c>
      <c r="M7" s="220">
        <v>2859380</v>
      </c>
      <c r="N7" s="220">
        <v>1300810</v>
      </c>
      <c r="O7" s="220">
        <v>848919</v>
      </c>
      <c r="P7" s="220">
        <v>6191780</v>
      </c>
      <c r="Q7" s="220">
        <v>7334963</v>
      </c>
    </row>
    <row r="8" spans="1:17" ht="24.75" customHeight="1">
      <c r="A8" s="219" t="s">
        <v>88</v>
      </c>
      <c r="B8" s="220">
        <v>31257513</v>
      </c>
      <c r="C8" s="220">
        <v>27541111</v>
      </c>
      <c r="D8" s="220">
        <v>22689195</v>
      </c>
      <c r="E8" s="220">
        <v>34837572</v>
      </c>
      <c r="F8" s="220">
        <v>29658618</v>
      </c>
      <c r="G8" s="220">
        <v>17649037</v>
      </c>
      <c r="H8" s="220">
        <v>36131960</v>
      </c>
      <c r="I8" s="220">
        <v>14168663</v>
      </c>
      <c r="J8" s="220"/>
      <c r="K8" s="220">
        <v>900000</v>
      </c>
      <c r="L8" s="220"/>
      <c r="M8" s="220"/>
      <c r="N8" s="220">
        <v>200500</v>
      </c>
      <c r="O8" s="220">
        <v>178740</v>
      </c>
      <c r="P8" s="220">
        <v>843525</v>
      </c>
      <c r="Q8" s="220">
        <v>295460</v>
      </c>
    </row>
    <row r="9" spans="1:17" ht="24.75" customHeight="1">
      <c r="A9" s="219" t="s">
        <v>389</v>
      </c>
      <c r="B9" s="220">
        <v>38327671</v>
      </c>
      <c r="C9" s="220">
        <v>34248677</v>
      </c>
      <c r="D9" s="220">
        <v>38493616</v>
      </c>
      <c r="E9" s="220">
        <v>42434824</v>
      </c>
      <c r="F9" s="220">
        <v>57577104</v>
      </c>
      <c r="G9" s="220">
        <v>41162000</v>
      </c>
      <c r="H9" s="220">
        <v>80327009</v>
      </c>
      <c r="I9" s="220">
        <v>67380042</v>
      </c>
      <c r="J9" s="220">
        <v>790087</v>
      </c>
      <c r="K9" s="220">
        <v>2473254</v>
      </c>
      <c r="L9" s="220">
        <v>1354675</v>
      </c>
      <c r="M9" s="220">
        <v>1953196</v>
      </c>
      <c r="N9" s="220">
        <v>729105</v>
      </c>
      <c r="O9" s="220">
        <v>1640178</v>
      </c>
      <c r="P9" s="220">
        <v>4783870</v>
      </c>
      <c r="Q9" s="220">
        <v>4405887</v>
      </c>
    </row>
    <row r="10" spans="1:17" ht="24.75" customHeight="1">
      <c r="A10" s="219" t="s">
        <v>3</v>
      </c>
      <c r="B10" s="220">
        <f aca="true" t="shared" si="0" ref="B10:G10">SUM(B3:B9)</f>
        <v>276647830</v>
      </c>
      <c r="C10" s="220">
        <f t="shared" si="0"/>
        <v>290904043</v>
      </c>
      <c r="D10" s="220">
        <f t="shared" si="0"/>
        <v>337272679</v>
      </c>
      <c r="E10" s="220">
        <f t="shared" si="0"/>
        <v>381666970</v>
      </c>
      <c r="F10" s="220">
        <f t="shared" si="0"/>
        <v>444006609</v>
      </c>
      <c r="G10" s="220">
        <f t="shared" si="0"/>
        <v>371427785</v>
      </c>
      <c r="H10" s="220">
        <f>SUM(H3:H9)</f>
        <v>570431117</v>
      </c>
      <c r="I10" s="220">
        <f>SUM(I4:I9)</f>
        <v>504368735</v>
      </c>
      <c r="J10" s="220">
        <f>SUM(J7:J9)</f>
        <v>792687</v>
      </c>
      <c r="K10" s="220">
        <f>SUM(K6:K9)</f>
        <v>6515314</v>
      </c>
      <c r="L10" s="220">
        <f>SUM(L5:L9)</f>
        <v>7207305</v>
      </c>
      <c r="M10" s="220">
        <f>SUM(M4:M9)</f>
        <v>10809428</v>
      </c>
      <c r="N10" s="220">
        <f>SUM(N5:N9)</f>
        <v>2577873</v>
      </c>
      <c r="O10" s="220">
        <f>SUM(O3:O9)</f>
        <v>4029409</v>
      </c>
      <c r="P10" s="220">
        <f>SUM(P3:P9)</f>
        <v>11859175</v>
      </c>
      <c r="Q10" s="220">
        <f>SUM(Q5:Q9)</f>
        <v>13660290</v>
      </c>
    </row>
    <row r="11" ht="9" hidden="1"/>
    <row r="12" spans="1:17" ht="9" hidden="1">
      <c r="A12" s="221"/>
      <c r="B12" s="221"/>
      <c r="C12" s="221"/>
      <c r="D12" s="221"/>
      <c r="E12" s="221"/>
      <c r="F12" s="221"/>
      <c r="G12" s="221"/>
      <c r="H12" s="221"/>
      <c r="I12" s="221"/>
      <c r="J12" s="221"/>
      <c r="K12" s="221"/>
      <c r="L12" s="221"/>
      <c r="M12" s="221"/>
      <c r="N12" s="221"/>
      <c r="O12" s="221"/>
      <c r="P12" s="221"/>
      <c r="Q12" s="222"/>
    </row>
    <row r="13" spans="1:17" ht="9" hidden="1">
      <c r="A13" s="221"/>
      <c r="B13" s="221"/>
      <c r="C13" s="221"/>
      <c r="D13" s="221"/>
      <c r="E13" s="221"/>
      <c r="F13" s="221"/>
      <c r="G13" s="221"/>
      <c r="H13" s="221"/>
      <c r="I13" s="221"/>
      <c r="J13" s="221"/>
      <c r="K13" s="221"/>
      <c r="L13" s="221"/>
      <c r="M13" s="221"/>
      <c r="N13" s="221"/>
      <c r="O13" s="221"/>
      <c r="P13" s="221"/>
      <c r="Q13" s="222"/>
    </row>
    <row r="14" spans="1:17" ht="9" hidden="1">
      <c r="A14" s="221"/>
      <c r="B14" s="221"/>
      <c r="C14" s="221"/>
      <c r="D14" s="221"/>
      <c r="E14" s="221"/>
      <c r="F14" s="221"/>
      <c r="G14" s="221"/>
      <c r="H14" s="221"/>
      <c r="I14" s="221"/>
      <c r="J14" s="221"/>
      <c r="K14" s="221"/>
      <c r="L14" s="221"/>
      <c r="M14" s="221"/>
      <c r="N14" s="221"/>
      <c r="O14" s="221"/>
      <c r="P14" s="221"/>
      <c r="Q14" s="222"/>
    </row>
    <row r="15" spans="1:17" ht="9" hidden="1">
      <c r="A15" s="199" t="s">
        <v>23</v>
      </c>
      <c r="B15" s="199"/>
      <c r="C15" s="199"/>
      <c r="D15" s="199"/>
      <c r="E15" s="199"/>
      <c r="F15" s="199"/>
      <c r="G15" s="199"/>
      <c r="H15" s="199"/>
      <c r="I15" s="199"/>
      <c r="J15" s="199"/>
      <c r="K15" s="199"/>
      <c r="L15" s="199"/>
      <c r="M15" s="199"/>
      <c r="N15" s="199"/>
      <c r="O15" s="199"/>
      <c r="P15" s="199"/>
      <c r="Q15" s="199"/>
    </row>
  </sheetData>
  <mergeCells count="1">
    <mergeCell ref="B1:I1"/>
  </mergeCell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PRODUCCIÓN REGIONAL DE VINOS Y MOSTOS
DE VIDES PARA VINIFICACIÓN
(1994 - 2001) Litros&amp;R&amp;12CUADRO Nº  38</oddHeader>
    <oddFooter>&amp;L&amp;F</oddFooter>
  </headerFooter>
</worksheet>
</file>

<file path=xl/worksheets/sheet42.xml><?xml version="1.0" encoding="utf-8"?>
<worksheet xmlns="http://schemas.openxmlformats.org/spreadsheetml/2006/main" xmlns:r="http://schemas.openxmlformats.org/officeDocument/2006/relationships">
  <dimension ref="A1:Q10"/>
  <sheetViews>
    <sheetView workbookViewId="0" topLeftCell="A1">
      <selection activeCell="A1" sqref="A1"/>
    </sheetView>
  </sheetViews>
  <sheetFormatPr defaultColWidth="11.421875" defaultRowHeight="12.75"/>
  <cols>
    <col min="1" max="1" width="5.28125" style="185" bestFit="1" customWidth="1"/>
    <col min="2" max="2" width="7.7109375" style="185" customWidth="1"/>
    <col min="3" max="7" width="7.7109375" style="185" bestFit="1" customWidth="1"/>
    <col min="8" max="17" width="7.28125" style="185" bestFit="1" customWidth="1"/>
    <col min="18" max="16384" width="11.421875" style="185" customWidth="1"/>
  </cols>
  <sheetData>
    <row r="1" spans="1:17" ht="42" customHeight="1">
      <c r="A1" s="217" t="s">
        <v>385</v>
      </c>
      <c r="B1" s="258" t="s">
        <v>386</v>
      </c>
      <c r="C1" s="258"/>
      <c r="D1" s="258"/>
      <c r="E1" s="258"/>
      <c r="F1" s="258"/>
      <c r="G1" s="258"/>
      <c r="H1" s="258"/>
      <c r="I1" s="258"/>
      <c r="J1" s="258" t="s">
        <v>387</v>
      </c>
      <c r="K1" s="258"/>
      <c r="L1" s="258"/>
      <c r="M1" s="258"/>
      <c r="N1" s="258"/>
      <c r="O1" s="258"/>
      <c r="P1" s="258"/>
      <c r="Q1" s="258"/>
    </row>
    <row r="2" spans="1:17" ht="30.75" customHeight="1">
      <c r="A2" s="217"/>
      <c r="B2" s="223">
        <v>1994</v>
      </c>
      <c r="C2" s="223">
        <v>1995</v>
      </c>
      <c r="D2" s="223">
        <v>1996</v>
      </c>
      <c r="E2" s="223">
        <v>1997</v>
      </c>
      <c r="F2" s="223">
        <v>1998</v>
      </c>
      <c r="G2" s="223">
        <v>1999</v>
      </c>
      <c r="H2" s="223">
        <v>2000</v>
      </c>
      <c r="I2" s="223">
        <v>2001</v>
      </c>
      <c r="J2" s="223">
        <v>1994</v>
      </c>
      <c r="K2" s="223">
        <v>1995</v>
      </c>
      <c r="L2" s="223">
        <v>1996</v>
      </c>
      <c r="M2" s="223">
        <v>1997</v>
      </c>
      <c r="N2" s="223">
        <v>1998</v>
      </c>
      <c r="O2" s="223">
        <v>1999</v>
      </c>
      <c r="P2" s="223">
        <v>2000</v>
      </c>
      <c r="Q2" s="223">
        <v>2001</v>
      </c>
    </row>
    <row r="3" spans="1:16" ht="24" customHeight="1">
      <c r="A3" s="219" t="s">
        <v>388</v>
      </c>
      <c r="B3" s="185" t="s">
        <v>23</v>
      </c>
      <c r="G3" s="220"/>
      <c r="H3" s="220">
        <v>800</v>
      </c>
      <c r="O3" s="220"/>
      <c r="P3" s="220"/>
    </row>
    <row r="4" spans="1:17" ht="24" customHeight="1">
      <c r="A4" s="219" t="s">
        <v>84</v>
      </c>
      <c r="B4" s="220">
        <v>606530</v>
      </c>
      <c r="C4" s="220">
        <v>2153875</v>
      </c>
      <c r="D4" s="220">
        <v>1998600</v>
      </c>
      <c r="E4" s="220">
        <v>2694519</v>
      </c>
      <c r="F4" s="220">
        <v>6141500</v>
      </c>
      <c r="G4" s="220">
        <v>8134700</v>
      </c>
      <c r="H4" s="220">
        <v>8890542</v>
      </c>
      <c r="I4" s="220">
        <v>4703000</v>
      </c>
      <c r="J4" s="220"/>
      <c r="K4" s="220"/>
      <c r="L4" s="220">
        <v>150000</v>
      </c>
      <c r="M4" s="220">
        <v>2001860</v>
      </c>
      <c r="N4" s="220">
        <v>442500</v>
      </c>
      <c r="O4" s="220">
        <v>3242987</v>
      </c>
      <c r="P4" s="220">
        <v>4157000</v>
      </c>
      <c r="Q4" s="220">
        <v>1936730</v>
      </c>
    </row>
    <row r="5" spans="1:17" ht="24" customHeight="1">
      <c r="A5" s="219" t="s">
        <v>85</v>
      </c>
      <c r="B5" s="220">
        <v>5830510</v>
      </c>
      <c r="C5" s="220">
        <v>1921570</v>
      </c>
      <c r="D5" s="220">
        <v>4730871</v>
      </c>
      <c r="E5" s="220">
        <v>5198251</v>
      </c>
      <c r="F5" s="220">
        <v>10302013</v>
      </c>
      <c r="G5" s="220">
        <v>7327891</v>
      </c>
      <c r="H5" s="220">
        <v>5313164</v>
      </c>
      <c r="I5" s="220">
        <v>4033230</v>
      </c>
      <c r="J5" s="220">
        <v>14968174</v>
      </c>
      <c r="K5" s="220">
        <v>14791449</v>
      </c>
      <c r="L5" s="220">
        <v>15108523</v>
      </c>
      <c r="M5" s="220">
        <v>13558598</v>
      </c>
      <c r="N5" s="220">
        <v>25735760</v>
      </c>
      <c r="O5" s="220">
        <v>13348896</v>
      </c>
      <c r="P5" s="220">
        <v>12514494</v>
      </c>
      <c r="Q5" s="220">
        <v>6964588</v>
      </c>
    </row>
    <row r="6" spans="1:17" ht="24" customHeight="1">
      <c r="A6" s="219" t="s">
        <v>86</v>
      </c>
      <c r="B6" s="220">
        <v>18575837</v>
      </c>
      <c r="C6" s="220">
        <v>7734213</v>
      </c>
      <c r="D6" s="220">
        <v>6705472</v>
      </c>
      <c r="E6" s="220">
        <v>10970546</v>
      </c>
      <c r="F6" s="220">
        <v>19016964</v>
      </c>
      <c r="G6" s="220">
        <v>11179631</v>
      </c>
      <c r="H6" s="220">
        <v>14945333</v>
      </c>
      <c r="I6" s="220">
        <v>10603207</v>
      </c>
      <c r="J6" s="220">
        <v>3820727</v>
      </c>
      <c r="K6" s="220">
        <v>773450</v>
      </c>
      <c r="L6" s="220">
        <v>1469201</v>
      </c>
      <c r="M6" s="220">
        <v>3284530</v>
      </c>
      <c r="N6" s="220">
        <v>6468458</v>
      </c>
      <c r="O6" s="220">
        <v>5874121</v>
      </c>
      <c r="P6" s="220">
        <v>5233927</v>
      </c>
      <c r="Q6" s="220">
        <v>13300</v>
      </c>
    </row>
    <row r="7" spans="1:17" ht="24" customHeight="1">
      <c r="A7" s="219" t="s">
        <v>87</v>
      </c>
      <c r="B7" s="220">
        <v>14157513</v>
      </c>
      <c r="C7" s="220">
        <v>1642352</v>
      </c>
      <c r="D7" s="220">
        <v>5656560</v>
      </c>
      <c r="E7" s="220">
        <v>9339245</v>
      </c>
      <c r="F7" s="220">
        <v>17782458</v>
      </c>
      <c r="G7" s="220">
        <v>18552586</v>
      </c>
      <c r="H7" s="220">
        <v>15274074</v>
      </c>
      <c r="I7" s="220">
        <v>9284000</v>
      </c>
      <c r="J7" s="220">
        <v>1221558</v>
      </c>
      <c r="K7" s="220">
        <v>6724605</v>
      </c>
      <c r="L7" s="220">
        <v>8541907</v>
      </c>
      <c r="M7" s="220">
        <v>1770550</v>
      </c>
      <c r="N7" s="220">
        <v>3303900</v>
      </c>
      <c r="O7" s="220">
        <v>2685000</v>
      </c>
      <c r="P7" s="220">
        <v>7760000</v>
      </c>
      <c r="Q7" s="220"/>
    </row>
    <row r="8" spans="1:17" ht="24" customHeight="1">
      <c r="A8" s="219" t="s">
        <v>88</v>
      </c>
      <c r="B8" s="220"/>
      <c r="C8" s="220">
        <v>108762</v>
      </c>
      <c r="D8" s="220">
        <v>14900</v>
      </c>
      <c r="E8" s="220"/>
      <c r="F8" s="220"/>
      <c r="G8" s="220">
        <v>700</v>
      </c>
      <c r="H8" s="220"/>
      <c r="I8" s="220"/>
      <c r="J8" s="220"/>
      <c r="K8" s="220"/>
      <c r="L8" s="220"/>
      <c r="M8" s="220"/>
      <c r="N8" s="220"/>
      <c r="O8" s="220"/>
      <c r="P8" s="220"/>
      <c r="Q8" s="220"/>
    </row>
    <row r="9" spans="1:17" ht="24" customHeight="1">
      <c r="A9" s="219" t="s">
        <v>389</v>
      </c>
      <c r="B9" s="220">
        <v>44019479</v>
      </c>
      <c r="C9" s="220">
        <v>12272002</v>
      </c>
      <c r="D9" s="220">
        <v>25990376</v>
      </c>
      <c r="E9" s="220">
        <v>25990376</v>
      </c>
      <c r="F9" s="220">
        <v>29300924</v>
      </c>
      <c r="G9" s="220">
        <v>11391968</v>
      </c>
      <c r="H9" s="220">
        <v>27082429</v>
      </c>
      <c r="I9" s="220">
        <v>12186384</v>
      </c>
      <c r="J9" s="220">
        <v>16935544</v>
      </c>
      <c r="K9" s="220">
        <v>39160812</v>
      </c>
      <c r="L9" s="220">
        <v>42148430</v>
      </c>
      <c r="M9" s="220">
        <v>36020035</v>
      </c>
      <c r="N9" s="220">
        <v>60408239</v>
      </c>
      <c r="O9" s="220">
        <v>50929031</v>
      </c>
      <c r="P9" s="220">
        <v>15685180</v>
      </c>
      <c r="Q9" s="220">
        <v>9630114</v>
      </c>
    </row>
    <row r="10" spans="1:17" ht="24" customHeight="1">
      <c r="A10" s="219" t="s">
        <v>3</v>
      </c>
      <c r="B10" s="220">
        <f>SUM(B4:B9)</f>
        <v>83189869</v>
      </c>
      <c r="C10" s="220">
        <f>SUM(C4:C9)</f>
        <v>25832774</v>
      </c>
      <c r="D10" s="220">
        <f>SUM(D4:D9)</f>
        <v>45096779</v>
      </c>
      <c r="E10" s="220">
        <f>SUM(E4:E9)</f>
        <v>54192937</v>
      </c>
      <c r="F10" s="220">
        <f>SUM(F4:F9)</f>
        <v>82543859</v>
      </c>
      <c r="G10" s="220">
        <f>SUM(G3:G9)</f>
        <v>56587476</v>
      </c>
      <c r="H10" s="220">
        <f>SUM(H3:H9)</f>
        <v>71506342</v>
      </c>
      <c r="I10" s="220">
        <f>SUM(I4:I9)</f>
        <v>40809821</v>
      </c>
      <c r="J10" s="220">
        <f>SUM(J4:J9)</f>
        <v>36946003</v>
      </c>
      <c r="K10" s="220">
        <f>SUM(K5:K9)</f>
        <v>61450316</v>
      </c>
      <c r="L10" s="220">
        <f>SUM(L4:L9)</f>
        <v>67418061</v>
      </c>
      <c r="M10" s="220">
        <f>SUM(M4:M9)</f>
        <v>56635573</v>
      </c>
      <c r="N10" s="220">
        <f>SUM(N4:N9)</f>
        <v>96358857</v>
      </c>
      <c r="O10" s="220">
        <f>SUM(O3:O9)</f>
        <v>76080035</v>
      </c>
      <c r="P10" s="220">
        <f>SUM(P3:P9)</f>
        <v>45350601</v>
      </c>
      <c r="Q10" s="220">
        <f>SUM(Q4:Q9)</f>
        <v>18544732</v>
      </c>
    </row>
  </sheetData>
  <printOptions gridLines="1" horizontalCentered="1"/>
  <pageMargins left="0.75" right="0.75" top="2.716535433070866" bottom="1" header="0.3937007874015748" footer="0.7874015748031497"/>
  <pageSetup horizontalDpi="300" verticalDpi="300" orientation="landscape" r:id="rId1"/>
  <headerFooter alignWithMargins="0">
    <oddHeader>&amp;LSERVICIO AGRÍCOLA Y GANADERO
Departamento Protección Agrícola
Viñas y Vinos&amp;C&amp;14
PRODUCCIÓN REGIONAL DE VINOS Y MOSTOS
DE VIDES DE CONSUMO FRESCO
(1994 - 2001) Litros&amp;R&amp;12CUADRO Nº  39</oddHeader>
    <oddFooter>&amp;L&amp;F</oddFooter>
  </headerFooter>
</worksheet>
</file>

<file path=xl/worksheets/sheet43.xml><?xml version="1.0" encoding="utf-8"?>
<worksheet xmlns="http://schemas.openxmlformats.org/spreadsheetml/2006/main" xmlns:r="http://schemas.openxmlformats.org/officeDocument/2006/relationships">
  <dimension ref="A1:I13"/>
  <sheetViews>
    <sheetView workbookViewId="0" topLeftCell="A1">
      <selection activeCell="A1" sqref="A1"/>
    </sheetView>
  </sheetViews>
  <sheetFormatPr defaultColWidth="11.421875" defaultRowHeight="12.75"/>
  <cols>
    <col min="1" max="7" width="12.7109375" style="8" customWidth="1"/>
    <col min="8" max="8" width="15.140625" style="8" customWidth="1"/>
    <col min="9" max="9" width="14.00390625" style="8" customWidth="1"/>
    <col min="10" max="10" width="11.421875" style="8" customWidth="1"/>
  </cols>
  <sheetData>
    <row r="1" spans="1:9" ht="18">
      <c r="A1" s="91" t="s">
        <v>346</v>
      </c>
      <c r="B1" s="92" t="s">
        <v>513</v>
      </c>
      <c r="C1" s="92"/>
      <c r="D1" s="92"/>
      <c r="E1" s="92" t="s">
        <v>514</v>
      </c>
      <c r="F1" s="92"/>
      <c r="G1" s="92"/>
      <c r="H1" s="92" t="s">
        <v>390</v>
      </c>
      <c r="I1" s="92"/>
    </row>
    <row r="2" spans="1:9" ht="18">
      <c r="A2" s="91"/>
      <c r="B2" s="9" t="s">
        <v>391</v>
      </c>
      <c r="C2" s="9" t="s">
        <v>392</v>
      </c>
      <c r="D2" s="9" t="s">
        <v>393</v>
      </c>
      <c r="E2" s="9" t="s">
        <v>394</v>
      </c>
      <c r="F2" s="9" t="s">
        <v>392</v>
      </c>
      <c r="G2" s="9" t="s">
        <v>393</v>
      </c>
      <c r="H2" s="9" t="s">
        <v>394</v>
      </c>
      <c r="I2" s="9" t="s">
        <v>393</v>
      </c>
    </row>
    <row r="3" spans="1:9" ht="24.75" customHeight="1">
      <c r="A3" s="9">
        <v>1991</v>
      </c>
      <c r="B3" s="10" t="s">
        <v>395</v>
      </c>
      <c r="C3" s="10" t="s">
        <v>396</v>
      </c>
      <c r="D3" s="10"/>
      <c r="E3" s="10" t="s">
        <v>397</v>
      </c>
      <c r="F3" s="10">
        <v>272.852</v>
      </c>
      <c r="G3" s="10"/>
      <c r="H3" s="10" t="s">
        <v>398</v>
      </c>
      <c r="I3" s="10"/>
    </row>
    <row r="4" spans="1:9" ht="24.75" customHeight="1">
      <c r="A4" s="9">
        <v>1992</v>
      </c>
      <c r="B4" s="10" t="s">
        <v>399</v>
      </c>
      <c r="C4" s="10" t="s">
        <v>400</v>
      </c>
      <c r="D4" s="10" t="s">
        <v>401</v>
      </c>
      <c r="E4" s="10" t="s">
        <v>402</v>
      </c>
      <c r="F4" s="10">
        <v>422.03</v>
      </c>
      <c r="G4" s="10" t="s">
        <v>403</v>
      </c>
      <c r="H4" s="10" t="s">
        <v>404</v>
      </c>
      <c r="I4" s="10"/>
    </row>
    <row r="5" spans="1:9" ht="24.75" customHeight="1">
      <c r="A5" s="9">
        <v>1993</v>
      </c>
      <c r="B5" s="10" t="s">
        <v>405</v>
      </c>
      <c r="C5" s="10">
        <v>678.583</v>
      </c>
      <c r="D5" s="10">
        <v>286</v>
      </c>
      <c r="E5" s="10" t="s">
        <v>406</v>
      </c>
      <c r="F5" s="10">
        <v>526.234</v>
      </c>
      <c r="G5" s="10" t="s">
        <v>407</v>
      </c>
      <c r="H5" s="10" t="s">
        <v>408</v>
      </c>
      <c r="I5" s="10"/>
    </row>
    <row r="6" spans="1:9" ht="24.75" customHeight="1">
      <c r="A6" s="9">
        <v>1994</v>
      </c>
      <c r="B6" s="10" t="s">
        <v>409</v>
      </c>
      <c r="C6" s="10" t="s">
        <v>410</v>
      </c>
      <c r="D6" s="10">
        <v>792.687</v>
      </c>
      <c r="E6" s="10" t="s">
        <v>411</v>
      </c>
      <c r="F6" s="10">
        <v>169.531</v>
      </c>
      <c r="G6" s="10" t="s">
        <v>412</v>
      </c>
      <c r="H6" s="10" t="s">
        <v>413</v>
      </c>
      <c r="I6" s="10"/>
    </row>
    <row r="7" spans="1:9" ht="24.75" customHeight="1">
      <c r="A7" s="9">
        <v>1995</v>
      </c>
      <c r="B7" s="10" t="s">
        <v>414</v>
      </c>
      <c r="C7" s="10" t="s">
        <v>415</v>
      </c>
      <c r="D7" s="10" t="s">
        <v>416</v>
      </c>
      <c r="E7" s="10" t="s">
        <v>417</v>
      </c>
      <c r="F7" s="10">
        <v>403.24</v>
      </c>
      <c r="G7" s="10" t="s">
        <v>418</v>
      </c>
      <c r="H7" s="10" t="s">
        <v>419</v>
      </c>
      <c r="I7" s="10"/>
    </row>
    <row r="8" spans="1:9" ht="24.75" customHeight="1">
      <c r="A8" s="9">
        <v>1996</v>
      </c>
      <c r="B8" s="10" t="s">
        <v>420</v>
      </c>
      <c r="C8" s="10" t="s">
        <v>421</v>
      </c>
      <c r="D8" s="10" t="s">
        <v>422</v>
      </c>
      <c r="E8" s="10" t="s">
        <v>423</v>
      </c>
      <c r="F8" s="10">
        <v>188.78</v>
      </c>
      <c r="G8" s="10" t="s">
        <v>424</v>
      </c>
      <c r="H8" s="10" t="s">
        <v>425</v>
      </c>
      <c r="I8" s="10"/>
    </row>
    <row r="9" spans="1:9" ht="24.75" customHeight="1">
      <c r="A9" s="9">
        <v>1997</v>
      </c>
      <c r="B9" s="10" t="s">
        <v>426</v>
      </c>
      <c r="C9" s="10">
        <v>865.503</v>
      </c>
      <c r="D9" s="10" t="s">
        <v>427</v>
      </c>
      <c r="E9" s="10" t="s">
        <v>428</v>
      </c>
      <c r="F9" s="10">
        <v>194.664</v>
      </c>
      <c r="G9" s="10" t="s">
        <v>429</v>
      </c>
      <c r="H9" s="10" t="s">
        <v>430</v>
      </c>
      <c r="I9" s="10"/>
    </row>
    <row r="10" spans="1:9" ht="24.75" customHeight="1">
      <c r="A10" s="9">
        <v>1998</v>
      </c>
      <c r="B10" s="10">
        <v>444006609</v>
      </c>
      <c r="C10" s="10" t="s">
        <v>431</v>
      </c>
      <c r="D10" s="10" t="s">
        <v>432</v>
      </c>
      <c r="E10" s="10" t="s">
        <v>433</v>
      </c>
      <c r="F10" s="10">
        <v>365.807</v>
      </c>
      <c r="G10" s="10" t="s">
        <v>434</v>
      </c>
      <c r="H10" s="10" t="s">
        <v>435</v>
      </c>
      <c r="I10" s="10"/>
    </row>
    <row r="11" spans="1:9" ht="23.25" customHeight="1">
      <c r="A11" s="9">
        <v>1999</v>
      </c>
      <c r="B11" s="11">
        <v>371427785</v>
      </c>
      <c r="C11" s="11">
        <v>755165</v>
      </c>
      <c r="D11" s="11">
        <v>4029409</v>
      </c>
      <c r="E11" s="11">
        <v>56587476</v>
      </c>
      <c r="F11" s="11">
        <v>456608</v>
      </c>
      <c r="G11" s="11">
        <v>76080035</v>
      </c>
      <c r="H11" s="11">
        <v>157595258</v>
      </c>
      <c r="I11" s="11">
        <v>9909518</v>
      </c>
    </row>
    <row r="12" spans="1:9" ht="22.5" customHeight="1">
      <c r="A12" s="9">
        <v>2000</v>
      </c>
      <c r="B12" s="11">
        <v>570431117</v>
      </c>
      <c r="C12" s="11">
        <v>1344934</v>
      </c>
      <c r="D12" s="11">
        <v>11859175</v>
      </c>
      <c r="E12" s="11">
        <v>71506342</v>
      </c>
      <c r="F12" s="11">
        <v>508339</v>
      </c>
      <c r="G12" s="11">
        <v>45350601</v>
      </c>
      <c r="H12" s="11">
        <v>170841994</v>
      </c>
      <c r="I12" s="11">
        <v>44064794</v>
      </c>
    </row>
    <row r="13" spans="1:9" ht="22.5" customHeight="1">
      <c r="A13" s="9">
        <v>2001</v>
      </c>
      <c r="B13" s="11">
        <v>504368735</v>
      </c>
      <c r="C13" s="11">
        <v>804781</v>
      </c>
      <c r="D13" s="11">
        <v>13660290</v>
      </c>
      <c r="E13" s="11">
        <v>40809821</v>
      </c>
      <c r="F13" s="11">
        <v>22630</v>
      </c>
      <c r="G13" s="11">
        <v>18544732</v>
      </c>
      <c r="H13" s="11">
        <v>143957958</v>
      </c>
      <c r="I13" s="11">
        <v>25899046</v>
      </c>
    </row>
  </sheetData>
  <printOptions gridLines="1" horizontalCentered="1" verticalCentered="1"/>
  <pageMargins left="0.75" right="0.75" top="1.3385826771653544" bottom="1" header="0.3937007874015748" footer="0.7874015748031497"/>
  <pageSetup horizontalDpi="300" verticalDpi="300" orientation="landscape" r:id="rId1"/>
  <headerFooter alignWithMargins="0">
    <oddHeader>&amp;LSERVICIO AGRÍCOLA Y GANADERO
Departamento Protección Agrícola
Viñas y Vinos&amp;C&amp;14
PRODUCCIÓN NACIONAL DE VINOS, CHICHAS Y MOSTOS
Años  1991  -  2001  (Litros)&amp;R&amp;12CUADRO Nº  40</oddHeader>
    <oddFooter>&amp;L&amp;F</oddFooter>
  </headerFooter>
</worksheet>
</file>

<file path=xl/worksheets/sheet5.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11.421875" defaultRowHeight="12.75"/>
  <cols>
    <col min="1" max="1" width="20.7109375" style="8" customWidth="1"/>
    <col min="2" max="4" width="17.7109375" style="8" customWidth="1"/>
    <col min="5" max="5" width="20.7109375" style="8" customWidth="1"/>
    <col min="6" max="6" width="11.421875" style="8" customWidth="1"/>
  </cols>
  <sheetData>
    <row r="1" spans="1:5" ht="36">
      <c r="A1" s="12" t="s">
        <v>59</v>
      </c>
      <c r="B1" s="12" t="s">
        <v>80</v>
      </c>
      <c r="C1" s="12" t="s">
        <v>81</v>
      </c>
      <c r="D1" s="12" t="s">
        <v>82</v>
      </c>
      <c r="E1" s="58" t="s">
        <v>83</v>
      </c>
    </row>
    <row r="2" spans="1:5" ht="24.75" customHeight="1">
      <c r="A2" s="9" t="s">
        <v>84</v>
      </c>
      <c r="B2" s="135">
        <v>1804</v>
      </c>
      <c r="C2" s="136"/>
      <c r="D2" s="136"/>
      <c r="E2" s="135">
        <f aca="true" t="shared" si="0" ref="E2:E9">SUM(B2:D2)</f>
        <v>1804</v>
      </c>
    </row>
    <row r="3" spans="1:5" ht="24.75" customHeight="1">
      <c r="A3" s="9" t="s">
        <v>85</v>
      </c>
      <c r="B3" s="135">
        <v>4663</v>
      </c>
      <c r="C3" s="135">
        <v>119</v>
      </c>
      <c r="D3" s="135"/>
      <c r="E3" s="135">
        <f t="shared" si="0"/>
        <v>4782</v>
      </c>
    </row>
    <row r="4" spans="1:5" ht="24.75" customHeight="1">
      <c r="A4" s="9" t="s">
        <v>86</v>
      </c>
      <c r="B4" s="135">
        <v>28116</v>
      </c>
      <c r="C4" s="135">
        <v>924</v>
      </c>
      <c r="D4" s="135">
        <v>1</v>
      </c>
      <c r="E4" s="135">
        <f t="shared" si="0"/>
        <v>29041</v>
      </c>
    </row>
    <row r="5" spans="1:5" ht="24.75" customHeight="1">
      <c r="A5" s="9" t="s">
        <v>87</v>
      </c>
      <c r="B5" s="135">
        <v>32999</v>
      </c>
      <c r="C5" s="135">
        <v>11976</v>
      </c>
      <c r="D5" s="135">
        <v>75</v>
      </c>
      <c r="E5" s="135">
        <f t="shared" si="0"/>
        <v>45050</v>
      </c>
    </row>
    <row r="6" spans="1:5" ht="24.75" customHeight="1">
      <c r="A6" s="9" t="s">
        <v>88</v>
      </c>
      <c r="B6" s="135">
        <v>1012</v>
      </c>
      <c r="C6" s="135">
        <v>12680</v>
      </c>
      <c r="D6" s="135">
        <v>52</v>
      </c>
      <c r="E6" s="135">
        <f t="shared" si="0"/>
        <v>13744</v>
      </c>
    </row>
    <row r="7" spans="1:5" ht="24.75" customHeight="1">
      <c r="A7" s="9" t="s">
        <v>520</v>
      </c>
      <c r="B7" s="135">
        <v>5</v>
      </c>
      <c r="C7" s="135"/>
      <c r="D7" s="135"/>
      <c r="E7" s="135">
        <f t="shared" si="0"/>
        <v>5</v>
      </c>
    </row>
    <row r="8" spans="1:5" ht="24.75" customHeight="1">
      <c r="A8" s="9" t="s">
        <v>10</v>
      </c>
      <c r="B8" s="135">
        <v>9429</v>
      </c>
      <c r="C8" s="135">
        <v>21</v>
      </c>
      <c r="D8" s="135"/>
      <c r="E8" s="135">
        <f t="shared" si="0"/>
        <v>9450</v>
      </c>
    </row>
    <row r="9" spans="1:5" ht="24.75" customHeight="1">
      <c r="A9" s="13" t="s">
        <v>3</v>
      </c>
      <c r="B9" s="232">
        <f>SUM(B2:B8)</f>
        <v>78028</v>
      </c>
      <c r="C9" s="232">
        <f>SUM(C2:C8)</f>
        <v>25720</v>
      </c>
      <c r="D9" s="232">
        <f>SUM(D2:D8)</f>
        <v>128</v>
      </c>
      <c r="E9" s="232">
        <f t="shared" si="0"/>
        <v>103876</v>
      </c>
    </row>
  </sheetData>
  <printOptions gridLines="1" horizontalCentered="1" verticalCentered="1"/>
  <pageMargins left="0.75" right="0.75" top="0.5118110236220472" bottom="1" header="0.3937007874015748" footer="0.5905511811023623"/>
  <pageSetup horizontalDpi="300" verticalDpi="300" orientation="landscape" r:id="rId1"/>
  <headerFooter alignWithMargins="0">
    <oddHeader>&amp;LSERVICIO AGRÍCOLA Y GANADERO
Departamento Protección Agrícola
Viñas y Vinos&amp;C&amp;14
CATASTRO NACIONAL DE SUPERFICIE PLANTADA DE VIDES
PARA VINIFICACIÓN SEGÚN RÉGIMEN HÍDRICO
(ha.)&amp;R&amp;12CUADRO Nº  3</oddHeader>
    <oddFooter>&amp;L&amp;F</oddFooter>
  </headerFooter>
</worksheet>
</file>

<file path=xl/worksheets/sheet6.xml><?xml version="1.0" encoding="utf-8"?>
<worksheet xmlns="http://schemas.openxmlformats.org/spreadsheetml/2006/main" xmlns:r="http://schemas.openxmlformats.org/officeDocument/2006/relationships">
  <dimension ref="A1:H29"/>
  <sheetViews>
    <sheetView zoomScale="75" zoomScaleNormal="75" workbookViewId="0" topLeftCell="A1">
      <selection activeCell="A1" sqref="A1"/>
    </sheetView>
  </sheetViews>
  <sheetFormatPr defaultColWidth="11.421875" defaultRowHeight="12.75"/>
  <cols>
    <col min="1" max="1" width="22.57421875" style="8" customWidth="1"/>
    <col min="2" max="2" width="14.57421875" style="8" customWidth="1"/>
    <col min="3" max="4" width="15.7109375" style="8" customWidth="1"/>
    <col min="5" max="5" width="11.7109375" style="8" bestFit="1" customWidth="1"/>
    <col min="6" max="6" width="13.140625" style="8" bestFit="1" customWidth="1"/>
    <col min="7" max="7" width="16.421875" style="8" bestFit="1" customWidth="1"/>
    <col min="8" max="8" width="11.8515625" style="8" bestFit="1" customWidth="1"/>
    <col min="9" max="9" width="11.421875" style="8" customWidth="1"/>
  </cols>
  <sheetData>
    <row r="1" spans="1:8" ht="15" customHeight="1">
      <c r="A1" s="16"/>
      <c r="B1" s="13" t="s">
        <v>16</v>
      </c>
      <c r="C1" s="13" t="s">
        <v>17</v>
      </c>
      <c r="D1" s="13" t="s">
        <v>18</v>
      </c>
      <c r="E1" s="13" t="s">
        <v>19</v>
      </c>
      <c r="F1" s="13" t="s">
        <v>20</v>
      </c>
      <c r="G1" s="13" t="s">
        <v>21</v>
      </c>
      <c r="H1" s="13" t="s">
        <v>22</v>
      </c>
    </row>
    <row r="2" spans="1:8" ht="15" customHeight="1">
      <c r="A2" s="57"/>
      <c r="B2" s="55" t="s">
        <v>23</v>
      </c>
      <c r="C2" s="53" t="s">
        <v>23</v>
      </c>
      <c r="D2" s="53" t="s">
        <v>23</v>
      </c>
      <c r="E2" s="53" t="s">
        <v>23</v>
      </c>
      <c r="F2" s="53" t="s">
        <v>23</v>
      </c>
      <c r="G2" s="53" t="s">
        <v>23</v>
      </c>
      <c r="H2" s="53" t="s">
        <v>23</v>
      </c>
    </row>
    <row r="4" spans="1:8" ht="15" customHeight="1">
      <c r="A4" s="16" t="s">
        <v>24</v>
      </c>
      <c r="B4" s="135">
        <v>730.8</v>
      </c>
      <c r="C4" s="135">
        <v>547.3</v>
      </c>
      <c r="D4" s="137">
        <v>14560.9</v>
      </c>
      <c r="E4" s="137">
        <v>14368.4</v>
      </c>
      <c r="F4" s="135">
        <v>363.5</v>
      </c>
      <c r="G4" s="137">
        <v>5396.2</v>
      </c>
      <c r="H4" s="137">
        <f aca="true" t="shared" si="0" ref="H4:H23">SUM(B4:G4)</f>
        <v>35967.1</v>
      </c>
    </row>
    <row r="5" spans="1:8" ht="15" customHeight="1">
      <c r="A5" s="16" t="s">
        <v>25</v>
      </c>
      <c r="B5" s="135">
        <v>60.8</v>
      </c>
      <c r="C5" s="135">
        <v>58.2</v>
      </c>
      <c r="D5" s="135">
        <v>316</v>
      </c>
      <c r="E5" s="137">
        <v>9078.7</v>
      </c>
      <c r="F5" s="137">
        <v>5662</v>
      </c>
      <c r="G5" s="135">
        <v>4.5</v>
      </c>
      <c r="H5" s="137">
        <f t="shared" si="0"/>
        <v>15180.2</v>
      </c>
    </row>
    <row r="6" spans="1:8" ht="15" customHeight="1">
      <c r="A6" s="16" t="s">
        <v>26</v>
      </c>
      <c r="B6" s="135">
        <v>240.3</v>
      </c>
      <c r="C6" s="135">
        <v>570</v>
      </c>
      <c r="D6" s="137">
        <v>4986.7</v>
      </c>
      <c r="E6" s="137">
        <v>5814.7</v>
      </c>
      <c r="F6" s="135">
        <v>68</v>
      </c>
      <c r="G6" s="135">
        <v>1144.6</v>
      </c>
      <c r="H6" s="137">
        <f t="shared" si="0"/>
        <v>12824.300000000001</v>
      </c>
    </row>
    <row r="7" spans="1:8" ht="15" customHeight="1">
      <c r="A7" s="16" t="s">
        <v>542</v>
      </c>
      <c r="B7" s="135">
        <v>116</v>
      </c>
      <c r="C7" s="135">
        <v>141.2</v>
      </c>
      <c r="D7" s="135">
        <v>2289.9</v>
      </c>
      <c r="E7" s="135">
        <v>1757</v>
      </c>
      <c r="F7" s="135">
        <v>33.9</v>
      </c>
      <c r="G7" s="135">
        <v>380.5</v>
      </c>
      <c r="H7" s="137">
        <f t="shared" si="0"/>
        <v>4718.5</v>
      </c>
    </row>
    <row r="8" spans="1:8" ht="15" customHeight="1">
      <c r="A8" s="16" t="s">
        <v>27</v>
      </c>
      <c r="B8" s="135">
        <v>155.4</v>
      </c>
      <c r="C8" s="135">
        <v>17.4</v>
      </c>
      <c r="D8" s="135">
        <v>999.9</v>
      </c>
      <c r="E8" s="135">
        <v>1129.1</v>
      </c>
      <c r="F8" s="135">
        <v>13.3</v>
      </c>
      <c r="G8" s="135">
        <v>204.8</v>
      </c>
      <c r="H8" s="137">
        <f t="shared" si="0"/>
        <v>2519.9000000000005</v>
      </c>
    </row>
    <row r="9" spans="1:8" ht="15" customHeight="1">
      <c r="A9" s="16" t="s">
        <v>555</v>
      </c>
      <c r="B9" s="135">
        <v>84.9</v>
      </c>
      <c r="C9" s="135">
        <v>102</v>
      </c>
      <c r="D9" s="135">
        <v>1046.6</v>
      </c>
      <c r="E9" s="135">
        <v>555.7</v>
      </c>
      <c r="F9" s="135">
        <v>10.2</v>
      </c>
      <c r="G9" s="135">
        <v>239.7</v>
      </c>
      <c r="H9" s="137">
        <f t="shared" si="0"/>
        <v>2039.1000000000001</v>
      </c>
    </row>
    <row r="10" spans="1:8" ht="15" customHeight="1">
      <c r="A10" s="16" t="s">
        <v>30</v>
      </c>
      <c r="B10" s="135">
        <v>0.3</v>
      </c>
      <c r="C10" s="135">
        <v>581.7</v>
      </c>
      <c r="D10" s="135">
        <v>170.8</v>
      </c>
      <c r="E10" s="135">
        <v>288.5</v>
      </c>
      <c r="F10" s="135">
        <v>458.8</v>
      </c>
      <c r="G10" s="135">
        <v>113.3</v>
      </c>
      <c r="H10" s="137">
        <f t="shared" si="0"/>
        <v>1613.3999999999999</v>
      </c>
    </row>
    <row r="11" spans="1:8" ht="15" customHeight="1">
      <c r="A11" s="16" t="s">
        <v>29</v>
      </c>
      <c r="B11" s="135">
        <v>9.2</v>
      </c>
      <c r="C11" s="135">
        <v>9.9</v>
      </c>
      <c r="D11" s="135">
        <v>493</v>
      </c>
      <c r="E11" s="135">
        <v>358.9</v>
      </c>
      <c r="F11" s="135">
        <v>16.4</v>
      </c>
      <c r="G11" s="135">
        <v>41.5</v>
      </c>
      <c r="H11" s="137">
        <f t="shared" si="0"/>
        <v>928.9</v>
      </c>
    </row>
    <row r="12" spans="1:8" ht="15" customHeight="1">
      <c r="A12" s="16" t="s">
        <v>28</v>
      </c>
      <c r="B12" s="135"/>
      <c r="C12" s="135"/>
      <c r="D12" s="135">
        <v>57.4</v>
      </c>
      <c r="E12" s="135">
        <v>487.5</v>
      </c>
      <c r="F12" s="135">
        <v>94.1</v>
      </c>
      <c r="G12" s="135">
        <v>2.1</v>
      </c>
      <c r="H12" s="137">
        <f t="shared" si="0"/>
        <v>641.1</v>
      </c>
    </row>
    <row r="13" spans="1:8" ht="15" customHeight="1">
      <c r="A13" s="16" t="s">
        <v>34</v>
      </c>
      <c r="B13" s="135">
        <v>73.8</v>
      </c>
      <c r="C13" s="135">
        <v>25.3</v>
      </c>
      <c r="D13" s="135">
        <v>275.4</v>
      </c>
      <c r="E13" s="135">
        <v>204.1</v>
      </c>
      <c r="F13" s="135">
        <v>9.6</v>
      </c>
      <c r="G13" s="135">
        <v>100.7</v>
      </c>
      <c r="H13" s="137">
        <f t="shared" si="0"/>
        <v>688.9000000000001</v>
      </c>
    </row>
    <row r="14" spans="1:8" ht="15" customHeight="1">
      <c r="A14" s="16" t="s">
        <v>33</v>
      </c>
      <c r="B14" s="135"/>
      <c r="C14" s="135">
        <v>3.1</v>
      </c>
      <c r="D14" s="135">
        <v>7.5</v>
      </c>
      <c r="E14" s="135">
        <v>74.7</v>
      </c>
      <c r="F14" s="135">
        <v>1</v>
      </c>
      <c r="G14" s="135">
        <v>0.5</v>
      </c>
      <c r="H14" s="137">
        <f t="shared" si="0"/>
        <v>86.8</v>
      </c>
    </row>
    <row r="15" spans="1:8" ht="15" customHeight="1">
      <c r="A15" s="16" t="s">
        <v>31</v>
      </c>
      <c r="B15" s="135"/>
      <c r="C15" s="135"/>
      <c r="D15" s="135"/>
      <c r="E15" s="135">
        <v>79.4</v>
      </c>
      <c r="F15" s="135">
        <v>115.7</v>
      </c>
      <c r="G15" s="135"/>
      <c r="H15" s="137">
        <f t="shared" si="0"/>
        <v>195.10000000000002</v>
      </c>
    </row>
    <row r="16" spans="1:8" ht="15" customHeight="1">
      <c r="A16" s="16" t="s">
        <v>32</v>
      </c>
      <c r="B16" s="135">
        <v>101.8</v>
      </c>
      <c r="C16" s="135">
        <v>5</v>
      </c>
      <c r="D16" s="135">
        <v>24.8</v>
      </c>
      <c r="E16" s="135">
        <v>57.3</v>
      </c>
      <c r="F16" s="135">
        <v>52.9</v>
      </c>
      <c r="G16" s="135">
        <v>21.6</v>
      </c>
      <c r="H16" s="137">
        <f t="shared" si="0"/>
        <v>263.4</v>
      </c>
    </row>
    <row r="17" spans="1:8" ht="15" customHeight="1">
      <c r="A17" s="16" t="s">
        <v>35</v>
      </c>
      <c r="B17" s="135"/>
      <c r="C17" s="135"/>
      <c r="D17" s="135">
        <v>141</v>
      </c>
      <c r="E17" s="135">
        <v>213.7</v>
      </c>
      <c r="F17" s="135"/>
      <c r="G17" s="135">
        <v>7.5</v>
      </c>
      <c r="H17" s="137">
        <f t="shared" si="0"/>
        <v>362.2</v>
      </c>
    </row>
    <row r="18" spans="1:8" ht="15" customHeight="1">
      <c r="A18" s="16" t="s">
        <v>38</v>
      </c>
      <c r="B18" s="135">
        <v>13.3</v>
      </c>
      <c r="C18" s="135">
        <v>13.5</v>
      </c>
      <c r="D18" s="135">
        <v>62.5</v>
      </c>
      <c r="E18" s="135">
        <v>22.3</v>
      </c>
      <c r="F18" s="135"/>
      <c r="G18" s="135">
        <v>11.3</v>
      </c>
      <c r="H18" s="137">
        <f t="shared" si="0"/>
        <v>122.89999999999999</v>
      </c>
    </row>
    <row r="19" spans="1:8" ht="15" customHeight="1">
      <c r="A19" s="16" t="s">
        <v>36</v>
      </c>
      <c r="B19" s="135"/>
      <c r="C19" s="135"/>
      <c r="D19" s="135">
        <v>46.5</v>
      </c>
      <c r="E19" s="135">
        <v>9.5</v>
      </c>
      <c r="F19" s="135"/>
      <c r="G19" s="135">
        <v>34.1</v>
      </c>
      <c r="H19" s="137">
        <f t="shared" si="0"/>
        <v>90.1</v>
      </c>
    </row>
    <row r="20" spans="1:8" ht="15" customHeight="1">
      <c r="A20" s="16" t="s">
        <v>39</v>
      </c>
      <c r="B20" s="135"/>
      <c r="C20" s="135"/>
      <c r="D20" s="135">
        <v>39.4</v>
      </c>
      <c r="E20" s="135">
        <v>29</v>
      </c>
      <c r="F20" s="135"/>
      <c r="G20" s="135">
        <v>5.5</v>
      </c>
      <c r="H20" s="137">
        <f t="shared" si="0"/>
        <v>73.9</v>
      </c>
    </row>
    <row r="21" spans="1:8" ht="15" customHeight="1">
      <c r="A21" s="16" t="s">
        <v>37</v>
      </c>
      <c r="B21" s="135"/>
      <c r="C21" s="135">
        <v>3.4</v>
      </c>
      <c r="D21" s="135">
        <v>3.1</v>
      </c>
      <c r="E21" s="135">
        <v>6.9</v>
      </c>
      <c r="F21" s="135"/>
      <c r="G21" s="135">
        <v>9.4</v>
      </c>
      <c r="H21" s="137">
        <f t="shared" si="0"/>
        <v>22.8</v>
      </c>
    </row>
    <row r="22" spans="1:8" ht="17.25" customHeight="1">
      <c r="A22" s="16" t="s">
        <v>40</v>
      </c>
      <c r="B22" s="135"/>
      <c r="C22" s="135"/>
      <c r="D22" s="135">
        <v>7.5</v>
      </c>
      <c r="E22" s="135"/>
      <c r="F22" s="135"/>
      <c r="G22" s="135">
        <v>2.3</v>
      </c>
      <c r="H22" s="137">
        <f t="shared" si="0"/>
        <v>9.8</v>
      </c>
    </row>
    <row r="23" spans="1:8" ht="15.75">
      <c r="A23" s="16" t="s">
        <v>517</v>
      </c>
      <c r="B23" s="135"/>
      <c r="C23" s="234">
        <v>0.2</v>
      </c>
      <c r="D23" s="135"/>
      <c r="E23" s="234">
        <v>9.3</v>
      </c>
      <c r="F23" s="135"/>
      <c r="G23" s="135"/>
      <c r="H23" s="135">
        <f t="shared" si="0"/>
        <v>9.5</v>
      </c>
    </row>
    <row r="24" spans="1:8" ht="15.75">
      <c r="A24" s="16" t="s">
        <v>549</v>
      </c>
      <c r="B24" s="135"/>
      <c r="C24" s="135"/>
      <c r="D24" s="135"/>
      <c r="E24" s="135"/>
      <c r="F24" s="135"/>
      <c r="G24" s="135"/>
      <c r="H24" s="135"/>
    </row>
    <row r="25" spans="1:8" ht="15.75">
      <c r="A25" s="16" t="s">
        <v>550</v>
      </c>
      <c r="B25" s="135"/>
      <c r="C25" s="135"/>
      <c r="D25" s="135"/>
      <c r="E25" s="135"/>
      <c r="F25" s="135"/>
      <c r="G25" s="135"/>
      <c r="H25" s="135"/>
    </row>
    <row r="26" spans="1:8" ht="15.75">
      <c r="A26" s="16" t="s">
        <v>551</v>
      </c>
      <c r="B26" s="135"/>
      <c r="C26" s="135"/>
      <c r="D26" s="135">
        <v>0.8</v>
      </c>
      <c r="E26" s="135"/>
      <c r="F26" s="135"/>
      <c r="G26" s="135"/>
      <c r="H26" s="135">
        <f>SUM(B26:G26)</f>
        <v>0.8</v>
      </c>
    </row>
    <row r="27" spans="1:8" ht="15" customHeight="1">
      <c r="A27" s="22" t="s">
        <v>163</v>
      </c>
      <c r="B27" s="232">
        <f aca="true" t="shared" si="1" ref="B27:G27">SUM(B4:B26)</f>
        <v>1586.6</v>
      </c>
      <c r="C27" s="232">
        <f t="shared" si="1"/>
        <v>2078.2000000000003</v>
      </c>
      <c r="D27" s="232">
        <f t="shared" si="1"/>
        <v>25529.7</v>
      </c>
      <c r="E27" s="232">
        <f t="shared" si="1"/>
        <v>34544.700000000004</v>
      </c>
      <c r="F27" s="232">
        <f t="shared" si="1"/>
        <v>6899.4</v>
      </c>
      <c r="G27" s="232">
        <f t="shared" si="1"/>
        <v>7720.1</v>
      </c>
      <c r="H27" s="231">
        <f>SUM(B27:G27)</f>
        <v>78358.70000000001</v>
      </c>
    </row>
    <row r="28" ht="12.75">
      <c r="A28" s="8" t="s">
        <v>23</v>
      </c>
    </row>
    <row r="29" ht="12.75">
      <c r="A29" s="8" t="s">
        <v>570</v>
      </c>
    </row>
  </sheetData>
  <printOptions gridLines="1" horizontalCentered="1" verticalCentered="1"/>
  <pageMargins left="0.3937007874015748" right="0.75" top="1.141732283464567" bottom="1" header="0.3937007874015748" footer="0.3937007874015748"/>
  <pageSetup horizontalDpi="300" verticalDpi="300" orientation="landscape" r:id="rId1"/>
  <headerFooter alignWithMargins="0">
    <oddHeader>&amp;LSERVICIO AGRÍCOLA Y GANADERO
Departamento Protección Agrícola
Viñas y Vinos&amp;C&amp;14
DISTRIBUCIÓN NACIONAL DE CEPAJES TINTOS
DE VIDES PARA VINIFICACIÓN (ha.)&amp;R&amp;12CUADRO Nº   4</oddHeader>
    <oddFooter>&amp;L&amp;F</oddFooter>
  </headerFooter>
</worksheet>
</file>

<file path=xl/worksheets/sheet7.xml><?xml version="1.0" encoding="utf-8"?>
<worksheet xmlns="http://schemas.openxmlformats.org/spreadsheetml/2006/main" xmlns:r="http://schemas.openxmlformats.org/officeDocument/2006/relationships">
  <dimension ref="A1:J33"/>
  <sheetViews>
    <sheetView zoomScale="75" zoomScaleNormal="75" workbookViewId="0" topLeftCell="A1">
      <selection activeCell="A1" sqref="A1"/>
    </sheetView>
  </sheetViews>
  <sheetFormatPr defaultColWidth="11.421875" defaultRowHeight="12.75"/>
  <cols>
    <col min="1" max="1" width="19.57421875" style="8" customWidth="1"/>
    <col min="2" max="2" width="13.28125" style="8" customWidth="1"/>
    <col min="3" max="3" width="14.00390625" style="8" customWidth="1"/>
    <col min="4" max="4" width="13.00390625" style="8" customWidth="1"/>
    <col min="5" max="5" width="13.28125" style="8" customWidth="1"/>
    <col min="6" max="6" width="14.140625" style="8" customWidth="1"/>
    <col min="7" max="7" width="12.421875" style="8" bestFit="1" customWidth="1"/>
    <col min="8" max="8" width="16.421875" style="8" bestFit="1" customWidth="1"/>
    <col min="9" max="9" width="11.8515625" style="8" bestFit="1" customWidth="1"/>
    <col min="10" max="10" width="0" style="8" hidden="1" customWidth="1"/>
    <col min="11" max="11" width="11.421875" style="8" customWidth="1"/>
  </cols>
  <sheetData>
    <row r="1" spans="1:9" ht="18">
      <c r="A1" s="16"/>
      <c r="B1" s="13" t="s">
        <v>16</v>
      </c>
      <c r="C1" s="13" t="s">
        <v>17</v>
      </c>
      <c r="D1" s="13" t="s">
        <v>18</v>
      </c>
      <c r="E1" s="13" t="s">
        <v>19</v>
      </c>
      <c r="F1" s="13" t="s">
        <v>20</v>
      </c>
      <c r="G1" s="13" t="s">
        <v>518</v>
      </c>
      <c r="H1" s="13" t="s">
        <v>21</v>
      </c>
      <c r="I1" s="13" t="s">
        <v>22</v>
      </c>
    </row>
    <row r="2" spans="1:9" ht="2.25" customHeight="1" hidden="1">
      <c r="A2" s="16"/>
      <c r="B2" s="16"/>
      <c r="C2" s="16"/>
      <c r="D2" s="16"/>
      <c r="E2" s="16" t="s">
        <v>23</v>
      </c>
      <c r="F2" s="16"/>
      <c r="G2" s="16"/>
      <c r="H2" s="16" t="s">
        <v>23</v>
      </c>
      <c r="I2" s="16"/>
    </row>
    <row r="3" spans="2:10" ht="15" customHeight="1">
      <c r="B3" s="55" t="s">
        <v>23</v>
      </c>
      <c r="C3" s="53" t="s">
        <v>23</v>
      </c>
      <c r="D3" s="56" t="s">
        <v>23</v>
      </c>
      <c r="E3" s="56" t="s">
        <v>23</v>
      </c>
      <c r="F3" s="53" t="s">
        <v>23</v>
      </c>
      <c r="G3" s="56"/>
      <c r="H3" s="56" t="s">
        <v>23</v>
      </c>
      <c r="I3" s="53" t="s">
        <v>23</v>
      </c>
      <c r="J3" s="8" t="s">
        <v>23</v>
      </c>
    </row>
    <row r="5" spans="1:9" ht="15" customHeight="1">
      <c r="A5" s="16" t="s">
        <v>43</v>
      </c>
      <c r="B5" s="137">
        <v>144.6</v>
      </c>
      <c r="C5" s="137">
        <v>1996.9</v>
      </c>
      <c r="D5" s="137">
        <v>1763.8</v>
      </c>
      <c r="E5" s="137">
        <v>2529.3</v>
      </c>
      <c r="F5" s="137">
        <v>254.9</v>
      </c>
      <c r="G5" s="137">
        <v>5</v>
      </c>
      <c r="H5" s="137">
        <v>977</v>
      </c>
      <c r="I5" s="137">
        <f aca="true" t="shared" si="0" ref="I5:I12">SUM(B5:H5)</f>
        <v>7671.5</v>
      </c>
    </row>
    <row r="6" spans="1:9" ht="15" customHeight="1">
      <c r="A6" s="16" t="s">
        <v>41</v>
      </c>
      <c r="B6" s="137">
        <v>56.8</v>
      </c>
      <c r="C6" s="137">
        <v>503.3</v>
      </c>
      <c r="D6" s="137">
        <v>917</v>
      </c>
      <c r="E6" s="137">
        <v>4701.5</v>
      </c>
      <c r="F6" s="137">
        <v>81</v>
      </c>
      <c r="G6" s="137"/>
      <c r="H6" s="137">
        <v>402.4</v>
      </c>
      <c r="I6" s="137">
        <f t="shared" si="0"/>
        <v>6662</v>
      </c>
    </row>
    <row r="7" spans="1:9" ht="15" customHeight="1">
      <c r="A7" s="16" t="s">
        <v>42</v>
      </c>
      <c r="B7" s="137"/>
      <c r="C7" s="137">
        <v>0.6</v>
      </c>
      <c r="D7" s="137">
        <v>4</v>
      </c>
      <c r="E7" s="137">
        <v>219.5</v>
      </c>
      <c r="F7" s="137">
        <v>5679</v>
      </c>
      <c r="G7" s="137"/>
      <c r="H7" s="137">
        <v>74.6</v>
      </c>
      <c r="I7" s="137">
        <f t="shared" si="0"/>
        <v>5977.700000000001</v>
      </c>
    </row>
    <row r="8" spans="1:9" ht="15" customHeight="1">
      <c r="A8" s="16" t="s">
        <v>44</v>
      </c>
      <c r="B8" s="137">
        <v>7</v>
      </c>
      <c r="C8" s="137">
        <v>14.6</v>
      </c>
      <c r="D8" s="137">
        <v>511.1</v>
      </c>
      <c r="E8" s="137">
        <v>1219.9</v>
      </c>
      <c r="F8" s="137">
        <v>87</v>
      </c>
      <c r="G8" s="137"/>
      <c r="H8" s="137">
        <v>52.6</v>
      </c>
      <c r="I8" s="137">
        <f t="shared" si="0"/>
        <v>1892.2</v>
      </c>
    </row>
    <row r="9" spans="1:9" ht="15" customHeight="1">
      <c r="A9" s="16" t="s">
        <v>45</v>
      </c>
      <c r="B9" s="137"/>
      <c r="C9" s="137">
        <v>13</v>
      </c>
      <c r="D9" s="137">
        <v>78.1</v>
      </c>
      <c r="E9" s="137">
        <v>759.8</v>
      </c>
      <c r="F9" s="137">
        <v>131.6</v>
      </c>
      <c r="G9" s="137"/>
      <c r="H9" s="137">
        <v>84.1</v>
      </c>
      <c r="I9" s="137">
        <f t="shared" si="0"/>
        <v>1066.6</v>
      </c>
    </row>
    <row r="10" spans="1:9" ht="15" customHeight="1">
      <c r="A10" s="16" t="s">
        <v>46</v>
      </c>
      <c r="B10" s="137"/>
      <c r="C10" s="137">
        <v>3.6</v>
      </c>
      <c r="D10" s="137">
        <v>17.5</v>
      </c>
      <c r="E10" s="137">
        <v>245.2</v>
      </c>
      <c r="F10" s="137">
        <v>127.3</v>
      </c>
      <c r="G10" s="137"/>
      <c r="H10" s="137">
        <v>7.7</v>
      </c>
      <c r="I10" s="137">
        <f t="shared" si="0"/>
        <v>401.3</v>
      </c>
    </row>
    <row r="11" spans="1:9" ht="15" customHeight="1">
      <c r="A11" s="16" t="s">
        <v>48</v>
      </c>
      <c r="B11" s="137"/>
      <c r="C11" s="137"/>
      <c r="D11" s="137"/>
      <c r="E11" s="137">
        <v>29.7</v>
      </c>
      <c r="F11" s="137">
        <v>373.9</v>
      </c>
      <c r="G11" s="137"/>
      <c r="H11" s="137"/>
      <c r="I11" s="137">
        <f t="shared" si="0"/>
        <v>403.59999999999997</v>
      </c>
    </row>
    <row r="12" spans="1:9" ht="15" customHeight="1">
      <c r="A12" s="16" t="s">
        <v>47</v>
      </c>
      <c r="B12" s="137"/>
      <c r="C12" s="137">
        <v>71</v>
      </c>
      <c r="D12" s="137">
        <v>4.4</v>
      </c>
      <c r="E12" s="137">
        <v>235.7</v>
      </c>
      <c r="F12" s="137">
        <v>49.6</v>
      </c>
      <c r="G12" s="137"/>
      <c r="H12" s="137">
        <v>17.9</v>
      </c>
      <c r="I12" s="137">
        <f t="shared" si="0"/>
        <v>378.6</v>
      </c>
    </row>
    <row r="13" spans="1:9" ht="15" customHeight="1" hidden="1">
      <c r="A13" s="16" t="s">
        <v>23</v>
      </c>
      <c r="B13" s="137"/>
      <c r="C13" s="137"/>
      <c r="D13" s="137"/>
      <c r="E13" s="137"/>
      <c r="F13" s="137"/>
      <c r="G13" s="137"/>
      <c r="H13" s="137"/>
      <c r="I13" s="137"/>
    </row>
    <row r="14" spans="1:9" ht="15" customHeight="1">
      <c r="A14" s="16" t="s">
        <v>49</v>
      </c>
      <c r="B14" s="137"/>
      <c r="C14" s="137">
        <v>8.4</v>
      </c>
      <c r="D14" s="137">
        <v>46.7</v>
      </c>
      <c r="E14" s="137">
        <v>139</v>
      </c>
      <c r="F14" s="137">
        <v>34.8</v>
      </c>
      <c r="G14" s="137"/>
      <c r="H14" s="137">
        <v>56.9</v>
      </c>
      <c r="I14" s="137">
        <f>SUM(B14:H14)</f>
        <v>285.79999999999995</v>
      </c>
    </row>
    <row r="15" spans="1:9" ht="15" customHeight="1">
      <c r="A15" s="16" t="s">
        <v>52</v>
      </c>
      <c r="B15" s="137"/>
      <c r="C15" s="137">
        <v>1.4</v>
      </c>
      <c r="D15" s="137">
        <v>13.5</v>
      </c>
      <c r="E15" s="137">
        <v>130.6</v>
      </c>
      <c r="F15" s="137">
        <v>4.9</v>
      </c>
      <c r="G15" s="137"/>
      <c r="H15" s="137">
        <v>32.4</v>
      </c>
      <c r="I15" s="137">
        <f>SUM(B15:H15)</f>
        <v>182.8</v>
      </c>
    </row>
    <row r="16" spans="1:9" ht="15" customHeight="1">
      <c r="A16" s="16" t="s">
        <v>51</v>
      </c>
      <c r="B16" s="137"/>
      <c r="C16" s="137">
        <v>0.5</v>
      </c>
      <c r="D16" s="137"/>
      <c r="E16" s="137">
        <v>101.9</v>
      </c>
      <c r="F16" s="137">
        <v>3.6</v>
      </c>
      <c r="G16" s="137"/>
      <c r="H16" s="137"/>
      <c r="I16" s="137">
        <f>SUM(B16:H16)</f>
        <v>106</v>
      </c>
    </row>
    <row r="17" spans="1:9" ht="15" customHeight="1">
      <c r="A17" s="16" t="s">
        <v>53</v>
      </c>
      <c r="B17" s="137"/>
      <c r="C17" s="137">
        <v>33.2</v>
      </c>
      <c r="D17" s="137">
        <v>11.8</v>
      </c>
      <c r="E17" s="137">
        <v>50.2</v>
      </c>
      <c r="F17" s="137">
        <v>6.7</v>
      </c>
      <c r="G17" s="137"/>
      <c r="H17" s="137">
        <v>19.1</v>
      </c>
      <c r="I17" s="137">
        <f>SUM(B17:H17)</f>
        <v>121</v>
      </c>
    </row>
    <row r="18" spans="1:9" ht="15" customHeight="1">
      <c r="A18" s="16" t="s">
        <v>55</v>
      </c>
      <c r="B18" s="137">
        <v>8.5</v>
      </c>
      <c r="C18" s="137">
        <v>38.6</v>
      </c>
      <c r="D18" s="137">
        <v>60.3</v>
      </c>
      <c r="E18" s="137">
        <v>20</v>
      </c>
      <c r="F18" s="138"/>
      <c r="G18" s="138"/>
      <c r="H18" s="138">
        <v>0.3</v>
      </c>
      <c r="I18" s="137">
        <f>SUM(B18:H18)</f>
        <v>127.7</v>
      </c>
    </row>
    <row r="19" spans="1:9" ht="15" customHeight="1" hidden="1">
      <c r="A19" s="16" t="s">
        <v>55</v>
      </c>
      <c r="B19" s="137"/>
      <c r="C19" s="137"/>
      <c r="D19" s="137"/>
      <c r="E19" s="137"/>
      <c r="F19" s="137"/>
      <c r="G19" s="137"/>
      <c r="H19" s="137"/>
      <c r="I19" s="137"/>
    </row>
    <row r="20" spans="1:9" ht="15" customHeight="1" hidden="1">
      <c r="A20" s="16" t="s">
        <v>56</v>
      </c>
      <c r="B20" s="137"/>
      <c r="C20" s="137"/>
      <c r="D20" s="137"/>
      <c r="E20" s="137"/>
      <c r="F20" s="137"/>
      <c r="G20" s="137"/>
      <c r="H20" s="137"/>
      <c r="I20" s="138"/>
    </row>
    <row r="21" spans="1:9" ht="15" customHeight="1" hidden="1">
      <c r="A21" s="16" t="s">
        <v>57</v>
      </c>
      <c r="B21" s="137"/>
      <c r="C21" s="137"/>
      <c r="D21" s="137"/>
      <c r="E21" s="137"/>
      <c r="F21" s="137"/>
      <c r="G21" s="137"/>
      <c r="H21" s="137"/>
      <c r="I21" s="138"/>
    </row>
    <row r="22" spans="1:9" ht="15" customHeight="1" hidden="1">
      <c r="A22" s="16" t="s">
        <v>58</v>
      </c>
      <c r="B22" s="137"/>
      <c r="C22" s="137"/>
      <c r="D22" s="137"/>
      <c r="E22" s="137"/>
      <c r="F22" s="137"/>
      <c r="G22" s="137"/>
      <c r="H22" s="137"/>
      <c r="I22" s="138"/>
    </row>
    <row r="23" spans="1:9" ht="15" customHeight="1">
      <c r="A23" s="16" t="s">
        <v>50</v>
      </c>
      <c r="B23" s="137"/>
      <c r="C23" s="137">
        <v>4.3</v>
      </c>
      <c r="D23" s="137">
        <v>61.5</v>
      </c>
      <c r="E23" s="137">
        <v>4.8</v>
      </c>
      <c r="F23" s="137">
        <v>1</v>
      </c>
      <c r="G23" s="137"/>
      <c r="H23" s="137">
        <v>4</v>
      </c>
      <c r="I23" s="137">
        <f>SUM(B23:H23)</f>
        <v>75.6</v>
      </c>
    </row>
    <row r="24" spans="1:9" ht="15.75">
      <c r="A24" s="16" t="s">
        <v>54</v>
      </c>
      <c r="B24" s="137"/>
      <c r="C24" s="137"/>
      <c r="D24" s="137">
        <v>2.6</v>
      </c>
      <c r="E24" s="137"/>
      <c r="F24" s="137">
        <v>9.9</v>
      </c>
      <c r="G24" s="137"/>
      <c r="H24" s="137">
        <v>0.5</v>
      </c>
      <c r="I24" s="137">
        <f>SUM(B24:H24)</f>
        <v>13</v>
      </c>
    </row>
    <row r="25" spans="1:9" ht="15.75">
      <c r="A25" s="16" t="s">
        <v>56</v>
      </c>
      <c r="B25" s="137"/>
      <c r="C25" s="137">
        <v>2</v>
      </c>
      <c r="D25" s="137"/>
      <c r="E25" s="137"/>
      <c r="F25" s="137"/>
      <c r="G25" s="137"/>
      <c r="H25" s="137"/>
      <c r="I25" s="137">
        <f>SUM(B25:H25)</f>
        <v>2</v>
      </c>
    </row>
    <row r="26" spans="1:9" ht="15.75">
      <c r="A26" s="16" t="s">
        <v>538</v>
      </c>
      <c r="B26" s="137"/>
      <c r="C26" s="137">
        <v>0.6</v>
      </c>
      <c r="D26" s="137"/>
      <c r="E26" s="137"/>
      <c r="F26" s="137"/>
      <c r="G26" s="137"/>
      <c r="H26" s="137"/>
      <c r="I26" s="137">
        <f>SUM(B26:H26)</f>
        <v>0.6</v>
      </c>
    </row>
    <row r="27" spans="1:9" ht="15.75">
      <c r="A27" s="16" t="s">
        <v>546</v>
      </c>
      <c r="B27" s="137"/>
      <c r="C27" s="137"/>
      <c r="D27" s="137"/>
      <c r="E27" s="137"/>
      <c r="F27" s="137"/>
      <c r="G27" s="137"/>
      <c r="H27" s="137"/>
      <c r="I27" s="137"/>
    </row>
    <row r="28" spans="1:9" ht="15.75">
      <c r="A28" s="16" t="s">
        <v>547</v>
      </c>
      <c r="B28" s="137"/>
      <c r="C28" s="137">
        <v>2.5</v>
      </c>
      <c r="D28" s="137">
        <v>3.4</v>
      </c>
      <c r="E28" s="137">
        <v>1.1</v>
      </c>
      <c r="F28" s="137"/>
      <c r="G28" s="137"/>
      <c r="H28" s="137"/>
      <c r="I28" s="137">
        <f>SUM(B28:H28)</f>
        <v>7</v>
      </c>
    </row>
    <row r="29" spans="1:9" ht="15.75">
      <c r="A29" s="16" t="s">
        <v>548</v>
      </c>
      <c r="B29" s="137"/>
      <c r="C29" s="137"/>
      <c r="D29" s="137">
        <v>15</v>
      </c>
      <c r="E29" s="137">
        <v>117.1</v>
      </c>
      <c r="F29" s="137"/>
      <c r="G29" s="137"/>
      <c r="H29" s="137"/>
      <c r="I29" s="137">
        <f>SUM(B29:H29)</f>
        <v>132.1</v>
      </c>
    </row>
    <row r="30" spans="1:9" ht="15.75">
      <c r="A30" s="16" t="s">
        <v>553</v>
      </c>
      <c r="B30" s="137"/>
      <c r="C30" s="137">
        <v>9.5</v>
      </c>
      <c r="D30" s="137"/>
      <c r="E30" s="137"/>
      <c r="F30" s="137"/>
      <c r="G30" s="137"/>
      <c r="H30" s="137"/>
      <c r="I30" s="137">
        <f>SUM(B30:H30)</f>
        <v>9.5</v>
      </c>
    </row>
    <row r="31" spans="1:9" ht="15" customHeight="1">
      <c r="A31" s="60" t="s">
        <v>163</v>
      </c>
      <c r="B31" s="232">
        <f aca="true" t="shared" si="1" ref="B31:H31">SUM(B5:B30)</f>
        <v>216.89999999999998</v>
      </c>
      <c r="C31" s="232">
        <f t="shared" si="1"/>
        <v>2704</v>
      </c>
      <c r="D31" s="232">
        <f t="shared" si="1"/>
        <v>3510.7000000000003</v>
      </c>
      <c r="E31" s="232">
        <f t="shared" si="1"/>
        <v>10505.300000000003</v>
      </c>
      <c r="F31" s="232">
        <f t="shared" si="1"/>
        <v>6845.2</v>
      </c>
      <c r="G31" s="232">
        <f t="shared" si="1"/>
        <v>5</v>
      </c>
      <c r="H31" s="232">
        <f t="shared" si="1"/>
        <v>1729.5</v>
      </c>
      <c r="I31" s="232">
        <f>SUM(B31:H31)</f>
        <v>25516.600000000002</v>
      </c>
    </row>
    <row r="32" ht="12.75">
      <c r="A32" s="8" t="s">
        <v>23</v>
      </c>
    </row>
    <row r="33" ht="12.75">
      <c r="A33" s="8" t="s">
        <v>570</v>
      </c>
    </row>
  </sheetData>
  <printOptions gridLines="1" horizontalCentered="1" verticalCentered="1"/>
  <pageMargins left="0.3937007874015748" right="0.75" top="1.6535433070866143" bottom="0.3937007874015748" header="0.3937007874015748" footer="0.3937007874015748"/>
  <pageSetup horizontalDpi="300" verticalDpi="300" orientation="landscape" r:id="rId1"/>
  <headerFooter alignWithMargins="0">
    <oddHeader>&amp;L SERVICIO AGRÍCOLA Y GANADERO
 Departamento Protección Agrícola
Viñas y Vinos&amp;C&amp;14      
DISTRIBUCIÓN NACIONAL DE CEPAJES  BLANCOS
DE VIDES PARA VINIFICACIÓN (ha.)&amp;R&amp;12CUADRO Nº  5</oddHeader>
    <oddFooter>&amp;L&amp;F</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C10" sqref="C10"/>
    </sheetView>
  </sheetViews>
  <sheetFormatPr defaultColWidth="11.421875" defaultRowHeight="12.75"/>
  <cols>
    <col min="1" max="8" width="15.7109375" style="8" customWidth="1"/>
    <col min="9" max="9" width="11.421875" style="8" customWidth="1"/>
  </cols>
  <sheetData>
    <row r="1" spans="1:8" ht="18">
      <c r="A1" s="285" t="s">
        <v>59</v>
      </c>
      <c r="B1" s="286" t="s">
        <v>60</v>
      </c>
      <c r="C1" s="286"/>
      <c r="D1" s="286"/>
      <c r="E1" s="286"/>
      <c r="F1" s="286"/>
      <c r="G1" s="286"/>
      <c r="H1" s="287" t="s">
        <v>61</v>
      </c>
    </row>
    <row r="2" spans="1:8" ht="16.5">
      <c r="A2" s="285"/>
      <c r="B2" s="236" t="s">
        <v>62</v>
      </c>
      <c r="C2" s="236" t="s">
        <v>63</v>
      </c>
      <c r="D2" s="236" t="s">
        <v>64</v>
      </c>
      <c r="E2" s="236" t="s">
        <v>65</v>
      </c>
      <c r="F2" s="236" t="s">
        <v>66</v>
      </c>
      <c r="G2" s="236" t="s">
        <v>67</v>
      </c>
      <c r="H2" s="287"/>
    </row>
    <row r="3" spans="1:8" ht="24.75" customHeight="1">
      <c r="A3" s="9" t="s">
        <v>5</v>
      </c>
      <c r="B3" s="135">
        <v>215</v>
      </c>
      <c r="C3" s="135">
        <v>70</v>
      </c>
      <c r="D3" s="135">
        <v>35</v>
      </c>
      <c r="E3" s="135">
        <v>19</v>
      </c>
      <c r="F3" s="135">
        <v>9</v>
      </c>
      <c r="G3" s="135">
        <v>6</v>
      </c>
      <c r="H3" s="135">
        <f aca="true" t="shared" si="0" ref="H3:H10">SUM(B3:G3)</f>
        <v>354</v>
      </c>
    </row>
    <row r="4" spans="1:8" ht="24.75" customHeight="1">
      <c r="A4" s="9" t="s">
        <v>6</v>
      </c>
      <c r="B4" s="135">
        <v>33</v>
      </c>
      <c r="C4" s="135">
        <v>34</v>
      </c>
      <c r="D4" s="135">
        <v>27</v>
      </c>
      <c r="E4" s="135">
        <v>23</v>
      </c>
      <c r="F4" s="135">
        <v>34</v>
      </c>
      <c r="G4" s="135">
        <v>28</v>
      </c>
      <c r="H4" s="135">
        <f t="shared" si="0"/>
        <v>179</v>
      </c>
    </row>
    <row r="5" spans="1:8" ht="24.75" customHeight="1">
      <c r="A5" s="9" t="s">
        <v>68</v>
      </c>
      <c r="B5" s="135">
        <v>90</v>
      </c>
      <c r="C5" s="135">
        <v>279</v>
      </c>
      <c r="D5" s="135">
        <v>230</v>
      </c>
      <c r="E5" s="135">
        <v>275</v>
      </c>
      <c r="F5" s="135">
        <v>224</v>
      </c>
      <c r="G5" s="135">
        <v>113</v>
      </c>
      <c r="H5" s="135">
        <f t="shared" si="0"/>
        <v>1211</v>
      </c>
    </row>
    <row r="6" spans="1:8" ht="24.75" customHeight="1">
      <c r="A6" s="9" t="s">
        <v>8</v>
      </c>
      <c r="B6" s="135">
        <v>1549</v>
      </c>
      <c r="C6" s="135">
        <v>1706</v>
      </c>
      <c r="D6" s="135">
        <v>726</v>
      </c>
      <c r="E6" s="135">
        <v>520</v>
      </c>
      <c r="F6" s="135">
        <v>362</v>
      </c>
      <c r="G6" s="135">
        <v>143</v>
      </c>
      <c r="H6" s="135">
        <f t="shared" si="0"/>
        <v>5006</v>
      </c>
    </row>
    <row r="7" spans="1:8" ht="24.75" customHeight="1">
      <c r="A7" s="9" t="s">
        <v>9</v>
      </c>
      <c r="B7" s="135">
        <v>3825</v>
      </c>
      <c r="C7" s="135">
        <v>2155</v>
      </c>
      <c r="D7" s="135">
        <v>240</v>
      </c>
      <c r="E7" s="135">
        <v>87</v>
      </c>
      <c r="F7" s="135">
        <v>58</v>
      </c>
      <c r="G7" s="135">
        <v>13</v>
      </c>
      <c r="H7" s="135">
        <f t="shared" si="0"/>
        <v>6378</v>
      </c>
    </row>
    <row r="8" spans="1:8" ht="24.75" customHeight="1">
      <c r="A8" s="9" t="s">
        <v>519</v>
      </c>
      <c r="B8" s="135"/>
      <c r="C8" s="135">
        <v>1</v>
      </c>
      <c r="D8" s="135"/>
      <c r="E8" s="135"/>
      <c r="F8" s="135"/>
      <c r="G8" s="135"/>
      <c r="H8" s="135">
        <f t="shared" si="0"/>
        <v>1</v>
      </c>
    </row>
    <row r="9" spans="1:8" ht="24.75" customHeight="1">
      <c r="A9" s="9" t="s">
        <v>69</v>
      </c>
      <c r="B9" s="135">
        <v>23</v>
      </c>
      <c r="C9" s="135">
        <v>38</v>
      </c>
      <c r="D9" s="135">
        <v>48</v>
      </c>
      <c r="E9" s="135">
        <v>45</v>
      </c>
      <c r="F9" s="135">
        <v>46</v>
      </c>
      <c r="G9" s="135">
        <v>47</v>
      </c>
      <c r="H9" s="135">
        <f t="shared" si="0"/>
        <v>247</v>
      </c>
    </row>
    <row r="10" spans="1:8" ht="24.75" customHeight="1">
      <c r="A10" s="13" t="s">
        <v>70</v>
      </c>
      <c r="B10" s="232">
        <f aca="true" t="shared" si="1" ref="B10:G10">SUM(B3:B9)</f>
        <v>5735</v>
      </c>
      <c r="C10" s="232">
        <f t="shared" si="1"/>
        <v>4283</v>
      </c>
      <c r="D10" s="232">
        <f t="shared" si="1"/>
        <v>1306</v>
      </c>
      <c r="E10" s="232">
        <f t="shared" si="1"/>
        <v>969</v>
      </c>
      <c r="F10" s="232">
        <f t="shared" si="1"/>
        <v>733</v>
      </c>
      <c r="G10" s="232">
        <f t="shared" si="1"/>
        <v>350</v>
      </c>
      <c r="H10" s="232">
        <f t="shared" si="0"/>
        <v>13376</v>
      </c>
    </row>
  </sheetData>
  <mergeCells count="3">
    <mergeCell ref="A1:A2"/>
    <mergeCell ref="B1:G1"/>
    <mergeCell ref="H1:H2"/>
  </mergeCell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&amp;LSERVICIO AGRÍCOLA Y GANADERO
Departamento Protección Agrícola
Viñas y Vinos&amp;C&amp;14
DISTRIBUCIÓN DE PROPIEDADES DE VIDES PARA VINIFICACIÓN
SEGÚN RANGOS DE SUPERFICIE (ha.)
 &amp;R&amp;12CUADRO Nº  6</oddHeader>
    <oddFooter>&amp;L&amp;F</oddFooter>
  </headerFooter>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1" sqref="A1:A2"/>
    </sheetView>
  </sheetViews>
  <sheetFormatPr defaultColWidth="11.421875" defaultRowHeight="12.75"/>
  <cols>
    <col min="1" max="8" width="15.7109375" style="8" customWidth="1"/>
    <col min="9" max="9" width="11.421875" style="8" customWidth="1"/>
  </cols>
  <sheetData>
    <row r="1" spans="1:8" ht="18">
      <c r="A1" s="285" t="s">
        <v>573</v>
      </c>
      <c r="B1" s="286" t="s">
        <v>60</v>
      </c>
      <c r="C1" s="286"/>
      <c r="D1" s="286"/>
      <c r="E1" s="286"/>
      <c r="F1" s="286"/>
      <c r="G1" s="286"/>
      <c r="H1" s="287" t="s">
        <v>61</v>
      </c>
    </row>
    <row r="2" spans="1:8" ht="16.5">
      <c r="A2" s="285"/>
      <c r="B2" s="236" t="s">
        <v>62</v>
      </c>
      <c r="C2" s="236" t="s">
        <v>63</v>
      </c>
      <c r="D2" s="236" t="s">
        <v>64</v>
      </c>
      <c r="E2" s="236" t="s">
        <v>65</v>
      </c>
      <c r="F2" s="236" t="s">
        <v>66</v>
      </c>
      <c r="G2" s="236" t="s">
        <v>67</v>
      </c>
      <c r="H2" s="287"/>
    </row>
    <row r="3" spans="1:8" ht="24.75" customHeight="1">
      <c r="A3" s="139">
        <v>1997</v>
      </c>
      <c r="B3" s="135">
        <v>5308</v>
      </c>
      <c r="C3" s="135">
        <v>3799</v>
      </c>
      <c r="D3" s="135">
        <v>920</v>
      </c>
      <c r="E3" s="135">
        <v>585</v>
      </c>
      <c r="F3" s="135">
        <v>436</v>
      </c>
      <c r="G3" s="135">
        <v>204</v>
      </c>
      <c r="H3" s="135">
        <f>SUM(B3:G3)</f>
        <v>11252</v>
      </c>
    </row>
    <row r="4" spans="1:8" ht="24.75" customHeight="1">
      <c r="A4" s="139">
        <v>1998</v>
      </c>
      <c r="B4" s="135">
        <v>5364</v>
      </c>
      <c r="C4" s="135">
        <v>3941</v>
      </c>
      <c r="D4" s="135">
        <v>990</v>
      </c>
      <c r="E4" s="135">
        <v>662</v>
      </c>
      <c r="F4" s="135">
        <v>517</v>
      </c>
      <c r="G4" s="135">
        <v>254</v>
      </c>
      <c r="H4" s="135">
        <f>SUM(B4:G4)</f>
        <v>11728</v>
      </c>
    </row>
    <row r="5" spans="1:8" ht="24.75" customHeight="1">
      <c r="A5" s="139">
        <v>1999</v>
      </c>
      <c r="B5" s="135">
        <v>5635</v>
      </c>
      <c r="C5" s="135">
        <v>4084</v>
      </c>
      <c r="D5" s="135">
        <v>1069</v>
      </c>
      <c r="E5" s="135">
        <v>755</v>
      </c>
      <c r="F5" s="135">
        <v>591</v>
      </c>
      <c r="G5" s="135">
        <v>281</v>
      </c>
      <c r="H5" s="135">
        <f>SUM(B5:G5)</f>
        <v>12415</v>
      </c>
    </row>
    <row r="6" spans="1:8" ht="24.75" customHeight="1">
      <c r="A6" s="139">
        <v>2000</v>
      </c>
      <c r="B6" s="135">
        <v>5735</v>
      </c>
      <c r="C6" s="135">
        <v>4283</v>
      </c>
      <c r="D6" s="135">
        <v>1306</v>
      </c>
      <c r="E6" s="135">
        <v>969</v>
      </c>
      <c r="F6" s="135">
        <v>733</v>
      </c>
      <c r="G6" s="135">
        <v>350</v>
      </c>
      <c r="H6" s="135">
        <f>SUM(B6:G6)</f>
        <v>13376</v>
      </c>
    </row>
    <row r="7" spans="1:8" ht="38.25" customHeight="1">
      <c r="A7" s="58" t="s">
        <v>574</v>
      </c>
      <c r="B7" s="232">
        <v>8</v>
      </c>
      <c r="C7" s="232">
        <v>13</v>
      </c>
      <c r="D7" s="232">
        <v>42</v>
      </c>
      <c r="E7" s="232">
        <v>66</v>
      </c>
      <c r="F7" s="232">
        <v>68</v>
      </c>
      <c r="G7" s="232">
        <v>72</v>
      </c>
      <c r="H7" s="232">
        <v>19</v>
      </c>
    </row>
  </sheetData>
  <mergeCells count="3">
    <mergeCell ref="A1:A2"/>
    <mergeCell ref="B1:G1"/>
    <mergeCell ref="H1:H2"/>
  </mergeCell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
Departamento Protección Agrícola&amp;C&amp;"Times New Roman,Normal"&amp;14
&amp;12
&amp;"Arial,Normal"&amp;14
EVOLUCION EN  PROPIEDADES DE VIDES PARA VINIFICACIÓN
SEGÚN RANGOS DE SUPERFICIE (ha.)
AÑOS  1997 - 2000
&amp;"Times New Roman,Normal" &amp;R&amp;12CUADRO Nº  6 - A</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AGRICOLA Y GANADERO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AGRICOLA Y GANADERO</dc:creator>
  <cp:keywords/>
  <dc:description/>
  <cp:lastModifiedBy>Sergio Edwards</cp:lastModifiedBy>
  <cp:lastPrinted>2001-10-30T14:59:35Z</cp:lastPrinted>
  <dcterms:created xsi:type="dcterms:W3CDTF">1999-01-29T22:05:15Z</dcterms:created>
  <dcterms:modified xsi:type="dcterms:W3CDTF">2001-10-26T12:29:57Z</dcterms:modified>
  <cp:category/>
  <cp:version/>
  <cp:contentType/>
  <cp:contentStatus/>
</cp:coreProperties>
</file>