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180" windowHeight="4245" tabRatio="593" activeTab="0"/>
  </bookViews>
  <sheets>
    <sheet name="Tapa" sheetId="1" r:id="rId1"/>
    <sheet name="Introducción" sheetId="2" r:id="rId2"/>
    <sheet name="Indice" sheetId="3" r:id="rId3"/>
    <sheet name="C-1" sheetId="4" r:id="rId4"/>
    <sheet name="C-2" sheetId="5" r:id="rId5"/>
    <sheet name="C-3" sheetId="6" r:id="rId6"/>
    <sheet name="C-3a" sheetId="7" r:id="rId7"/>
    <sheet name="C-4" sheetId="8" r:id="rId8"/>
    <sheet name="C-5" sheetId="9" r:id="rId9"/>
    <sheet name="C-6" sheetId="10" r:id="rId10"/>
    <sheet name="C-6 a" sheetId="11" r:id="rId11"/>
    <sheet name="C-7" sheetId="12" r:id="rId12"/>
    <sheet name="C-8" sheetId="13" r:id="rId13"/>
    <sheet name="C-9" sheetId="14" r:id="rId14"/>
    <sheet name="C-10" sheetId="15" r:id="rId15"/>
    <sheet name="C-11" sheetId="16" r:id="rId16"/>
    <sheet name="C-12" sheetId="17" r:id="rId17"/>
    <sheet name="C-13" sheetId="18" r:id="rId18"/>
    <sheet name="C-14" sheetId="19" r:id="rId19"/>
    <sheet name="C-15" sheetId="20" r:id="rId20"/>
    <sheet name="C-16" sheetId="21" r:id="rId21"/>
    <sheet name="C-17" sheetId="22" r:id="rId22"/>
    <sheet name="C-18" sheetId="23" r:id="rId23"/>
    <sheet name="C-19" sheetId="24" r:id="rId24"/>
    <sheet name="C-20" sheetId="25" r:id="rId25"/>
    <sheet name="C-21" sheetId="26" r:id="rId26"/>
    <sheet name="C-22" sheetId="27" r:id="rId27"/>
    <sheet name="C-23" sheetId="28" r:id="rId28"/>
    <sheet name="C-24" sheetId="29" r:id="rId29"/>
    <sheet name="C-25" sheetId="30" r:id="rId30"/>
    <sheet name="C-26" sheetId="31" r:id="rId31"/>
    <sheet name="C-27" sheetId="32" r:id="rId32"/>
    <sheet name="C-28" sheetId="33" r:id="rId33"/>
    <sheet name="C-29" sheetId="34" r:id="rId34"/>
    <sheet name="C-30" sheetId="35" r:id="rId35"/>
    <sheet name="C-31" sheetId="36" r:id="rId36"/>
    <sheet name="C-32" sheetId="37" r:id="rId37"/>
    <sheet name="C-33" sheetId="38" r:id="rId38"/>
    <sheet name="C-34" sheetId="39" r:id="rId39"/>
    <sheet name="C-35" sheetId="40" r:id="rId40"/>
    <sheet name="C-36" sheetId="41" r:id="rId41"/>
    <sheet name="C-37" sheetId="42" r:id="rId42"/>
    <sheet name="C-38" sheetId="43" r:id="rId43"/>
    <sheet name="C-39" sheetId="44" r:id="rId44"/>
    <sheet name="C-40" sheetId="45" r:id="rId45"/>
  </sheets>
  <definedNames>
    <definedName name="alegreblanco">'C-26'!$O$27</definedName>
    <definedName name="alegretinto">'C-25'!$X$29</definedName>
    <definedName name="_xlnm.Print_Area" localSheetId="3">'C-1'!$A$1:$E$11</definedName>
    <definedName name="_xlnm.Print_Area" localSheetId="14">'C-10'!$A$1:$I$29</definedName>
    <definedName name="_xlnm.Print_Area" localSheetId="15">'C-11'!$A$1:$H$10</definedName>
    <definedName name="_xlnm.Print_Area" localSheetId="16">'C-12'!$A$1:$F$12</definedName>
    <definedName name="_xlnm.Print_Area" localSheetId="17">'C-13'!$A$1:$F$12</definedName>
    <definedName name="_xlnm.Print_Area" localSheetId="18">'C-14'!$A$1:$F$21</definedName>
    <definedName name="_xlnm.Print_Area" localSheetId="19">'C-15'!$A$1:$F$21</definedName>
    <definedName name="_xlnm.Print_Area" localSheetId="20">'C-16'!$A$1:$E$38</definedName>
    <definedName name="_xlnm.Print_Area" localSheetId="21">'C-17'!$A$1:$F$38</definedName>
    <definedName name="_xlnm.Print_Area" localSheetId="22">'C-18'!$A$1:$AI$25</definedName>
    <definedName name="_xlnm.Print_Area" localSheetId="23">'C-19'!$A$1:$E$43</definedName>
    <definedName name="_xlnm.Print_Area" localSheetId="4">'C-2'!$A$1:$D$10</definedName>
    <definedName name="_xlnm.Print_Area" localSheetId="24">'C-20'!$A$1:$F$42</definedName>
    <definedName name="_xlnm.Print_Area" localSheetId="25">'C-21'!$A$1:$V$35</definedName>
    <definedName name="_xlnm.Print_Area" localSheetId="26">'C-22'!$A$1:$R$34</definedName>
    <definedName name="_xlnm.Print_Area" localSheetId="27">'C-23'!$A$1:$E$42</definedName>
    <definedName name="_xlnm.Print_Area" localSheetId="28">'C-24'!$A$1:$E$39</definedName>
    <definedName name="_xlnm.Print_Area" localSheetId="29">'C-25'!$A$1:$W$36</definedName>
    <definedName name="_xlnm.Print_Area" localSheetId="30">'C-26'!$A$1:$S$30</definedName>
    <definedName name="_xlnm.Print_Area" localSheetId="31">'C-27'!$A$1:$E$40</definedName>
    <definedName name="_xlnm.Print_Area" localSheetId="32">'C-28'!$A$1:$E$40</definedName>
    <definedName name="_xlnm.Print_Area" localSheetId="33">'C-29'!$A$1:$P$34</definedName>
    <definedName name="_xlnm.Print_Area" localSheetId="5">'C-3'!$A$1:$E$9</definedName>
    <definedName name="_xlnm.Print_Area" localSheetId="34">'C-30'!$A$1:$Q$34</definedName>
    <definedName name="_xlnm.Print_Area" localSheetId="35">'C-31'!$A$1:$E$41</definedName>
    <definedName name="_xlnm.Print_Area" localSheetId="36">'C-32'!$A$1:$F$44</definedName>
    <definedName name="_xlnm.Print_Area" localSheetId="37">'C-33'!$A$1:$E$43</definedName>
    <definedName name="_xlnm.Print_Area" localSheetId="38">'C-34'!$A$1:$T$30</definedName>
    <definedName name="_xlnm.Print_Area" localSheetId="39">'C-35'!$A$1:$Q$30</definedName>
    <definedName name="_xlnm.Print_Area" localSheetId="40">'C-36'!$A$1:$AG$14</definedName>
    <definedName name="_xlnm.Print_Area" localSheetId="41">'C-37'!$A$1:$R$19</definedName>
    <definedName name="_xlnm.Print_Area" localSheetId="42">'C-38'!$A$1:$U$15</definedName>
    <definedName name="_xlnm.Print_Area" localSheetId="43">'C-39'!$A$1:$U$10</definedName>
    <definedName name="_xlnm.Print_Area" localSheetId="6">'C-3a'!$A$1:$F$11</definedName>
    <definedName name="_xlnm.Print_Area" localSheetId="7">'C-4'!$A$1:$H$30</definedName>
    <definedName name="_xlnm.Print_Area" localSheetId="44">'C-40'!$A$1:$I$15</definedName>
    <definedName name="_xlnm.Print_Area" localSheetId="8">'C-5'!$A$1:$J$34</definedName>
    <definedName name="_xlnm.Print_Area" localSheetId="9">'C-6'!$A$1:$H$10</definedName>
    <definedName name="_xlnm.Print_Area" localSheetId="10">'C-6 a'!$A$1:$H$8</definedName>
    <definedName name="_xlnm.Print_Area" localSheetId="11">'C-7'!$A$1:$D$12</definedName>
    <definedName name="_xlnm.Print_Area" localSheetId="12">'C-8'!$A$1:$N$6</definedName>
    <definedName name="_xlnm.Print_Area" localSheetId="13">'C-9'!$A$1:$H$6</definedName>
    <definedName name="blanco4">'C-5'!$B$24</definedName>
    <definedName name="blanco5">'C-5'!$C$24</definedName>
    <definedName name="blanco6">'C-5'!$D$24</definedName>
    <definedName name="blanco7">'C-5'!$E$24</definedName>
    <definedName name="blanco8">'C-5'!$F$24</definedName>
    <definedName name="blanco9">'C-5'!$G$24</definedName>
    <definedName name="blancorm">'C-5'!$H$24</definedName>
    <definedName name="cauquenesblanco">'C-26'!$O$29</definedName>
    <definedName name="cauquenestinto">'C-25'!$X$31</definedName>
    <definedName name="clementeblanco">'C-26'!$O$14</definedName>
    <definedName name="clementetinto">'C-25'!$X$16</definedName>
    <definedName name="colbuntinto">'C-25'!$X$25</definedName>
    <definedName name="constitucionblanco">'C-26'!$O$18</definedName>
    <definedName name="constituciontinto">'C-25'!$X$20</definedName>
    <definedName name="cureptoblanco">'C-26'!$O$20</definedName>
    <definedName name="cureptotinto">'C-25'!$X$22</definedName>
    <definedName name="curicoblanco">'C-26'!$O$2</definedName>
    <definedName name="curicotinto">'C-25'!$X$4</definedName>
    <definedName name="empedradoblanco">'C-26'!$O$16</definedName>
    <definedName name="empedradotinto">'C-25'!$X$18</definedName>
    <definedName name="familiablanco">'C-26'!$O$6</definedName>
    <definedName name="familiatinto">'C-25'!$X$8</definedName>
    <definedName name="hualañeblanco">'C-26'!$O$7</definedName>
    <definedName name="hualañetinto">'C-25'!$X$9</definedName>
    <definedName name="javiertinto">'C-25'!$X$30</definedName>
    <definedName name="licantenblanco">'C-26'!$O$8</definedName>
    <definedName name="licantentinto">'C-25'!$X$10</definedName>
    <definedName name="linaresblanco">'C-26'!$O$21</definedName>
    <definedName name="linarestinto">'C-25'!$X$23</definedName>
    <definedName name="longaviblanco">'C-26'!$O$24</definedName>
    <definedName name="longavitinto">'C-25'!$X$26</definedName>
    <definedName name="mauleblanco">'C-26'!$O$15</definedName>
    <definedName name="mauletinto">'C-25'!$X$17</definedName>
    <definedName name="mesa3" localSheetId="6">'C-3a'!#REF!</definedName>
    <definedName name="mesa3">'C-1'!$B$3</definedName>
    <definedName name="mesa4">'C-10'!$C$27</definedName>
    <definedName name="mesa5">'C-10'!$D$27</definedName>
    <definedName name="mesa6">'C-10'!$E$27</definedName>
    <definedName name="mesa7">'C-10'!$F$27</definedName>
    <definedName name="mesa8">'C-10'!$G$27</definedName>
    <definedName name="mesarm">'C-10'!$H$27</definedName>
    <definedName name="molinablanco">'C-26'!$O$5</definedName>
    <definedName name="molinatinto">'C-25'!$X$7</definedName>
    <definedName name="parralblanco">'C-26'!$O$25</definedName>
    <definedName name="parraltinto">'C-25'!$X$27</definedName>
    <definedName name="pelarcoblanco">'C-26'!$O$12</definedName>
    <definedName name="pelarcotinto">'C-25'!$X$14</definedName>
    <definedName name="pencahueblanco">'C-26'!$O$17</definedName>
    <definedName name="pencahuetinto">'C-25'!$X$19</definedName>
    <definedName name="raucoblanco">'C-26'!$O$10</definedName>
    <definedName name="raucotinto">'C-25'!$X$12</definedName>
    <definedName name="retiroblanco">'C-26'!$O$26</definedName>
    <definedName name="retirotinto">'C-25'!$X$28</definedName>
    <definedName name="rioclaroblanco">'C-26'!$O$13</definedName>
    <definedName name="rioclarotinto">'C-25'!$X$15</definedName>
    <definedName name="romeralblanco">'C-26'!$O$4</definedName>
    <definedName name="romeraltinto">'C-25'!$X$6</definedName>
    <definedName name="sanjavierblanco">'C-26'!$O$28</definedName>
    <definedName name="talcablanco">'C-26'!$O$11</definedName>
    <definedName name="talcatinto">'C-25'!$X$13</definedName>
    <definedName name="tenoblanco">'C-26'!$O$3</definedName>
    <definedName name="tenotinto">'C-25'!$X$5</definedName>
    <definedName name="tinto4">'C-4'!$B$23</definedName>
    <definedName name="tinto5">'C-4'!$C$23</definedName>
    <definedName name="tinto6">'C-4'!$D$23</definedName>
    <definedName name="tinto7">'C-4'!$E$23</definedName>
    <definedName name="tinto8">'C-4'!$F$23</definedName>
    <definedName name="tintorm">'C-4'!$G$23</definedName>
    <definedName name="vichuquenblanco">'C-26'!$O$9</definedName>
    <definedName name="vichuquentinto">'C-25'!$X$11</definedName>
    <definedName name="yerbasblanco">'C-26'!$O$22</definedName>
    <definedName name="yerbastinto">'C-25'!$X$24</definedName>
  </definedNames>
  <calcPr fullCalcOnLoad="1" iterate="1" iterateCount="1" iterateDelta="0.001"/>
</workbook>
</file>

<file path=xl/sharedStrings.xml><?xml version="1.0" encoding="utf-8"?>
<sst xmlns="http://schemas.openxmlformats.org/spreadsheetml/2006/main" count="1587" uniqueCount="597">
  <si>
    <t>Regiones</t>
  </si>
  <si>
    <t>Vides Pisqueras</t>
  </si>
  <si>
    <t>Vides de Vinificación</t>
  </si>
  <si>
    <t>Total</t>
  </si>
  <si>
    <t>ATACAMA</t>
  </si>
  <si>
    <t>COQUIMBO</t>
  </si>
  <si>
    <t>VALPARAÍSO</t>
  </si>
  <si>
    <t>LIB.B.O'HIGGINS</t>
  </si>
  <si>
    <t>DEL MAULE</t>
  </si>
  <si>
    <t>DEL BIO BIO</t>
  </si>
  <si>
    <t>METROPOLITANA</t>
  </si>
  <si>
    <t>TOTAL NACIONAL</t>
  </si>
  <si>
    <t>Blancas</t>
  </si>
  <si>
    <t>Tintas</t>
  </si>
  <si>
    <t>LIB.BDO. O'HIGGINS</t>
  </si>
  <si>
    <t>Total Nacional</t>
  </si>
  <si>
    <t>Coquimbo</t>
  </si>
  <si>
    <t>Valparaiso</t>
  </si>
  <si>
    <t>O'Higgins</t>
  </si>
  <si>
    <t>Del Maule</t>
  </si>
  <si>
    <t>Del Bio Bio</t>
  </si>
  <si>
    <t>Metropolitana</t>
  </si>
  <si>
    <t>Total País</t>
  </si>
  <si>
    <t xml:space="preserve"> </t>
  </si>
  <si>
    <t>Cabernet Sauvignon</t>
  </si>
  <si>
    <t>Pais</t>
  </si>
  <si>
    <t>Merlot</t>
  </si>
  <si>
    <t>Tintoreras</t>
  </si>
  <si>
    <t>Carignan</t>
  </si>
  <si>
    <t>Cot</t>
  </si>
  <si>
    <t>Pinot Noir</t>
  </si>
  <si>
    <t>Cinsaut</t>
  </si>
  <si>
    <t>Otras Tintas</t>
  </si>
  <si>
    <t>Mezclas Tintas</t>
  </si>
  <si>
    <t>Cabernet Franc</t>
  </si>
  <si>
    <t>Alicante Bouschet</t>
  </si>
  <si>
    <t>Zinfandel</t>
  </si>
  <si>
    <t>Mourvedre</t>
  </si>
  <si>
    <t>Sangiovese</t>
  </si>
  <si>
    <t>Petit Verdot</t>
  </si>
  <si>
    <t>Verdot</t>
  </si>
  <si>
    <t>Sauvignon Blanc</t>
  </si>
  <si>
    <t>Mosc.Alejandría</t>
  </si>
  <si>
    <t>Chardonnay</t>
  </si>
  <si>
    <t>Semillón</t>
  </si>
  <si>
    <t>Torontel</t>
  </si>
  <si>
    <t>Mezclas Blancas</t>
  </si>
  <si>
    <t>Otras Blancas</t>
  </si>
  <si>
    <t>Chasselas</t>
  </si>
  <si>
    <t>Riesling</t>
  </si>
  <si>
    <t>Chenin Blanc</t>
  </si>
  <si>
    <t>Blanca Ovoide</t>
  </si>
  <si>
    <t>Moscatel Rosada</t>
  </si>
  <si>
    <t>Gewurztraminer</t>
  </si>
  <si>
    <t>Pinot Blanc</t>
  </si>
  <si>
    <t>Viognier</t>
  </si>
  <si>
    <t>Pinot Gris</t>
  </si>
  <si>
    <t>Cristal</t>
  </si>
  <si>
    <t>Cargadora</t>
  </si>
  <si>
    <t>Región</t>
  </si>
  <si>
    <t>Tamaño de la Propiedad</t>
  </si>
  <si>
    <t>Total Regional</t>
  </si>
  <si>
    <t>De 0 a 1</t>
  </si>
  <si>
    <t>1.1 a 5.0</t>
  </si>
  <si>
    <t>5.1 a 10.0</t>
  </si>
  <si>
    <t>10.1 a 20.0</t>
  </si>
  <si>
    <t>20.1 a 50.0</t>
  </si>
  <si>
    <t>mayor a 50</t>
  </si>
  <si>
    <t>L.B.O'HIGGINS</t>
  </si>
  <si>
    <t>METROPOL.</t>
  </si>
  <si>
    <t>TOTAL</t>
  </si>
  <si>
    <t>Atacama</t>
  </si>
  <si>
    <t>Moscatel de Austria</t>
  </si>
  <si>
    <t>Pedro Jimenez</t>
  </si>
  <si>
    <t>Moscatel de Alejandría</t>
  </si>
  <si>
    <t>Otras</t>
  </si>
  <si>
    <t>Moscatel Amarilla</t>
  </si>
  <si>
    <t>Albilla</t>
  </si>
  <si>
    <t>Moscatel Blanca Temprana</t>
  </si>
  <si>
    <t>Superficie Plantada</t>
  </si>
  <si>
    <t>Riego</t>
  </si>
  <si>
    <t>Secano</t>
  </si>
  <si>
    <t>Vega</t>
  </si>
  <si>
    <t>Total Superficie Regional</t>
  </si>
  <si>
    <t>IV</t>
  </si>
  <si>
    <t>V</t>
  </si>
  <si>
    <t>VI</t>
  </si>
  <si>
    <t>VII</t>
  </si>
  <si>
    <t>VIII</t>
  </si>
  <si>
    <t>1,1  a  5,0</t>
  </si>
  <si>
    <t>5,1  a  10</t>
  </si>
  <si>
    <t>10,1  a  20</t>
  </si>
  <si>
    <t>20,1  a  50</t>
  </si>
  <si>
    <t>Valparaíso</t>
  </si>
  <si>
    <t>Thompson Seedless</t>
  </si>
  <si>
    <t>Flame Seedless</t>
  </si>
  <si>
    <t>Ribier</t>
  </si>
  <si>
    <t>Red Globe</t>
  </si>
  <si>
    <t>Ruby Seedless</t>
  </si>
  <si>
    <t>Black Seedless</t>
  </si>
  <si>
    <t>Superior</t>
  </si>
  <si>
    <t>Red Seedless</t>
  </si>
  <si>
    <t>Perlette</t>
  </si>
  <si>
    <t>Emperor</t>
  </si>
  <si>
    <t>Dawn Seedless</t>
  </si>
  <si>
    <t>Almería</t>
  </si>
  <si>
    <t>Flame Tokay</t>
  </si>
  <si>
    <t>Cardinal</t>
  </si>
  <si>
    <t>Calmería</t>
  </si>
  <si>
    <t>Italia Pirovano</t>
  </si>
  <si>
    <t>Kioho</t>
  </si>
  <si>
    <t>King Huseiny</t>
  </si>
  <si>
    <t>Jakes</t>
  </si>
  <si>
    <t>20.1 a 50</t>
  </si>
  <si>
    <t>Provincia</t>
  </si>
  <si>
    <t>Comuna</t>
  </si>
  <si>
    <t>Pisqueras</t>
  </si>
  <si>
    <t>Vinífera</t>
  </si>
  <si>
    <t>COPIAPO</t>
  </si>
  <si>
    <t>T.AMARILLA</t>
  </si>
  <si>
    <t>HUASCO</t>
  </si>
  <si>
    <t>VALLENAR</t>
  </si>
  <si>
    <t xml:space="preserve"> A.del CARMEN</t>
  </si>
  <si>
    <t xml:space="preserve">TOTAL </t>
  </si>
  <si>
    <t xml:space="preserve"> Número de Propiedades</t>
  </si>
  <si>
    <t>Pisquera</t>
  </si>
  <si>
    <t>Vinificación</t>
  </si>
  <si>
    <t>ELQUI</t>
  </si>
  <si>
    <t>La Serena</t>
  </si>
  <si>
    <t>Vicuña</t>
  </si>
  <si>
    <t>Paihuano</t>
  </si>
  <si>
    <t>LIMARI</t>
  </si>
  <si>
    <t>Ovalle</t>
  </si>
  <si>
    <t>Rio Hurtado</t>
  </si>
  <si>
    <t>Monte Patria</t>
  </si>
  <si>
    <t>Combarbalá</t>
  </si>
  <si>
    <t>Punitaqui</t>
  </si>
  <si>
    <t>CHOAPA</t>
  </si>
  <si>
    <t>Illapel</t>
  </si>
  <si>
    <t>Salamanca</t>
  </si>
  <si>
    <t>Mincha</t>
  </si>
  <si>
    <t>Variedades de Vinificación</t>
  </si>
  <si>
    <t>Petorca</t>
  </si>
  <si>
    <t>Cabildo</t>
  </si>
  <si>
    <t>Los Andes</t>
  </si>
  <si>
    <t>San Esteban</t>
  </si>
  <si>
    <t>Calle Larga</t>
  </si>
  <si>
    <t>Rinconada</t>
  </si>
  <si>
    <t>San Felipe de Aconcagua</t>
  </si>
  <si>
    <t>San Felipe</t>
  </si>
  <si>
    <t>Putaendo</t>
  </si>
  <si>
    <t>Santa Maria</t>
  </si>
  <si>
    <t>Panquehue</t>
  </si>
  <si>
    <t>Llay Llay</t>
  </si>
  <si>
    <t>Catemu</t>
  </si>
  <si>
    <t>Quillota</t>
  </si>
  <si>
    <t>Nogales</t>
  </si>
  <si>
    <t>Hijuelas</t>
  </si>
  <si>
    <t>Limache</t>
  </si>
  <si>
    <t>Olmué</t>
  </si>
  <si>
    <t>Quilpué</t>
  </si>
  <si>
    <t>Villa Alemana</t>
  </si>
  <si>
    <t>Casablanca</t>
  </si>
  <si>
    <t>Total Región</t>
  </si>
  <si>
    <t>PETORCA</t>
  </si>
  <si>
    <t>LOS ANDES</t>
  </si>
  <si>
    <t>SAN FELIPE DE ACONCAGUA</t>
  </si>
  <si>
    <t>QUILLOTA</t>
  </si>
  <si>
    <t>País</t>
  </si>
  <si>
    <t xml:space="preserve">Santa María </t>
  </si>
  <si>
    <t>Cachapoal</t>
  </si>
  <si>
    <t>Rancagua</t>
  </si>
  <si>
    <t>Graneros</t>
  </si>
  <si>
    <t>Mostazal</t>
  </si>
  <si>
    <t>Codegua</t>
  </si>
  <si>
    <t>Machali</t>
  </si>
  <si>
    <t>Olivar</t>
  </si>
  <si>
    <t>Requinoa</t>
  </si>
  <si>
    <t>Rengo</t>
  </si>
  <si>
    <t>Malloa</t>
  </si>
  <si>
    <t>Quinta Tilcoco</t>
  </si>
  <si>
    <t>San Vicente</t>
  </si>
  <si>
    <t>Pichidegua</t>
  </si>
  <si>
    <t>Peumo</t>
  </si>
  <si>
    <t>Coltauco</t>
  </si>
  <si>
    <t>Coinco</t>
  </si>
  <si>
    <t>Doñihue</t>
  </si>
  <si>
    <t>Las Cabras</t>
  </si>
  <si>
    <t>Colchagua</t>
  </si>
  <si>
    <t>San Fernando</t>
  </si>
  <si>
    <t>Chimbarongo</t>
  </si>
  <si>
    <t>Placilla</t>
  </si>
  <si>
    <t>Nancagua</t>
  </si>
  <si>
    <t>Chepica</t>
  </si>
  <si>
    <t xml:space="preserve"> Santa Cruz</t>
  </si>
  <si>
    <t>Lolol</t>
  </si>
  <si>
    <t>Pumanque</t>
  </si>
  <si>
    <t>Palmilla</t>
  </si>
  <si>
    <t>Peralillo</t>
  </si>
  <si>
    <t>Cardenal Caro</t>
  </si>
  <si>
    <t>Navidad</t>
  </si>
  <si>
    <t>Litueche</t>
  </si>
  <si>
    <t>La Estrella</t>
  </si>
  <si>
    <t>Marchigue</t>
  </si>
  <si>
    <t>Paredones</t>
  </si>
  <si>
    <t>CACHAPOAL</t>
  </si>
  <si>
    <t>COLCHAGUA</t>
  </si>
  <si>
    <t>Chépica</t>
  </si>
  <si>
    <t>Santa Cruz</t>
  </si>
  <si>
    <t>CARDENAL CARO</t>
  </si>
  <si>
    <t>A.Bouschet</t>
  </si>
  <si>
    <t>Machalí</t>
  </si>
  <si>
    <t>Qta Tilcoco</t>
  </si>
  <si>
    <t>Curicó</t>
  </si>
  <si>
    <t>Teno</t>
  </si>
  <si>
    <t>Romeral</t>
  </si>
  <si>
    <t>Molina</t>
  </si>
  <si>
    <t>Sagrada Familia</t>
  </si>
  <si>
    <t>Hualañe</t>
  </si>
  <si>
    <t>Licantén</t>
  </si>
  <si>
    <t>Vichuquen</t>
  </si>
  <si>
    <t>Rauco</t>
  </si>
  <si>
    <t>Talca</t>
  </si>
  <si>
    <t>Pelarco</t>
  </si>
  <si>
    <t>Rio Claro</t>
  </si>
  <si>
    <t>San Clemente</t>
  </si>
  <si>
    <t>Maule</t>
  </si>
  <si>
    <t>Empedrado</t>
  </si>
  <si>
    <t>Pencahue</t>
  </si>
  <si>
    <t>Constitución</t>
  </si>
  <si>
    <t>Curepto</t>
  </si>
  <si>
    <t>Linares</t>
  </si>
  <si>
    <t>Yerbas Buenas</t>
  </si>
  <si>
    <t>Colbún</t>
  </si>
  <si>
    <t>Longaví</t>
  </si>
  <si>
    <t>Parral</t>
  </si>
  <si>
    <t>Retiro</t>
  </si>
  <si>
    <t>Villa Alegre</t>
  </si>
  <si>
    <t>San Javier</t>
  </si>
  <si>
    <t>Cauquenes</t>
  </si>
  <si>
    <t>Chanco</t>
  </si>
  <si>
    <t>Pelluhue</t>
  </si>
  <si>
    <t>CURICÓ</t>
  </si>
  <si>
    <t>Sda.Familia</t>
  </si>
  <si>
    <t>TALCA</t>
  </si>
  <si>
    <t>LINARES</t>
  </si>
  <si>
    <t>CAUQUENES</t>
  </si>
  <si>
    <t>Mezclas tintas</t>
  </si>
  <si>
    <t>Vichuquén</t>
  </si>
  <si>
    <t>Río Claro</t>
  </si>
  <si>
    <t>Yerbas Bnas.</t>
  </si>
  <si>
    <t>V. Alegre</t>
  </si>
  <si>
    <t xml:space="preserve"> Cauquenes</t>
  </si>
  <si>
    <t>ÑUBLE</t>
  </si>
  <si>
    <t>Cobquecura</t>
  </si>
  <si>
    <t>Quirihue</t>
  </si>
  <si>
    <t>Ñiquen</t>
  </si>
  <si>
    <t>San Carlos</t>
  </si>
  <si>
    <t>Ninhue</t>
  </si>
  <si>
    <t>San Nicolás</t>
  </si>
  <si>
    <t>Trehuaco</t>
  </si>
  <si>
    <t>Portezuelo</t>
  </si>
  <si>
    <t>Chillán</t>
  </si>
  <si>
    <t>Coihueco</t>
  </si>
  <si>
    <t>Coelemu</t>
  </si>
  <si>
    <t>Ranquil</t>
  </si>
  <si>
    <t>Pinto</t>
  </si>
  <si>
    <t>Quillón</t>
  </si>
  <si>
    <t>Bulnes</t>
  </si>
  <si>
    <t>San Ignacio</t>
  </si>
  <si>
    <t>El Carmen</t>
  </si>
  <si>
    <t>Pemuco</t>
  </si>
  <si>
    <t>Los Angeles</t>
  </si>
  <si>
    <t>Laja</t>
  </si>
  <si>
    <t>San Rosendo</t>
  </si>
  <si>
    <t>Yumbel</t>
  </si>
  <si>
    <t>Cabrero</t>
  </si>
  <si>
    <t>Quilleco</t>
  </si>
  <si>
    <t>Mulchén</t>
  </si>
  <si>
    <t>Nacimiento</t>
  </si>
  <si>
    <t>Negrete</t>
  </si>
  <si>
    <t>CONCEPCIÓN</t>
  </si>
  <si>
    <t>Tomé</t>
  </si>
  <si>
    <t>Florida</t>
  </si>
  <si>
    <t>Hualqui</t>
  </si>
  <si>
    <t>Santa Juana</t>
  </si>
  <si>
    <t>Número Propiedades</t>
  </si>
  <si>
    <t xml:space="preserve"> Cobquecura</t>
  </si>
  <si>
    <t xml:space="preserve"> Chillán</t>
  </si>
  <si>
    <t xml:space="preserve"> Blanca Ovoide</t>
  </si>
  <si>
    <t xml:space="preserve">Semillón </t>
  </si>
  <si>
    <t>Santiago</t>
  </si>
  <si>
    <t>Conchali</t>
  </si>
  <si>
    <t>Las Condes</t>
  </si>
  <si>
    <t>Peñalolen</t>
  </si>
  <si>
    <t>La Florida</t>
  </si>
  <si>
    <t>La Granja</t>
  </si>
  <si>
    <t>La Pintana</t>
  </si>
  <si>
    <t>Maipú</t>
  </si>
  <si>
    <t>Pudahuel</t>
  </si>
  <si>
    <t>Quilicura</t>
  </si>
  <si>
    <t>Cerrillos</t>
  </si>
  <si>
    <t>Renca</t>
  </si>
  <si>
    <t>Chacabuco</t>
  </si>
  <si>
    <t>Colina</t>
  </si>
  <si>
    <t>Lampa</t>
  </si>
  <si>
    <t>Til Til</t>
  </si>
  <si>
    <t>Cordillera</t>
  </si>
  <si>
    <t>Puente Alto</t>
  </si>
  <si>
    <t>San José de Maipo</t>
  </si>
  <si>
    <t>Pirque</t>
  </si>
  <si>
    <t>Maipo</t>
  </si>
  <si>
    <t>San Bernardo</t>
  </si>
  <si>
    <t>Buin</t>
  </si>
  <si>
    <t>Paine</t>
  </si>
  <si>
    <t>Calera de Tango</t>
  </si>
  <si>
    <t>Melipilla</t>
  </si>
  <si>
    <t xml:space="preserve">Melipilla </t>
  </si>
  <si>
    <t>Maria Pinto</t>
  </si>
  <si>
    <t>Curacaví</t>
  </si>
  <si>
    <t>Alhué</t>
  </si>
  <si>
    <t>San Pedro</t>
  </si>
  <si>
    <t>Talagante</t>
  </si>
  <si>
    <t>Peñaflor</t>
  </si>
  <si>
    <t>Isla de Maipo</t>
  </si>
  <si>
    <t>El Monte</t>
  </si>
  <si>
    <t>SANTIAGO</t>
  </si>
  <si>
    <t>CHACABUCO</t>
  </si>
  <si>
    <t>CORDILLERA</t>
  </si>
  <si>
    <t>Sn.J.de Maipo</t>
  </si>
  <si>
    <t>MAIPO</t>
  </si>
  <si>
    <t>Sn Bernardo</t>
  </si>
  <si>
    <t>C.de Tango</t>
  </si>
  <si>
    <t>MELIPILLA</t>
  </si>
  <si>
    <t>Curacavi</t>
  </si>
  <si>
    <t>TALAGANTE</t>
  </si>
  <si>
    <t>I.de Maipo</t>
  </si>
  <si>
    <t>S.J.de Maipo</t>
  </si>
  <si>
    <t>C. de Tango</t>
  </si>
  <si>
    <t>María Pinto</t>
  </si>
  <si>
    <t>Curacavï</t>
  </si>
  <si>
    <t>REGIONES</t>
  </si>
  <si>
    <t>VIDES PISQUERAS</t>
  </si>
  <si>
    <t>VIDES DE VINIFICACIÓN</t>
  </si>
  <si>
    <t>TOTALES</t>
  </si>
  <si>
    <t>CEPAJE</t>
  </si>
  <si>
    <t>AÑOS</t>
  </si>
  <si>
    <t>VARIACIÓN ANUAL</t>
  </si>
  <si>
    <t>94/95</t>
  </si>
  <si>
    <t>95/96</t>
  </si>
  <si>
    <t>96/97</t>
  </si>
  <si>
    <t>Hectáreas</t>
  </si>
  <si>
    <t>Porcentaje</t>
  </si>
  <si>
    <t>10,5</t>
  </si>
  <si>
    <t>6,6</t>
  </si>
  <si>
    <t>22,1</t>
  </si>
  <si>
    <t>14,9</t>
  </si>
  <si>
    <t>19,6</t>
  </si>
  <si>
    <t>67,3</t>
  </si>
  <si>
    <t>6,0</t>
  </si>
  <si>
    <t>2,3</t>
  </si>
  <si>
    <t>23,5</t>
  </si>
  <si>
    <t>2,5</t>
  </si>
  <si>
    <t>0,6</t>
  </si>
  <si>
    <t>6,5</t>
  </si>
  <si>
    <t>2,9</t>
  </si>
  <si>
    <t>-12,2</t>
  </si>
  <si>
    <t>5,4</t>
  </si>
  <si>
    <t>55,7</t>
  </si>
  <si>
    <t>33,4</t>
  </si>
  <si>
    <t>43,2</t>
  </si>
  <si>
    <t>-3,5</t>
  </si>
  <si>
    <t>7,0</t>
  </si>
  <si>
    <t>-2,1</t>
  </si>
  <si>
    <t>-1,2</t>
  </si>
  <si>
    <t>-7,2</t>
  </si>
  <si>
    <t>-4,4</t>
  </si>
  <si>
    <t xml:space="preserve">-- </t>
  </si>
  <si>
    <t>-0,2</t>
  </si>
  <si>
    <t>Otros</t>
  </si>
  <si>
    <t>0,7</t>
  </si>
  <si>
    <t>0,8</t>
  </si>
  <si>
    <t>Totales</t>
  </si>
  <si>
    <t>2,4</t>
  </si>
  <si>
    <t>13,5</t>
  </si>
  <si>
    <t>REGIÓN</t>
  </si>
  <si>
    <t>Litros de vino</t>
  </si>
  <si>
    <t>Litros de mosto</t>
  </si>
  <si>
    <t>III</t>
  </si>
  <si>
    <t>R.M.</t>
  </si>
  <si>
    <t>Variedades uvas Pisqueras</t>
  </si>
  <si>
    <t>VINO</t>
  </si>
  <si>
    <t>CHICHA</t>
  </si>
  <si>
    <t>MOSTO</t>
  </si>
  <si>
    <t xml:space="preserve">VINO </t>
  </si>
  <si>
    <t>237.404.235</t>
  </si>
  <si>
    <t>1.538.673</t>
  </si>
  <si>
    <t>44.834.951</t>
  </si>
  <si>
    <t>73.101.858</t>
  </si>
  <si>
    <t>212.757.436</t>
  </si>
  <si>
    <t>1.393.698</t>
  </si>
  <si>
    <t>2.658.707</t>
  </si>
  <si>
    <t>103.777.079</t>
  </si>
  <si>
    <t>35.495.656</t>
  </si>
  <si>
    <t>95.023.790</t>
  </si>
  <si>
    <t>223.981.304</t>
  </si>
  <si>
    <t>106.264.200</t>
  </si>
  <si>
    <t>50.367.771</t>
  </si>
  <si>
    <t>108.277.575</t>
  </si>
  <si>
    <t>276.647.830</t>
  </si>
  <si>
    <t>1.714.381</t>
  </si>
  <si>
    <t>83.189.869</t>
  </si>
  <si>
    <t>36.946.003</t>
  </si>
  <si>
    <t>121.622.086</t>
  </si>
  <si>
    <t>290.904.043</t>
  </si>
  <si>
    <t>3.244.205</t>
  </si>
  <si>
    <t>6.515.314</t>
  </si>
  <si>
    <t>25.832.774</t>
  </si>
  <si>
    <t>61.450.316</t>
  </si>
  <si>
    <t>129.598.115</t>
  </si>
  <si>
    <t>337.272.679</t>
  </si>
  <si>
    <t>1.712.315</t>
  </si>
  <si>
    <t>7.207.305</t>
  </si>
  <si>
    <t>45.096.779</t>
  </si>
  <si>
    <t>67.418.061</t>
  </si>
  <si>
    <t>143.592.174</t>
  </si>
  <si>
    <t>381.666.970</t>
  </si>
  <si>
    <t>10.809.428</t>
  </si>
  <si>
    <t>49.090.541</t>
  </si>
  <si>
    <t>56.635.573</t>
  </si>
  <si>
    <t>131.768.817</t>
  </si>
  <si>
    <t>1.186.916</t>
  </si>
  <si>
    <t>2.577.873</t>
  </si>
  <si>
    <t>82.543.859</t>
  </si>
  <si>
    <t>96.358.857</t>
  </si>
  <si>
    <t>159.501.823</t>
  </si>
  <si>
    <t xml:space="preserve">          La Ley 18.455 que regula producción y comercialización de las bebidas alcohólicas y vinagres, publicada el 11 de noviembre de 1985, le encarga al Servicio Agrícola y Ganadero, llevar un Catastro del Viñedo Chileno con la información actualizada de todos los propietarios o tenedores de viñas y parronales.</t>
  </si>
  <si>
    <t xml:space="preserve">          Es así, como en el año 1985 se confeccionó el catastro nacional en esta materia, el cual se reactualizó completamente el año 1993 y desde ese año a la fecha, se mantiene al día.</t>
  </si>
  <si>
    <t xml:space="preserve">          La motivación del Servicio de presentar anualmente este Catastro del Viñedo Chileno, obedece a la necesidad de aportar antecedentes estadísticos que sirvan para enfrentar en forma consistente, la implementación de políticas adecuadas al desarrollo del sector, el control de la zonificación vitícola y denominaciones de origen de vinos, como también, una adecuada toma de decisiones de los diferentes agentes que intervienen en esta área de la agricultura chilena.</t>
  </si>
  <si>
    <t xml:space="preserve">          La información recopilada incluye antecedentes de localización del viñedo, superficie de variedades, sistemas de conducción, régimen hídrico, edad de plantaciones y la individualización completa del propietario.</t>
  </si>
  <si>
    <t>Indice de Cuadros :</t>
  </si>
  <si>
    <t>Cuadro nº 1 :</t>
  </si>
  <si>
    <t>Cuadro nº 2 :</t>
  </si>
  <si>
    <t>Cuadro nº 3 :</t>
  </si>
  <si>
    <t>Cuadro nº 4 :</t>
  </si>
  <si>
    <t xml:space="preserve">Cuadro nº 5 : </t>
  </si>
  <si>
    <t>Cuadro nº 6 :</t>
  </si>
  <si>
    <t>Cuadro nº 7 :</t>
  </si>
  <si>
    <t>Cuadro nº 8 :</t>
  </si>
  <si>
    <t>Cuadro nº 9 :</t>
  </si>
  <si>
    <t>Cuadro nº 10:</t>
  </si>
  <si>
    <t>Cuadro nº 11:</t>
  </si>
  <si>
    <t>Cuadro nº 12:</t>
  </si>
  <si>
    <t>Cuadro nº 13:</t>
  </si>
  <si>
    <t>Cuadro nº 14:</t>
  </si>
  <si>
    <t>Cuadro nº 15:</t>
  </si>
  <si>
    <t>Cuadro nº 16:</t>
  </si>
  <si>
    <t>Cuadro nº 17:</t>
  </si>
  <si>
    <t>Cuadro nº 18:</t>
  </si>
  <si>
    <t>Cuadro nº 19:</t>
  </si>
  <si>
    <t>Cuadro nº 20:</t>
  </si>
  <si>
    <t>Cuadro nº 21:</t>
  </si>
  <si>
    <t>Cuadro nº 22:</t>
  </si>
  <si>
    <t>Cuadro nº 23:</t>
  </si>
  <si>
    <t>Cuadro nº 24:</t>
  </si>
  <si>
    <t>cuadro nº 25:</t>
  </si>
  <si>
    <t>Cuadro nº 26:</t>
  </si>
  <si>
    <t>Cuadro nº 27:</t>
  </si>
  <si>
    <t>Cuadro nº 29:</t>
  </si>
  <si>
    <t>Cuadro nº 30:</t>
  </si>
  <si>
    <t>Cuadro nº 31:</t>
  </si>
  <si>
    <t>Cuadro nº 32:</t>
  </si>
  <si>
    <t>Cuadro nº 33:</t>
  </si>
  <si>
    <t>Cuadro nº 36:</t>
  </si>
  <si>
    <t>Cuadro nº 37:</t>
  </si>
  <si>
    <t>Cuadro nº 38:</t>
  </si>
  <si>
    <t>Cuadro nº 39:</t>
  </si>
  <si>
    <t>Cons.Fresco</t>
  </si>
  <si>
    <t>Cons.fresco</t>
  </si>
  <si>
    <t xml:space="preserve"> Variedades Cons. Fresco</t>
  </si>
  <si>
    <t>Variedades de Cons. Fresco</t>
  </si>
  <si>
    <t>Variedades de Cons.Fresco</t>
  </si>
  <si>
    <t>VIDES DE CONSUMO FRESCO</t>
  </si>
  <si>
    <t>Variedades uvas para Vinificación</t>
  </si>
  <si>
    <t>Variedades uvas para cons.Fresco</t>
  </si>
  <si>
    <t>Vides de Cons.Fresco</t>
  </si>
  <si>
    <t>97/98</t>
  </si>
  <si>
    <t>Nebbiolo</t>
  </si>
  <si>
    <t>Araucania</t>
  </si>
  <si>
    <t>ARAUCANIA</t>
  </si>
  <si>
    <t>IX</t>
  </si>
  <si>
    <t>-</t>
  </si>
  <si>
    <t>MALLECO</t>
  </si>
  <si>
    <t>Traiguén</t>
  </si>
  <si>
    <t>Número de Propiedades</t>
  </si>
  <si>
    <t>CATASTRO VIDES CONSUMO FRESCO Y VINIFICACION</t>
  </si>
  <si>
    <t>IXª REGIÓN (ha)</t>
  </si>
  <si>
    <t>NÚMERO DE PROPIEDADES CON PLANTACIÓN DE VIDES</t>
  </si>
  <si>
    <t>SUPERFICIE COMUNAL DE CEPAJES DE VINIFICACIÓN</t>
  </si>
  <si>
    <t>Cuadro nº 34:</t>
  </si>
  <si>
    <t>Cuadro nº 35.</t>
  </si>
  <si>
    <t>Cuadro nº 40:</t>
  </si>
  <si>
    <t>98/99</t>
  </si>
  <si>
    <t>Tintorera</t>
  </si>
  <si>
    <t>Cartagena</t>
  </si>
  <si>
    <t>San Antonio</t>
  </si>
  <si>
    <t>SAN ANTONIO</t>
  </si>
  <si>
    <t>Marsanne</t>
  </si>
  <si>
    <t>Pichilemu</t>
  </si>
  <si>
    <t>BIO - BIO</t>
  </si>
  <si>
    <t>Carmenère</t>
  </si>
  <si>
    <t>Llay - Llay</t>
  </si>
  <si>
    <t>Roussane</t>
  </si>
  <si>
    <t>Sauvignon Gris</t>
  </si>
  <si>
    <t>Sauvignon Vert</t>
  </si>
  <si>
    <t>Portugais Blue</t>
  </si>
  <si>
    <t>Petit Syrah</t>
  </si>
  <si>
    <t>Tempranillo</t>
  </si>
  <si>
    <t>Crimson Seedless</t>
  </si>
  <si>
    <t>M. De Frontignan</t>
  </si>
  <si>
    <t>Calle Laarga</t>
  </si>
  <si>
    <t>Syrah</t>
  </si>
  <si>
    <t>M. de alejandría</t>
  </si>
  <si>
    <t>M.de Frontignan</t>
  </si>
  <si>
    <t>Total Comuna</t>
  </si>
  <si>
    <t>M.de Alejandría</t>
  </si>
  <si>
    <t>M.Rosada</t>
  </si>
  <si>
    <t>00</t>
  </si>
  <si>
    <t>99/00</t>
  </si>
  <si>
    <t>* Los valores totales han sido aproximados a la cifra superior o inferior según corresponda</t>
  </si>
  <si>
    <t>M.de Alejandria</t>
  </si>
  <si>
    <t xml:space="preserve">% VARIACION </t>
  </si>
  <si>
    <t>Años</t>
  </si>
  <si>
    <t>Cuadro n° 6-A:</t>
  </si>
  <si>
    <t>Cuadro n° 3-A</t>
  </si>
  <si>
    <t xml:space="preserve">  Catastro de superficie plantada según sistema de conducción (hectáreas), en vides para vinificación.</t>
  </si>
  <si>
    <t>Sistema de Conducción</t>
  </si>
  <si>
    <t>Espaldera</t>
  </si>
  <si>
    <t>Parrón</t>
  </si>
  <si>
    <t>Cabeza</t>
  </si>
  <si>
    <t>San Rafael</t>
  </si>
  <si>
    <t>01</t>
  </si>
  <si>
    <t>00/01</t>
  </si>
  <si>
    <t>Melisa (Princess Seedless)</t>
  </si>
  <si>
    <t>Lacrima Christi</t>
  </si>
  <si>
    <t>02</t>
  </si>
  <si>
    <t>01/02</t>
  </si>
  <si>
    <t xml:space="preserve">          Esta actualización a diciembre de 2002, recoge la información de nuevas plantaciones no censadas a esta fecha , como también se ha verificado la información disponible en aquellas referencias que hubieren sufrido variaciones recopilando los antecedentes nuevos de estos predios.  Se trabajó con una cartografía de terreno, definiéndose como plantación comercial a la superficie ocupada con viñas o parronales, de tamaño igual o superior a 0,5 hectáreas.</t>
  </si>
  <si>
    <t>T</t>
  </si>
  <si>
    <t>RM</t>
  </si>
  <si>
    <t xml:space="preserve">  Catastro Vitícola Nacional (hectáreas). Diciembre 2002</t>
  </si>
  <si>
    <t xml:space="preserve">  Catastro Nacional de vides  para  Vinificación (hectáreas).</t>
  </si>
  <si>
    <t xml:space="preserve">  Catastro nacional de superficie plantada de vides  para  vinificación según régimen hídrico (hectáreas).</t>
  </si>
  <si>
    <t xml:space="preserve">  Distribución nacional de cepajes tintos de vides  para  vinificación (hectáreas)</t>
  </si>
  <si>
    <t xml:space="preserve">  Distribución nacional de cepajes blancos de vides para vinificación (hectáreas).</t>
  </si>
  <si>
    <t xml:space="preserve">  Distribución de propiedades de vides para  vinificación según rangos de superficie (hectáreas).</t>
  </si>
  <si>
    <t xml:space="preserve">  Catastro Nacional de vides para pisco (hectáreas).</t>
  </si>
  <si>
    <t xml:space="preserve">  Evolución de Propiedades de vides para vinificación según rangos de superficie (hectáreas) . Años  1997 - 2002</t>
  </si>
  <si>
    <t xml:space="preserve">  Evolución superficie de vides para pisco. Años 1985-2002 (hectáreas).</t>
  </si>
  <si>
    <t xml:space="preserve">  Distribución del número de propiedades de vides para pisco según rangos de superficie (hectáreas).</t>
  </si>
  <si>
    <t xml:space="preserve">  Catastro Nacional de vides para consumo fresco (hectáreas).</t>
  </si>
  <si>
    <t xml:space="preserve">  Distribución del número de propiedades de vides para consumo fresco según rangos de superficie (hectáreas).</t>
  </si>
  <si>
    <t xml:space="preserve">  Catastro de vides para consumo fresco y para pisco. IIIª región (hectáreas).</t>
  </si>
  <si>
    <t xml:space="preserve">  Número de propiedades con plantaciones de vides para consumo fresco y para pisco. IIIª región.</t>
  </si>
  <si>
    <t xml:space="preserve">  Catastro de vides de consumo fresco,  pisco y vinificación. IVª región (hectáreas).</t>
  </si>
  <si>
    <t xml:space="preserve">  Número de propiedades con plantaciones de vides de consumo fresco, pisco y vinificación. IVª región.</t>
  </si>
  <si>
    <t xml:space="preserve">  Catastro  vides de consumo fresco y vinificación. Vª región (hectáreas).</t>
  </si>
  <si>
    <t xml:space="preserve">  Número de propiedades con plantaciones de vides de consumo fresco y vinificación. Vª región.</t>
  </si>
  <si>
    <t xml:space="preserve">  Superficie comunal de cepajes  para  vinificación. Vª región (hectáreas).</t>
  </si>
  <si>
    <t xml:space="preserve">  Catastro de vides de consumo fresco y  vinificación. VIª región. (hectáreas).</t>
  </si>
  <si>
    <t xml:space="preserve">  Número de propiedades con plantaciones de vides de consumo fresco y vinificación. VIª región.</t>
  </si>
  <si>
    <t xml:space="preserve">  Superficie comunal de cepajes tintos para  vinificación. VIª región (hectáreas).</t>
  </si>
  <si>
    <t xml:space="preserve">  Superficie comunal de cepajes blancos para vinificación. VIª región (hectáreas).</t>
  </si>
  <si>
    <t xml:space="preserve">  Catastro de vides de consumo fresco y  vinificación. VIIª region (hectáreas).</t>
  </si>
  <si>
    <t xml:space="preserve">  Número de propiedades con plantaciones de vides de consumo fresco y  vinificación. VIIª región.</t>
  </si>
  <si>
    <t xml:space="preserve">  Superficie comunal de cepajes tintos para  vinificación. VIIª región (hectáreas)</t>
  </si>
  <si>
    <t xml:space="preserve">  Superficie comunal de cepajes blancos para  vinificación. VIIª región (hectáreas)</t>
  </si>
  <si>
    <t xml:space="preserve">  Catastro de vides de consumo fresco y  vinificación. VIIIª región (hectáreas).</t>
  </si>
  <si>
    <t xml:space="preserve">  Superficie comunal de cepajes tintos para  vinificación. VIIIª región (hectáreas).</t>
  </si>
  <si>
    <t xml:space="preserve">  Superficie comunal de cepajes blancos para  vinificación. VIIIª región (hectáreas)</t>
  </si>
  <si>
    <t xml:space="preserve">  Catastro  vides de consumo fresco y  vinificación. Región Metropolitana (hectáreas).</t>
  </si>
  <si>
    <t xml:space="preserve">  Número de propiedades con plantaciones de vides de consumo fresco y vinificación. Región Metropolitana.</t>
  </si>
  <si>
    <t xml:space="preserve">  Superficie comunal de cepajes tintos para  vinificación. Región Metropolitana (hectáreas).</t>
  </si>
  <si>
    <t xml:space="preserve">  Superficie comunal de cepajes blancos para vinificación. Región Metropolitana (hectáreas).</t>
  </si>
  <si>
    <t xml:space="preserve">  Catastro Vitícola Nacional. Años 1995- 2002.</t>
  </si>
  <si>
    <t xml:space="preserve">  Evolución de la superficie de cepajes para vinificación. 1994- 2002.</t>
  </si>
  <si>
    <t xml:space="preserve">  Producción regional de vinos y mostos de vides para vinificación 1994-2003 (litros).</t>
  </si>
  <si>
    <t xml:space="preserve">  Producción regional de vinos y mostos de vides para consumo fresco 1994-2003 (litros).</t>
  </si>
  <si>
    <t xml:space="preserve">  Producción nacional de vinos, chichas y mostos. Años 1991-2003 (litros).</t>
  </si>
  <si>
    <t xml:space="preserve">          El viñedo chileno alcanza a un total de 170.726 hectáreas, superficie distribuída en:  vides destinadas a vinificación con 108.569 há,  vides para consumo fresco con 52.366 há. y  vides para pisco con 9.791 há., localizadas entre las regiones de Atacama y Bio-Bio, concentrándose las mayores plantaciones en la Región del Maule, seguida por la Región del Libertador Bernardo O'higgins y la Región Metropolitana.</t>
  </si>
  <si>
    <t xml:space="preserve">         El viñedo destinado a la producción de vinos se incrementó un 1,5% en relación al año 2001, equivalente a 1.598 hectáreas de nuevas plantaciones. Este incremento se debe en gran medida al aumento de cepajes tintos, Cabernet Sauvignon, Carmenère y Syrah y a diferencia del año anterior, también se produjo un incremento en los cepajes blancos debido especificamente a las nuevas plantaciones de Sauvignon Blanc.  </t>
  </si>
  <si>
    <t>Cuadro nº 28:    Número de propiedades con plantaciones de vides de consumo fresco y  vinificación. VIIIª región.</t>
  </si>
  <si>
    <t xml:space="preserve">  Catastro vides de consumo fresco y vinificación. IX Región (hectáreas), Número de propiedades con plantación de vides y superficie     comunal de cepajes de vinificación. </t>
  </si>
  <si>
    <t xml:space="preserve">          De la superficie total destinada a vinificación, el 76% corresponde a cepajes tintos y el 24% a cepajes blancos,  representados mayoritariamente por las variedades Cabernet Sauvignon y Chardonnay, respectivamente.</t>
  </si>
  <si>
    <t>Indice</t>
  </si>
  <si>
    <t>Introducción</t>
  </si>
  <si>
    <t>Tapa</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</si>
</sst>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_(* #,##0.0_);_(* \(#,##0.0\);_(* &quot;-&quot;??_);_(@_)"/>
    <numFmt numFmtId="180" formatCode="_(* #,##0_);_(* \(#,##0\);_(*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_-* #,##0.0\ _P_t_s_-;\-* #,##0.0\ _P_t_s_-;_-* &quot;-&quot;\ _P_t_s_-;_-@_-"/>
    <numFmt numFmtId="190" formatCode="_-* #,##0.00\ _P_t_s_-;\-* #,##0.00\ _P_t_s_-;_-* &quot;-&quot;\ _P_t_s_-;_-@_-"/>
    <numFmt numFmtId="191" formatCode="_-* #,##0.000\ _P_t_s_-;\-* #,##0.000\ _P_t_s_-;_-* &quot;-&quot;\ _P_t_s_-;_-@_-"/>
    <numFmt numFmtId="192" formatCode="_-* #,##0.0000\ _P_t_s_-;\-* #,##0.0000\ _P_t_s_-;_-* &quot;-&quot;\ _P_t_s_-;_-@_-"/>
    <numFmt numFmtId="193" formatCode="_-* #,##0.00000\ _P_t_s_-;\-* #,##0.00000\ _P_t_s_-;_-* &quot;-&quot;\ _P_t_s_-;_-@_-"/>
    <numFmt numFmtId="194" formatCode="_-* #,##0.000000\ _P_t_s_-;\-* #,##0.000000\ _P_t_s_-;_-* &quot;-&quot;\ _P_t_s_-;_-@_-"/>
    <numFmt numFmtId="195" formatCode="#,##0.0"/>
    <numFmt numFmtId="196" formatCode="0.000"/>
  </numFmts>
  <fonts count="39">
    <font>
      <sz val="10"/>
      <name val="Arial"/>
      <family val="0"/>
    </font>
    <font>
      <sz val="14"/>
      <name val="Arial"/>
      <family val="2"/>
    </font>
    <font>
      <sz val="12"/>
      <name val="Arial"/>
      <family val="2"/>
    </font>
    <font>
      <u val="single"/>
      <sz val="16"/>
      <name val="Arial"/>
      <family val="2"/>
    </font>
    <font>
      <u val="single"/>
      <sz val="10"/>
      <name val="Arial"/>
      <family val="2"/>
    </font>
    <font>
      <sz val="24"/>
      <name val="Arial"/>
      <family val="2"/>
    </font>
    <font>
      <sz val="36"/>
      <name val="Arial"/>
      <family val="2"/>
    </font>
    <font>
      <sz val="12"/>
      <name val="Arial Narrow"/>
      <family val="2"/>
    </font>
    <font>
      <b/>
      <sz val="12"/>
      <name val="Arial Narrow"/>
      <family val="2"/>
    </font>
    <font>
      <sz val="14"/>
      <name val="Arial Narrow"/>
      <family val="2"/>
    </font>
    <font>
      <sz val="10"/>
      <name val="Arial Narrow"/>
      <family val="2"/>
    </font>
    <font>
      <b/>
      <sz val="10"/>
      <name val="Arial Narrow"/>
      <family val="2"/>
    </font>
    <font>
      <sz val="9"/>
      <name val="Arial Narrow"/>
      <family val="2"/>
    </font>
    <font>
      <sz val="16"/>
      <name val="Arial Narrow"/>
      <family val="2"/>
    </font>
    <font>
      <b/>
      <sz val="14"/>
      <name val="Arial Narrow"/>
      <family val="2"/>
    </font>
    <font>
      <sz val="11"/>
      <name val="Arial Narrow"/>
      <family val="2"/>
    </font>
    <font>
      <b/>
      <sz val="11"/>
      <name val="Arial Narrow"/>
      <family val="2"/>
    </font>
    <font>
      <u val="single"/>
      <sz val="12"/>
      <name val="Arial Narrow"/>
      <family val="2"/>
    </font>
    <font>
      <i/>
      <sz val="12"/>
      <name val="Arial Narrow"/>
      <family val="2"/>
    </font>
    <font>
      <b/>
      <sz val="16"/>
      <name val="Arial Narrow"/>
      <family val="2"/>
    </font>
    <font>
      <b/>
      <sz val="10"/>
      <name val="Arial"/>
      <family val="2"/>
    </font>
    <font>
      <sz val="8"/>
      <name val="Arial Narrow"/>
      <family val="2"/>
    </font>
    <font>
      <b/>
      <sz val="18"/>
      <name val="Arial Narrow"/>
      <family val="2"/>
    </font>
    <font>
      <sz val="8"/>
      <name val="Arial"/>
      <family val="0"/>
    </font>
    <font>
      <sz val="7"/>
      <name val="Arial Narrow"/>
      <family val="2"/>
    </font>
    <font>
      <sz val="7"/>
      <name val="Arial"/>
      <family val="0"/>
    </font>
    <font>
      <b/>
      <sz val="12"/>
      <name val="Arial"/>
      <family val="2"/>
    </font>
    <font>
      <b/>
      <sz val="7"/>
      <name val="Arial Narrow"/>
      <family val="2"/>
    </font>
    <font>
      <sz val="11"/>
      <name val="Arial"/>
      <family val="2"/>
    </font>
    <font>
      <b/>
      <sz val="16"/>
      <name val="Arial"/>
      <family val="2"/>
    </font>
    <font>
      <b/>
      <sz val="14"/>
      <name val="Arial"/>
      <family val="2"/>
    </font>
    <font>
      <sz val="6"/>
      <name val="Arial"/>
      <family val="2"/>
    </font>
    <font>
      <b/>
      <sz val="6"/>
      <name val="Arial"/>
      <family val="2"/>
    </font>
    <font>
      <b/>
      <sz val="9"/>
      <name val="Arial"/>
      <family val="2"/>
    </font>
    <font>
      <sz val="9"/>
      <name val="Arial"/>
      <family val="2"/>
    </font>
    <font>
      <b/>
      <sz val="8"/>
      <name val="Arial"/>
      <family val="2"/>
    </font>
    <font>
      <b/>
      <sz val="12"/>
      <name val="Lucida Console"/>
      <family val="3"/>
    </font>
    <font>
      <u val="single"/>
      <sz val="10"/>
      <color indexed="12"/>
      <name val="Arial"/>
      <family val="0"/>
    </font>
    <font>
      <u val="single"/>
      <sz val="10"/>
      <color indexed="36"/>
      <name val="Arial"/>
      <family val="0"/>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style="thin"/>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hair"/>
      <right style="hair"/>
      <top style="thin"/>
      <bottom style="hair"/>
    </border>
    <border>
      <left style="hair"/>
      <right style="thin"/>
      <top style="thin"/>
      <bottom style="hair"/>
    </border>
    <border>
      <left style="hair"/>
      <right style="hair"/>
      <top style="hair"/>
      <bottom style="hair"/>
    </border>
    <border>
      <left style="thin"/>
      <right style="hair"/>
      <top style="thin"/>
      <bottom style="hair"/>
    </border>
    <border>
      <left style="hair"/>
      <right style="thin"/>
      <top style="hair"/>
      <bottom style="hair"/>
    </border>
    <border>
      <left style="hair"/>
      <right style="hair"/>
      <top style="hair"/>
      <bottom style="thin"/>
    </border>
    <border>
      <left style="thin"/>
      <right style="hair"/>
      <top style="hair"/>
      <bottom style="hair"/>
    </border>
    <border>
      <left style="thin"/>
      <right style="hair"/>
      <top style="hair"/>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hair"/>
      <right style="thin"/>
      <top style="hair"/>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style="thin">
        <color indexed="8"/>
      </left>
      <right>
        <color indexed="63"/>
      </right>
      <top style="thin">
        <color indexed="8"/>
      </top>
      <bottom>
        <color indexed="63"/>
      </bottom>
    </border>
    <border>
      <left>
        <color indexed="63"/>
      </left>
      <right style="double"/>
      <top>
        <color indexed="63"/>
      </top>
      <bottom style="double"/>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double"/>
    </border>
    <border>
      <left style="double"/>
      <right style="double"/>
      <top style="double"/>
      <bottom style="double"/>
    </border>
    <border>
      <left style="double"/>
      <right style="thin"/>
      <top style="double"/>
      <bottom style="double"/>
    </border>
    <border>
      <left style="thin"/>
      <right style="thin"/>
      <top style="double"/>
      <bottom style="double"/>
    </border>
    <border>
      <left>
        <color indexed="63"/>
      </left>
      <right style="thin"/>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6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0" fillId="0" borderId="0" xfId="0" applyAlignment="1">
      <alignment vertical="justify" textRotation="90"/>
    </xf>
    <xf numFmtId="0" fontId="0" fillId="0" borderId="0" xfId="0" applyFont="1"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7" fillId="0" borderId="0" xfId="0" applyFont="1" applyAlignment="1">
      <alignment horizontal="center"/>
    </xf>
    <xf numFmtId="3" fontId="10" fillId="0" borderId="0" xfId="0" applyNumberFormat="1" applyFont="1" applyAlignment="1">
      <alignment/>
    </xf>
    <xf numFmtId="0" fontId="14" fillId="0" borderId="0" xfId="0" applyFont="1" applyAlignment="1">
      <alignment horizontal="center" vertical="top"/>
    </xf>
    <xf numFmtId="0" fontId="14" fillId="0" borderId="0" xfId="0" applyFont="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7" fillId="0" borderId="0" xfId="0" applyFont="1" applyAlignment="1">
      <alignment/>
    </xf>
    <xf numFmtId="0" fontId="10" fillId="0" borderId="0" xfId="0" applyFont="1" applyAlignment="1">
      <alignment horizontal="center" vertical="justify" textRotation="90"/>
    </xf>
    <xf numFmtId="1" fontId="10" fillId="0" borderId="0" xfId="0" applyNumberFormat="1" applyFont="1" applyAlignment="1">
      <alignment/>
    </xf>
    <xf numFmtId="178" fontId="10" fillId="0" borderId="0" xfId="0" applyNumberFormat="1" applyFont="1" applyAlignment="1">
      <alignment/>
    </xf>
    <xf numFmtId="0" fontId="14" fillId="0" borderId="0" xfId="0" applyFont="1" applyAlignment="1">
      <alignment vertical="center"/>
    </xf>
    <xf numFmtId="0" fontId="10" fillId="0" borderId="0" xfId="0" applyFont="1" applyAlignment="1">
      <alignment vertical="justify" textRotation="90"/>
    </xf>
    <xf numFmtId="0" fontId="8" fillId="0" borderId="0" xfId="0" applyFont="1" applyAlignment="1">
      <alignment horizontal="right"/>
    </xf>
    <xf numFmtId="3" fontId="10" fillId="0" borderId="0" xfId="0" applyNumberFormat="1" applyFont="1" applyAlignment="1">
      <alignment horizontal="center"/>
    </xf>
    <xf numFmtId="0" fontId="7" fillId="0" borderId="1" xfId="0" applyFont="1" applyBorder="1" applyAlignment="1">
      <alignment horizontal="center" vertical="justify"/>
    </xf>
    <xf numFmtId="3" fontId="10" fillId="0" borderId="0" xfId="17" applyNumberFormat="1" applyFont="1" applyAlignment="1">
      <alignment/>
    </xf>
    <xf numFmtId="3" fontId="10" fillId="0" borderId="0" xfId="0" applyNumberFormat="1" applyFont="1" applyBorder="1" applyAlignment="1">
      <alignment/>
    </xf>
    <xf numFmtId="43" fontId="10" fillId="0" borderId="0" xfId="0" applyNumberFormat="1" applyFont="1" applyAlignment="1">
      <alignment/>
    </xf>
    <xf numFmtId="0" fontId="8" fillId="0" borderId="1" xfId="0" applyFont="1" applyBorder="1" applyAlignment="1">
      <alignment horizontal="center" vertical="top"/>
    </xf>
    <xf numFmtId="3" fontId="11" fillId="0" borderId="0" xfId="0" applyNumberFormat="1" applyFont="1" applyBorder="1" applyAlignment="1">
      <alignment horizontal="right"/>
    </xf>
    <xf numFmtId="3" fontId="14" fillId="0" borderId="0" xfId="0" applyNumberFormat="1" applyFont="1" applyBorder="1" applyAlignment="1">
      <alignment horizontal="center"/>
    </xf>
    <xf numFmtId="0" fontId="14" fillId="0" borderId="0" xfId="0" applyFont="1" applyAlignment="1">
      <alignment horizontal="center" vertical="center"/>
    </xf>
    <xf numFmtId="3" fontId="7" fillId="0" borderId="0" xfId="0" applyNumberFormat="1" applyFont="1" applyAlignment="1">
      <alignment horizontal="center"/>
    </xf>
    <xf numFmtId="3" fontId="11" fillId="0" borderId="0" xfId="0" applyNumberFormat="1" applyFont="1" applyAlignment="1">
      <alignment horizontal="right"/>
    </xf>
    <xf numFmtId="0" fontId="14" fillId="0" borderId="1" xfId="0" applyFont="1" applyBorder="1" applyAlignment="1">
      <alignment horizontal="center" vertical="center"/>
    </xf>
    <xf numFmtId="0" fontId="14" fillId="0" borderId="0" xfId="0" applyFont="1" applyAlignment="1">
      <alignment/>
    </xf>
    <xf numFmtId="0" fontId="11" fillId="0" borderId="0" xfId="0" applyFont="1" applyAlignment="1">
      <alignment/>
    </xf>
    <xf numFmtId="0" fontId="7" fillId="0" borderId="0" xfId="0" applyFont="1" applyAlignment="1">
      <alignment horizontal="centerContinuous"/>
    </xf>
    <xf numFmtId="0" fontId="17" fillId="0" borderId="0" xfId="0" applyFont="1" applyAlignment="1">
      <alignment horizontal="centerContinuous"/>
    </xf>
    <xf numFmtId="0" fontId="10" fillId="0" borderId="0" xfId="0" applyFont="1" applyAlignment="1">
      <alignment horizontal="centerContinuous"/>
    </xf>
    <xf numFmtId="3" fontId="7" fillId="0" borderId="0" xfId="0" applyNumberFormat="1" applyFont="1" applyAlignment="1">
      <alignment/>
    </xf>
    <xf numFmtId="3" fontId="8" fillId="0" borderId="0" xfId="0" applyNumberFormat="1" applyFont="1" applyAlignment="1">
      <alignment horizontal="right"/>
    </xf>
    <xf numFmtId="3" fontId="14" fillId="0" borderId="0" xfId="0" applyNumberFormat="1" applyFont="1" applyAlignment="1">
      <alignment/>
    </xf>
    <xf numFmtId="0" fontId="8" fillId="0" borderId="2" xfId="0" applyFont="1" applyBorder="1" applyAlignment="1">
      <alignment horizontal="center" vertical="center"/>
    </xf>
    <xf numFmtId="0" fontId="12" fillId="0" borderId="0" xfId="0" applyFont="1" applyAlignment="1">
      <alignment vertical="justify" textRotation="90"/>
    </xf>
    <xf numFmtId="0" fontId="10" fillId="0" borderId="0" xfId="0" applyFont="1" applyAlignment="1">
      <alignment textRotation="90"/>
    </xf>
    <xf numFmtId="0" fontId="8" fillId="0" borderId="1" xfId="0" applyFont="1" applyBorder="1" applyAlignment="1">
      <alignment horizontal="center" vertical="center"/>
    </xf>
    <xf numFmtId="0" fontId="15"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vertical="center"/>
    </xf>
    <xf numFmtId="3" fontId="7" fillId="0" borderId="0" xfId="17" applyNumberFormat="1" applyFont="1" applyAlignment="1">
      <alignment/>
    </xf>
    <xf numFmtId="0" fontId="18" fillId="0" borderId="0" xfId="0" applyFont="1" applyAlignment="1">
      <alignment/>
    </xf>
    <xf numFmtId="43" fontId="7" fillId="0" borderId="0" xfId="17" applyFont="1" applyAlignment="1">
      <alignment/>
    </xf>
    <xf numFmtId="0" fontId="8" fillId="0" borderId="0" xfId="0" applyFont="1" applyAlignment="1">
      <alignment/>
    </xf>
    <xf numFmtId="43" fontId="7" fillId="0" borderId="0" xfId="17" applyFont="1" applyAlignment="1">
      <alignment horizontal="center"/>
    </xf>
    <xf numFmtId="43" fontId="7" fillId="0" borderId="0" xfId="0" applyNumberFormat="1" applyFont="1" applyAlignment="1">
      <alignment/>
    </xf>
    <xf numFmtId="43" fontId="10" fillId="0" borderId="0" xfId="17" applyFont="1" applyAlignment="1">
      <alignment/>
    </xf>
    <xf numFmtId="0" fontId="14" fillId="0" borderId="0" xfId="0" applyFont="1" applyAlignment="1">
      <alignment horizontal="center" vertical="justify"/>
    </xf>
    <xf numFmtId="3" fontId="8" fillId="0" borderId="0" xfId="0" applyNumberFormat="1" applyFont="1" applyBorder="1" applyAlignment="1">
      <alignment horizontal="center" vertical="top"/>
    </xf>
    <xf numFmtId="0" fontId="11" fillId="0" borderId="0" xfId="0" applyFont="1" applyAlignment="1">
      <alignment horizontal="right"/>
    </xf>
    <xf numFmtId="0" fontId="2" fillId="0" borderId="0" xfId="0" applyFont="1" applyAlignment="1">
      <alignment vertical="center"/>
    </xf>
    <xf numFmtId="3" fontId="10" fillId="0" borderId="0" xfId="0" applyNumberFormat="1" applyFont="1" applyAlignment="1">
      <alignment horizontal="justify"/>
    </xf>
    <xf numFmtId="195" fontId="10" fillId="0" borderId="0" xfId="0" applyNumberFormat="1" applyFont="1" applyAlignment="1">
      <alignment/>
    </xf>
    <xf numFmtId="195" fontId="0" fillId="0" borderId="0" xfId="0" applyNumberFormat="1" applyAlignment="1">
      <alignment/>
    </xf>
    <xf numFmtId="0" fontId="21" fillId="0" borderId="0" xfId="0" applyFont="1" applyBorder="1" applyAlignment="1">
      <alignment/>
    </xf>
    <xf numFmtId="0" fontId="7" fillId="0" borderId="0" xfId="0" applyFont="1" applyBorder="1" applyAlignment="1">
      <alignment horizontal="center"/>
    </xf>
    <xf numFmtId="0" fontId="7" fillId="0" borderId="3" xfId="0" applyFont="1" applyBorder="1" applyAlignment="1">
      <alignment/>
    </xf>
    <xf numFmtId="0" fontId="10" fillId="0" borderId="0" xfId="0" applyFont="1" applyBorder="1" applyAlignment="1">
      <alignment horizontal="right"/>
    </xf>
    <xf numFmtId="0" fontId="10" fillId="0" borderId="3" xfId="0" applyFont="1" applyBorder="1" applyAlignment="1">
      <alignment/>
    </xf>
    <xf numFmtId="0" fontId="9" fillId="0" borderId="4" xfId="0" applyFont="1" applyBorder="1" applyAlignment="1">
      <alignment horizontal="center"/>
    </xf>
    <xf numFmtId="3" fontId="10" fillId="0" borderId="5" xfId="0" applyNumberFormat="1" applyFont="1" applyBorder="1" applyAlignment="1">
      <alignment/>
    </xf>
    <xf numFmtId="0" fontId="10" fillId="0" borderId="5" xfId="0" applyFont="1" applyBorder="1" applyAlignment="1">
      <alignment horizontal="right"/>
    </xf>
    <xf numFmtId="0" fontId="10" fillId="0" borderId="5" xfId="0" applyFont="1" applyBorder="1" applyAlignment="1">
      <alignment/>
    </xf>
    <xf numFmtId="0" fontId="21" fillId="0" borderId="0" xfId="0" applyFont="1" applyAlignment="1">
      <alignment/>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0" fillId="0" borderId="8" xfId="0" applyFont="1" applyBorder="1" applyAlignment="1">
      <alignment horizontal="center"/>
    </xf>
    <xf numFmtId="0" fontId="7" fillId="0" borderId="9" xfId="0" applyFont="1" applyBorder="1" applyAlignment="1">
      <alignment horizontal="center" vertical="center"/>
    </xf>
    <xf numFmtId="0" fontId="7" fillId="0" borderId="6" xfId="0" applyFont="1" applyBorder="1" applyAlignment="1">
      <alignment horizontal="center" vertical="justify"/>
    </xf>
    <xf numFmtId="0" fontId="10" fillId="0" borderId="8" xfId="0" applyFont="1" applyBorder="1" applyAlignment="1">
      <alignment/>
    </xf>
    <xf numFmtId="0" fontId="10" fillId="0" borderId="10" xfId="0" applyFont="1" applyBorder="1" applyAlignment="1">
      <alignment/>
    </xf>
    <xf numFmtId="0" fontId="11" fillId="0" borderId="11" xfId="0" applyFont="1" applyBorder="1" applyAlignment="1">
      <alignment horizontal="righ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195" fontId="10" fillId="0" borderId="0" xfId="0" applyNumberFormat="1" applyFont="1" applyBorder="1" applyAlignment="1">
      <alignment horizontal="center" vertical="center"/>
    </xf>
    <xf numFmtId="195" fontId="10" fillId="0" borderId="0" xfId="0" applyNumberFormat="1" applyFont="1" applyBorder="1" applyAlignment="1">
      <alignment horizontal="right" vertical="center"/>
    </xf>
    <xf numFmtId="0" fontId="14" fillId="0" borderId="0" xfId="0" applyFont="1" applyAlignment="1">
      <alignment horizontal="centerContinuous" vertical="top"/>
    </xf>
    <xf numFmtId="0" fontId="23" fillId="0" borderId="0" xfId="0" applyFont="1" applyAlignment="1">
      <alignment/>
    </xf>
    <xf numFmtId="3" fontId="0" fillId="0" borderId="0" xfId="0" applyNumberFormat="1" applyFont="1" applyAlignment="1">
      <alignment horizontal="center"/>
    </xf>
    <xf numFmtId="3" fontId="0" fillId="0" borderId="0" xfId="0" applyNumberFormat="1" applyFont="1" applyBorder="1" applyAlignment="1">
      <alignment horizontal="center"/>
    </xf>
    <xf numFmtId="0" fontId="0" fillId="0" borderId="0" xfId="0" applyAlignment="1">
      <alignment textRotation="90"/>
    </xf>
    <xf numFmtId="0" fontId="11" fillId="0" borderId="14" xfId="0" applyFont="1" applyBorder="1" applyAlignment="1">
      <alignment horizontal="center"/>
    </xf>
    <xf numFmtId="0" fontId="0" fillId="0" borderId="15" xfId="0" applyBorder="1" applyAlignment="1">
      <alignment textRotation="90"/>
    </xf>
    <xf numFmtId="0" fontId="0" fillId="0" borderId="16" xfId="0" applyBorder="1" applyAlignment="1">
      <alignment/>
    </xf>
    <xf numFmtId="0" fontId="11" fillId="0" borderId="14" xfId="0" applyFont="1" applyBorder="1" applyAlignment="1">
      <alignment horizontal="right"/>
    </xf>
    <xf numFmtId="0" fontId="10" fillId="0" borderId="15" xfId="0" applyFont="1" applyBorder="1" applyAlignment="1">
      <alignment vertical="justify" textRotation="90"/>
    </xf>
    <xf numFmtId="0" fontId="10" fillId="0" borderId="16" xfId="0" applyFont="1" applyBorder="1" applyAlignment="1">
      <alignment/>
    </xf>
    <xf numFmtId="195" fontId="0" fillId="0" borderId="17" xfId="0" applyNumberFormat="1" applyBorder="1" applyAlignment="1">
      <alignment textRotation="90"/>
    </xf>
    <xf numFmtId="195" fontId="20" fillId="0" borderId="17" xfId="0" applyNumberFormat="1" applyFont="1" applyBorder="1" applyAlignment="1">
      <alignment horizontal="right"/>
    </xf>
    <xf numFmtId="0" fontId="0" fillId="0" borderId="1" xfId="0" applyBorder="1" applyAlignment="1">
      <alignment textRotation="90"/>
    </xf>
    <xf numFmtId="0" fontId="0" fillId="0" borderId="17" xfId="0" applyBorder="1" applyAlignment="1">
      <alignment textRotation="90"/>
    </xf>
    <xf numFmtId="0" fontId="20" fillId="0" borderId="17" xfId="0" applyFont="1" applyBorder="1" applyAlignment="1">
      <alignment horizontal="right"/>
    </xf>
    <xf numFmtId="0" fontId="10" fillId="0" borderId="17" xfId="0" applyFont="1" applyBorder="1" applyAlignment="1">
      <alignment textRotation="90"/>
    </xf>
    <xf numFmtId="0" fontId="10" fillId="0" borderId="15" xfId="0" applyFont="1" applyBorder="1" applyAlignment="1">
      <alignment/>
    </xf>
    <xf numFmtId="0" fontId="11" fillId="0" borderId="17" xfId="0" applyFont="1" applyBorder="1" applyAlignment="1">
      <alignment horizontal="right"/>
    </xf>
    <xf numFmtId="0" fontId="0" fillId="0" borderId="17" xfId="0" applyBorder="1" applyAlignment="1">
      <alignment vertical="justify" textRotation="90"/>
    </xf>
    <xf numFmtId="3" fontId="0" fillId="0" borderId="0" xfId="0" applyNumberFormat="1" applyAlignment="1">
      <alignment/>
    </xf>
    <xf numFmtId="195" fontId="10" fillId="0" borderId="5" xfId="0" applyNumberFormat="1" applyFont="1" applyBorder="1" applyAlignment="1">
      <alignment horizontal="right" vertical="center"/>
    </xf>
    <xf numFmtId="3" fontId="2" fillId="0" borderId="0" xfId="0" applyNumberFormat="1" applyFont="1" applyAlignment="1">
      <alignment horizontal="center"/>
    </xf>
    <xf numFmtId="3" fontId="2" fillId="0" borderId="0" xfId="0" applyNumberFormat="1" applyFont="1" applyAlignment="1">
      <alignment horizontal="center" vertical="top"/>
    </xf>
    <xf numFmtId="3" fontId="2" fillId="0" borderId="0" xfId="17" applyNumberFormat="1" applyFont="1" applyAlignment="1">
      <alignment horizontal="center"/>
    </xf>
    <xf numFmtId="3" fontId="0" fillId="0" borderId="0" xfId="17" applyNumberFormat="1" applyFont="1" applyAlignment="1">
      <alignment horizontal="center"/>
    </xf>
    <xf numFmtId="0" fontId="2" fillId="0" borderId="0" xfId="0" applyFont="1" applyAlignment="1">
      <alignment horizontal="center"/>
    </xf>
    <xf numFmtId="178" fontId="0" fillId="0" borderId="0" xfId="0" applyNumberFormat="1" applyAlignment="1">
      <alignment horizontal="center"/>
    </xf>
    <xf numFmtId="0" fontId="0" fillId="0" borderId="8"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3" fontId="0" fillId="0" borderId="0" xfId="17" applyNumberFormat="1" applyFont="1" applyBorder="1" applyAlignment="1">
      <alignment horizontal="center"/>
    </xf>
    <xf numFmtId="0" fontId="0" fillId="0" borderId="0" xfId="0" applyFont="1" applyAlignment="1">
      <alignment horizontal="center"/>
    </xf>
    <xf numFmtId="0" fontId="10" fillId="0" borderId="0" xfId="0" applyFont="1" applyAlignment="1">
      <alignment horizontal="center"/>
    </xf>
    <xf numFmtId="0" fontId="10" fillId="0" borderId="1" xfId="0" applyFont="1" applyBorder="1" applyAlignment="1">
      <alignment vertical="justify" textRotation="90"/>
    </xf>
    <xf numFmtId="0" fontId="10" fillId="0" borderId="0" xfId="0" applyFont="1" applyBorder="1" applyAlignment="1">
      <alignment vertical="justify" textRotation="90"/>
    </xf>
    <xf numFmtId="178" fontId="10" fillId="0" borderId="2" xfId="0" applyNumberFormat="1" applyFont="1" applyBorder="1" applyAlignment="1">
      <alignment/>
    </xf>
    <xf numFmtId="178" fontId="10" fillId="0" borderId="16" xfId="0" applyNumberFormat="1" applyFont="1" applyBorder="1" applyAlignment="1">
      <alignment/>
    </xf>
    <xf numFmtId="0" fontId="24" fillId="0" borderId="0" xfId="0" applyFont="1" applyAlignment="1">
      <alignment/>
    </xf>
    <xf numFmtId="0" fontId="25" fillId="0" borderId="0" xfId="0" applyFont="1" applyAlignment="1">
      <alignment/>
    </xf>
    <xf numFmtId="0" fontId="24" fillId="0" borderId="0" xfId="0" applyFont="1" applyBorder="1" applyAlignment="1">
      <alignment/>
    </xf>
    <xf numFmtId="0" fontId="25" fillId="0" borderId="0" xfId="0" applyNumberFormat="1" applyFont="1" applyBorder="1" applyAlignment="1">
      <alignment horizontal="center"/>
    </xf>
    <xf numFmtId="0" fontId="25" fillId="0" borderId="0" xfId="0" applyNumberFormat="1" applyFont="1" applyAlignment="1">
      <alignment horizontal="center"/>
    </xf>
    <xf numFmtId="195" fontId="25" fillId="0" borderId="0" xfId="0" applyNumberFormat="1" applyFont="1" applyBorder="1" applyAlignment="1">
      <alignment horizontal="center"/>
    </xf>
    <xf numFmtId="195" fontId="24" fillId="0" borderId="0" xfId="0" applyNumberFormat="1" applyFont="1" applyBorder="1" applyAlignment="1">
      <alignment horizontal="center"/>
    </xf>
    <xf numFmtId="3" fontId="26" fillId="0" borderId="0" xfId="17" applyNumberFormat="1" applyFont="1" applyAlignment="1">
      <alignment horizontal="center"/>
    </xf>
    <xf numFmtId="3" fontId="26" fillId="0" borderId="0" xfId="0" applyNumberFormat="1" applyFont="1" applyAlignment="1">
      <alignment horizontal="center"/>
    </xf>
    <xf numFmtId="195" fontId="2" fillId="0" borderId="0" xfId="0" applyNumberFormat="1" applyFont="1" applyAlignment="1">
      <alignment horizontal="center"/>
    </xf>
    <xf numFmtId="0" fontId="19" fillId="0" borderId="0" xfId="0" applyFont="1" applyAlignment="1">
      <alignment horizontal="center" vertical="center"/>
    </xf>
    <xf numFmtId="0" fontId="16" fillId="0" borderId="0" xfId="0" applyFont="1" applyAlignment="1">
      <alignment horizontal="center"/>
    </xf>
    <xf numFmtId="3" fontId="26" fillId="0" borderId="0" xfId="17" applyNumberFormat="1" applyFont="1" applyAlignment="1">
      <alignment horizontal="center" vertical="center"/>
    </xf>
    <xf numFmtId="3" fontId="20" fillId="0" borderId="0" xfId="0" applyNumberFormat="1" applyFont="1" applyAlignment="1">
      <alignment horizontal="center"/>
    </xf>
    <xf numFmtId="0" fontId="10" fillId="0" borderId="0" xfId="0" applyFont="1" applyAlignment="1">
      <alignment horizontal="right"/>
    </xf>
    <xf numFmtId="0" fontId="26" fillId="0" borderId="0" xfId="0" applyFont="1" applyAlignment="1">
      <alignment horizontal="center"/>
    </xf>
    <xf numFmtId="3" fontId="11" fillId="0" borderId="0" xfId="0" applyNumberFormat="1" applyFont="1" applyAlignment="1">
      <alignment/>
    </xf>
    <xf numFmtId="0" fontId="8" fillId="0" borderId="1" xfId="0" applyFont="1" applyBorder="1" applyAlignment="1">
      <alignment horizontal="center" vertical="justify"/>
    </xf>
    <xf numFmtId="0" fontId="8" fillId="0" borderId="2" xfId="0" applyFont="1" applyBorder="1" applyAlignment="1">
      <alignment horizontal="center" vertical="justify"/>
    </xf>
    <xf numFmtId="3" fontId="20" fillId="0" borderId="0" xfId="0" applyNumberFormat="1" applyFont="1" applyBorder="1" applyAlignment="1">
      <alignment horizontal="center"/>
    </xf>
    <xf numFmtId="3" fontId="20" fillId="0" borderId="0" xfId="17" applyNumberFormat="1" applyFont="1" applyBorder="1" applyAlignment="1">
      <alignment horizontal="center"/>
    </xf>
    <xf numFmtId="0" fontId="20" fillId="0" borderId="0" xfId="0" applyFont="1" applyAlignment="1">
      <alignment horizontal="center"/>
    </xf>
    <xf numFmtId="0" fontId="1" fillId="0" borderId="0" xfId="0" applyFont="1" applyAlignment="1">
      <alignment horizontal="center" vertical="center"/>
    </xf>
    <xf numFmtId="0" fontId="23" fillId="0" borderId="0" xfId="0" applyNumberFormat="1" applyFont="1" applyAlignment="1">
      <alignment/>
    </xf>
    <xf numFmtId="178" fontId="24" fillId="0" borderId="0" xfId="0" applyNumberFormat="1" applyFont="1" applyAlignment="1">
      <alignment horizontal="center"/>
    </xf>
    <xf numFmtId="178" fontId="21" fillId="0" borderId="0" xfId="0" applyNumberFormat="1" applyFont="1" applyAlignment="1">
      <alignment horizontal="center"/>
    </xf>
    <xf numFmtId="178" fontId="24" fillId="0" borderId="0" xfId="0" applyNumberFormat="1" applyFont="1" applyBorder="1" applyAlignment="1">
      <alignment horizontal="center"/>
    </xf>
    <xf numFmtId="0" fontId="27" fillId="0" borderId="0" xfId="0" applyFont="1" applyAlignment="1">
      <alignment horizontal="right"/>
    </xf>
    <xf numFmtId="0" fontId="23" fillId="0" borderId="0" xfId="0" applyNumberFormat="1" applyFont="1" applyBorder="1" applyAlignment="1">
      <alignment/>
    </xf>
    <xf numFmtId="0" fontId="10" fillId="0" borderId="19" xfId="0" applyFont="1" applyBorder="1" applyAlignment="1">
      <alignment/>
    </xf>
    <xf numFmtId="178" fontId="23" fillId="0" borderId="0" xfId="0" applyNumberFormat="1" applyFont="1" applyAlignment="1">
      <alignment horizontal="center"/>
    </xf>
    <xf numFmtId="178" fontId="23" fillId="0" borderId="2" xfId="0" applyNumberFormat="1" applyFont="1" applyBorder="1" applyAlignment="1">
      <alignment/>
    </xf>
    <xf numFmtId="178" fontId="23" fillId="0" borderId="0" xfId="0" applyNumberFormat="1" applyFont="1" applyAlignment="1">
      <alignment/>
    </xf>
    <xf numFmtId="178" fontId="23" fillId="0" borderId="20" xfId="0" applyNumberFormat="1" applyFont="1" applyBorder="1" applyAlignment="1">
      <alignment/>
    </xf>
    <xf numFmtId="178" fontId="23" fillId="0" borderId="20" xfId="0" applyNumberFormat="1" applyFont="1" applyBorder="1" applyAlignment="1">
      <alignment horizontal="center"/>
    </xf>
    <xf numFmtId="178" fontId="0" fillId="0" borderId="16" xfId="0" applyNumberFormat="1" applyBorder="1" applyAlignment="1">
      <alignment/>
    </xf>
    <xf numFmtId="178" fontId="0" fillId="0" borderId="19" xfId="0" applyNumberFormat="1" applyBorder="1" applyAlignment="1">
      <alignment/>
    </xf>
    <xf numFmtId="178" fontId="23" fillId="0" borderId="0" xfId="0" applyNumberFormat="1" applyFont="1" applyBorder="1" applyAlignment="1">
      <alignment horizontal="center"/>
    </xf>
    <xf numFmtId="178" fontId="11" fillId="0" borderId="2" xfId="0" applyNumberFormat="1" applyFont="1" applyBorder="1" applyAlignment="1">
      <alignment/>
    </xf>
    <xf numFmtId="178" fontId="20" fillId="0" borderId="17" xfId="0" applyNumberFormat="1" applyFont="1" applyBorder="1" applyAlignment="1">
      <alignment/>
    </xf>
    <xf numFmtId="178" fontId="10" fillId="0" borderId="19" xfId="0" applyNumberFormat="1" applyFont="1" applyBorder="1" applyAlignment="1">
      <alignment/>
    </xf>
    <xf numFmtId="178" fontId="21" fillId="0" borderId="17" xfId="0" applyNumberFormat="1" applyFont="1" applyBorder="1" applyAlignment="1">
      <alignment/>
    </xf>
    <xf numFmtId="178" fontId="23" fillId="0" borderId="0" xfId="0" applyNumberFormat="1" applyFont="1" applyBorder="1" applyAlignment="1">
      <alignment/>
    </xf>
    <xf numFmtId="178" fontId="23" fillId="0" borderId="21" xfId="0" applyNumberFormat="1" applyFont="1" applyBorder="1" applyAlignment="1">
      <alignment/>
    </xf>
    <xf numFmtId="178" fontId="10" fillId="0" borderId="15" xfId="0" applyNumberFormat="1" applyFont="1" applyBorder="1" applyAlignment="1">
      <alignment/>
    </xf>
    <xf numFmtId="178" fontId="23" fillId="0" borderId="0" xfId="0" applyNumberFormat="1" applyFont="1" applyBorder="1" applyAlignment="1">
      <alignment/>
    </xf>
    <xf numFmtId="178" fontId="23" fillId="0" borderId="1" xfId="0" applyNumberFormat="1" applyFont="1" applyBorder="1" applyAlignment="1">
      <alignment/>
    </xf>
    <xf numFmtId="178" fontId="10" fillId="0" borderId="22" xfId="0" applyNumberFormat="1" applyFont="1" applyBorder="1" applyAlignment="1">
      <alignment/>
    </xf>
    <xf numFmtId="178" fontId="7" fillId="0" borderId="23" xfId="0" applyNumberFormat="1" applyFont="1" applyBorder="1" applyAlignment="1">
      <alignment/>
    </xf>
    <xf numFmtId="178" fontId="7" fillId="0" borderId="1" xfId="0" applyNumberFormat="1" applyFont="1" applyBorder="1" applyAlignment="1">
      <alignment/>
    </xf>
    <xf numFmtId="178" fontId="7" fillId="0" borderId="16" xfId="0" applyNumberFormat="1" applyFont="1" applyBorder="1" applyAlignment="1">
      <alignment/>
    </xf>
    <xf numFmtId="178" fontId="7" fillId="0" borderId="0" xfId="0" applyNumberFormat="1" applyFont="1" applyAlignment="1">
      <alignment/>
    </xf>
    <xf numFmtId="178" fontId="7" fillId="0" borderId="0" xfId="0" applyNumberFormat="1" applyFont="1" applyAlignment="1">
      <alignment horizontal="centerContinuous"/>
    </xf>
    <xf numFmtId="178" fontId="7" fillId="0" borderId="16" xfId="0" applyNumberFormat="1" applyFont="1" applyBorder="1" applyAlignment="1">
      <alignment horizontal="centerContinuous"/>
    </xf>
    <xf numFmtId="178" fontId="10" fillId="0" borderId="14" xfId="0" applyNumberFormat="1" applyFont="1" applyBorder="1" applyAlignment="1">
      <alignment/>
    </xf>
    <xf numFmtId="178" fontId="10" fillId="0" borderId="17" xfId="0" applyNumberFormat="1" applyFont="1" applyBorder="1" applyAlignment="1">
      <alignment/>
    </xf>
    <xf numFmtId="178" fontId="0" fillId="0" borderId="15" xfId="0" applyNumberFormat="1" applyBorder="1" applyAlignment="1">
      <alignment/>
    </xf>
    <xf numFmtId="178" fontId="0" fillId="0" borderId="22" xfId="0" applyNumberFormat="1" applyBorder="1" applyAlignment="1">
      <alignment/>
    </xf>
    <xf numFmtId="178" fontId="11" fillId="0" borderId="14" xfId="0" applyNumberFormat="1" applyFont="1" applyBorder="1" applyAlignment="1">
      <alignment/>
    </xf>
    <xf numFmtId="178" fontId="11" fillId="0" borderId="17" xfId="0" applyNumberFormat="1" applyFont="1" applyBorder="1" applyAlignment="1">
      <alignment/>
    </xf>
    <xf numFmtId="178" fontId="11" fillId="0" borderId="1" xfId="0" applyNumberFormat="1" applyFont="1" applyBorder="1" applyAlignment="1">
      <alignment/>
    </xf>
    <xf numFmtId="0" fontId="23" fillId="0" borderId="24" xfId="0" applyNumberFormat="1" applyFont="1" applyBorder="1" applyAlignment="1">
      <alignment/>
    </xf>
    <xf numFmtId="178" fontId="0" fillId="0" borderId="16" xfId="0" applyNumberFormat="1" applyBorder="1" applyAlignment="1">
      <alignment horizontal="right"/>
    </xf>
    <xf numFmtId="178" fontId="0" fillId="0" borderId="23" xfId="0" applyNumberFormat="1" applyBorder="1" applyAlignment="1">
      <alignment horizontal="center"/>
    </xf>
    <xf numFmtId="178" fontId="20" fillId="0" borderId="2" xfId="0" applyNumberFormat="1" applyFont="1" applyBorder="1" applyAlignment="1">
      <alignment horizontal="center"/>
    </xf>
    <xf numFmtId="178" fontId="20" fillId="0" borderId="17" xfId="0" applyNumberFormat="1" applyFont="1" applyBorder="1" applyAlignment="1">
      <alignment horizontal="right"/>
    </xf>
    <xf numFmtId="178" fontId="0" fillId="0" borderId="0" xfId="0" applyNumberFormat="1" applyAlignment="1">
      <alignment/>
    </xf>
    <xf numFmtId="178" fontId="20" fillId="0" borderId="2" xfId="0" applyNumberFormat="1" applyFont="1" applyBorder="1" applyAlignment="1">
      <alignment/>
    </xf>
    <xf numFmtId="178" fontId="20" fillId="0" borderId="17" xfId="0" applyNumberFormat="1" applyFont="1" applyBorder="1" applyAlignment="1">
      <alignment/>
    </xf>
    <xf numFmtId="178" fontId="10" fillId="0" borderId="25" xfId="0" applyNumberFormat="1" applyFont="1" applyBorder="1" applyAlignment="1">
      <alignment/>
    </xf>
    <xf numFmtId="0" fontId="10" fillId="0" borderId="26" xfId="0" applyFont="1" applyBorder="1" applyAlignment="1">
      <alignment horizontal="center" vertical="justify" textRotation="90"/>
    </xf>
    <xf numFmtId="0" fontId="0" fillId="0" borderId="16" xfId="0" applyBorder="1" applyAlignment="1">
      <alignment vertical="justify" textRotation="90"/>
    </xf>
    <xf numFmtId="0" fontId="10" fillId="0" borderId="1" xfId="0" applyFont="1" applyBorder="1" applyAlignment="1">
      <alignment horizontal="center" vertical="justify" textRotation="90"/>
    </xf>
    <xf numFmtId="0" fontId="0" fillId="0" borderId="1" xfId="0" applyBorder="1" applyAlignment="1">
      <alignment vertical="justify" textRotation="90"/>
    </xf>
    <xf numFmtId="178" fontId="10" fillId="0" borderId="14" xfId="0" applyNumberFormat="1" applyFont="1" applyBorder="1" applyAlignment="1">
      <alignment horizontal="center"/>
    </xf>
    <xf numFmtId="178" fontId="10" fillId="0" borderId="2" xfId="0" applyNumberFormat="1" applyFont="1" applyBorder="1" applyAlignment="1">
      <alignment horizontal="center"/>
    </xf>
    <xf numFmtId="178" fontId="0" fillId="0" borderId="2" xfId="0" applyNumberFormat="1" applyFont="1" applyBorder="1" applyAlignment="1">
      <alignment horizontal="center"/>
    </xf>
    <xf numFmtId="178" fontId="0" fillId="0" borderId="17" xfId="0" applyNumberFormat="1" applyFont="1" applyBorder="1" applyAlignment="1">
      <alignment/>
    </xf>
    <xf numFmtId="0" fontId="10" fillId="0" borderId="25" xfId="0" applyFont="1" applyBorder="1" applyAlignment="1">
      <alignment textRotation="90"/>
    </xf>
    <xf numFmtId="0" fontId="24" fillId="0" borderId="0" xfId="0" applyFont="1" applyAlignment="1">
      <alignment vertical="center"/>
    </xf>
    <xf numFmtId="0" fontId="21" fillId="0" borderId="0" xfId="0" applyFont="1" applyAlignment="1">
      <alignment vertical="justify" textRotation="90"/>
    </xf>
    <xf numFmtId="0" fontId="21" fillId="0" borderId="0" xfId="0" applyFont="1" applyAlignment="1">
      <alignment textRotation="90"/>
    </xf>
    <xf numFmtId="178" fontId="21" fillId="0" borderId="0" xfId="0" applyNumberFormat="1" applyFont="1" applyAlignment="1">
      <alignment horizontal="center" textRotation="90"/>
    </xf>
    <xf numFmtId="0" fontId="21" fillId="0" borderId="0" xfId="0" applyFont="1" applyAlignment="1">
      <alignment horizontal="center" vertical="justify" textRotation="90"/>
    </xf>
    <xf numFmtId="0" fontId="23" fillId="0" borderId="0" xfId="0" applyFont="1" applyAlignment="1">
      <alignment vertical="justify" textRotation="90"/>
    </xf>
    <xf numFmtId="0" fontId="23" fillId="0" borderId="0" xfId="0" applyFont="1" applyAlignment="1">
      <alignment vertical="justify" textRotation="90"/>
    </xf>
    <xf numFmtId="3" fontId="20" fillId="0" borderId="0" xfId="17" applyNumberFormat="1" applyFont="1" applyAlignment="1">
      <alignment horizontal="center"/>
    </xf>
    <xf numFmtId="3" fontId="28" fillId="0" borderId="0" xfId="0" applyNumberFormat="1" applyFont="1" applyAlignment="1">
      <alignment horizontal="center"/>
    </xf>
    <xf numFmtId="195" fontId="10" fillId="0" borderId="27" xfId="0" applyNumberFormat="1" applyFont="1" applyBorder="1" applyAlignment="1">
      <alignment horizontal="center" vertical="center"/>
    </xf>
    <xf numFmtId="3" fontId="0" fillId="0" borderId="0" xfId="0" applyNumberFormat="1" applyFont="1" applyAlignment="1">
      <alignment horizontal="right"/>
    </xf>
    <xf numFmtId="3" fontId="0" fillId="0" borderId="0" xfId="0" applyNumberFormat="1" applyFont="1" applyAlignment="1">
      <alignment/>
    </xf>
    <xf numFmtId="0" fontId="23" fillId="0" borderId="20" xfId="0" applyNumberFormat="1" applyFont="1" applyBorder="1" applyAlignment="1">
      <alignment/>
    </xf>
    <xf numFmtId="0" fontId="23" fillId="0" borderId="0" xfId="0" applyNumberFormat="1" applyFont="1" applyAlignment="1">
      <alignment/>
    </xf>
    <xf numFmtId="0" fontId="23" fillId="0" borderId="28" xfId="0" applyNumberFormat="1" applyFont="1" applyBorder="1" applyAlignment="1">
      <alignment/>
    </xf>
    <xf numFmtId="0" fontId="23" fillId="0" borderId="24" xfId="0" applyNumberFormat="1" applyFont="1" applyBorder="1" applyAlignment="1">
      <alignment/>
    </xf>
    <xf numFmtId="178" fontId="21" fillId="0" borderId="1" xfId="0" applyNumberFormat="1" applyFont="1" applyBorder="1" applyAlignment="1">
      <alignment/>
    </xf>
    <xf numFmtId="0" fontId="23" fillId="0" borderId="20" xfId="0" applyNumberFormat="1" applyFont="1" applyBorder="1" applyAlignment="1">
      <alignment/>
    </xf>
    <xf numFmtId="0" fontId="23" fillId="0" borderId="28" xfId="0" applyNumberFormat="1" applyFont="1" applyBorder="1" applyAlignment="1">
      <alignment/>
    </xf>
    <xf numFmtId="195" fontId="2" fillId="0" borderId="0" xfId="17" applyNumberFormat="1" applyFont="1" applyAlignment="1">
      <alignment horizontal="center"/>
    </xf>
    <xf numFmtId="3" fontId="26" fillId="0" borderId="0" xfId="0" applyNumberFormat="1" applyFont="1" applyAlignment="1">
      <alignment horizontal="right"/>
    </xf>
    <xf numFmtId="16" fontId="10" fillId="0" borderId="27" xfId="0" applyNumberFormat="1" applyFont="1" applyBorder="1" applyAlignment="1" quotePrefix="1">
      <alignment horizontal="center"/>
    </xf>
    <xf numFmtId="195" fontId="10" fillId="0" borderId="5" xfId="0" applyNumberFormat="1" applyFont="1" applyBorder="1" applyAlignment="1">
      <alignment horizontal="center" vertical="center"/>
    </xf>
    <xf numFmtId="195" fontId="10" fillId="0" borderId="29" xfId="0" applyNumberFormat="1" applyFont="1" applyBorder="1" applyAlignment="1">
      <alignment horizontal="center" vertical="center"/>
    </xf>
    <xf numFmtId="0" fontId="2" fillId="0" borderId="0" xfId="0" applyFont="1" applyAlignment="1">
      <alignment horizontal="justify" vertical="top"/>
    </xf>
    <xf numFmtId="0" fontId="2" fillId="0" borderId="0" xfId="0" applyFont="1" applyAlignment="1">
      <alignment horizontal="center" vertical="top"/>
    </xf>
    <xf numFmtId="0" fontId="31" fillId="0" borderId="0" xfId="0" applyFont="1" applyAlignment="1">
      <alignment horizontal="center"/>
    </xf>
    <xf numFmtId="1" fontId="31" fillId="0" borderId="0" xfId="0" applyNumberFormat="1" applyFont="1" applyAlignment="1">
      <alignment/>
    </xf>
    <xf numFmtId="0" fontId="30" fillId="0" borderId="0" xfId="0" applyFont="1" applyAlignment="1">
      <alignment/>
    </xf>
    <xf numFmtId="0" fontId="32" fillId="0" borderId="0" xfId="0" applyFont="1" applyAlignment="1">
      <alignment horizontal="center" vertical="center" textRotation="90"/>
    </xf>
    <xf numFmtId="0" fontId="32" fillId="0" borderId="0" xfId="0" applyFont="1" applyAlignment="1">
      <alignment horizontal="centerContinuous" vertical="center"/>
    </xf>
    <xf numFmtId="0" fontId="31" fillId="0" borderId="0" xfId="0" applyFont="1" applyAlignment="1">
      <alignment/>
    </xf>
    <xf numFmtId="0" fontId="32" fillId="0" borderId="0" xfId="0" applyFont="1" applyAlignment="1">
      <alignment horizontal="center"/>
    </xf>
    <xf numFmtId="0" fontId="31" fillId="0" borderId="0" xfId="0" applyFont="1" applyBorder="1" applyAlignment="1">
      <alignment horizontal="centerContinuous"/>
    </xf>
    <xf numFmtId="0" fontId="31" fillId="0" borderId="0" xfId="0" applyFont="1" applyBorder="1" applyAlignment="1">
      <alignment horizontal="center"/>
    </xf>
    <xf numFmtId="0" fontId="31" fillId="0" borderId="0" xfId="0" applyFont="1" applyBorder="1" applyAlignment="1">
      <alignment/>
    </xf>
    <xf numFmtId="0" fontId="33" fillId="0" borderId="0" xfId="0" applyFont="1" applyAlignment="1">
      <alignment horizontal="centerContinuous" vertical="center"/>
    </xf>
    <xf numFmtId="0" fontId="32" fillId="0" borderId="0" xfId="0" applyFont="1" applyAlignment="1">
      <alignment horizontal="center" vertical="center"/>
    </xf>
    <xf numFmtId="3" fontId="31" fillId="0" borderId="0" xfId="0" applyNumberFormat="1" applyFont="1" applyAlignment="1">
      <alignment/>
    </xf>
    <xf numFmtId="3" fontId="31" fillId="0" borderId="0" xfId="0" applyNumberFormat="1" applyFont="1" applyAlignment="1">
      <alignment horizontal="right"/>
    </xf>
    <xf numFmtId="0" fontId="32" fillId="0" borderId="17" xfId="0" applyFont="1" applyBorder="1" applyAlignment="1">
      <alignment horizontal="center"/>
    </xf>
    <xf numFmtId="0" fontId="32" fillId="0" borderId="30" xfId="0" applyFont="1" applyBorder="1" applyAlignment="1">
      <alignment horizontal="center"/>
    </xf>
    <xf numFmtId="0" fontId="32" fillId="0" borderId="17" xfId="0" applyFont="1" applyBorder="1" applyAlignment="1" quotePrefix="1">
      <alignment horizontal="center"/>
    </xf>
    <xf numFmtId="0" fontId="31" fillId="0" borderId="16" xfId="0" applyFont="1" applyBorder="1" applyAlignment="1">
      <alignment horizontal="center"/>
    </xf>
    <xf numFmtId="3" fontId="31" fillId="0" borderId="31" xfId="0" applyNumberFormat="1" applyFont="1" applyBorder="1" applyAlignment="1">
      <alignment horizontal="center"/>
    </xf>
    <xf numFmtId="3" fontId="31" fillId="0" borderId="15" xfId="0" applyNumberFormat="1" applyFont="1" applyBorder="1" applyAlignment="1">
      <alignment horizontal="center"/>
    </xf>
    <xf numFmtId="3" fontId="31" fillId="0" borderId="21" xfId="0" applyNumberFormat="1" applyFont="1" applyBorder="1" applyAlignment="1">
      <alignment horizontal="center"/>
    </xf>
    <xf numFmtId="3" fontId="31" fillId="0" borderId="16" xfId="0" applyNumberFormat="1" applyFont="1" applyBorder="1" applyAlignment="1">
      <alignment horizontal="center"/>
    </xf>
    <xf numFmtId="3" fontId="31" fillId="0" borderId="32" xfId="0" applyNumberFormat="1" applyFont="1" applyBorder="1" applyAlignment="1">
      <alignment horizontal="center"/>
    </xf>
    <xf numFmtId="1" fontId="31" fillId="0" borderId="16" xfId="0" applyNumberFormat="1" applyFont="1" applyBorder="1" applyAlignment="1">
      <alignment horizontal="center"/>
    </xf>
    <xf numFmtId="3" fontId="31" fillId="0" borderId="26" xfId="0" applyNumberFormat="1" applyFont="1" applyBorder="1" applyAlignment="1">
      <alignment horizontal="center"/>
    </xf>
    <xf numFmtId="3" fontId="31" fillId="0" borderId="0" xfId="0" applyNumberFormat="1" applyFont="1" applyBorder="1" applyAlignment="1">
      <alignment horizontal="center"/>
    </xf>
    <xf numFmtId="3" fontId="31" fillId="0" borderId="19" xfId="0" applyNumberFormat="1" applyFont="1" applyBorder="1" applyAlignment="1">
      <alignment horizontal="center"/>
    </xf>
    <xf numFmtId="0" fontId="31" fillId="0" borderId="26" xfId="0" applyFont="1" applyBorder="1" applyAlignment="1">
      <alignment/>
    </xf>
    <xf numFmtId="0" fontId="31" fillId="0" borderId="16" xfId="0" applyFont="1" applyBorder="1" applyAlignment="1">
      <alignment/>
    </xf>
    <xf numFmtId="0" fontId="31" fillId="0" borderId="19" xfId="0" applyFont="1" applyBorder="1" applyAlignment="1">
      <alignment/>
    </xf>
    <xf numFmtId="0" fontId="31" fillId="0" borderId="33" xfId="0" applyFont="1" applyBorder="1" applyAlignment="1">
      <alignment horizontal="center"/>
    </xf>
    <xf numFmtId="3" fontId="31" fillId="0" borderId="33" xfId="0" applyNumberFormat="1" applyFont="1" applyBorder="1" applyAlignment="1">
      <alignment horizontal="center"/>
    </xf>
    <xf numFmtId="0" fontId="32" fillId="0" borderId="34" xfId="0" applyFont="1" applyBorder="1" applyAlignment="1">
      <alignment horizontal="center" vertical="center" textRotation="90"/>
    </xf>
    <xf numFmtId="3" fontId="31" fillId="0" borderId="35" xfId="0" applyNumberFormat="1" applyFont="1" applyBorder="1" applyAlignment="1">
      <alignment horizontal="center" vertical="center"/>
    </xf>
    <xf numFmtId="3" fontId="31" fillId="0" borderId="36" xfId="0" applyNumberFormat="1" applyFont="1" applyBorder="1" applyAlignment="1">
      <alignment horizontal="center" vertical="center"/>
    </xf>
    <xf numFmtId="3" fontId="31" fillId="0" borderId="37" xfId="0" applyNumberFormat="1" applyFont="1" applyBorder="1" applyAlignment="1">
      <alignment horizontal="center" vertical="center"/>
    </xf>
    <xf numFmtId="3" fontId="31" fillId="0" borderId="33" xfId="0" applyNumberFormat="1" applyFont="1" applyBorder="1" applyAlignment="1">
      <alignment horizontal="center" vertical="center"/>
    </xf>
    <xf numFmtId="0" fontId="31" fillId="0" borderId="33" xfId="0" applyFont="1" applyBorder="1" applyAlignment="1">
      <alignment horizontal="center" vertical="center"/>
    </xf>
    <xf numFmtId="3" fontId="31" fillId="0" borderId="38" xfId="0" applyNumberFormat="1" applyFont="1" applyBorder="1" applyAlignment="1">
      <alignment horizontal="center" vertical="center"/>
    </xf>
    <xf numFmtId="0" fontId="32" fillId="0" borderId="16" xfId="0" applyFont="1" applyBorder="1" applyAlignment="1">
      <alignment horizontal="center"/>
    </xf>
    <xf numFmtId="195" fontId="31" fillId="0" borderId="19" xfId="0" applyNumberFormat="1" applyFont="1" applyBorder="1" applyAlignment="1">
      <alignment horizontal="center"/>
    </xf>
    <xf numFmtId="0" fontId="32" fillId="0" borderId="17" xfId="0" applyFont="1" applyBorder="1" applyAlignment="1">
      <alignment horizontal="justify" vertical="center" textRotation="90"/>
    </xf>
    <xf numFmtId="0" fontId="32" fillId="0" borderId="25" xfId="0" applyFont="1" applyBorder="1" applyAlignment="1">
      <alignment horizontal="center" vertical="justify"/>
    </xf>
    <xf numFmtId="195" fontId="31" fillId="0" borderId="22" xfId="0" applyNumberFormat="1" applyFont="1" applyBorder="1" applyAlignment="1">
      <alignment horizontal="center" vertical="center"/>
    </xf>
    <xf numFmtId="195" fontId="31" fillId="0" borderId="25" xfId="0" applyNumberFormat="1" applyFont="1" applyBorder="1" applyAlignment="1">
      <alignment horizontal="center" vertical="center"/>
    </xf>
    <xf numFmtId="4" fontId="31" fillId="0" borderId="22" xfId="0" applyNumberFormat="1" applyFont="1" applyBorder="1" applyAlignment="1">
      <alignment horizontal="center" vertical="center"/>
    </xf>
    <xf numFmtId="4" fontId="31" fillId="0" borderId="25" xfId="0" applyNumberFormat="1" applyFont="1" applyBorder="1" applyAlignment="1">
      <alignment horizontal="center" vertical="center"/>
    </xf>
    <xf numFmtId="195" fontId="31" fillId="0" borderId="25" xfId="0" applyNumberFormat="1" applyFont="1" applyBorder="1" applyAlignment="1">
      <alignment horizontal="center"/>
    </xf>
    <xf numFmtId="4" fontId="31" fillId="0" borderId="0" xfId="0" applyNumberFormat="1" applyFont="1" applyAlignment="1">
      <alignment/>
    </xf>
    <xf numFmtId="4" fontId="31" fillId="0" borderId="0" xfId="0" applyNumberFormat="1" applyFont="1" applyAlignment="1">
      <alignment horizontal="center"/>
    </xf>
    <xf numFmtId="4" fontId="31" fillId="0" borderId="0" xfId="0" applyNumberFormat="1" applyFont="1" applyBorder="1" applyAlignment="1">
      <alignment horizontal="center"/>
    </xf>
    <xf numFmtId="0" fontId="37" fillId="0" borderId="0" xfId="15" applyAlignment="1">
      <alignment/>
    </xf>
    <xf numFmtId="0" fontId="14" fillId="0" borderId="0" xfId="0" applyFont="1" applyAlignment="1">
      <alignment horizontal="justify" vertical="center"/>
    </xf>
    <xf numFmtId="0" fontId="14"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top"/>
    </xf>
    <xf numFmtId="3" fontId="7" fillId="0" borderId="0" xfId="0" applyNumberFormat="1" applyFont="1" applyAlignment="1">
      <alignment horizontal="center"/>
    </xf>
    <xf numFmtId="3" fontId="8" fillId="0" borderId="0" xfId="0" applyNumberFormat="1" applyFont="1" applyBorder="1" applyAlignment="1">
      <alignment horizontal="center" vertical="top"/>
    </xf>
    <xf numFmtId="3" fontId="10" fillId="0" borderId="0" xfId="0" applyNumberFormat="1" applyFont="1" applyAlignment="1">
      <alignment horizontal="center"/>
    </xf>
    <xf numFmtId="3" fontId="8" fillId="0" borderId="0" xfId="0" applyNumberFormat="1" applyFont="1" applyBorder="1" applyAlignment="1">
      <alignment horizontal="justify" vertical="top"/>
    </xf>
    <xf numFmtId="0" fontId="8" fillId="0" borderId="0" xfId="0" applyFont="1" applyAlignment="1">
      <alignment horizontal="justify" vertical="top"/>
    </xf>
    <xf numFmtId="0" fontId="19" fillId="0" borderId="0" xfId="0" applyFont="1" applyAlignment="1">
      <alignment horizontal="center" vertical="center"/>
    </xf>
    <xf numFmtId="0" fontId="19" fillId="0" borderId="0" xfId="0" applyFont="1" applyAlignment="1">
      <alignment horizontal="center"/>
    </xf>
    <xf numFmtId="0" fontId="1"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center" vertical="justify"/>
    </xf>
    <xf numFmtId="0" fontId="14" fillId="0" borderId="0" xfId="0" applyFont="1" applyAlignment="1">
      <alignment horizontal="center" vertical="top"/>
    </xf>
    <xf numFmtId="0" fontId="6" fillId="0" borderId="0" xfId="0" applyFont="1" applyAlignment="1">
      <alignment horizontal="center"/>
    </xf>
    <xf numFmtId="0" fontId="2" fillId="0" borderId="0" xfId="0" applyFont="1" applyAlignment="1">
      <alignment horizontal="justify" vertical="top"/>
    </xf>
    <xf numFmtId="0" fontId="3" fillId="0" borderId="0" xfId="0" applyFont="1" applyAlignment="1">
      <alignment horizontal="right"/>
    </xf>
    <xf numFmtId="0" fontId="2" fillId="0" borderId="0" xfId="0" applyFont="1" applyAlignment="1">
      <alignment horizontal="justify"/>
    </xf>
    <xf numFmtId="0" fontId="37" fillId="0" borderId="0" xfId="15" applyAlignment="1">
      <alignment horizontal="justify" vertical="center"/>
    </xf>
    <xf numFmtId="0" fontId="13" fillId="0" borderId="0" xfId="0" applyFont="1" applyAlignment="1">
      <alignment horizontal="center"/>
    </xf>
    <xf numFmtId="0" fontId="13" fillId="0" borderId="0" xfId="0" applyFont="1" applyAlignment="1">
      <alignment horizontal="center" vertical="center"/>
    </xf>
    <xf numFmtId="3" fontId="2" fillId="0" borderId="0" xfId="0" applyNumberFormat="1" applyFont="1" applyAlignment="1">
      <alignment horizontal="center"/>
    </xf>
    <xf numFmtId="3" fontId="0" fillId="0" borderId="0" xfId="0" applyNumberFormat="1" applyFont="1" applyAlignment="1">
      <alignment horizontal="center"/>
    </xf>
    <xf numFmtId="3" fontId="30" fillId="0" borderId="0" xfId="0" applyNumberFormat="1" applyFont="1" applyAlignment="1">
      <alignment horizontal="center"/>
    </xf>
    <xf numFmtId="3" fontId="26" fillId="0" borderId="0" xfId="0" applyNumberFormat="1" applyFont="1" applyAlignment="1">
      <alignment horizontal="center" vertical="top"/>
    </xf>
    <xf numFmtId="3" fontId="26" fillId="0" borderId="0" xfId="0" applyNumberFormat="1" applyFont="1" applyAlignment="1">
      <alignment horizontal="center" vertical="justify"/>
    </xf>
    <xf numFmtId="0" fontId="29" fillId="0" borderId="0" xfId="0" applyFont="1" applyAlignment="1">
      <alignment horizontal="center" vertical="top"/>
    </xf>
    <xf numFmtId="0" fontId="30" fillId="0" borderId="0" xfId="0" applyFont="1" applyAlignment="1">
      <alignment horizontal="center" vertical="top"/>
    </xf>
    <xf numFmtId="0" fontId="30" fillId="0" borderId="0" xfId="0" applyFont="1" applyAlignment="1">
      <alignment horizontal="center"/>
    </xf>
    <xf numFmtId="3" fontId="8" fillId="0" borderId="0" xfId="0" applyNumberFormat="1" applyFont="1" applyAlignment="1">
      <alignment horizontal="center" vertical="top"/>
    </xf>
    <xf numFmtId="0" fontId="14" fillId="0" borderId="0" xfId="0" applyFont="1" applyBorder="1" applyAlignment="1">
      <alignment horizontal="center" vertical="top"/>
    </xf>
    <xf numFmtId="0" fontId="14" fillId="0" borderId="1" xfId="0" applyFont="1" applyBorder="1" applyAlignment="1">
      <alignment horizontal="center" vertical="top"/>
    </xf>
    <xf numFmtId="0" fontId="8" fillId="0" borderId="21" xfId="0" applyFont="1" applyBorder="1" applyAlignment="1">
      <alignment horizontal="center" vertical="top"/>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21" xfId="0" applyFont="1" applyBorder="1" applyAlignment="1">
      <alignment horizontal="center" vertical="top"/>
    </xf>
    <xf numFmtId="0" fontId="1" fillId="0" borderId="0" xfId="0" applyFont="1" applyAlignment="1">
      <alignment horizontal="center"/>
    </xf>
    <xf numFmtId="0" fontId="1" fillId="0" borderId="0" xfId="0" applyFont="1" applyAlignment="1">
      <alignment horizontal="center" vertical="top"/>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xf>
    <xf numFmtId="0" fontId="7" fillId="0" borderId="12" xfId="0" applyFont="1" applyBorder="1" applyAlignment="1">
      <alignment horizontal="center"/>
    </xf>
    <xf numFmtId="0" fontId="10" fillId="0" borderId="6" xfId="0" applyFont="1" applyBorder="1" applyAlignment="1">
      <alignment horizontal="right"/>
    </xf>
    <xf numFmtId="0" fontId="10" fillId="0" borderId="7" xfId="0" applyFont="1" applyBorder="1" applyAlignment="1">
      <alignment horizontal="right"/>
    </xf>
    <xf numFmtId="0" fontId="10" fillId="0" borderId="8" xfId="0" applyFont="1" applyBorder="1" applyAlignment="1">
      <alignment horizontal="right"/>
    </xf>
    <xf numFmtId="0" fontId="10" fillId="0" borderId="10" xfId="0" applyFont="1" applyBorder="1" applyAlignment="1">
      <alignment horizontal="right"/>
    </xf>
    <xf numFmtId="0" fontId="10" fillId="0" borderId="8"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right"/>
    </xf>
    <xf numFmtId="0" fontId="10" fillId="0" borderId="18" xfId="0" applyFont="1" applyBorder="1" applyAlignment="1">
      <alignment horizontal="right"/>
    </xf>
    <xf numFmtId="3" fontId="15" fillId="0" borderId="0" xfId="0" applyNumberFormat="1" applyFont="1" applyBorder="1" applyAlignment="1">
      <alignment horizontal="center" vertical="top"/>
    </xf>
    <xf numFmtId="3" fontId="16" fillId="0" borderId="0" xfId="0" applyNumberFormat="1" applyFont="1" applyBorder="1" applyAlignment="1">
      <alignment horizontal="center" vertical="top"/>
    </xf>
    <xf numFmtId="3" fontId="10" fillId="0" borderId="0" xfId="17" applyNumberFormat="1" applyFont="1" applyAlignment="1">
      <alignment horizontal="center"/>
    </xf>
    <xf numFmtId="0" fontId="2" fillId="0" borderId="0" xfId="0" applyFont="1" applyAlignment="1">
      <alignment horizontal="center" vertical="top"/>
    </xf>
    <xf numFmtId="0" fontId="8" fillId="0" borderId="0" xfId="0" applyFont="1" applyAlignment="1">
      <alignment horizontal="center"/>
    </xf>
    <xf numFmtId="0" fontId="34" fillId="0" borderId="31" xfId="0" applyFont="1" applyBorder="1" applyAlignment="1">
      <alignment horizontal="center" vertical="center"/>
    </xf>
    <xf numFmtId="0" fontId="34" fillId="0" borderId="21" xfId="0" applyFont="1" applyBorder="1" applyAlignment="1">
      <alignment horizontal="center" vertical="center"/>
    </xf>
    <xf numFmtId="0" fontId="34" fillId="0" borderId="32" xfId="0" applyFont="1" applyBorder="1" applyAlignment="1">
      <alignment horizontal="center" vertical="center"/>
    </xf>
    <xf numFmtId="0" fontId="34" fillId="0" borderId="26" xfId="0" applyFont="1" applyBorder="1" applyAlignment="1">
      <alignment horizontal="center" vertical="center"/>
    </xf>
    <xf numFmtId="0" fontId="34" fillId="0" borderId="0" xfId="0" applyFont="1" applyBorder="1" applyAlignment="1">
      <alignment horizontal="center" vertical="center"/>
    </xf>
    <xf numFmtId="0" fontId="35" fillId="0" borderId="15" xfId="0" applyFont="1" applyBorder="1" applyAlignment="1">
      <alignment horizontal="center" vertical="center" textRotation="90"/>
    </xf>
    <xf numFmtId="0" fontId="35" fillId="0" borderId="22" xfId="0" applyFont="1" applyBorder="1" applyAlignment="1">
      <alignment horizontal="center" vertical="center" textRotation="90"/>
    </xf>
    <xf numFmtId="0" fontId="13" fillId="0" borderId="39" xfId="0" applyFont="1" applyBorder="1" applyAlignment="1">
      <alignment horizontal="center" vertical="center"/>
    </xf>
    <xf numFmtId="0" fontId="13" fillId="0" borderId="3" xfId="0" applyFont="1" applyBorder="1" applyAlignment="1">
      <alignment horizontal="center" vertical="center"/>
    </xf>
    <xf numFmtId="0" fontId="7" fillId="0" borderId="0" xfId="0" applyFont="1" applyBorder="1" applyAlignment="1">
      <alignment horizont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27" xfId="0" applyFont="1" applyBorder="1" applyAlignment="1">
      <alignment horizontal="center" vertical="center"/>
    </xf>
    <xf numFmtId="0" fontId="7" fillId="0" borderId="27" xfId="0" applyFont="1" applyBorder="1" applyAlignment="1">
      <alignment horizontal="center"/>
    </xf>
    <xf numFmtId="0" fontId="33" fillId="0" borderId="0" xfId="0" applyFont="1" applyAlignment="1">
      <alignment horizontal="center" vertical="center"/>
    </xf>
    <xf numFmtId="0" fontId="14" fillId="0" borderId="14" xfId="0" applyFont="1" applyBorder="1" applyAlignment="1">
      <alignment horizontal="center"/>
    </xf>
    <xf numFmtId="0" fontId="14" fillId="0" borderId="2" xfId="0" applyFont="1" applyBorder="1" applyAlignment="1">
      <alignment horizontal="center"/>
    </xf>
    <xf numFmtId="0" fontId="14" fillId="0" borderId="30"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152400</xdr:rowOff>
    </xdr:from>
    <xdr:to>
      <xdr:col>9</xdr:col>
      <xdr:colOff>228600</xdr:colOff>
      <xdr:row>33</xdr:row>
      <xdr:rowOff>0</xdr:rowOff>
    </xdr:to>
    <xdr:sp>
      <xdr:nvSpPr>
        <xdr:cNvPr id="1" name="TextBox 1"/>
        <xdr:cNvSpPr txBox="1">
          <a:spLocks noChangeArrowheads="1"/>
        </xdr:cNvSpPr>
      </xdr:nvSpPr>
      <xdr:spPr>
        <a:xfrm>
          <a:off x="1562100" y="3609975"/>
          <a:ext cx="5524500" cy="1952625"/>
        </a:xfrm>
        <a:prstGeom prst="rect">
          <a:avLst/>
        </a:prstGeom>
        <a:noFill/>
        <a:ln w="9525" cmpd="sng">
          <a:solidFill>
            <a:srgbClr val="FFFFFF"/>
          </a:solidFill>
          <a:headEnd type="none"/>
          <a:tailEnd type="none"/>
        </a:ln>
      </xdr:spPr>
      <xdr:txBody>
        <a:bodyPr vertOverflow="clip" wrap="square" anchor="b"/>
        <a:p>
          <a:pPr algn="ctr">
            <a:defRPr/>
          </a:pPr>
          <a:r>
            <a:rPr lang="en-US" cap="none" sz="3600" b="0" i="0" u="none" baseline="0">
              <a:latin typeface="Arial"/>
              <a:ea typeface="Arial"/>
              <a:cs typeface="Arial"/>
            </a:rPr>
            <a:t>CATASTRO VITICOLA NACIONAL
2002</a:t>
          </a:r>
        </a:p>
      </xdr:txBody>
    </xdr:sp>
    <xdr:clientData/>
  </xdr:twoCellAnchor>
  <xdr:twoCellAnchor>
    <xdr:from>
      <xdr:col>2</xdr:col>
      <xdr:colOff>190500</xdr:colOff>
      <xdr:row>3</xdr:row>
      <xdr:rowOff>38100</xdr:rowOff>
    </xdr:from>
    <xdr:to>
      <xdr:col>8</xdr:col>
      <xdr:colOff>114300</xdr:colOff>
      <xdr:row>12</xdr:row>
      <xdr:rowOff>66675</xdr:rowOff>
    </xdr:to>
    <xdr:pic>
      <xdr:nvPicPr>
        <xdr:cNvPr id="2" name="Picture 46"/>
        <xdr:cNvPicPr preferRelativeResize="1">
          <a:picLocks noChangeAspect="1"/>
        </xdr:cNvPicPr>
      </xdr:nvPicPr>
      <xdr:blipFill>
        <a:blip r:embed="rId1"/>
        <a:stretch>
          <a:fillRect/>
        </a:stretch>
      </xdr:blipFill>
      <xdr:spPr>
        <a:xfrm>
          <a:off x="1714500" y="523875"/>
          <a:ext cx="4495800" cy="1485900"/>
        </a:xfrm>
        <a:prstGeom prst="rect">
          <a:avLst/>
        </a:prstGeom>
        <a:noFill/>
        <a:ln w="9525" cmpd="sng">
          <a:noFill/>
        </a:ln>
      </xdr:spPr>
    </xdr:pic>
    <xdr:clientData/>
  </xdr:twoCellAnchor>
  <xdr:oneCellAnchor>
    <xdr:from>
      <xdr:col>6</xdr:col>
      <xdr:colOff>219075</xdr:colOff>
      <xdr:row>40</xdr:row>
      <xdr:rowOff>114300</xdr:rowOff>
    </xdr:from>
    <xdr:ext cx="3352800" cy="419100"/>
    <xdr:sp>
      <xdr:nvSpPr>
        <xdr:cNvPr id="3" name="TextBox 47"/>
        <xdr:cNvSpPr txBox="1">
          <a:spLocks noChangeArrowheads="1"/>
        </xdr:cNvSpPr>
      </xdr:nvSpPr>
      <xdr:spPr>
        <a:xfrm>
          <a:off x="4791075" y="6810375"/>
          <a:ext cx="3352800" cy="419100"/>
        </a:xfrm>
        <a:prstGeom prst="rect">
          <a:avLst/>
        </a:prstGeom>
        <a:noFill/>
        <a:ln w="9525" cmpd="sng">
          <a:noFill/>
        </a:ln>
      </xdr:spPr>
      <xdr:txBody>
        <a:bodyPr vertOverflow="clip" wrap="square">
          <a:spAutoFit/>
        </a:bodyPr>
        <a:p>
          <a:pPr algn="ctr">
            <a:defRPr/>
          </a:pPr>
          <a:r>
            <a:rPr lang="en-US" cap="none" sz="1200" b="1" i="0" u="none" baseline="0"/>
            <a:t>DEPARTAMENTO PROTECCION AGRICOLA
VIÑAS Y VINOS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409575</xdr:colOff>
      <xdr:row>1</xdr:row>
      <xdr:rowOff>142875</xdr:rowOff>
    </xdr:from>
    <xdr:ext cx="3171825" cy="638175"/>
    <xdr:sp>
      <xdr:nvSpPr>
        <xdr:cNvPr id="1" name="TextBox 2"/>
        <xdr:cNvSpPr txBox="1">
          <a:spLocks noChangeArrowheads="1"/>
        </xdr:cNvSpPr>
      </xdr:nvSpPr>
      <xdr:spPr>
        <a:xfrm>
          <a:off x="5029200" y="304800"/>
          <a:ext cx="3171825" cy="638175"/>
        </a:xfrm>
        <a:prstGeom prst="rect">
          <a:avLst/>
        </a:prstGeom>
        <a:noFill/>
        <a:ln w="9525" cmpd="sng">
          <a:noFill/>
        </a:ln>
      </xdr:spPr>
      <xdr:txBody>
        <a:bodyPr vertOverflow="clip" wrap="square">
          <a:spAutoFit/>
        </a:bodyPr>
        <a:p>
          <a:pPr algn="r">
            <a:defRPr/>
          </a:pPr>
          <a:r>
            <a:rPr lang="en-US" cap="none" sz="1800" b="1" i="0" u="none" baseline="0"/>
            <a:t>CATASTRO VITICOLA NACIONAL
2002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30"/>
  <sheetViews>
    <sheetView showGridLines="0" tabSelected="1" zoomScale="75" zoomScaleNormal="75" workbookViewId="0" topLeftCell="A1">
      <selection activeCell="A1" sqref="A1"/>
    </sheetView>
  </sheetViews>
  <sheetFormatPr defaultColWidth="11.421875" defaultRowHeight="12.75"/>
  <sheetData>
    <row r="3" ht="12.75">
      <c r="A3" s="6"/>
    </row>
    <row r="13" ht="30">
      <c r="A13" s="7"/>
    </row>
    <row r="27" spans="1:11" ht="12.75">
      <c r="A27" s="297"/>
      <c r="B27" s="297"/>
      <c r="C27" s="297"/>
      <c r="D27" s="297"/>
      <c r="E27" s="297"/>
      <c r="F27" s="297"/>
      <c r="G27" s="297"/>
      <c r="H27" s="297"/>
      <c r="I27" s="297"/>
      <c r="J27" s="297"/>
      <c r="K27" s="297"/>
    </row>
    <row r="28" spans="1:11" ht="12.75">
      <c r="A28" s="297"/>
      <c r="B28" s="297"/>
      <c r="C28" s="297"/>
      <c r="D28" s="297"/>
      <c r="E28" s="297"/>
      <c r="F28" s="297"/>
      <c r="G28" s="297"/>
      <c r="H28" s="297"/>
      <c r="I28" s="297"/>
      <c r="J28" s="297"/>
      <c r="K28" s="297"/>
    </row>
    <row r="29" spans="1:11" ht="12.75">
      <c r="A29" s="297"/>
      <c r="B29" s="297"/>
      <c r="C29" s="297"/>
      <c r="D29" s="297"/>
      <c r="E29" s="297"/>
      <c r="F29" s="297"/>
      <c r="G29" s="297"/>
      <c r="H29" s="297"/>
      <c r="I29" s="297"/>
      <c r="J29" s="297"/>
      <c r="K29" s="297"/>
    </row>
    <row r="30" spans="1:11" ht="12.75">
      <c r="A30" s="297"/>
      <c r="B30" s="297"/>
      <c r="C30" s="297"/>
      <c r="D30" s="297"/>
      <c r="E30" s="297"/>
      <c r="F30" s="297"/>
      <c r="G30" s="297"/>
      <c r="H30" s="297"/>
      <c r="I30" s="297"/>
      <c r="J30" s="297"/>
      <c r="K30" s="297"/>
    </row>
  </sheetData>
  <mergeCells count="1">
    <mergeCell ref="A27:K30"/>
  </mergeCells>
  <printOptions horizontalCentered="1"/>
  <pageMargins left="0.75" right="0.75" top="1" bottom="1" header="0" footer="0"/>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workbookViewId="0" topLeftCell="A1">
      <selection activeCell="I1" sqref="I1"/>
    </sheetView>
  </sheetViews>
  <sheetFormatPr defaultColWidth="11.421875" defaultRowHeight="12.75"/>
  <cols>
    <col min="1" max="8" width="15.7109375" style="8" customWidth="1"/>
    <col min="9" max="9" width="11.421875" style="8" customWidth="1"/>
  </cols>
  <sheetData>
    <row r="1" spans="1:9" ht="18">
      <c r="A1" s="291" t="s">
        <v>59</v>
      </c>
      <c r="B1" s="294" t="s">
        <v>60</v>
      </c>
      <c r="C1" s="294"/>
      <c r="D1" s="294"/>
      <c r="E1" s="294"/>
      <c r="F1" s="294"/>
      <c r="G1" s="294"/>
      <c r="H1" s="295" t="s">
        <v>61</v>
      </c>
      <c r="I1" s="281" t="s">
        <v>594</v>
      </c>
    </row>
    <row r="2" spans="1:8" ht="16.5">
      <c r="A2" s="291"/>
      <c r="B2" s="136" t="s">
        <v>62</v>
      </c>
      <c r="C2" s="136" t="s">
        <v>63</v>
      </c>
      <c r="D2" s="136" t="s">
        <v>64</v>
      </c>
      <c r="E2" s="136" t="s">
        <v>65</v>
      </c>
      <c r="F2" s="136" t="s">
        <v>66</v>
      </c>
      <c r="G2" s="136" t="s">
        <v>67</v>
      </c>
      <c r="H2" s="295"/>
    </row>
    <row r="3" spans="1:8" ht="24.75" customHeight="1">
      <c r="A3" s="9" t="s">
        <v>5</v>
      </c>
      <c r="B3" s="108">
        <v>13</v>
      </c>
      <c r="C3" s="108">
        <v>55</v>
      </c>
      <c r="D3" s="108">
        <v>33</v>
      </c>
      <c r="E3" s="108">
        <v>24</v>
      </c>
      <c r="F3" s="108">
        <v>14</v>
      </c>
      <c r="G3" s="108">
        <v>6</v>
      </c>
      <c r="H3" s="108">
        <f aca="true" t="shared" si="0" ref="H3:H10">SUM(B3:G3)</f>
        <v>145</v>
      </c>
    </row>
    <row r="4" spans="1:8" ht="24.75" customHeight="1">
      <c r="A4" s="9" t="s">
        <v>6</v>
      </c>
      <c r="B4" s="108">
        <v>34</v>
      </c>
      <c r="C4" s="108">
        <v>41</v>
      </c>
      <c r="D4" s="108">
        <v>30</v>
      </c>
      <c r="E4" s="108">
        <v>26</v>
      </c>
      <c r="F4" s="108">
        <v>32</v>
      </c>
      <c r="G4" s="108">
        <v>29</v>
      </c>
      <c r="H4" s="108">
        <f t="shared" si="0"/>
        <v>192</v>
      </c>
    </row>
    <row r="5" spans="1:8" ht="24.75" customHeight="1">
      <c r="A5" s="9" t="s">
        <v>68</v>
      </c>
      <c r="B5" s="108">
        <v>98</v>
      </c>
      <c r="C5" s="108">
        <v>293</v>
      </c>
      <c r="D5" s="108">
        <v>268</v>
      </c>
      <c r="E5" s="108">
        <v>295</v>
      </c>
      <c r="F5" s="108">
        <v>248</v>
      </c>
      <c r="G5" s="108">
        <v>119</v>
      </c>
      <c r="H5" s="108">
        <f t="shared" si="0"/>
        <v>1321</v>
      </c>
    </row>
    <row r="6" spans="1:8" ht="24.75" customHeight="1">
      <c r="A6" s="9" t="s">
        <v>8</v>
      </c>
      <c r="B6" s="108">
        <v>1557</v>
      </c>
      <c r="C6" s="108">
        <v>1755</v>
      </c>
      <c r="D6" s="108">
        <v>770</v>
      </c>
      <c r="E6" s="108">
        <v>537</v>
      </c>
      <c r="F6" s="108">
        <v>396</v>
      </c>
      <c r="G6" s="108">
        <v>144</v>
      </c>
      <c r="H6" s="108">
        <f t="shared" si="0"/>
        <v>5159</v>
      </c>
    </row>
    <row r="7" spans="1:8" ht="24.75" customHeight="1">
      <c r="A7" s="9" t="s">
        <v>9</v>
      </c>
      <c r="B7" s="108">
        <v>3832</v>
      </c>
      <c r="C7" s="108">
        <v>2165</v>
      </c>
      <c r="D7" s="108">
        <v>241</v>
      </c>
      <c r="E7" s="108">
        <v>86</v>
      </c>
      <c r="F7" s="108">
        <v>59</v>
      </c>
      <c r="G7" s="108">
        <v>15</v>
      </c>
      <c r="H7" s="108">
        <f t="shared" si="0"/>
        <v>6398</v>
      </c>
    </row>
    <row r="8" spans="1:8" ht="24.75" customHeight="1">
      <c r="A8" s="9" t="s">
        <v>489</v>
      </c>
      <c r="B8" s="108"/>
      <c r="C8" s="108">
        <v>1</v>
      </c>
      <c r="D8" s="108"/>
      <c r="E8" s="108"/>
      <c r="F8" s="108"/>
      <c r="G8" s="108"/>
      <c r="H8" s="108">
        <f t="shared" si="0"/>
        <v>1</v>
      </c>
    </row>
    <row r="9" spans="1:8" ht="24.75" customHeight="1">
      <c r="A9" s="9" t="s">
        <v>69</v>
      </c>
      <c r="B9" s="108">
        <v>23</v>
      </c>
      <c r="C9" s="108">
        <v>38</v>
      </c>
      <c r="D9" s="108">
        <v>70</v>
      </c>
      <c r="E9" s="108">
        <v>57</v>
      </c>
      <c r="F9" s="108">
        <v>58</v>
      </c>
      <c r="G9" s="108">
        <v>49</v>
      </c>
      <c r="H9" s="108">
        <f t="shared" si="0"/>
        <v>295</v>
      </c>
    </row>
    <row r="10" spans="1:8" ht="24.75" customHeight="1">
      <c r="A10" s="12" t="s">
        <v>70</v>
      </c>
      <c r="B10" s="133">
        <f aca="true" t="shared" si="1" ref="B10:G10">SUM(B3:B9)</f>
        <v>5557</v>
      </c>
      <c r="C10" s="133">
        <f t="shared" si="1"/>
        <v>4348</v>
      </c>
      <c r="D10" s="133">
        <f t="shared" si="1"/>
        <v>1412</v>
      </c>
      <c r="E10" s="133">
        <f t="shared" si="1"/>
        <v>1025</v>
      </c>
      <c r="F10" s="133">
        <f t="shared" si="1"/>
        <v>807</v>
      </c>
      <c r="G10" s="133">
        <f t="shared" si="1"/>
        <v>362</v>
      </c>
      <c r="H10" s="133">
        <f t="shared" si="0"/>
        <v>13511</v>
      </c>
    </row>
  </sheetData>
  <mergeCells count="3">
    <mergeCell ref="A1:A2"/>
    <mergeCell ref="B1:G1"/>
    <mergeCell ref="H1:H2"/>
  </mergeCells>
  <hyperlinks>
    <hyperlink ref="I1" location="Indice!A1" display="Indice!A1"/>
  </hyperlink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&amp;LSERVICIO AGRÍCOLA Y GANADERO
Departamento Protección Agrícola
Viñas y Vinos&amp;C&amp;14
DISTRIBUCIÓN DE PROPIEDADES DE VIDES PARA VINIFICACIÓN
SEGÚN RANGOS DE SUPERFICIE (ha.)
 &amp;R&amp;12CUADRO Nº  6</oddHeader>
    <oddFooter>&amp;L&amp;F</oddFooter>
  </headerFooter>
</worksheet>
</file>

<file path=xl/worksheets/sheet11.xml><?xml version="1.0" encoding="utf-8"?>
<worksheet xmlns="http://schemas.openxmlformats.org/spreadsheetml/2006/main" xmlns:r="http://schemas.openxmlformats.org/officeDocument/2006/relationships">
  <dimension ref="A1:I8"/>
  <sheetViews>
    <sheetView zoomScale="75" zoomScaleNormal="75" workbookViewId="0" topLeftCell="A1">
      <selection activeCell="I1" sqref="I1"/>
    </sheetView>
  </sheetViews>
  <sheetFormatPr defaultColWidth="11.421875" defaultRowHeight="12.75"/>
  <cols>
    <col min="1" max="8" width="15.7109375" style="8" customWidth="1"/>
    <col min="9" max="9" width="11.421875" style="8" customWidth="1"/>
  </cols>
  <sheetData>
    <row r="1" spans="1:9" ht="18">
      <c r="A1" s="291" t="s">
        <v>532</v>
      </c>
      <c r="B1" s="294" t="s">
        <v>60</v>
      </c>
      <c r="C1" s="294"/>
      <c r="D1" s="294"/>
      <c r="E1" s="294"/>
      <c r="F1" s="294"/>
      <c r="G1" s="294"/>
      <c r="H1" s="295" t="s">
        <v>61</v>
      </c>
      <c r="I1" s="281" t="s">
        <v>594</v>
      </c>
    </row>
    <row r="2" spans="1:8" ht="16.5">
      <c r="A2" s="291"/>
      <c r="B2" s="136" t="s">
        <v>62</v>
      </c>
      <c r="C2" s="136" t="s">
        <v>63</v>
      </c>
      <c r="D2" s="136" t="s">
        <v>64</v>
      </c>
      <c r="E2" s="136" t="s">
        <v>65</v>
      </c>
      <c r="F2" s="136" t="s">
        <v>66</v>
      </c>
      <c r="G2" s="136" t="s">
        <v>67</v>
      </c>
      <c r="H2" s="295"/>
    </row>
    <row r="3" spans="1:8" ht="24.75" customHeight="1">
      <c r="A3" s="112">
        <v>1997</v>
      </c>
      <c r="B3" s="108">
        <v>5308</v>
      </c>
      <c r="C3" s="108">
        <v>3799</v>
      </c>
      <c r="D3" s="108">
        <v>920</v>
      </c>
      <c r="E3" s="108">
        <v>585</v>
      </c>
      <c r="F3" s="108">
        <v>436</v>
      </c>
      <c r="G3" s="108">
        <v>204</v>
      </c>
      <c r="H3" s="108">
        <f>SUM(B3:G3)</f>
        <v>11252</v>
      </c>
    </row>
    <row r="4" spans="1:8" ht="24.75" customHeight="1">
      <c r="A4" s="112">
        <v>1998</v>
      </c>
      <c r="B4" s="108">
        <v>5364</v>
      </c>
      <c r="C4" s="108">
        <v>3941</v>
      </c>
      <c r="D4" s="108">
        <v>990</v>
      </c>
      <c r="E4" s="108">
        <v>662</v>
      </c>
      <c r="F4" s="108">
        <v>517</v>
      </c>
      <c r="G4" s="108">
        <v>254</v>
      </c>
      <c r="H4" s="108">
        <f>SUM(B4:G4)</f>
        <v>11728</v>
      </c>
    </row>
    <row r="5" spans="1:8" ht="24.75" customHeight="1">
      <c r="A5" s="112">
        <v>1999</v>
      </c>
      <c r="B5" s="108">
        <v>5635</v>
      </c>
      <c r="C5" s="108">
        <v>4084</v>
      </c>
      <c r="D5" s="108">
        <v>1069</v>
      </c>
      <c r="E5" s="108">
        <v>755</v>
      </c>
      <c r="F5" s="108">
        <v>591</v>
      </c>
      <c r="G5" s="108">
        <v>281</v>
      </c>
      <c r="H5" s="108">
        <f>SUM(B5:G5)</f>
        <v>12415</v>
      </c>
    </row>
    <row r="6" spans="1:8" ht="24.75" customHeight="1">
      <c r="A6" s="112">
        <v>2000</v>
      </c>
      <c r="B6" s="108">
        <v>5735</v>
      </c>
      <c r="C6" s="108">
        <v>4283</v>
      </c>
      <c r="D6" s="108">
        <v>1306</v>
      </c>
      <c r="E6" s="108">
        <v>969</v>
      </c>
      <c r="F6" s="108">
        <v>733</v>
      </c>
      <c r="G6" s="108">
        <v>350</v>
      </c>
      <c r="H6" s="108">
        <f>SUM(B6:G6)</f>
        <v>13376</v>
      </c>
    </row>
    <row r="7" spans="1:8" ht="24.75" customHeight="1">
      <c r="A7" s="112">
        <v>2001</v>
      </c>
      <c r="B7" s="108">
        <v>5759</v>
      </c>
      <c r="C7" s="108">
        <v>4360</v>
      </c>
      <c r="D7" s="108">
        <v>1374</v>
      </c>
      <c r="E7" s="108">
        <v>1004</v>
      </c>
      <c r="F7" s="108">
        <v>793</v>
      </c>
      <c r="G7" s="108">
        <v>357</v>
      </c>
      <c r="H7" s="108">
        <f>SUM(B7:G7)</f>
        <v>13647</v>
      </c>
    </row>
    <row r="8" spans="1:8" ht="24.75" customHeight="1">
      <c r="A8" s="112">
        <v>2002</v>
      </c>
      <c r="B8" s="108">
        <v>5557</v>
      </c>
      <c r="C8" s="108">
        <v>4348</v>
      </c>
      <c r="D8" s="108">
        <v>1412</v>
      </c>
      <c r="E8" s="108">
        <v>1025</v>
      </c>
      <c r="F8" s="108">
        <v>807</v>
      </c>
      <c r="G8" s="108">
        <v>362</v>
      </c>
      <c r="H8" s="108">
        <v>13511</v>
      </c>
    </row>
  </sheetData>
  <mergeCells count="3">
    <mergeCell ref="A1:A2"/>
    <mergeCell ref="B1:G1"/>
    <mergeCell ref="H1:H2"/>
  </mergeCells>
  <hyperlinks>
    <hyperlink ref="I1" location="Indice!A1" display="Indice!A1"/>
  </hyperlinks>
  <printOptions gridLines="1" horizontalCentered="1" verticalCentered="1"/>
  <pageMargins left="0.75" right="0.75" top="0.984251968503937" bottom="1" header="0.3937007874015748" footer="0.5905511811023623"/>
  <pageSetup horizontalDpi="300" verticalDpi="300" orientation="landscape" r:id="rId1"/>
  <headerFooter alignWithMargins="0">
    <oddHeader>&amp;L
Departamento Protección Agrícola&amp;C&amp;"Times New Roman,Normal"&amp;14
&amp;12
&amp;"Arial,Normal"&amp;14
EVOLUCION DE  PROPIEDADES EN VIDES PARA VINIFICACIÓN
SEGÚN RANGOS DE SUPERFICIE (ha.)
AÑOS  1997 - 2002
&amp;"Times New Roman,Normal" &amp;R&amp;12CUADRO Nº  6 - A</oddHeader>
    <oddFooter>&amp;L&amp;F</oddFooter>
  </headerFooter>
</worksheet>
</file>

<file path=xl/worksheets/sheet12.xml><?xml version="1.0" encoding="utf-8"?>
<worksheet xmlns="http://schemas.openxmlformats.org/spreadsheetml/2006/main" xmlns:r="http://schemas.openxmlformats.org/officeDocument/2006/relationships">
  <dimension ref="A1:E22"/>
  <sheetViews>
    <sheetView zoomScale="75" zoomScaleNormal="75" workbookViewId="0" topLeftCell="A1">
      <selection activeCell="E1" sqref="E1"/>
    </sheetView>
  </sheetViews>
  <sheetFormatPr defaultColWidth="11.421875" defaultRowHeight="12.75"/>
  <cols>
    <col min="1" max="1" width="29.8515625" style="8" customWidth="1"/>
    <col min="2" max="3" width="22.00390625" style="8" customWidth="1"/>
    <col min="4" max="4" width="17.57421875" style="8" customWidth="1"/>
  </cols>
  <sheetData>
    <row r="1" spans="1:5" ht="55.5" customHeight="1">
      <c r="A1" s="35"/>
      <c r="B1" s="135" t="s">
        <v>71</v>
      </c>
      <c r="C1" s="135" t="s">
        <v>16</v>
      </c>
      <c r="D1" s="135" t="s">
        <v>3</v>
      </c>
      <c r="E1" s="281" t="s">
        <v>594</v>
      </c>
    </row>
    <row r="2" spans="1:4" ht="19.5" customHeight="1">
      <c r="A2" s="15" t="s">
        <v>52</v>
      </c>
      <c r="B2" s="110">
        <v>75.2</v>
      </c>
      <c r="C2" s="110">
        <v>2504.4</v>
      </c>
      <c r="D2" s="110">
        <f aca="true" t="shared" si="0" ref="D2:D10">SUM(B2:C2)</f>
        <v>2579.6</v>
      </c>
    </row>
    <row r="3" spans="1:4" ht="19.5" customHeight="1">
      <c r="A3" s="15" t="s">
        <v>74</v>
      </c>
      <c r="B3" s="110">
        <v>207.9</v>
      </c>
      <c r="C3" s="110">
        <v>1523.5</v>
      </c>
      <c r="D3" s="110">
        <f t="shared" si="0"/>
        <v>1731.4</v>
      </c>
    </row>
    <row r="4" spans="1:4" ht="19.5" customHeight="1">
      <c r="A4" s="15" t="s">
        <v>72</v>
      </c>
      <c r="B4" s="110">
        <v>187.6</v>
      </c>
      <c r="C4" s="110">
        <v>2113.9</v>
      </c>
      <c r="D4" s="110">
        <f t="shared" si="0"/>
        <v>2301.5</v>
      </c>
    </row>
    <row r="5" spans="1:4" ht="19.5" customHeight="1">
      <c r="A5" s="15" t="s">
        <v>73</v>
      </c>
      <c r="B5" s="110">
        <v>114</v>
      </c>
      <c r="C5" s="110">
        <v>2174.3</v>
      </c>
      <c r="D5" s="110">
        <f t="shared" si="0"/>
        <v>2288.3</v>
      </c>
    </row>
    <row r="6" spans="1:4" ht="19.5" customHeight="1">
      <c r="A6" s="15" t="s">
        <v>45</v>
      </c>
      <c r="B6" s="110">
        <v>4.7</v>
      </c>
      <c r="C6" s="110">
        <v>777.1</v>
      </c>
      <c r="D6" s="110">
        <f t="shared" si="0"/>
        <v>781.8000000000001</v>
      </c>
    </row>
    <row r="7" spans="1:4" ht="19.5" customHeight="1">
      <c r="A7" s="15" t="s">
        <v>76</v>
      </c>
      <c r="B7" s="110">
        <v>4.6</v>
      </c>
      <c r="C7" s="110">
        <v>58.8</v>
      </c>
      <c r="D7" s="110">
        <f t="shared" si="0"/>
        <v>63.4</v>
      </c>
    </row>
    <row r="8" spans="1:4" ht="19.5" customHeight="1">
      <c r="A8" s="15" t="s">
        <v>75</v>
      </c>
      <c r="B8" s="110">
        <v>20.4</v>
      </c>
      <c r="C8" s="110"/>
      <c r="D8" s="110">
        <f t="shared" si="0"/>
        <v>20.4</v>
      </c>
    </row>
    <row r="9" spans="1:4" ht="19.5" customHeight="1">
      <c r="A9" s="15" t="s">
        <v>78</v>
      </c>
      <c r="B9" s="110">
        <v>3.8</v>
      </c>
      <c r="C9" s="110">
        <v>18.6</v>
      </c>
      <c r="D9" s="110">
        <f t="shared" si="0"/>
        <v>22.400000000000002</v>
      </c>
    </row>
    <row r="10" spans="1:4" ht="19.5" customHeight="1">
      <c r="A10" s="15" t="s">
        <v>77</v>
      </c>
      <c r="B10" s="110">
        <v>1.5</v>
      </c>
      <c r="C10" s="110"/>
      <c r="D10" s="110">
        <f t="shared" si="0"/>
        <v>1.5</v>
      </c>
    </row>
    <row r="11" spans="1:4" ht="19.5" customHeight="1">
      <c r="A11" s="15"/>
      <c r="B11" s="110"/>
      <c r="C11" s="110"/>
      <c r="D11" s="110"/>
    </row>
    <row r="12" spans="1:4" ht="40.5" customHeight="1">
      <c r="A12" s="135" t="s">
        <v>3</v>
      </c>
      <c r="B12" s="137">
        <f>SUM(B2:B11)</f>
        <v>619.7</v>
      </c>
      <c r="C12" s="137">
        <f>SUM(C2:C11)</f>
        <v>9170.6</v>
      </c>
      <c r="D12" s="137">
        <f>SUM(B12:C12)</f>
        <v>9790.300000000001</v>
      </c>
    </row>
    <row r="13" ht="19.5" customHeight="1">
      <c r="A13" s="15"/>
    </row>
    <row r="14" ht="19.5" customHeight="1">
      <c r="A14" s="15"/>
    </row>
    <row r="15" ht="19.5" customHeight="1">
      <c r="A15" s="15"/>
    </row>
    <row r="16" ht="19.5" customHeight="1">
      <c r="A16" s="15"/>
    </row>
    <row r="17" ht="19.5" customHeight="1">
      <c r="A17" s="15"/>
    </row>
    <row r="18" ht="19.5" customHeight="1">
      <c r="A18" s="15"/>
    </row>
    <row r="19" ht="19.5" customHeight="1">
      <c r="A19" s="15"/>
    </row>
    <row r="20" ht="19.5" customHeight="1">
      <c r="A20" s="15"/>
    </row>
    <row r="21" ht="19.5" customHeight="1">
      <c r="A21" s="15"/>
    </row>
    <row r="22" ht="19.5" customHeight="1">
      <c r="A22" s="15"/>
    </row>
  </sheetData>
  <hyperlinks>
    <hyperlink ref="E1" location="Indice!A1" display="Indice!A1"/>
  </hyperlinks>
  <printOptions gridLines="1" horizontalCentered="1" verticalCentered="1"/>
  <pageMargins left="0.75" right="0.75" top="0.9448818897637796" bottom="1" header="0.3937007874015748" footer="0.3937007874015748"/>
  <pageSetup horizontalDpi="300" verticalDpi="300" orientation="landscape" r:id="rId1"/>
  <headerFooter alignWithMargins="0">
    <oddHeader>&amp;LSERVICIO AGRÍCOLA Y GANADERO
Departamento Protección Agrícola
Viñas y Vinos&amp;C&amp;14
CATASTRO NACIONAL DE VIDES PARA PISCO (ha.)&amp;R&amp;12CUADRO Nº  7</oddHeader>
    <oddFooter>&amp;L&amp;F</oddFooter>
  </headerFooter>
</worksheet>
</file>

<file path=xl/worksheets/sheet13.xml><?xml version="1.0" encoding="utf-8"?>
<worksheet xmlns="http://schemas.openxmlformats.org/spreadsheetml/2006/main" xmlns:r="http://schemas.openxmlformats.org/officeDocument/2006/relationships">
  <dimension ref="A1:O6"/>
  <sheetViews>
    <sheetView zoomScale="75" zoomScaleNormal="75" workbookViewId="0" topLeftCell="A1">
      <selection activeCell="O1" sqref="O1"/>
    </sheetView>
  </sheetViews>
  <sheetFormatPr defaultColWidth="11.421875" defaultRowHeight="12.75"/>
  <cols>
    <col min="1" max="1" width="14.7109375" style="8" customWidth="1"/>
    <col min="2" max="3" width="9.140625" style="8" customWidth="1"/>
    <col min="4" max="4" width="9.421875" style="8" customWidth="1"/>
    <col min="5" max="5" width="8.421875" style="8" customWidth="1"/>
    <col min="6" max="6" width="8.57421875" style="8" customWidth="1"/>
    <col min="7" max="7" width="7.7109375" style="8" customWidth="1"/>
    <col min="8" max="8" width="8.8515625" style="8" customWidth="1"/>
    <col min="9" max="9" width="6.57421875" style="8" bestFit="1" customWidth="1"/>
    <col min="10" max="10" width="9.140625" style="8" customWidth="1"/>
    <col min="11" max="11" width="7.57421875" style="8" customWidth="1"/>
    <col min="12" max="12" width="8.421875" style="8" customWidth="1"/>
    <col min="13" max="13" width="10.00390625" style="0" customWidth="1"/>
    <col min="14" max="14" width="10.57421875" style="0" customWidth="1"/>
  </cols>
  <sheetData>
    <row r="1" spans="1:15" ht="33.75" customHeight="1">
      <c r="A1" s="296" t="s">
        <v>59</v>
      </c>
      <c r="B1" s="296" t="s">
        <v>79</v>
      </c>
      <c r="C1" s="296"/>
      <c r="D1" s="296"/>
      <c r="E1" s="296"/>
      <c r="F1" s="296"/>
      <c r="G1" s="296"/>
      <c r="H1" s="296"/>
      <c r="I1" s="296"/>
      <c r="J1" s="296"/>
      <c r="K1" s="296"/>
      <c r="L1" s="296"/>
      <c r="M1" s="296"/>
      <c r="N1" s="296"/>
      <c r="O1" s="281" t="s">
        <v>594</v>
      </c>
    </row>
    <row r="2" spans="1:14" ht="15.75">
      <c r="A2" s="296"/>
      <c r="B2" s="47">
        <v>1985</v>
      </c>
      <c r="C2" s="47">
        <v>1991</v>
      </c>
      <c r="D2" s="47">
        <v>1992</v>
      </c>
      <c r="E2" s="47">
        <v>1993</v>
      </c>
      <c r="F2" s="47">
        <v>1994</v>
      </c>
      <c r="G2" s="47">
        <v>1995</v>
      </c>
      <c r="H2" s="47">
        <v>1996</v>
      </c>
      <c r="I2" s="47">
        <v>1997</v>
      </c>
      <c r="J2" s="47">
        <v>1998</v>
      </c>
      <c r="K2" s="47">
        <v>1999</v>
      </c>
      <c r="L2" s="47">
        <v>2000</v>
      </c>
      <c r="M2" s="47">
        <v>2001</v>
      </c>
      <c r="N2" s="47">
        <v>2002</v>
      </c>
    </row>
    <row r="3" spans="1:14" ht="24.75" customHeight="1">
      <c r="A3" s="47" t="s">
        <v>4</v>
      </c>
      <c r="B3" s="88">
        <v>511</v>
      </c>
      <c r="C3" s="88">
        <v>505</v>
      </c>
      <c r="D3" s="88">
        <v>544</v>
      </c>
      <c r="E3" s="88">
        <v>717</v>
      </c>
      <c r="F3" s="88">
        <v>725</v>
      </c>
      <c r="G3" s="88">
        <v>731</v>
      </c>
      <c r="H3" s="88">
        <v>746</v>
      </c>
      <c r="I3" s="88">
        <v>781</v>
      </c>
      <c r="J3" s="88">
        <v>793</v>
      </c>
      <c r="K3" s="88">
        <v>798</v>
      </c>
      <c r="L3" s="88">
        <v>797.4</v>
      </c>
      <c r="M3" s="88">
        <v>647</v>
      </c>
      <c r="N3" s="88">
        <v>620</v>
      </c>
    </row>
    <row r="4" spans="1:14" ht="24.75" customHeight="1">
      <c r="A4" s="47" t="s">
        <v>5</v>
      </c>
      <c r="B4" s="88">
        <v>5364</v>
      </c>
      <c r="C4" s="88">
        <v>6918</v>
      </c>
      <c r="D4" s="88">
        <v>7251</v>
      </c>
      <c r="E4" s="88">
        <v>7509</v>
      </c>
      <c r="F4" s="88">
        <v>8362</v>
      </c>
      <c r="G4" s="88">
        <v>8654</v>
      </c>
      <c r="H4" s="88">
        <v>8980</v>
      </c>
      <c r="I4" s="88">
        <v>9228</v>
      </c>
      <c r="J4" s="88">
        <v>9394</v>
      </c>
      <c r="K4" s="88">
        <v>9581</v>
      </c>
      <c r="L4" s="88">
        <v>9278.9</v>
      </c>
      <c r="M4" s="88">
        <v>9153</v>
      </c>
      <c r="N4" s="88">
        <v>9171</v>
      </c>
    </row>
    <row r="5" spans="1:12" ht="24.75" customHeight="1">
      <c r="A5" s="52"/>
      <c r="B5" s="88"/>
      <c r="C5" s="88"/>
      <c r="D5" s="88"/>
      <c r="E5" s="88"/>
      <c r="F5" s="88"/>
      <c r="G5" s="88"/>
      <c r="H5" s="88"/>
      <c r="I5" s="88"/>
      <c r="J5" s="88"/>
      <c r="K5" s="88"/>
      <c r="L5" s="119"/>
    </row>
    <row r="6" spans="1:14" ht="24.75" customHeight="1">
      <c r="A6" s="47" t="s">
        <v>70</v>
      </c>
      <c r="B6" s="138">
        <f aca="true" t="shared" si="0" ref="B6:I6">SUM(B3:B5)</f>
        <v>5875</v>
      </c>
      <c r="C6" s="138">
        <f t="shared" si="0"/>
        <v>7423</v>
      </c>
      <c r="D6" s="138">
        <f t="shared" si="0"/>
        <v>7795</v>
      </c>
      <c r="E6" s="138">
        <f t="shared" si="0"/>
        <v>8226</v>
      </c>
      <c r="F6" s="138">
        <f t="shared" si="0"/>
        <v>9087</v>
      </c>
      <c r="G6" s="138">
        <f t="shared" si="0"/>
        <v>9385</v>
      </c>
      <c r="H6" s="138">
        <f t="shared" si="0"/>
        <v>9726</v>
      </c>
      <c r="I6" s="138">
        <f t="shared" si="0"/>
        <v>10009</v>
      </c>
      <c r="J6" s="138">
        <f>SUM(J3:J5)</f>
        <v>10187</v>
      </c>
      <c r="K6" s="138">
        <f>SUM(K3:K5)</f>
        <v>10379</v>
      </c>
      <c r="L6" s="138">
        <f>SUM(L3:L5)</f>
        <v>10076.3</v>
      </c>
      <c r="M6" s="138">
        <f>SUM(M3:M5)</f>
        <v>9800</v>
      </c>
      <c r="N6" s="138">
        <f>SUM(N3:N5)</f>
        <v>9791</v>
      </c>
    </row>
  </sheetData>
  <mergeCells count="2">
    <mergeCell ref="A1:A2"/>
    <mergeCell ref="B1:N1"/>
  </mergeCells>
  <hyperlinks>
    <hyperlink ref="O1" location="Indice!A1" display="Indice!A1"/>
  </hyperlinks>
  <printOptions gridLines="1" horizontalCentered="1" verticalCentered="1"/>
  <pageMargins left="0.75" right="0.75" top="1" bottom="1" header="0.3937007874015748" footer="0.3937007874015748"/>
  <pageSetup horizontalDpi="300" verticalDpi="300" orientation="landscape" r:id="rId1"/>
  <headerFooter alignWithMargins="0">
    <oddHeader>&amp;LSERVICIO AGRÍCOLA Y GANADERO
Departamento Protección Agrícola
Viñas y Vinos&amp;C&amp;14
EVOLUCIÓN SUPERFICIE DE VIDES PISQUERAS
AÑOS 1985  -  2002 (ha.)&amp;R&amp;12CUADRO Nº  8</oddHeader>
    <oddFooter>&amp;L&amp;F</oddFooter>
  </headerFooter>
</worksheet>
</file>

<file path=xl/worksheets/sheet14.xml><?xml version="1.0" encoding="utf-8"?>
<worksheet xmlns="http://schemas.openxmlformats.org/spreadsheetml/2006/main" xmlns:r="http://schemas.openxmlformats.org/officeDocument/2006/relationships">
  <dimension ref="A1:I6"/>
  <sheetViews>
    <sheetView zoomScale="75" zoomScaleNormal="75" workbookViewId="0" topLeftCell="A1">
      <selection activeCell="I1" sqref="I1"/>
    </sheetView>
  </sheetViews>
  <sheetFormatPr defaultColWidth="11.421875" defaultRowHeight="12.75"/>
  <cols>
    <col min="1" max="8" width="15.7109375" style="8" customWidth="1"/>
    <col min="9" max="9" width="11.421875" style="8" customWidth="1"/>
  </cols>
  <sheetData>
    <row r="1" spans="1:9" ht="18">
      <c r="A1" s="303" t="s">
        <v>59</v>
      </c>
      <c r="B1" s="294" t="s">
        <v>60</v>
      </c>
      <c r="C1" s="294"/>
      <c r="D1" s="294"/>
      <c r="E1" s="294"/>
      <c r="F1" s="294"/>
      <c r="G1" s="294"/>
      <c r="H1" s="295" t="s">
        <v>61</v>
      </c>
      <c r="I1" s="281" t="s">
        <v>594</v>
      </c>
    </row>
    <row r="2" spans="1:8" ht="16.5">
      <c r="A2" s="303"/>
      <c r="B2" s="136" t="s">
        <v>62</v>
      </c>
      <c r="C2" s="136" t="s">
        <v>89</v>
      </c>
      <c r="D2" s="136" t="s">
        <v>90</v>
      </c>
      <c r="E2" s="136" t="s">
        <v>91</v>
      </c>
      <c r="F2" s="136" t="s">
        <v>92</v>
      </c>
      <c r="G2" s="136" t="s">
        <v>67</v>
      </c>
      <c r="H2" s="295"/>
    </row>
    <row r="3" spans="1:8" ht="24.75" customHeight="1">
      <c r="A3" s="48" t="s">
        <v>4</v>
      </c>
      <c r="B3" s="108">
        <v>158</v>
      </c>
      <c r="C3" s="108">
        <v>114</v>
      </c>
      <c r="D3" s="108">
        <v>16</v>
      </c>
      <c r="E3" s="108">
        <v>5</v>
      </c>
      <c r="F3" s="108">
        <v>2</v>
      </c>
      <c r="G3" s="108">
        <v>1</v>
      </c>
      <c r="H3" s="108">
        <f>SUM(B3:G3)</f>
        <v>296</v>
      </c>
    </row>
    <row r="4" spans="1:8" ht="24.75" customHeight="1">
      <c r="A4" s="9" t="s">
        <v>5</v>
      </c>
      <c r="B4" s="108">
        <v>1202</v>
      </c>
      <c r="C4" s="108">
        <v>1163</v>
      </c>
      <c r="D4" s="108">
        <v>284</v>
      </c>
      <c r="E4" s="108">
        <v>136</v>
      </c>
      <c r="F4" s="108">
        <v>46</v>
      </c>
      <c r="G4" s="108">
        <v>4</v>
      </c>
      <c r="H4" s="108">
        <f>SUM(B4:G4)</f>
        <v>2835</v>
      </c>
    </row>
    <row r="5" spans="1:8" ht="24.75" customHeight="1">
      <c r="A5" s="9"/>
      <c r="B5" s="108"/>
      <c r="C5" s="108"/>
      <c r="D5" s="108"/>
      <c r="E5" s="108"/>
      <c r="F5" s="108"/>
      <c r="G5" s="108"/>
      <c r="H5" s="108"/>
    </row>
    <row r="6" spans="1:8" ht="24.75" customHeight="1">
      <c r="A6" s="12" t="s">
        <v>70</v>
      </c>
      <c r="B6" s="133">
        <f aca="true" t="shared" si="0" ref="B6:G6">SUM(B3:B5)</f>
        <v>1360</v>
      </c>
      <c r="C6" s="133">
        <f t="shared" si="0"/>
        <v>1277</v>
      </c>
      <c r="D6" s="133">
        <f t="shared" si="0"/>
        <v>300</v>
      </c>
      <c r="E6" s="133">
        <f t="shared" si="0"/>
        <v>141</v>
      </c>
      <c r="F6" s="133">
        <f t="shared" si="0"/>
        <v>48</v>
      </c>
      <c r="G6" s="133">
        <f t="shared" si="0"/>
        <v>5</v>
      </c>
      <c r="H6" s="133">
        <f>SUM(B6:G6)</f>
        <v>3131</v>
      </c>
    </row>
  </sheetData>
  <mergeCells count="3">
    <mergeCell ref="A1:A2"/>
    <mergeCell ref="B1:G1"/>
    <mergeCell ref="H1:H2"/>
  </mergeCells>
  <hyperlinks>
    <hyperlink ref="I1" location="Indice!A1" display="Indice!A1"/>
  </hyperlinks>
  <printOptions gridLines="1" horizontalCentered="1" verticalCentered="1"/>
  <pageMargins left="0.75" right="0.75" top="0.984251968503937" bottom="0.4724409448818898" header="0.3937007874015748" footer="0.5905511811023623"/>
  <pageSetup horizontalDpi="300" verticalDpi="300" orientation="landscape" r:id="rId1"/>
  <headerFooter alignWithMargins="0">
    <oddHeader>&amp;LSERVICIO AGRÍCOLA Y GANADERO
Departamento Protección Agrícola
Viñas y Vinos&amp;C&amp;14
DISTRIBUCIÓN DEL NÚMERO DE PROPIEDADES DE VIDES PARA PISCO
SEGÚN RANGOS DE SUPERFICIE  (ha.)&amp;R&amp;12CUADRO Nº  9</oddHeader>
    <oddFooter>&amp;L&amp;F</oddFooter>
  </headerFooter>
</worksheet>
</file>

<file path=xl/worksheets/sheet15.xml><?xml version="1.0" encoding="utf-8"?>
<worksheet xmlns="http://schemas.openxmlformats.org/spreadsheetml/2006/main" xmlns:r="http://schemas.openxmlformats.org/officeDocument/2006/relationships">
  <dimension ref="A1:J29"/>
  <sheetViews>
    <sheetView zoomScale="75" zoomScaleNormal="75" workbookViewId="0" topLeftCell="A1">
      <selection activeCell="J1" sqref="J1"/>
    </sheetView>
  </sheetViews>
  <sheetFormatPr defaultColWidth="11.421875" defaultRowHeight="12.75"/>
  <cols>
    <col min="1" max="1" width="23.421875" style="8" customWidth="1"/>
    <col min="2" max="2" width="8.7109375" style="8" bestFit="1" customWidth="1"/>
    <col min="3" max="4" width="10.57421875" style="8" bestFit="1" customWidth="1"/>
    <col min="5" max="5" width="10.00390625" style="8" bestFit="1" customWidth="1"/>
    <col min="6" max="6" width="9.8515625" style="8" bestFit="1" customWidth="1"/>
    <col min="7" max="7" width="11.421875" style="8" bestFit="1" customWidth="1"/>
    <col min="8" max="8" width="13.28125" style="8" bestFit="1" customWidth="1"/>
    <col min="9" max="9" width="10.28125" style="8" bestFit="1" customWidth="1"/>
    <col min="10" max="10" width="15.7109375" style="0" customWidth="1"/>
  </cols>
  <sheetData>
    <row r="1" spans="1:10" ht="15.75">
      <c r="A1" s="15"/>
      <c r="B1" s="47" t="s">
        <v>71</v>
      </c>
      <c r="C1" s="47" t="s">
        <v>16</v>
      </c>
      <c r="D1" s="47" t="s">
        <v>93</v>
      </c>
      <c r="E1" s="47" t="s">
        <v>18</v>
      </c>
      <c r="F1" s="47" t="s">
        <v>19</v>
      </c>
      <c r="G1" s="47" t="s">
        <v>20</v>
      </c>
      <c r="H1" s="47" t="s">
        <v>21</v>
      </c>
      <c r="I1" s="47" t="s">
        <v>22</v>
      </c>
      <c r="J1" s="281" t="s">
        <v>594</v>
      </c>
    </row>
    <row r="2" spans="1:9" ht="15.75">
      <c r="A2" s="15"/>
      <c r="B2" s="9"/>
      <c r="C2" s="9"/>
      <c r="D2" s="9"/>
      <c r="E2" s="9"/>
      <c r="F2" s="9"/>
      <c r="G2" s="9"/>
      <c r="H2" s="9"/>
      <c r="I2" s="9"/>
    </row>
    <row r="3" spans="1:9" ht="15.75">
      <c r="A3" s="15" t="s">
        <v>94</v>
      </c>
      <c r="B3" s="110">
        <v>2085.2</v>
      </c>
      <c r="C3" s="110">
        <v>4098.7</v>
      </c>
      <c r="D3" s="110">
        <v>3458.1</v>
      </c>
      <c r="E3" s="110">
        <v>4636.4</v>
      </c>
      <c r="F3" s="110">
        <v>195.2</v>
      </c>
      <c r="G3" s="110">
        <v>0.8</v>
      </c>
      <c r="H3" s="110">
        <v>6078.8</v>
      </c>
      <c r="I3" s="132">
        <f aca="true" t="shared" si="0" ref="I3:I26">SUM(B3:H3)</f>
        <v>20553.2</v>
      </c>
    </row>
    <row r="4" spans="1:9" ht="15.75">
      <c r="A4" s="15" t="s">
        <v>95</v>
      </c>
      <c r="B4" s="110">
        <v>1791.9</v>
      </c>
      <c r="C4" s="110">
        <v>2371.7</v>
      </c>
      <c r="D4" s="110">
        <v>2415.6</v>
      </c>
      <c r="E4" s="110">
        <v>1364.2</v>
      </c>
      <c r="F4" s="110">
        <v>240.6</v>
      </c>
      <c r="G4" s="110"/>
      <c r="H4" s="110">
        <v>1510.8</v>
      </c>
      <c r="I4" s="132">
        <f t="shared" si="0"/>
        <v>9694.800000000001</v>
      </c>
    </row>
    <row r="5" spans="1:9" ht="15.75">
      <c r="A5" s="15" t="s">
        <v>96</v>
      </c>
      <c r="B5" s="110">
        <v>4.2</v>
      </c>
      <c r="C5" s="110">
        <v>664</v>
      </c>
      <c r="D5" s="110">
        <v>1015.8</v>
      </c>
      <c r="E5" s="110">
        <v>1642.5</v>
      </c>
      <c r="F5" s="110">
        <v>108.9</v>
      </c>
      <c r="G5" s="110"/>
      <c r="H5" s="110">
        <v>1445.2</v>
      </c>
      <c r="I5" s="132">
        <f t="shared" si="0"/>
        <v>4880.6</v>
      </c>
    </row>
    <row r="6" spans="1:9" ht="15.75">
      <c r="A6" s="15" t="s">
        <v>97</v>
      </c>
      <c r="B6" s="110">
        <v>1299.5</v>
      </c>
      <c r="C6" s="110">
        <v>1419</v>
      </c>
      <c r="D6" s="110">
        <v>1271.3</v>
      </c>
      <c r="E6" s="110">
        <v>709.6</v>
      </c>
      <c r="F6" s="110">
        <v>37.1</v>
      </c>
      <c r="G6" s="110"/>
      <c r="H6" s="110">
        <v>814.7</v>
      </c>
      <c r="I6" s="132">
        <f t="shared" si="0"/>
        <v>5551.200000000001</v>
      </c>
    </row>
    <row r="7" spans="1:9" ht="15.75">
      <c r="A7" s="15" t="s">
        <v>98</v>
      </c>
      <c r="B7" s="108">
        <v>0</v>
      </c>
      <c r="C7" s="110">
        <v>3</v>
      </c>
      <c r="D7" s="110">
        <v>627.6</v>
      </c>
      <c r="E7" s="110">
        <v>654.8</v>
      </c>
      <c r="F7" s="110">
        <v>9</v>
      </c>
      <c r="G7" s="110"/>
      <c r="H7" s="110">
        <v>254.3</v>
      </c>
      <c r="I7" s="132">
        <f t="shared" si="0"/>
        <v>1548.7</v>
      </c>
    </row>
    <row r="8" spans="1:9" ht="15.75">
      <c r="A8" s="15" t="s">
        <v>75</v>
      </c>
      <c r="B8" s="110">
        <v>468</v>
      </c>
      <c r="C8" s="110">
        <v>197.3</v>
      </c>
      <c r="D8" s="110">
        <v>483.8</v>
      </c>
      <c r="E8" s="110">
        <v>225.3</v>
      </c>
      <c r="F8" s="110">
        <v>4.3</v>
      </c>
      <c r="G8" s="110"/>
      <c r="H8" s="110">
        <v>445.5</v>
      </c>
      <c r="I8" s="132">
        <f t="shared" si="0"/>
        <v>1824.1999999999998</v>
      </c>
    </row>
    <row r="9" spans="1:9" ht="15.75">
      <c r="A9" s="15" t="s">
        <v>101</v>
      </c>
      <c r="B9" s="110">
        <v>0</v>
      </c>
      <c r="C9" s="110">
        <v>20.3</v>
      </c>
      <c r="D9" s="110">
        <v>574.5</v>
      </c>
      <c r="E9" s="110">
        <v>235.7</v>
      </c>
      <c r="F9" s="110">
        <v>3.4</v>
      </c>
      <c r="G9" s="110"/>
      <c r="H9" s="110">
        <v>450.6</v>
      </c>
      <c r="I9" s="132">
        <f t="shared" si="0"/>
        <v>1284.5</v>
      </c>
    </row>
    <row r="10" spans="1:9" ht="15.75">
      <c r="A10" s="15" t="s">
        <v>100</v>
      </c>
      <c r="B10" s="110">
        <v>977.7</v>
      </c>
      <c r="C10" s="110">
        <v>463.4</v>
      </c>
      <c r="D10" s="110">
        <v>543.4</v>
      </c>
      <c r="E10" s="110">
        <v>115.9</v>
      </c>
      <c r="F10" s="110">
        <v>14.4</v>
      </c>
      <c r="G10" s="110"/>
      <c r="H10" s="110">
        <v>85.5</v>
      </c>
      <c r="I10" s="132">
        <f t="shared" si="0"/>
        <v>2200.3</v>
      </c>
    </row>
    <row r="11" spans="1:9" ht="15.75">
      <c r="A11" s="15" t="s">
        <v>99</v>
      </c>
      <c r="B11" s="110">
        <v>220.7</v>
      </c>
      <c r="C11" s="110">
        <v>274.5</v>
      </c>
      <c r="D11" s="110">
        <v>368.6</v>
      </c>
      <c r="E11" s="110">
        <v>279</v>
      </c>
      <c r="F11" s="110">
        <v>19.7</v>
      </c>
      <c r="G11" s="110"/>
      <c r="H11" s="110">
        <v>240.1</v>
      </c>
      <c r="I11" s="132">
        <f t="shared" si="0"/>
        <v>1402.6</v>
      </c>
    </row>
    <row r="12" spans="1:9" ht="15.75">
      <c r="A12" s="15" t="s">
        <v>518</v>
      </c>
      <c r="B12" s="108">
        <v>97.3</v>
      </c>
      <c r="C12" s="110">
        <v>212.1</v>
      </c>
      <c r="D12" s="110">
        <v>214</v>
      </c>
      <c r="E12" s="110">
        <v>188</v>
      </c>
      <c r="F12" s="110">
        <v>27</v>
      </c>
      <c r="G12" s="110"/>
      <c r="H12" s="110">
        <v>109.6</v>
      </c>
      <c r="I12" s="132">
        <f t="shared" si="0"/>
        <v>848</v>
      </c>
    </row>
    <row r="13" spans="1:9" ht="15.75">
      <c r="A13" s="15" t="s">
        <v>103</v>
      </c>
      <c r="B13" s="223">
        <v>0.2</v>
      </c>
      <c r="C13" s="110">
        <v>23.9</v>
      </c>
      <c r="D13" s="110">
        <v>425.5</v>
      </c>
      <c r="E13" s="110">
        <v>18</v>
      </c>
      <c r="F13" s="110"/>
      <c r="G13" s="110"/>
      <c r="H13" s="110">
        <v>55.9</v>
      </c>
      <c r="I13" s="132">
        <f t="shared" si="0"/>
        <v>523.5</v>
      </c>
    </row>
    <row r="14" spans="1:9" ht="15.75">
      <c r="A14" s="15" t="s">
        <v>102</v>
      </c>
      <c r="B14" s="110">
        <v>566.4</v>
      </c>
      <c r="C14" s="110">
        <v>265.3</v>
      </c>
      <c r="D14" s="110">
        <v>133.8</v>
      </c>
      <c r="E14" s="110">
        <v>15.4</v>
      </c>
      <c r="F14" s="110">
        <v>2.5</v>
      </c>
      <c r="G14" s="110">
        <v>5.3</v>
      </c>
      <c r="H14" s="110">
        <v>12.3</v>
      </c>
      <c r="I14" s="132">
        <f t="shared" si="0"/>
        <v>1000.9999999999999</v>
      </c>
    </row>
    <row r="15" spans="1:9" ht="15.75">
      <c r="A15" s="15" t="s">
        <v>104</v>
      </c>
      <c r="B15" s="110">
        <v>51.6</v>
      </c>
      <c r="C15" s="110">
        <v>43.6</v>
      </c>
      <c r="D15" s="110">
        <v>214.9</v>
      </c>
      <c r="E15" s="110"/>
      <c r="F15" s="110"/>
      <c r="G15" s="110"/>
      <c r="H15" s="110">
        <v>8.5</v>
      </c>
      <c r="I15" s="132">
        <f t="shared" si="0"/>
        <v>318.6</v>
      </c>
    </row>
    <row r="16" spans="1:9" ht="15.75">
      <c r="A16" s="15" t="s">
        <v>105</v>
      </c>
      <c r="B16" s="108">
        <v>0</v>
      </c>
      <c r="C16" s="110">
        <v>8.6</v>
      </c>
      <c r="D16" s="110">
        <v>186.1</v>
      </c>
      <c r="E16" s="110"/>
      <c r="F16" s="110"/>
      <c r="G16" s="110"/>
      <c r="H16" s="110">
        <v>2.2</v>
      </c>
      <c r="I16" s="132">
        <f t="shared" si="0"/>
        <v>196.89999999999998</v>
      </c>
    </row>
    <row r="17" spans="1:9" ht="15.75">
      <c r="A17" s="15" t="s">
        <v>52</v>
      </c>
      <c r="B17" s="110">
        <v>0.5</v>
      </c>
      <c r="C17" s="110">
        <v>12.8</v>
      </c>
      <c r="D17" s="110">
        <v>14.2</v>
      </c>
      <c r="E17" s="110">
        <v>6.3</v>
      </c>
      <c r="F17" s="110"/>
      <c r="G17" s="110"/>
      <c r="H17" s="110">
        <v>143.9</v>
      </c>
      <c r="I17" s="132">
        <f t="shared" si="0"/>
        <v>177.7</v>
      </c>
    </row>
    <row r="18" spans="1:9" ht="15.75">
      <c r="A18" s="15" t="s">
        <v>106</v>
      </c>
      <c r="B18" s="110">
        <v>0</v>
      </c>
      <c r="C18" s="110">
        <v>1.7</v>
      </c>
      <c r="D18" s="110">
        <v>5.1</v>
      </c>
      <c r="E18" s="110">
        <v>50.3</v>
      </c>
      <c r="F18" s="110">
        <v>7</v>
      </c>
      <c r="G18" s="110">
        <v>0.5</v>
      </c>
      <c r="H18" s="110">
        <v>19.1</v>
      </c>
      <c r="I18" s="132">
        <f t="shared" si="0"/>
        <v>83.69999999999999</v>
      </c>
    </row>
    <row r="19" spans="1:9" ht="15.75">
      <c r="A19" s="15" t="s">
        <v>109</v>
      </c>
      <c r="B19" s="110">
        <v>0</v>
      </c>
      <c r="C19" s="110">
        <v>20.4</v>
      </c>
      <c r="D19" s="110">
        <v>40</v>
      </c>
      <c r="E19" s="110"/>
      <c r="F19" s="110"/>
      <c r="G19" s="110"/>
      <c r="H19" s="110">
        <v>12.3</v>
      </c>
      <c r="I19" s="132">
        <f t="shared" si="0"/>
        <v>72.7</v>
      </c>
    </row>
    <row r="20" spans="1:9" ht="15.75">
      <c r="A20" s="15" t="s">
        <v>108</v>
      </c>
      <c r="B20" s="108">
        <v>0</v>
      </c>
      <c r="C20" s="110"/>
      <c r="D20" s="110">
        <v>31</v>
      </c>
      <c r="E20" s="110"/>
      <c r="F20" s="110"/>
      <c r="G20" s="110"/>
      <c r="H20" s="110">
        <v>30.9</v>
      </c>
      <c r="I20" s="132">
        <f t="shared" si="0"/>
        <v>61.9</v>
      </c>
    </row>
    <row r="21" spans="1:9" ht="15.75">
      <c r="A21" s="15" t="s">
        <v>107</v>
      </c>
      <c r="B21" s="223">
        <v>0.3</v>
      </c>
      <c r="C21" s="110">
        <v>7.4</v>
      </c>
      <c r="D21" s="110">
        <v>22.5</v>
      </c>
      <c r="E21" s="110">
        <v>16.5</v>
      </c>
      <c r="F21" s="110">
        <v>1.5</v>
      </c>
      <c r="G21" s="110"/>
      <c r="H21" s="110">
        <v>15.4</v>
      </c>
      <c r="I21" s="132">
        <f t="shared" si="0"/>
        <v>63.6</v>
      </c>
    </row>
    <row r="22" spans="1:9" ht="15.75">
      <c r="A22" s="15" t="s">
        <v>110</v>
      </c>
      <c r="B22" s="108">
        <v>0</v>
      </c>
      <c r="C22" s="110">
        <v>2</v>
      </c>
      <c r="D22" s="110">
        <v>6.8</v>
      </c>
      <c r="E22" s="110">
        <v>1</v>
      </c>
      <c r="F22" s="110"/>
      <c r="G22" s="110"/>
      <c r="H22" s="110">
        <v>17.2</v>
      </c>
      <c r="I22" s="132">
        <f t="shared" si="0"/>
        <v>27</v>
      </c>
    </row>
    <row r="23" spans="1:9" ht="15.75">
      <c r="A23" s="15" t="s">
        <v>543</v>
      </c>
      <c r="B23" s="108">
        <v>0</v>
      </c>
      <c r="C23" s="110"/>
      <c r="D23" s="110">
        <v>14</v>
      </c>
      <c r="E23" s="110">
        <v>17</v>
      </c>
      <c r="F23" s="110"/>
      <c r="G23" s="110"/>
      <c r="H23" s="110">
        <v>5</v>
      </c>
      <c r="I23" s="132">
        <f t="shared" si="0"/>
        <v>36</v>
      </c>
    </row>
    <row r="24" spans="1:9" ht="15.75">
      <c r="A24" s="15" t="s">
        <v>111</v>
      </c>
      <c r="B24" s="108">
        <v>0</v>
      </c>
      <c r="C24" s="110"/>
      <c r="D24" s="110"/>
      <c r="E24" s="110"/>
      <c r="F24" s="110">
        <v>4</v>
      </c>
      <c r="G24" s="110"/>
      <c r="H24" s="110">
        <v>4</v>
      </c>
      <c r="I24" s="132">
        <f t="shared" si="0"/>
        <v>8</v>
      </c>
    </row>
    <row r="25" spans="1:9" ht="15.75">
      <c r="A25" s="15" t="s">
        <v>112</v>
      </c>
      <c r="B25" s="108">
        <v>0</v>
      </c>
      <c r="C25" s="110"/>
      <c r="D25" s="110"/>
      <c r="E25" s="110">
        <v>7</v>
      </c>
      <c r="F25" s="110"/>
      <c r="G25" s="110"/>
      <c r="H25" s="110"/>
      <c r="I25" s="132">
        <f t="shared" si="0"/>
        <v>7</v>
      </c>
    </row>
    <row r="26" spans="1:9" ht="15.75">
      <c r="A26" s="47" t="s">
        <v>163</v>
      </c>
      <c r="B26" s="133">
        <f>SUM(B3:B25)</f>
        <v>7563.499999999999</v>
      </c>
      <c r="C26" s="133">
        <f aca="true" t="shared" si="1" ref="C26:H26">SUM(C3:C25)</f>
        <v>10109.699999999997</v>
      </c>
      <c r="D26" s="133">
        <f t="shared" si="1"/>
        <v>12066.599999999999</v>
      </c>
      <c r="E26" s="133">
        <f t="shared" si="1"/>
        <v>10182.899999999996</v>
      </c>
      <c r="F26" s="133">
        <f t="shared" si="1"/>
        <v>674.5999999999999</v>
      </c>
      <c r="G26" s="133">
        <f t="shared" si="1"/>
        <v>6.6</v>
      </c>
      <c r="H26" s="133">
        <f t="shared" si="1"/>
        <v>11761.800000000001</v>
      </c>
      <c r="I26" s="133">
        <f t="shared" si="0"/>
        <v>52365.69999999999</v>
      </c>
    </row>
    <row r="27" spans="1:9" ht="15.75">
      <c r="A27" s="15"/>
      <c r="B27" s="39"/>
      <c r="C27" s="39"/>
      <c r="D27" s="39"/>
      <c r="E27" s="39"/>
      <c r="F27" s="39"/>
      <c r="G27" s="39"/>
      <c r="H27" s="39"/>
      <c r="I27" s="49"/>
    </row>
    <row r="28" spans="1:9" ht="15.75" hidden="1">
      <c r="A28" s="50"/>
      <c r="B28" s="51" t="s">
        <v>23</v>
      </c>
      <c r="C28" s="51" t="s">
        <v>23</v>
      </c>
      <c r="D28" s="51" t="s">
        <v>23</v>
      </c>
      <c r="E28" s="51" t="s">
        <v>23</v>
      </c>
      <c r="F28" s="51" t="s">
        <v>23</v>
      </c>
      <c r="G28" s="51" t="s">
        <v>23</v>
      </c>
      <c r="H28" s="51" t="s">
        <v>23</v>
      </c>
      <c r="I28" s="51" t="s">
        <v>23</v>
      </c>
    </row>
    <row r="29" spans="1:4" ht="12.75">
      <c r="A29" s="8" t="s">
        <v>529</v>
      </c>
      <c r="D29" s="10"/>
    </row>
  </sheetData>
  <hyperlinks>
    <hyperlink ref="J1" location="Indice!A1" display="Indice!A1"/>
  </hyperlinks>
  <printOptions gridLines="1" horizontalCentered="1" verticalCentered="1"/>
  <pageMargins left="0.3937007874015748" right="0.75" top="0.9448818897637796" bottom="1" header="0.3937007874015748" footer="0.1968503937007874"/>
  <pageSetup horizontalDpi="300" verticalDpi="300" orientation="landscape" r:id="rId1"/>
  <headerFooter alignWithMargins="0">
    <oddHeader>&amp;LSERVICIO AGRÍCOLA Y GANADERO
Departamento Protección Agrícola 
Viñas y Vinos&amp;C&amp;14
CATASTRO NACIONAL DE VIDES PARA CONSUMO FRESCO (ha.)&amp;R&amp;12CUADRO Nº  10</oddHeader>
    <oddFooter>&amp;L&amp;F</oddFooter>
  </headerFooter>
</worksheet>
</file>

<file path=xl/worksheets/sheet16.xml><?xml version="1.0" encoding="utf-8"?>
<worksheet xmlns="http://schemas.openxmlformats.org/spreadsheetml/2006/main" xmlns:r="http://schemas.openxmlformats.org/officeDocument/2006/relationships">
  <dimension ref="A1:I10"/>
  <sheetViews>
    <sheetView zoomScale="75" zoomScaleNormal="75" workbookViewId="0" topLeftCell="A1">
      <selection activeCell="I1" sqref="I1"/>
    </sheetView>
  </sheetViews>
  <sheetFormatPr defaultColWidth="11.421875" defaultRowHeight="12.75"/>
  <cols>
    <col min="1" max="8" width="15.7109375" style="8" customWidth="1"/>
    <col min="9" max="9" width="11.421875" style="8" customWidth="1"/>
  </cols>
  <sheetData>
    <row r="1" spans="1:9" ht="18">
      <c r="A1" s="291" t="s">
        <v>59</v>
      </c>
      <c r="B1" s="294" t="s">
        <v>60</v>
      </c>
      <c r="C1" s="294"/>
      <c r="D1" s="294"/>
      <c r="E1" s="294"/>
      <c r="F1" s="294"/>
      <c r="G1" s="294"/>
      <c r="H1" s="282" t="s">
        <v>61</v>
      </c>
      <c r="I1" s="281" t="s">
        <v>594</v>
      </c>
    </row>
    <row r="2" spans="1:8" ht="16.5">
      <c r="A2" s="291"/>
      <c r="B2" s="136" t="s">
        <v>62</v>
      </c>
      <c r="C2" s="136" t="s">
        <v>63</v>
      </c>
      <c r="D2" s="136" t="s">
        <v>64</v>
      </c>
      <c r="E2" s="136" t="s">
        <v>65</v>
      </c>
      <c r="F2" s="136" t="s">
        <v>113</v>
      </c>
      <c r="G2" s="136" t="s">
        <v>67</v>
      </c>
      <c r="H2" s="282"/>
    </row>
    <row r="3" spans="1:8" ht="24.75" customHeight="1">
      <c r="A3" s="48" t="s">
        <v>4</v>
      </c>
      <c r="B3" s="212">
        <v>24</v>
      </c>
      <c r="C3" s="212">
        <v>66</v>
      </c>
      <c r="D3" s="212">
        <v>29</v>
      </c>
      <c r="E3" s="212">
        <v>48</v>
      </c>
      <c r="F3" s="212">
        <v>34</v>
      </c>
      <c r="G3" s="212">
        <v>41</v>
      </c>
      <c r="H3" s="108">
        <f>SUM(B3:G3)</f>
        <v>242</v>
      </c>
    </row>
    <row r="4" spans="1:8" ht="24.75" customHeight="1">
      <c r="A4" s="9" t="s">
        <v>5</v>
      </c>
      <c r="B4" s="108">
        <v>190</v>
      </c>
      <c r="C4" s="108">
        <v>387</v>
      </c>
      <c r="D4" s="108">
        <v>131</v>
      </c>
      <c r="E4" s="108">
        <v>93</v>
      </c>
      <c r="F4" s="108">
        <v>84</v>
      </c>
      <c r="G4" s="108">
        <v>39</v>
      </c>
      <c r="H4" s="108">
        <f aca="true" t="shared" si="0" ref="H4:H9">SUM(B4:G4)</f>
        <v>924</v>
      </c>
    </row>
    <row r="5" spans="1:8" ht="24.75" customHeight="1">
      <c r="A5" s="9" t="s">
        <v>6</v>
      </c>
      <c r="B5" s="108">
        <v>101</v>
      </c>
      <c r="C5" s="108">
        <v>584</v>
      </c>
      <c r="D5" s="108">
        <v>332</v>
      </c>
      <c r="E5" s="108">
        <v>206</v>
      </c>
      <c r="F5" s="108">
        <v>109</v>
      </c>
      <c r="G5" s="108">
        <v>23</v>
      </c>
      <c r="H5" s="108">
        <f t="shared" si="0"/>
        <v>1355</v>
      </c>
    </row>
    <row r="6" spans="1:8" ht="24.75" customHeight="1">
      <c r="A6" s="9" t="s">
        <v>68</v>
      </c>
      <c r="B6" s="108">
        <v>9</v>
      </c>
      <c r="C6" s="108">
        <v>162</v>
      </c>
      <c r="D6" s="108">
        <v>235</v>
      </c>
      <c r="E6" s="108">
        <v>177</v>
      </c>
      <c r="F6" s="108">
        <v>118</v>
      </c>
      <c r="G6" s="108">
        <v>18</v>
      </c>
      <c r="H6" s="108">
        <f t="shared" si="0"/>
        <v>719</v>
      </c>
    </row>
    <row r="7" spans="1:8" ht="24.75" customHeight="1">
      <c r="A7" s="9" t="s">
        <v>8</v>
      </c>
      <c r="B7" s="108">
        <v>10</v>
      </c>
      <c r="C7" s="108">
        <v>37</v>
      </c>
      <c r="D7" s="108">
        <v>26</v>
      </c>
      <c r="E7" s="108">
        <v>12</v>
      </c>
      <c r="F7" s="108">
        <v>6</v>
      </c>
      <c r="G7" s="108">
        <v>0</v>
      </c>
      <c r="H7" s="108">
        <f t="shared" si="0"/>
        <v>91</v>
      </c>
    </row>
    <row r="8" spans="1:8" ht="24.75" customHeight="1">
      <c r="A8" s="9" t="s">
        <v>9</v>
      </c>
      <c r="B8" s="108">
        <v>1</v>
      </c>
      <c r="C8" s="108">
        <v>2</v>
      </c>
      <c r="D8" s="108">
        <v>1</v>
      </c>
      <c r="E8" s="108">
        <v>0</v>
      </c>
      <c r="F8" s="108">
        <v>0</v>
      </c>
      <c r="G8" s="108">
        <v>0</v>
      </c>
      <c r="H8" s="108">
        <f t="shared" si="0"/>
        <v>4</v>
      </c>
    </row>
    <row r="9" spans="1:8" ht="24.75" customHeight="1">
      <c r="A9" s="9" t="s">
        <v>69</v>
      </c>
      <c r="B9" s="108">
        <v>13</v>
      </c>
      <c r="C9" s="108">
        <v>113</v>
      </c>
      <c r="D9" s="108">
        <v>136</v>
      </c>
      <c r="E9" s="108">
        <v>186</v>
      </c>
      <c r="F9" s="108">
        <v>124</v>
      </c>
      <c r="G9" s="108">
        <v>40</v>
      </c>
      <c r="H9" s="108">
        <f t="shared" si="0"/>
        <v>612</v>
      </c>
    </row>
    <row r="10" spans="1:8" ht="24.75" customHeight="1">
      <c r="A10" s="12" t="s">
        <v>70</v>
      </c>
      <c r="B10" s="133">
        <f aca="true" t="shared" si="1" ref="B10:G10">SUM(B3:B9)</f>
        <v>348</v>
      </c>
      <c r="C10" s="133">
        <f t="shared" si="1"/>
        <v>1351</v>
      </c>
      <c r="D10" s="133">
        <f t="shared" si="1"/>
        <v>890</v>
      </c>
      <c r="E10" s="133">
        <f t="shared" si="1"/>
        <v>722</v>
      </c>
      <c r="F10" s="133">
        <f t="shared" si="1"/>
        <v>475</v>
      </c>
      <c r="G10" s="133">
        <f t="shared" si="1"/>
        <v>161</v>
      </c>
      <c r="H10" s="133">
        <f>SUM(B10:G10)</f>
        <v>3947</v>
      </c>
    </row>
  </sheetData>
  <mergeCells count="3">
    <mergeCell ref="A1:A2"/>
    <mergeCell ref="B1:G1"/>
    <mergeCell ref="H1:H2"/>
  </mergeCells>
  <hyperlinks>
    <hyperlink ref="I1" location="Indice!A1" display="Indice!A1"/>
  </hyperlinks>
  <printOptions gridLines="1" horizontalCentered="1" verticalCentered="1"/>
  <pageMargins left="0.75" right="0.75" top="0.984251968503937" bottom="1" header="0.3937007874015748" footer="0.3937007874015748"/>
  <pageSetup horizontalDpi="300" verticalDpi="300" orientation="landscape" r:id="rId1"/>
  <headerFooter alignWithMargins="0">
    <oddHeader>&amp;LSERVICIO AGRÍCOLA Y GANADERO
Departamento Protección Agrícola
Viñas y Vinos&amp;C&amp;14
DISTRIBUCIÓN DEL Nº DE PROPIEDADES DE VIDES 
PARA CONSUMO FRESCO SEGÚN RANGOS DE  SUPERFICIE (ha.)&amp;R&amp;12CUADRO Nº  11</oddHeader>
    <oddFooter>&amp;L&amp;F</oddFooter>
  </headerFooter>
</worksheet>
</file>

<file path=xl/worksheets/sheet17.xml><?xml version="1.0" encoding="utf-8"?>
<worksheet xmlns="http://schemas.openxmlformats.org/spreadsheetml/2006/main" xmlns:r="http://schemas.openxmlformats.org/officeDocument/2006/relationships">
  <dimension ref="A1:G12"/>
  <sheetViews>
    <sheetView workbookViewId="0" topLeftCell="A1">
      <selection activeCell="G1" sqref="G1"/>
    </sheetView>
  </sheetViews>
  <sheetFormatPr defaultColWidth="11.421875" defaultRowHeight="12.75"/>
  <cols>
    <col min="1" max="2" width="17.7109375" style="8" customWidth="1"/>
    <col min="3" max="4" width="15.7109375" style="8" customWidth="1"/>
    <col min="5" max="5" width="15.7109375" style="8" hidden="1" customWidth="1"/>
    <col min="6" max="6" width="15.7109375" style="8" customWidth="1"/>
    <col min="7" max="7" width="11.421875" style="8" customWidth="1"/>
  </cols>
  <sheetData>
    <row r="1" spans="1:7" ht="18" customHeight="1">
      <c r="A1" s="283" t="s">
        <v>114</v>
      </c>
      <c r="B1" s="283" t="s">
        <v>115</v>
      </c>
      <c r="C1" s="294" t="s">
        <v>79</v>
      </c>
      <c r="D1" s="294"/>
      <c r="E1" s="294"/>
      <c r="F1" s="283" t="s">
        <v>3</v>
      </c>
      <c r="G1" s="281" t="s">
        <v>594</v>
      </c>
    </row>
    <row r="2" spans="1:6" ht="15.75">
      <c r="A2" s="283"/>
      <c r="B2" s="283"/>
      <c r="C2" s="47" t="s">
        <v>477</v>
      </c>
      <c r="D2" s="47" t="s">
        <v>116</v>
      </c>
      <c r="E2" s="47" t="s">
        <v>117</v>
      </c>
      <c r="F2" s="283"/>
    </row>
    <row r="3" spans="1:6" ht="19.5" customHeight="1">
      <c r="A3" s="285" t="s">
        <v>118</v>
      </c>
      <c r="B3" s="9" t="s">
        <v>118</v>
      </c>
      <c r="C3" s="108">
        <v>1012.8</v>
      </c>
      <c r="D3" s="108">
        <v>179.6</v>
      </c>
      <c r="E3" s="108"/>
      <c r="F3" s="108">
        <f>SUM(C3:E3)</f>
        <v>1192.3999999999999</v>
      </c>
    </row>
    <row r="4" spans="1:6" ht="19.5" customHeight="1">
      <c r="A4" s="285"/>
      <c r="B4" s="9" t="s">
        <v>119</v>
      </c>
      <c r="C4" s="108">
        <v>5703</v>
      </c>
      <c r="D4" s="108">
        <v>38.5</v>
      </c>
      <c r="E4" s="108"/>
      <c r="F4" s="108">
        <f>SUM(C4:E4)</f>
        <v>5741.5</v>
      </c>
    </row>
    <row r="5" spans="1:6" ht="19.5" customHeight="1">
      <c r="A5" s="285"/>
      <c r="B5" s="21" t="s">
        <v>3</v>
      </c>
      <c r="C5" s="108">
        <f>SUM(C3:C4)</f>
        <v>6715.8</v>
      </c>
      <c r="D5" s="108">
        <f>SUM(D3:D4)</f>
        <v>218.1</v>
      </c>
      <c r="E5" s="108"/>
      <c r="F5" s="108">
        <f>SUM(C5:E5)</f>
        <v>6933.900000000001</v>
      </c>
    </row>
    <row r="6" spans="1:6" ht="19.5" customHeight="1">
      <c r="A6" s="9"/>
      <c r="B6" s="284"/>
      <c r="C6" s="284"/>
      <c r="D6" s="284"/>
      <c r="E6" s="284"/>
      <c r="F6" s="284"/>
    </row>
    <row r="7" spans="1:6" ht="19.5" customHeight="1">
      <c r="A7" s="285" t="s">
        <v>120</v>
      </c>
      <c r="B7" s="9" t="s">
        <v>121</v>
      </c>
      <c r="C7" s="108">
        <v>92.8</v>
      </c>
      <c r="D7" s="108">
        <v>88.2</v>
      </c>
      <c r="E7" s="108"/>
      <c r="F7" s="108">
        <f>SUM(C7:E7)</f>
        <v>181</v>
      </c>
    </row>
    <row r="8" spans="1:6" ht="19.5" customHeight="1">
      <c r="A8" s="285"/>
      <c r="B8" s="9" t="s">
        <v>120</v>
      </c>
      <c r="C8" s="108">
        <v>0</v>
      </c>
      <c r="D8" s="108">
        <v>3</v>
      </c>
      <c r="E8" s="108"/>
      <c r="F8" s="108">
        <f>SUM(C8:E8)</f>
        <v>3</v>
      </c>
    </row>
    <row r="9" spans="1:6" ht="19.5" customHeight="1">
      <c r="A9" s="285"/>
      <c r="B9" s="46" t="s">
        <v>122</v>
      </c>
      <c r="C9" s="108">
        <v>755.8</v>
      </c>
      <c r="D9" s="108">
        <v>310.2</v>
      </c>
      <c r="E9" s="108"/>
      <c r="F9" s="108">
        <f>SUM(C9:E9)</f>
        <v>1066</v>
      </c>
    </row>
    <row r="10" spans="1:6" ht="19.5" customHeight="1">
      <c r="A10" s="285"/>
      <c r="B10" s="21" t="s">
        <v>3</v>
      </c>
      <c r="C10" s="108">
        <f>SUM(C7:C9)</f>
        <v>848.5999999999999</v>
      </c>
      <c r="D10" s="108">
        <f>SUM(D7:D9)</f>
        <v>401.4</v>
      </c>
      <c r="E10" s="9"/>
      <c r="F10" s="108">
        <f>SUM(C10:E10)</f>
        <v>1250</v>
      </c>
    </row>
    <row r="11" spans="1:6" ht="19.5" customHeight="1">
      <c r="A11" s="9"/>
      <c r="B11" s="284"/>
      <c r="C11" s="284"/>
      <c r="D11" s="284"/>
      <c r="E11" s="284"/>
      <c r="F11" s="284"/>
    </row>
    <row r="12" spans="1:6" ht="19.5" customHeight="1">
      <c r="A12" s="47" t="s">
        <v>123</v>
      </c>
      <c r="B12" s="47"/>
      <c r="C12" s="133">
        <f>SUM(C10,C5)</f>
        <v>7564.4</v>
      </c>
      <c r="D12" s="133">
        <f>SUM(D10,D5)</f>
        <v>619.5</v>
      </c>
      <c r="E12" s="133"/>
      <c r="F12" s="133">
        <f>SUM(C12:E12)</f>
        <v>8183.9</v>
      </c>
    </row>
  </sheetData>
  <mergeCells count="8">
    <mergeCell ref="B11:F11"/>
    <mergeCell ref="A3:A5"/>
    <mergeCell ref="A7:A10"/>
    <mergeCell ref="B6:F6"/>
    <mergeCell ref="A1:A2"/>
    <mergeCell ref="B1:B2"/>
    <mergeCell ref="C1:E1"/>
    <mergeCell ref="F1:F2"/>
  </mergeCells>
  <hyperlinks>
    <hyperlink ref="G1" location="Indice!A1" display="Indice!A1"/>
  </hyperlinks>
  <printOptions gridLines="1" horizontalCentered="1" verticalCentered="1"/>
  <pageMargins left="0.75" right="0.75" top="0.984251968503937" bottom="0.4724409448818898" header="0.3937007874015748" footer="0.7480314960629921"/>
  <pageSetup horizontalDpi="300" verticalDpi="300" orientation="landscape" r:id="rId1"/>
  <headerFooter alignWithMargins="0">
    <oddHeader>&amp;LSERVICIO AGRÍCOLA Y GANADERO
Departamento Protección Agrícola
Viñas y Vinos&amp;C&amp;14
CATASTRO DE VIDES CONSUMO FRESCO  Y  PARA PISCO 
IIIª REGIÓN (ha.)&amp;R&amp;12CUADRO Nº  12</oddHeader>
    <oddFooter>&amp;L&amp;F</oddFooter>
  </headerFooter>
</worksheet>
</file>

<file path=xl/worksheets/sheet18.xml><?xml version="1.0" encoding="utf-8"?>
<worksheet xmlns="http://schemas.openxmlformats.org/spreadsheetml/2006/main" xmlns:r="http://schemas.openxmlformats.org/officeDocument/2006/relationships">
  <dimension ref="A1:G12"/>
  <sheetViews>
    <sheetView workbookViewId="0" topLeftCell="A1">
      <selection activeCell="G1" sqref="G1"/>
    </sheetView>
  </sheetViews>
  <sheetFormatPr defaultColWidth="11.421875" defaultRowHeight="12.75"/>
  <cols>
    <col min="1" max="2" width="17.7109375" style="8" customWidth="1"/>
    <col min="3" max="4" width="15.7109375" style="8" customWidth="1"/>
    <col min="5" max="5" width="15.7109375" style="8" hidden="1" customWidth="1"/>
    <col min="6" max="6" width="15.7109375" style="8" customWidth="1"/>
    <col min="7" max="8" width="11.421875" style="8" customWidth="1"/>
  </cols>
  <sheetData>
    <row r="1" spans="1:7" ht="18" customHeight="1">
      <c r="A1" s="283" t="s">
        <v>114</v>
      </c>
      <c r="B1" s="283" t="s">
        <v>115</v>
      </c>
      <c r="C1" s="294" t="s">
        <v>124</v>
      </c>
      <c r="D1" s="294"/>
      <c r="E1" s="294"/>
      <c r="F1" s="283" t="s">
        <v>3</v>
      </c>
      <c r="G1" s="281" t="s">
        <v>594</v>
      </c>
    </row>
    <row r="2" spans="1:6" ht="15.75">
      <c r="A2" s="283"/>
      <c r="B2" s="283"/>
      <c r="C2" s="47" t="s">
        <v>478</v>
      </c>
      <c r="D2" s="47" t="s">
        <v>116</v>
      </c>
      <c r="E2" s="47" t="s">
        <v>117</v>
      </c>
      <c r="F2" s="283"/>
    </row>
    <row r="3" spans="1:6" ht="19.5" customHeight="1">
      <c r="A3" s="285" t="s">
        <v>118</v>
      </c>
      <c r="B3" s="9" t="s">
        <v>118</v>
      </c>
      <c r="C3" s="112">
        <v>25</v>
      </c>
      <c r="D3" s="112">
        <v>34</v>
      </c>
      <c r="E3" s="112"/>
      <c r="F3" s="112">
        <f>SUM(C3:E3)</f>
        <v>59</v>
      </c>
    </row>
    <row r="4" spans="1:6" ht="19.5" customHeight="1">
      <c r="A4" s="285"/>
      <c r="B4" s="9" t="s">
        <v>119</v>
      </c>
      <c r="C4" s="112">
        <v>120</v>
      </c>
      <c r="D4" s="112">
        <v>14</v>
      </c>
      <c r="E4" s="112"/>
      <c r="F4" s="112">
        <f>SUM(C4:E4)</f>
        <v>134</v>
      </c>
    </row>
    <row r="5" spans="1:6" ht="19.5" customHeight="1">
      <c r="A5" s="285"/>
      <c r="B5" s="21" t="s">
        <v>3</v>
      </c>
      <c r="C5" s="112">
        <f>SUM(C3:C4)</f>
        <v>145</v>
      </c>
      <c r="D5" s="112">
        <f>SUM(D3:D4)</f>
        <v>48</v>
      </c>
      <c r="E5" s="112"/>
      <c r="F5" s="112">
        <f>SUM(C5:E5)</f>
        <v>193</v>
      </c>
    </row>
    <row r="6" spans="1:6" ht="19.5" customHeight="1">
      <c r="A6" s="9"/>
      <c r="B6" s="284"/>
      <c r="C6" s="284"/>
      <c r="D6" s="284"/>
      <c r="E6" s="284"/>
      <c r="F6" s="284"/>
    </row>
    <row r="7" spans="1:6" ht="19.5" customHeight="1">
      <c r="A7" s="285" t="s">
        <v>120</v>
      </c>
      <c r="B7" s="9" t="s">
        <v>121</v>
      </c>
      <c r="C7" s="112">
        <v>8</v>
      </c>
      <c r="D7" s="112">
        <v>18</v>
      </c>
      <c r="E7" s="112"/>
      <c r="F7" s="112">
        <f>SUM(C7:E7)</f>
        <v>26</v>
      </c>
    </row>
    <row r="8" spans="1:6" ht="19.5" customHeight="1">
      <c r="A8" s="285"/>
      <c r="B8" s="9" t="s">
        <v>120</v>
      </c>
      <c r="C8" s="112">
        <v>0</v>
      </c>
      <c r="D8" s="112">
        <v>1</v>
      </c>
      <c r="E8" s="112"/>
      <c r="F8" s="112">
        <f>SUM(C8:E8)</f>
        <v>1</v>
      </c>
    </row>
    <row r="9" spans="1:6" ht="19.5" customHeight="1">
      <c r="A9" s="285"/>
      <c r="B9" s="46" t="s">
        <v>122</v>
      </c>
      <c r="C9" s="112">
        <v>89</v>
      </c>
      <c r="D9" s="112">
        <v>229</v>
      </c>
      <c r="E9" s="112"/>
      <c r="F9" s="112">
        <f>SUM(C9:E9)</f>
        <v>318</v>
      </c>
    </row>
    <row r="10" spans="1:6" ht="19.5" customHeight="1">
      <c r="A10" s="285"/>
      <c r="B10" s="21" t="s">
        <v>3</v>
      </c>
      <c r="C10" s="112">
        <f>SUM(C7:C9)</f>
        <v>97</v>
      </c>
      <c r="D10" s="112">
        <f>SUM(D7:D9)</f>
        <v>248</v>
      </c>
      <c r="E10" s="112"/>
      <c r="F10" s="112">
        <f>SUM(C10:E10)</f>
        <v>345</v>
      </c>
    </row>
    <row r="11" spans="1:6" ht="19.5" customHeight="1">
      <c r="A11" s="9"/>
      <c r="B11" s="284"/>
      <c r="C11" s="284"/>
      <c r="D11" s="284"/>
      <c r="E11" s="284"/>
      <c r="F11" s="284"/>
    </row>
    <row r="12" spans="1:6" ht="19.5" customHeight="1">
      <c r="A12" s="47" t="s">
        <v>123</v>
      </c>
      <c r="B12" s="47"/>
      <c r="C12" s="140">
        <f>SUM(C10,C5)</f>
        <v>242</v>
      </c>
      <c r="D12" s="140">
        <f>SUM(D10,D5)</f>
        <v>296</v>
      </c>
      <c r="E12" s="140"/>
      <c r="F12" s="140">
        <f>SUM(C12:E12)</f>
        <v>538</v>
      </c>
    </row>
  </sheetData>
  <mergeCells count="8">
    <mergeCell ref="A1:A2"/>
    <mergeCell ref="B1:B2"/>
    <mergeCell ref="C1:E1"/>
    <mergeCell ref="F1:F2"/>
    <mergeCell ref="B11:F11"/>
    <mergeCell ref="A3:A5"/>
    <mergeCell ref="A7:A10"/>
    <mergeCell ref="B6:F6"/>
  </mergeCells>
  <hyperlinks>
    <hyperlink ref="G1" location="Indice!A1" display="Indice!A1"/>
  </hyperlinks>
  <printOptions gridLines="1" horizontalCentered="1" verticalCentered="1"/>
  <pageMargins left="0.75" right="0.75" top="0.984251968503937" bottom="1" header="0.3937007874015748" footer="0.7874015748031497"/>
  <pageSetup horizontalDpi="300" verticalDpi="300" orientation="landscape" r:id="rId1"/>
  <headerFooter alignWithMargins="0">
    <oddHeader>&amp;LSERVICIO AGRÍCOLA Y GANADERO
Departamento Protección Agrícola
Viñas y Vinos&amp;C&amp;14
NÚMERO DE PROPIEDADES CON PLANTACIONES
DE VIDES CONSUMO FRESCO Y PARA PISCO
IIIª REGIÓN &amp;R&amp;12CUADRO Nº  13</oddHeader>
    <oddFooter>&amp;L&amp;F</oddFooter>
  </headerFooter>
</worksheet>
</file>

<file path=xl/worksheets/sheet19.xml><?xml version="1.0" encoding="utf-8"?>
<worksheet xmlns="http://schemas.openxmlformats.org/spreadsheetml/2006/main" xmlns:r="http://schemas.openxmlformats.org/officeDocument/2006/relationships">
  <dimension ref="A1:G21"/>
  <sheetViews>
    <sheetView workbookViewId="0" topLeftCell="A1">
      <selection activeCell="G1" sqref="G1"/>
    </sheetView>
  </sheetViews>
  <sheetFormatPr defaultColWidth="11.421875" defaultRowHeight="12.75"/>
  <cols>
    <col min="1" max="6" width="15.7109375" style="8" customWidth="1"/>
    <col min="7" max="7" width="11.421875" style="8" customWidth="1"/>
  </cols>
  <sheetData>
    <row r="1" spans="1:7" ht="18">
      <c r="A1" s="283" t="s">
        <v>114</v>
      </c>
      <c r="B1" s="283" t="s">
        <v>115</v>
      </c>
      <c r="C1" s="294" t="s">
        <v>79</v>
      </c>
      <c r="D1" s="294"/>
      <c r="E1" s="294"/>
      <c r="F1" s="283" t="s">
        <v>3</v>
      </c>
      <c r="G1" s="281" t="s">
        <v>594</v>
      </c>
    </row>
    <row r="2" spans="1:6" ht="15.75">
      <c r="A2" s="283"/>
      <c r="B2" s="283"/>
      <c r="C2" s="47" t="s">
        <v>477</v>
      </c>
      <c r="D2" s="47" t="s">
        <v>125</v>
      </c>
      <c r="E2" s="47" t="s">
        <v>126</v>
      </c>
      <c r="F2" s="283"/>
    </row>
    <row r="3" spans="1:6" ht="19.5" customHeight="1">
      <c r="A3" s="296" t="s">
        <v>127</v>
      </c>
      <c r="B3" s="31" t="s">
        <v>128</v>
      </c>
      <c r="C3" s="108">
        <v>0</v>
      </c>
      <c r="D3" s="108">
        <v>0</v>
      </c>
      <c r="E3" s="108">
        <v>50.6</v>
      </c>
      <c r="F3" s="108">
        <f>SUM(C3:E3)</f>
        <v>50.6</v>
      </c>
    </row>
    <row r="4" spans="1:6" ht="19.5" customHeight="1">
      <c r="A4" s="296"/>
      <c r="B4" s="31" t="s">
        <v>129</v>
      </c>
      <c r="C4" s="108">
        <v>2151.3</v>
      </c>
      <c r="D4" s="108">
        <v>1175.6</v>
      </c>
      <c r="E4" s="108">
        <v>310.7</v>
      </c>
      <c r="F4" s="108">
        <f>SUM(C4:E4)</f>
        <v>3637.6</v>
      </c>
    </row>
    <row r="5" spans="1:6" ht="19.5" customHeight="1">
      <c r="A5" s="296"/>
      <c r="B5" s="31" t="s">
        <v>130</v>
      </c>
      <c r="C5" s="108">
        <v>818.3</v>
      </c>
      <c r="D5" s="108">
        <v>668.4</v>
      </c>
      <c r="E5" s="108">
        <v>86.9</v>
      </c>
      <c r="F5" s="108">
        <f>SUM(C5:E5)</f>
        <v>1573.6</v>
      </c>
    </row>
    <row r="6" spans="1:6" ht="19.5" customHeight="1">
      <c r="A6" s="296"/>
      <c r="B6" s="40" t="s">
        <v>3</v>
      </c>
      <c r="C6" s="108">
        <f>SUM(C3:C5)</f>
        <v>2969.6000000000004</v>
      </c>
      <c r="D6" s="108">
        <f>SUM(D3:D5)</f>
        <v>1844</v>
      </c>
      <c r="E6" s="108">
        <f>SUM(E3:E5)</f>
        <v>448.20000000000005</v>
      </c>
      <c r="F6" s="108">
        <f>SUM(C6:E6)</f>
        <v>5261.8</v>
      </c>
    </row>
    <row r="7" spans="2:6" ht="19.5" customHeight="1">
      <c r="B7" s="286" t="s">
        <v>23</v>
      </c>
      <c r="C7" s="286"/>
      <c r="D7" s="286"/>
      <c r="E7" s="286"/>
      <c r="F7" s="286"/>
    </row>
    <row r="8" spans="1:6" ht="19.5" customHeight="1">
      <c r="A8" s="296" t="s">
        <v>131</v>
      </c>
      <c r="B8" s="31" t="s">
        <v>132</v>
      </c>
      <c r="C8" s="108">
        <v>1422.6</v>
      </c>
      <c r="D8" s="108">
        <v>3520</v>
      </c>
      <c r="E8" s="108">
        <v>1306.5</v>
      </c>
      <c r="F8" s="108">
        <f aca="true" t="shared" si="0" ref="F8:F13">SUM(C8:E8)</f>
        <v>6249.1</v>
      </c>
    </row>
    <row r="9" spans="1:6" ht="19.5" customHeight="1">
      <c r="A9" s="296"/>
      <c r="B9" s="31" t="s">
        <v>133</v>
      </c>
      <c r="C9" s="108">
        <v>17.8</v>
      </c>
      <c r="D9" s="108">
        <v>301.7</v>
      </c>
      <c r="E9" s="108">
        <v>20.5</v>
      </c>
      <c r="F9" s="108">
        <f t="shared" si="0"/>
        <v>340</v>
      </c>
    </row>
    <row r="10" spans="1:6" ht="19.5" customHeight="1">
      <c r="A10" s="296"/>
      <c r="B10" s="31" t="s">
        <v>134</v>
      </c>
      <c r="C10" s="108">
        <v>4770.6</v>
      </c>
      <c r="D10" s="108">
        <v>1249.3</v>
      </c>
      <c r="E10" s="108">
        <v>52.5</v>
      </c>
      <c r="F10" s="108">
        <f t="shared" si="0"/>
        <v>6072.400000000001</v>
      </c>
    </row>
    <row r="11" spans="1:6" ht="19.5" customHeight="1">
      <c r="A11" s="296"/>
      <c r="B11" s="31" t="s">
        <v>135</v>
      </c>
      <c r="C11" s="108">
        <v>503.7</v>
      </c>
      <c r="D11" s="108">
        <v>59.3</v>
      </c>
      <c r="E11" s="108">
        <v>10.4</v>
      </c>
      <c r="F11" s="108">
        <f t="shared" si="0"/>
        <v>573.4</v>
      </c>
    </row>
    <row r="12" spans="1:6" ht="19.5" customHeight="1">
      <c r="A12" s="296"/>
      <c r="B12" s="31" t="s">
        <v>136</v>
      </c>
      <c r="C12" s="108">
        <v>418.7</v>
      </c>
      <c r="D12" s="108">
        <v>785.8</v>
      </c>
      <c r="E12" s="108">
        <v>178.6</v>
      </c>
      <c r="F12" s="108">
        <f t="shared" si="0"/>
        <v>1383.1</v>
      </c>
    </row>
    <row r="13" spans="1:6" ht="19.5" customHeight="1">
      <c r="A13" s="296"/>
      <c r="B13" s="40" t="s">
        <v>3</v>
      </c>
      <c r="C13" s="108">
        <f>SUM(C8:C12)</f>
        <v>7133.4</v>
      </c>
      <c r="D13" s="108">
        <f>SUM(D8:D12)</f>
        <v>5916.1</v>
      </c>
      <c r="E13" s="108">
        <f>SUM(E8:E12)</f>
        <v>1568.5</v>
      </c>
      <c r="F13" s="108">
        <f t="shared" si="0"/>
        <v>14618</v>
      </c>
    </row>
    <row r="14" spans="2:6" ht="19.5" customHeight="1">
      <c r="B14" s="286"/>
      <c r="C14" s="286"/>
      <c r="D14" s="286"/>
      <c r="E14" s="286"/>
      <c r="F14" s="286"/>
    </row>
    <row r="15" spans="1:6" ht="19.5" customHeight="1">
      <c r="A15" s="296" t="s">
        <v>137</v>
      </c>
      <c r="B15" s="31" t="s">
        <v>138</v>
      </c>
      <c r="C15" s="108">
        <v>0</v>
      </c>
      <c r="D15" s="108">
        <v>192.6</v>
      </c>
      <c r="E15" s="108">
        <v>35.8</v>
      </c>
      <c r="F15" s="108">
        <f>SUM(C15:E15)</f>
        <v>228.39999999999998</v>
      </c>
    </row>
    <row r="16" spans="1:6" ht="19.5" customHeight="1">
      <c r="A16" s="296"/>
      <c r="B16" s="31" t="s">
        <v>139</v>
      </c>
      <c r="C16" s="108">
        <v>6.7</v>
      </c>
      <c r="D16" s="108">
        <v>1217.6</v>
      </c>
      <c r="E16" s="108">
        <v>74.3</v>
      </c>
      <c r="F16" s="108">
        <f>SUM(C16:E16)</f>
        <v>1298.6</v>
      </c>
    </row>
    <row r="17" spans="1:6" ht="19.5" customHeight="1">
      <c r="A17" s="296"/>
      <c r="B17" s="31" t="s">
        <v>140</v>
      </c>
      <c r="C17" s="108">
        <v>0</v>
      </c>
      <c r="D17" s="108">
        <v>0.3</v>
      </c>
      <c r="E17" s="108">
        <v>0</v>
      </c>
      <c r="F17" s="108">
        <f>SUM(C17:E17)</f>
        <v>0.3</v>
      </c>
    </row>
    <row r="18" spans="1:6" ht="19.5" customHeight="1">
      <c r="A18" s="296"/>
      <c r="B18" s="40" t="s">
        <v>3</v>
      </c>
      <c r="C18" s="108">
        <f>SUM(C15:C17)</f>
        <v>6.7</v>
      </c>
      <c r="D18" s="108">
        <f>SUM(D15:D17)</f>
        <v>1410.4999999999998</v>
      </c>
      <c r="E18" s="108">
        <f>SUM(E15:E17)</f>
        <v>110.1</v>
      </c>
      <c r="F18" s="108">
        <f>SUM(C18:E18)</f>
        <v>1527.2999999999997</v>
      </c>
    </row>
    <row r="19" spans="1:6" ht="19.5" customHeight="1">
      <c r="A19" s="15" t="s">
        <v>23</v>
      </c>
      <c r="B19" s="286" t="s">
        <v>23</v>
      </c>
      <c r="C19" s="286"/>
      <c r="D19" s="286"/>
      <c r="E19" s="286"/>
      <c r="F19" s="286"/>
    </row>
    <row r="20" spans="1:6" ht="33" customHeight="1">
      <c r="A20" s="34" t="s">
        <v>70</v>
      </c>
      <c r="B20" s="141"/>
      <c r="C20" s="133">
        <f>SUM(C18,C13,C6)</f>
        <v>10109.7</v>
      </c>
      <c r="D20" s="133">
        <f>SUM(D18,D13,D6)</f>
        <v>9170.6</v>
      </c>
      <c r="E20" s="133">
        <f>SUM(E18,E13,E6)</f>
        <v>2126.8</v>
      </c>
      <c r="F20" s="133">
        <f>SUM(C20:E20)</f>
        <v>21407.100000000002</v>
      </c>
    </row>
    <row r="21" ht="12.75" hidden="1">
      <c r="E21" s="8" t="s">
        <v>23</v>
      </c>
    </row>
  </sheetData>
  <mergeCells count="10">
    <mergeCell ref="B7:F7"/>
    <mergeCell ref="A3:A6"/>
    <mergeCell ref="F1:F2"/>
    <mergeCell ref="A1:A2"/>
    <mergeCell ref="B1:B2"/>
    <mergeCell ref="C1:E1"/>
    <mergeCell ref="B19:F19"/>
    <mergeCell ref="A15:A18"/>
    <mergeCell ref="A8:A13"/>
    <mergeCell ref="B14:F14"/>
  </mergeCells>
  <hyperlinks>
    <hyperlink ref="G1" location="Indice!A1" display="Indice!A1"/>
  </hyperlink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Departamento Protección Agrícola
Viñas y Vinos&amp;C&amp;14
CATASTRO DE VIDES DE CONSUMO FRESCO, PISCO Y  VINIFICACIÓN
IVª REGIÓN (ha.)&amp;R&amp;12CUADRO Nº  14</oddHeader>
    <oddFooter>&amp;L&amp;F</oddFooter>
  </headerFooter>
</worksheet>
</file>

<file path=xl/worksheets/sheet2.xml><?xml version="1.0" encoding="utf-8"?>
<worksheet xmlns="http://schemas.openxmlformats.org/spreadsheetml/2006/main" xmlns:r="http://schemas.openxmlformats.org/officeDocument/2006/relationships">
  <dimension ref="A5:K51"/>
  <sheetViews>
    <sheetView showGridLines="0" zoomScale="75" zoomScaleNormal="75" workbookViewId="0" topLeftCell="A1">
      <selection activeCell="A1" sqref="A1"/>
    </sheetView>
  </sheetViews>
  <sheetFormatPr defaultColWidth="11.421875" defaultRowHeight="12.75"/>
  <cols>
    <col min="1" max="1" width="12.140625" style="0" customWidth="1"/>
  </cols>
  <sheetData>
    <row r="5" spans="1:11" ht="20.25">
      <c r="A5" s="299"/>
      <c r="B5" s="299"/>
      <c r="C5" s="299"/>
      <c r="D5" s="299"/>
      <c r="E5" s="299"/>
      <c r="F5" s="299"/>
      <c r="G5" s="299"/>
      <c r="H5" s="299"/>
      <c r="I5" s="299"/>
      <c r="J5" s="299"/>
      <c r="K5" s="299"/>
    </row>
    <row r="6" spans="1:11" ht="18">
      <c r="A6" s="1"/>
      <c r="B6" s="3"/>
      <c r="C6" s="3"/>
      <c r="D6" s="3"/>
      <c r="E6" s="3"/>
      <c r="F6" s="3"/>
      <c r="G6" s="3"/>
      <c r="H6" s="3"/>
      <c r="I6" s="3"/>
      <c r="J6" s="3"/>
      <c r="K6" s="3"/>
    </row>
    <row r="9" spans="1:11" ht="15" customHeight="1">
      <c r="A9" s="300" t="s">
        <v>436</v>
      </c>
      <c r="B9" s="300"/>
      <c r="C9" s="300"/>
      <c r="D9" s="300"/>
      <c r="E9" s="300"/>
      <c r="F9" s="300"/>
      <c r="G9" s="300"/>
      <c r="H9" s="300"/>
      <c r="I9" s="300"/>
      <c r="J9" s="300"/>
      <c r="K9" s="300"/>
    </row>
    <row r="10" spans="1:11" ht="12.75">
      <c r="A10" s="300"/>
      <c r="B10" s="300"/>
      <c r="C10" s="300"/>
      <c r="D10" s="300"/>
      <c r="E10" s="300"/>
      <c r="F10" s="300"/>
      <c r="G10" s="300"/>
      <c r="H10" s="300"/>
      <c r="I10" s="300"/>
      <c r="J10" s="300"/>
      <c r="K10" s="300"/>
    </row>
    <row r="11" spans="1:11" ht="12.75">
      <c r="A11" s="300"/>
      <c r="B11" s="300"/>
      <c r="C11" s="300"/>
      <c r="D11" s="300"/>
      <c r="E11" s="300"/>
      <c r="F11" s="300"/>
      <c r="G11" s="300"/>
      <c r="H11" s="300"/>
      <c r="I11" s="300"/>
      <c r="J11" s="300"/>
      <c r="K11" s="300"/>
    </row>
    <row r="12" spans="1:11" ht="12.75">
      <c r="A12" s="300"/>
      <c r="B12" s="300"/>
      <c r="C12" s="300"/>
      <c r="D12" s="300"/>
      <c r="E12" s="300"/>
      <c r="F12" s="300"/>
      <c r="G12" s="300"/>
      <c r="H12" s="300"/>
      <c r="I12" s="300"/>
      <c r="J12" s="300"/>
      <c r="K12" s="300"/>
    </row>
    <row r="14" spans="1:11" ht="12.75">
      <c r="A14" s="298" t="s">
        <v>437</v>
      </c>
      <c r="B14" s="298"/>
      <c r="C14" s="298"/>
      <c r="D14" s="298"/>
      <c r="E14" s="298"/>
      <c r="F14" s="298"/>
      <c r="G14" s="298"/>
      <c r="H14" s="298"/>
      <c r="I14" s="298"/>
      <c r="J14" s="298"/>
      <c r="K14" s="298"/>
    </row>
    <row r="15" spans="1:11" ht="12.75">
      <c r="A15" s="298"/>
      <c r="B15" s="298"/>
      <c r="C15" s="298"/>
      <c r="D15" s="298"/>
      <c r="E15" s="298"/>
      <c r="F15" s="298"/>
      <c r="G15" s="298"/>
      <c r="H15" s="298"/>
      <c r="I15" s="298"/>
      <c r="J15" s="298"/>
      <c r="K15" s="298"/>
    </row>
    <row r="16" spans="1:11" ht="12.75">
      <c r="A16" s="298"/>
      <c r="B16" s="298"/>
      <c r="C16" s="298"/>
      <c r="D16" s="298"/>
      <c r="E16" s="298"/>
      <c r="F16" s="298"/>
      <c r="G16" s="298"/>
      <c r="H16" s="298"/>
      <c r="I16" s="298"/>
      <c r="J16" s="298"/>
      <c r="K16" s="298"/>
    </row>
    <row r="18" spans="1:11" ht="12.75">
      <c r="A18" s="298" t="s">
        <v>438</v>
      </c>
      <c r="B18" s="298"/>
      <c r="C18" s="298"/>
      <c r="D18" s="298"/>
      <c r="E18" s="298"/>
      <c r="F18" s="298"/>
      <c r="G18" s="298"/>
      <c r="H18" s="298"/>
      <c r="I18" s="298"/>
      <c r="J18" s="298"/>
      <c r="K18" s="298"/>
    </row>
    <row r="19" spans="1:11" ht="12.75">
      <c r="A19" s="298"/>
      <c r="B19" s="298"/>
      <c r="C19" s="298"/>
      <c r="D19" s="298"/>
      <c r="E19" s="298"/>
      <c r="F19" s="298"/>
      <c r="G19" s="298"/>
      <c r="H19" s="298"/>
      <c r="I19" s="298"/>
      <c r="J19" s="298"/>
      <c r="K19" s="298"/>
    </row>
    <row r="20" spans="1:11" ht="12.75">
      <c r="A20" s="298"/>
      <c r="B20" s="298"/>
      <c r="C20" s="298"/>
      <c r="D20" s="298"/>
      <c r="E20" s="298"/>
      <c r="F20" s="298"/>
      <c r="G20" s="298"/>
      <c r="H20" s="298"/>
      <c r="I20" s="298"/>
      <c r="J20" s="298"/>
      <c r="K20" s="298"/>
    </row>
    <row r="21" spans="1:11" ht="12.75">
      <c r="A21" s="298"/>
      <c r="B21" s="298"/>
      <c r="C21" s="298"/>
      <c r="D21" s="298"/>
      <c r="E21" s="298"/>
      <c r="F21" s="298"/>
      <c r="G21" s="298"/>
      <c r="H21" s="298"/>
      <c r="I21" s="298"/>
      <c r="J21" s="298"/>
      <c r="K21" s="298"/>
    </row>
    <row r="22" spans="1:11" ht="12.75">
      <c r="A22" s="298"/>
      <c r="B22" s="298"/>
      <c r="C22" s="298"/>
      <c r="D22" s="298"/>
      <c r="E22" s="298"/>
      <c r="F22" s="298"/>
      <c r="G22" s="298"/>
      <c r="H22" s="298"/>
      <c r="I22" s="298"/>
      <c r="J22" s="298"/>
      <c r="K22" s="298"/>
    </row>
    <row r="24" spans="1:11" ht="12.75">
      <c r="A24" s="298" t="s">
        <v>547</v>
      </c>
      <c r="B24" s="298"/>
      <c r="C24" s="298"/>
      <c r="D24" s="298"/>
      <c r="E24" s="298"/>
      <c r="F24" s="298"/>
      <c r="G24" s="298"/>
      <c r="H24" s="298"/>
      <c r="I24" s="298"/>
      <c r="J24" s="298"/>
      <c r="K24" s="298"/>
    </row>
    <row r="25" spans="1:11" ht="12.75">
      <c r="A25" s="298"/>
      <c r="B25" s="298"/>
      <c r="C25" s="298"/>
      <c r="D25" s="298"/>
      <c r="E25" s="298"/>
      <c r="F25" s="298"/>
      <c r="G25" s="298"/>
      <c r="H25" s="298"/>
      <c r="I25" s="298"/>
      <c r="J25" s="298"/>
      <c r="K25" s="298"/>
    </row>
    <row r="26" spans="1:11" ht="12.75">
      <c r="A26" s="298"/>
      <c r="B26" s="298"/>
      <c r="C26" s="298"/>
      <c r="D26" s="298"/>
      <c r="E26" s="298"/>
      <c r="F26" s="298"/>
      <c r="G26" s="298"/>
      <c r="H26" s="298"/>
      <c r="I26" s="298"/>
      <c r="J26" s="298"/>
      <c r="K26" s="298"/>
    </row>
    <row r="27" spans="1:11" ht="12.75">
      <c r="A27" s="298"/>
      <c r="B27" s="298"/>
      <c r="C27" s="298"/>
      <c r="D27" s="298"/>
      <c r="E27" s="298"/>
      <c r="F27" s="298"/>
      <c r="G27" s="298"/>
      <c r="H27" s="298"/>
      <c r="I27" s="298"/>
      <c r="J27" s="298"/>
      <c r="K27" s="298"/>
    </row>
    <row r="28" spans="1:11" ht="12.75">
      <c r="A28" s="298"/>
      <c r="B28" s="298"/>
      <c r="C28" s="298"/>
      <c r="D28" s="298"/>
      <c r="E28" s="298"/>
      <c r="F28" s="298"/>
      <c r="G28" s="298"/>
      <c r="H28" s="298"/>
      <c r="I28" s="298"/>
      <c r="J28" s="298"/>
      <c r="K28" s="298"/>
    </row>
    <row r="29" spans="1:11" ht="12.75">
      <c r="A29" s="298"/>
      <c r="B29" s="298"/>
      <c r="C29" s="298"/>
      <c r="D29" s="298"/>
      <c r="E29" s="298"/>
      <c r="F29" s="298"/>
      <c r="G29" s="298"/>
      <c r="H29" s="298"/>
      <c r="I29" s="298"/>
      <c r="J29" s="298"/>
      <c r="K29" s="298"/>
    </row>
    <row r="31" spans="1:11" ht="12.75">
      <c r="A31" s="298" t="s">
        <v>589</v>
      </c>
      <c r="B31" s="298"/>
      <c r="C31" s="298"/>
      <c r="D31" s="298"/>
      <c r="E31" s="298"/>
      <c r="F31" s="298"/>
      <c r="G31" s="298"/>
      <c r="H31" s="298"/>
      <c r="I31" s="298"/>
      <c r="J31" s="298"/>
      <c r="K31" s="298"/>
    </row>
    <row r="32" spans="1:11" ht="12.75">
      <c r="A32" s="298"/>
      <c r="B32" s="298"/>
      <c r="C32" s="298"/>
      <c r="D32" s="298"/>
      <c r="E32" s="298"/>
      <c r="F32" s="298"/>
      <c r="G32" s="298"/>
      <c r="H32" s="298"/>
      <c r="I32" s="298"/>
      <c r="J32" s="298"/>
      <c r="K32" s="298"/>
    </row>
    <row r="33" spans="1:11" ht="12.75">
      <c r="A33" s="298"/>
      <c r="B33" s="298"/>
      <c r="C33" s="298"/>
      <c r="D33" s="298"/>
      <c r="E33" s="298"/>
      <c r="F33" s="298"/>
      <c r="G33" s="298"/>
      <c r="H33" s="298"/>
      <c r="I33" s="298"/>
      <c r="J33" s="298"/>
      <c r="K33" s="298"/>
    </row>
    <row r="34" spans="1:11" ht="12.75">
      <c r="A34" s="298"/>
      <c r="B34" s="298"/>
      <c r="C34" s="298"/>
      <c r="D34" s="298"/>
      <c r="E34" s="298"/>
      <c r="F34" s="298"/>
      <c r="G34" s="298"/>
      <c r="H34" s="298"/>
      <c r="I34" s="298"/>
      <c r="J34" s="298"/>
      <c r="K34" s="298"/>
    </row>
    <row r="35" spans="1:11" ht="15" customHeight="1">
      <c r="A35" s="298"/>
      <c r="B35" s="298"/>
      <c r="C35" s="298"/>
      <c r="D35" s="298"/>
      <c r="E35" s="298"/>
      <c r="F35" s="298"/>
      <c r="G35" s="298"/>
      <c r="H35" s="298"/>
      <c r="I35" s="298"/>
      <c r="J35" s="298"/>
      <c r="K35" s="298"/>
    </row>
    <row r="36" spans="1:11" ht="7.5" customHeight="1">
      <c r="A36" s="298"/>
      <c r="B36" s="298"/>
      <c r="C36" s="298"/>
      <c r="D36" s="298"/>
      <c r="E36" s="298"/>
      <c r="F36" s="298"/>
      <c r="G36" s="298"/>
      <c r="H36" s="298"/>
      <c r="I36" s="298"/>
      <c r="J36" s="298"/>
      <c r="K36" s="298"/>
    </row>
    <row r="37" spans="1:11" ht="14.25" customHeight="1" hidden="1">
      <c r="A37" s="298"/>
      <c r="B37" s="298"/>
      <c r="C37" s="298"/>
      <c r="D37" s="298"/>
      <c r="E37" s="298"/>
      <c r="F37" s="298"/>
      <c r="G37" s="298"/>
      <c r="H37" s="298"/>
      <c r="I37" s="298"/>
      <c r="J37" s="298"/>
      <c r="K37" s="298"/>
    </row>
    <row r="38" spans="1:11" ht="12.75">
      <c r="A38" s="298" t="s">
        <v>590</v>
      </c>
      <c r="B38" s="298"/>
      <c r="C38" s="298"/>
      <c r="D38" s="298"/>
      <c r="E38" s="298"/>
      <c r="F38" s="298"/>
      <c r="G38" s="298"/>
      <c r="H38" s="298"/>
      <c r="I38" s="298"/>
      <c r="J38" s="298"/>
      <c r="K38" s="298"/>
    </row>
    <row r="39" spans="1:11" ht="12.75">
      <c r="A39" s="298"/>
      <c r="B39" s="298"/>
      <c r="C39" s="298"/>
      <c r="D39" s="298"/>
      <c r="E39" s="298"/>
      <c r="F39" s="298"/>
      <c r="G39" s="298"/>
      <c r="H39" s="298"/>
      <c r="I39" s="298"/>
      <c r="J39" s="298"/>
      <c r="K39" s="298"/>
    </row>
    <row r="40" spans="1:11" ht="12.75">
      <c r="A40" s="298"/>
      <c r="B40" s="298"/>
      <c r="C40" s="298"/>
      <c r="D40" s="298"/>
      <c r="E40" s="298"/>
      <c r="F40" s="298"/>
      <c r="G40" s="298"/>
      <c r="H40" s="298"/>
      <c r="I40" s="298"/>
      <c r="J40" s="298"/>
      <c r="K40" s="298"/>
    </row>
    <row r="41" spans="1:11" ht="12.75">
      <c r="A41" s="298"/>
      <c r="B41" s="298"/>
      <c r="C41" s="298"/>
      <c r="D41" s="298"/>
      <c r="E41" s="298"/>
      <c r="F41" s="298"/>
      <c r="G41" s="298"/>
      <c r="H41" s="298"/>
      <c r="I41" s="298"/>
      <c r="J41" s="298"/>
      <c r="K41" s="298"/>
    </row>
    <row r="42" spans="1:11" ht="12.75">
      <c r="A42" s="298"/>
      <c r="B42" s="298"/>
      <c r="C42" s="298"/>
      <c r="D42" s="298"/>
      <c r="E42" s="298"/>
      <c r="F42" s="298"/>
      <c r="G42" s="298"/>
      <c r="H42" s="298"/>
      <c r="I42" s="298"/>
      <c r="J42" s="298"/>
      <c r="K42" s="298"/>
    </row>
    <row r="43" spans="1:11" ht="1.5" customHeight="1">
      <c r="A43" s="298"/>
      <c r="B43" s="298"/>
      <c r="C43" s="298"/>
      <c r="D43" s="298"/>
      <c r="E43" s="298"/>
      <c r="F43" s="298"/>
      <c r="G43" s="298"/>
      <c r="H43" s="298"/>
      <c r="I43" s="298"/>
      <c r="J43" s="298"/>
      <c r="K43" s="298"/>
    </row>
    <row r="44" spans="1:11" ht="12.75" hidden="1">
      <c r="A44" s="298"/>
      <c r="B44" s="298"/>
      <c r="C44" s="298"/>
      <c r="D44" s="298"/>
      <c r="E44" s="298"/>
      <c r="F44" s="298"/>
      <c r="G44" s="298"/>
      <c r="H44" s="298"/>
      <c r="I44" s="298"/>
      <c r="J44" s="298"/>
      <c r="K44" s="298"/>
    </row>
    <row r="45" spans="1:11" ht="9.75" customHeight="1">
      <c r="A45" s="228"/>
      <c r="B45" s="228"/>
      <c r="C45" s="228"/>
      <c r="D45" s="228"/>
      <c r="E45" s="228"/>
      <c r="F45" s="228"/>
      <c r="G45" s="228"/>
      <c r="H45" s="228"/>
      <c r="I45" s="228"/>
      <c r="J45" s="228"/>
      <c r="K45" s="228"/>
    </row>
    <row r="46" spans="1:11" ht="15" customHeight="1">
      <c r="A46" s="298" t="s">
        <v>593</v>
      </c>
      <c r="B46" s="298"/>
      <c r="C46" s="298"/>
      <c r="D46" s="298"/>
      <c r="E46" s="298"/>
      <c r="F46" s="298"/>
      <c r="G46" s="298"/>
      <c r="H46" s="298"/>
      <c r="I46" s="298"/>
      <c r="J46" s="298"/>
      <c r="K46" s="298"/>
    </row>
    <row r="47" spans="1:11" ht="15" customHeight="1">
      <c r="A47" s="298"/>
      <c r="B47" s="298"/>
      <c r="C47" s="298"/>
      <c r="D47" s="298"/>
      <c r="E47" s="298"/>
      <c r="F47" s="298"/>
      <c r="G47" s="298"/>
      <c r="H47" s="298"/>
      <c r="I47" s="298"/>
      <c r="J47" s="298"/>
      <c r="K47" s="298"/>
    </row>
    <row r="48" spans="1:11" ht="16.5" customHeight="1">
      <c r="A48" s="229"/>
      <c r="B48" s="229"/>
      <c r="C48" s="229"/>
      <c r="D48" s="229"/>
      <c r="E48" s="229"/>
      <c r="F48" s="229"/>
      <c r="G48" s="229"/>
      <c r="H48" s="229"/>
      <c r="I48" s="229"/>
      <c r="J48" s="229"/>
      <c r="K48" s="229"/>
    </row>
    <row r="49" spans="1:11" ht="12.75">
      <c r="A49" s="298" t="s">
        <v>439</v>
      </c>
      <c r="B49" s="298"/>
      <c r="C49" s="298"/>
      <c r="D49" s="298"/>
      <c r="E49" s="298"/>
      <c r="F49" s="298"/>
      <c r="G49" s="298"/>
      <c r="H49" s="298"/>
      <c r="I49" s="298"/>
      <c r="J49" s="298"/>
      <c r="K49" s="298"/>
    </row>
    <row r="50" spans="1:11" ht="12.75">
      <c r="A50" s="298"/>
      <c r="B50" s="298"/>
      <c r="C50" s="298"/>
      <c r="D50" s="298"/>
      <c r="E50" s="298"/>
      <c r="F50" s="298"/>
      <c r="G50" s="298"/>
      <c r="H50" s="298"/>
      <c r="I50" s="298"/>
      <c r="J50" s="298"/>
      <c r="K50" s="298"/>
    </row>
    <row r="51" spans="1:11" ht="12.75">
      <c r="A51" s="298"/>
      <c r="B51" s="298"/>
      <c r="C51" s="298"/>
      <c r="D51" s="298"/>
      <c r="E51" s="298"/>
      <c r="F51" s="298"/>
      <c r="G51" s="298"/>
      <c r="H51" s="298"/>
      <c r="I51" s="298"/>
      <c r="J51" s="298"/>
      <c r="K51" s="298"/>
    </row>
  </sheetData>
  <mergeCells count="9">
    <mergeCell ref="A24:K29"/>
    <mergeCell ref="A5:K5"/>
    <mergeCell ref="A9:K12"/>
    <mergeCell ref="A14:K16"/>
    <mergeCell ref="A18:K22"/>
    <mergeCell ref="A46:K47"/>
    <mergeCell ref="A38:K44"/>
    <mergeCell ref="A49:K51"/>
    <mergeCell ref="A31:K37"/>
  </mergeCells>
  <printOptions horizontalCentered="1"/>
  <pageMargins left="0.5905511811023623" right="0.75" top="0.3937007874015748" bottom="0.3937007874015748" header="0" footer="0"/>
  <pageSetup horizontalDpi="300" verticalDpi="300" orientation="landscape" scale="89" r:id="rId2"/>
  <rowBreaks count="1" manualBreakCount="1">
    <brk id="51" max="255" man="1"/>
  </rowBreaks>
  <drawing r:id="rId1"/>
</worksheet>
</file>

<file path=xl/worksheets/sheet20.xml><?xml version="1.0" encoding="utf-8"?>
<worksheet xmlns="http://schemas.openxmlformats.org/spreadsheetml/2006/main" xmlns:r="http://schemas.openxmlformats.org/officeDocument/2006/relationships">
  <dimension ref="A1:G23"/>
  <sheetViews>
    <sheetView workbookViewId="0" topLeftCell="A1">
      <selection activeCell="G1" sqref="G1"/>
    </sheetView>
  </sheetViews>
  <sheetFormatPr defaultColWidth="11.421875" defaultRowHeight="12.75"/>
  <cols>
    <col min="1" max="6" width="15.7109375" style="8" customWidth="1"/>
  </cols>
  <sheetData>
    <row r="1" spans="1:7" ht="18">
      <c r="A1" s="283" t="s">
        <v>114</v>
      </c>
      <c r="B1" s="283" t="s">
        <v>115</v>
      </c>
      <c r="C1" s="294" t="s">
        <v>124</v>
      </c>
      <c r="D1" s="294"/>
      <c r="E1" s="294"/>
      <c r="F1" s="283" t="s">
        <v>3</v>
      </c>
      <c r="G1" s="281" t="s">
        <v>594</v>
      </c>
    </row>
    <row r="2" spans="1:6" ht="15.75">
      <c r="A2" s="283"/>
      <c r="B2" s="283"/>
      <c r="C2" s="47" t="s">
        <v>477</v>
      </c>
      <c r="D2" s="47" t="s">
        <v>116</v>
      </c>
      <c r="E2" s="47" t="s">
        <v>126</v>
      </c>
      <c r="F2" s="283"/>
    </row>
    <row r="3" spans="1:6" ht="19.5" customHeight="1">
      <c r="A3" s="296" t="s">
        <v>127</v>
      </c>
      <c r="B3" s="31" t="s">
        <v>128</v>
      </c>
      <c r="C3" s="108">
        <v>0</v>
      </c>
      <c r="D3" s="108">
        <v>0</v>
      </c>
      <c r="E3" s="108">
        <v>3</v>
      </c>
      <c r="F3" s="108">
        <f>SUM(C3:E3)</f>
        <v>3</v>
      </c>
    </row>
    <row r="4" spans="1:6" ht="19.5" customHeight="1">
      <c r="A4" s="296"/>
      <c r="B4" s="31" t="s">
        <v>129</v>
      </c>
      <c r="C4" s="108">
        <v>265</v>
      </c>
      <c r="D4" s="108">
        <v>364</v>
      </c>
      <c r="E4" s="108">
        <v>22</v>
      </c>
      <c r="F4" s="108">
        <f>SUM(C4:E4)</f>
        <v>651</v>
      </c>
    </row>
    <row r="5" spans="1:6" ht="19.5" customHeight="1">
      <c r="A5" s="296"/>
      <c r="B5" s="31" t="s">
        <v>130</v>
      </c>
      <c r="C5" s="108">
        <v>93</v>
      </c>
      <c r="D5" s="108">
        <v>320</v>
      </c>
      <c r="E5" s="108">
        <v>1</v>
      </c>
      <c r="F5" s="108">
        <f>SUM(C5:E5)</f>
        <v>414</v>
      </c>
    </row>
    <row r="6" spans="1:6" ht="19.5" customHeight="1">
      <c r="A6" s="296"/>
      <c r="B6" s="40" t="s">
        <v>3</v>
      </c>
      <c r="C6" s="108">
        <f>SUM(C3:C5)</f>
        <v>358</v>
      </c>
      <c r="D6" s="108">
        <f>SUM(D3:D5)</f>
        <v>684</v>
      </c>
      <c r="E6" s="108">
        <f>SUM(E3:E5)</f>
        <v>26</v>
      </c>
      <c r="F6" s="108">
        <f>SUM(C6:E6)</f>
        <v>1068</v>
      </c>
    </row>
    <row r="7" spans="2:6" ht="19.5" customHeight="1">
      <c r="B7" s="286" t="s">
        <v>23</v>
      </c>
      <c r="C7" s="286"/>
      <c r="D7" s="286"/>
      <c r="E7" s="286"/>
      <c r="F7" s="286"/>
    </row>
    <row r="8" spans="1:6" ht="19.5" customHeight="1">
      <c r="A8" s="296" t="s">
        <v>131</v>
      </c>
      <c r="B8" s="31" t="s">
        <v>132</v>
      </c>
      <c r="C8" s="108">
        <v>107</v>
      </c>
      <c r="D8" s="108">
        <v>485</v>
      </c>
      <c r="E8" s="108">
        <v>66</v>
      </c>
      <c r="F8" s="108">
        <f aca="true" t="shared" si="0" ref="F8:F13">SUM(C8:E8)</f>
        <v>658</v>
      </c>
    </row>
    <row r="9" spans="1:6" ht="19.5" customHeight="1">
      <c r="A9" s="296"/>
      <c r="B9" s="31" t="s">
        <v>133</v>
      </c>
      <c r="C9" s="108">
        <v>2</v>
      </c>
      <c r="D9" s="108">
        <v>163</v>
      </c>
      <c r="E9" s="108">
        <v>2</v>
      </c>
      <c r="F9" s="108">
        <f t="shared" si="0"/>
        <v>167</v>
      </c>
    </row>
    <row r="10" spans="1:6" ht="19.5" customHeight="1">
      <c r="A10" s="296"/>
      <c r="B10" s="31" t="s">
        <v>134</v>
      </c>
      <c r="C10" s="108">
        <v>432</v>
      </c>
      <c r="D10" s="108">
        <v>756</v>
      </c>
      <c r="E10" s="108">
        <v>4</v>
      </c>
      <c r="F10" s="108">
        <f t="shared" si="0"/>
        <v>1192</v>
      </c>
    </row>
    <row r="11" spans="1:6" ht="19.5" customHeight="1">
      <c r="A11" s="296"/>
      <c r="B11" s="31" t="s">
        <v>135</v>
      </c>
      <c r="C11" s="108">
        <v>13</v>
      </c>
      <c r="D11" s="108">
        <v>10</v>
      </c>
      <c r="E11" s="108">
        <v>1</v>
      </c>
      <c r="F11" s="108">
        <f t="shared" si="0"/>
        <v>24</v>
      </c>
    </row>
    <row r="12" spans="1:6" ht="19.5" customHeight="1">
      <c r="A12" s="296"/>
      <c r="B12" s="31" t="s">
        <v>136</v>
      </c>
      <c r="C12" s="108">
        <v>11</v>
      </c>
      <c r="D12" s="108">
        <v>93</v>
      </c>
      <c r="E12" s="108">
        <v>21</v>
      </c>
      <c r="F12" s="108">
        <f t="shared" si="0"/>
        <v>125</v>
      </c>
    </row>
    <row r="13" spans="1:6" ht="19.5" customHeight="1">
      <c r="A13" s="296"/>
      <c r="B13" s="40" t="s">
        <v>3</v>
      </c>
      <c r="C13" s="108">
        <f>SUM(C8:C12)</f>
        <v>565</v>
      </c>
      <c r="D13" s="108">
        <f>SUM(D8:D12)</f>
        <v>1507</v>
      </c>
      <c r="E13" s="108">
        <f>SUM(E8:E12)</f>
        <v>94</v>
      </c>
      <c r="F13" s="108">
        <f t="shared" si="0"/>
        <v>2166</v>
      </c>
    </row>
    <row r="14" spans="2:6" ht="19.5" customHeight="1">
      <c r="B14" s="286"/>
      <c r="C14" s="286"/>
      <c r="D14" s="286"/>
      <c r="E14" s="286"/>
      <c r="F14" s="286"/>
    </row>
    <row r="15" spans="1:6" ht="19.5" customHeight="1">
      <c r="A15" s="296" t="s">
        <v>137</v>
      </c>
      <c r="B15" s="31" t="s">
        <v>138</v>
      </c>
      <c r="C15" s="108">
        <v>0</v>
      </c>
      <c r="D15" s="108">
        <v>92</v>
      </c>
      <c r="E15" s="108">
        <v>8</v>
      </c>
      <c r="F15" s="108">
        <f>SUM(C15:E15)</f>
        <v>100</v>
      </c>
    </row>
    <row r="16" spans="1:6" ht="19.5" customHeight="1">
      <c r="A16" s="296"/>
      <c r="B16" s="31" t="s">
        <v>139</v>
      </c>
      <c r="C16" s="108">
        <v>1</v>
      </c>
      <c r="D16" s="108">
        <v>551</v>
      </c>
      <c r="E16" s="108">
        <v>17</v>
      </c>
      <c r="F16" s="108">
        <f>SUM(C16:E16)</f>
        <v>569</v>
      </c>
    </row>
    <row r="17" spans="1:6" ht="19.5" customHeight="1">
      <c r="A17" s="296"/>
      <c r="B17" s="31" t="s">
        <v>140</v>
      </c>
      <c r="C17" s="108">
        <v>0</v>
      </c>
      <c r="D17" s="108">
        <v>1</v>
      </c>
      <c r="E17" s="108">
        <v>0</v>
      </c>
      <c r="F17" s="108">
        <f>SUM(C17:E17)</f>
        <v>1</v>
      </c>
    </row>
    <row r="18" spans="1:6" ht="19.5" customHeight="1">
      <c r="A18" s="296"/>
      <c r="B18" s="40" t="s">
        <v>3</v>
      </c>
      <c r="C18" s="108">
        <f>SUM(C15:C17)</f>
        <v>1</v>
      </c>
      <c r="D18" s="108">
        <f>SUM(D15:D17)</f>
        <v>644</v>
      </c>
      <c r="E18" s="108">
        <f>SUM(E15:E17)</f>
        <v>25</v>
      </c>
      <c r="F18" s="108">
        <f>SUM(C18:E18)</f>
        <v>670</v>
      </c>
    </row>
    <row r="19" spans="1:6" ht="19.5" customHeight="1">
      <c r="A19" s="15" t="s">
        <v>23</v>
      </c>
      <c r="B19" s="286" t="s">
        <v>23</v>
      </c>
      <c r="C19" s="286"/>
      <c r="D19" s="286"/>
      <c r="E19" s="286"/>
      <c r="F19" s="286"/>
    </row>
    <row r="20" spans="1:6" ht="33" customHeight="1">
      <c r="A20" s="34" t="s">
        <v>70</v>
      </c>
      <c r="B20" s="141"/>
      <c r="C20" s="133">
        <f>SUM(C18,C13,C6)</f>
        <v>924</v>
      </c>
      <c r="D20" s="133">
        <f>SUM(D18,D13,D6)</f>
        <v>2835</v>
      </c>
      <c r="E20" s="133">
        <f>SUM(E18,E13,E6)</f>
        <v>145</v>
      </c>
      <c r="F20" s="133">
        <f>SUM(C20:E20)</f>
        <v>3904</v>
      </c>
    </row>
    <row r="21" spans="5:6" ht="15.75" hidden="1">
      <c r="E21" s="39">
        <v>7</v>
      </c>
      <c r="F21" s="39">
        <v>1959</v>
      </c>
    </row>
    <row r="22" spans="5:6" ht="15.75">
      <c r="E22" s="39"/>
      <c r="F22" s="39"/>
    </row>
    <row r="23" spans="5:6" ht="15.75">
      <c r="E23" s="39"/>
      <c r="F23" s="39"/>
    </row>
  </sheetData>
  <mergeCells count="10">
    <mergeCell ref="B7:F7"/>
    <mergeCell ref="A3:A6"/>
    <mergeCell ref="F1:F2"/>
    <mergeCell ref="A1:A2"/>
    <mergeCell ref="B1:B2"/>
    <mergeCell ref="C1:E1"/>
    <mergeCell ref="B19:F19"/>
    <mergeCell ref="A15:A18"/>
    <mergeCell ref="A8:A13"/>
    <mergeCell ref="B14:F14"/>
  </mergeCells>
  <hyperlinks>
    <hyperlink ref="G1" location="Indice!A1" display="Indice!A1"/>
  </hyperlinks>
  <printOptions gridLines="1" horizontalCentered="1" verticalCentered="1"/>
  <pageMargins left="0.75" right="0.75" top="1.3385826771653544" bottom="1" header="0.3937007874015748" footer="0.3937007874015748"/>
  <pageSetup horizontalDpi="300" verticalDpi="300" orientation="landscape" r:id="rId1"/>
  <headerFooter alignWithMargins="0">
    <oddHeader>&amp;LSERVICIO AGRÍCOLA Y GANADERO
Departamento Protección Agrícola
Viñas y Vinos&amp;C&amp;14
NÚMERO DE PROPIEDADES CON PLANTACIONES DE VIDES
 DE CONSUMO FRESCO, PISCO Y  VINIFICACIÓN
IVª REGIÓN &amp;R&amp;12CUADRO Nº 15</oddHeader>
    <oddFooter>&amp;L&amp;F</oddFooter>
  </headerFooter>
</worksheet>
</file>

<file path=xl/worksheets/sheet21.xml><?xml version="1.0" encoding="utf-8"?>
<worksheet xmlns="http://schemas.openxmlformats.org/spreadsheetml/2006/main" xmlns:r="http://schemas.openxmlformats.org/officeDocument/2006/relationships">
  <dimension ref="A1:F38"/>
  <sheetViews>
    <sheetView workbookViewId="0" topLeftCell="A1">
      <selection activeCell="F1" sqref="F1"/>
    </sheetView>
  </sheetViews>
  <sheetFormatPr defaultColWidth="11.421875" defaultRowHeight="12.75"/>
  <cols>
    <col min="1" max="1" width="20.7109375" style="8" customWidth="1"/>
    <col min="2" max="2" width="14.00390625" style="8" customWidth="1"/>
    <col min="3" max="3" width="18.8515625" style="8" customWidth="1"/>
    <col min="4" max="4" width="16.421875" style="8" customWidth="1"/>
    <col min="5" max="5" width="17.7109375" style="8" customWidth="1"/>
  </cols>
  <sheetData>
    <row r="1" spans="1:6" ht="34.5" customHeight="1">
      <c r="A1" s="33" t="s">
        <v>114</v>
      </c>
      <c r="B1" s="33" t="s">
        <v>115</v>
      </c>
      <c r="C1" s="142" t="s">
        <v>479</v>
      </c>
      <c r="D1" s="142" t="s">
        <v>141</v>
      </c>
      <c r="E1" s="45" t="s">
        <v>3</v>
      </c>
      <c r="F1" s="281" t="s">
        <v>594</v>
      </c>
    </row>
    <row r="3" spans="1:5" ht="15" customHeight="1">
      <c r="A3" s="287" t="s">
        <v>142</v>
      </c>
      <c r="B3" s="10" t="s">
        <v>142</v>
      </c>
      <c r="C3" s="88">
        <v>3.9</v>
      </c>
      <c r="D3" s="88">
        <v>8.5</v>
      </c>
      <c r="E3" s="88">
        <f>SUM(C3:D3)</f>
        <v>12.4</v>
      </c>
    </row>
    <row r="4" spans="1:5" ht="15" customHeight="1">
      <c r="A4" s="287"/>
      <c r="B4" s="10" t="s">
        <v>143</v>
      </c>
      <c r="C4" s="88">
        <v>52.5</v>
      </c>
      <c r="D4" s="88">
        <v>0</v>
      </c>
      <c r="E4" s="88">
        <f>SUM(C4:D4)</f>
        <v>52.5</v>
      </c>
    </row>
    <row r="5" spans="1:5" ht="15" customHeight="1">
      <c r="A5" s="287"/>
      <c r="B5" s="32" t="s">
        <v>3</v>
      </c>
      <c r="C5" s="88">
        <f>SUM(C3:C4)</f>
        <v>56.4</v>
      </c>
      <c r="D5" s="88">
        <f>SUM(D3:D4)</f>
        <v>8.5</v>
      </c>
      <c r="E5" s="88">
        <f>SUM(C5:D5)</f>
        <v>64.9</v>
      </c>
    </row>
    <row r="6" spans="1:5" ht="15" customHeight="1">
      <c r="A6" s="288" t="s">
        <v>23</v>
      </c>
      <c r="B6" s="288"/>
      <c r="C6" s="288"/>
      <c r="D6" s="288"/>
      <c r="E6" s="288"/>
    </row>
    <row r="7" spans="1:5" ht="15" customHeight="1">
      <c r="A7" s="287" t="s">
        <v>144</v>
      </c>
      <c r="B7" s="10" t="s">
        <v>144</v>
      </c>
      <c r="C7" s="88">
        <v>587.3</v>
      </c>
      <c r="D7" s="88">
        <v>6</v>
      </c>
      <c r="E7" s="88">
        <f>SUM(C7:D7)</f>
        <v>593.3</v>
      </c>
    </row>
    <row r="8" spans="1:5" ht="15" customHeight="1">
      <c r="A8" s="287"/>
      <c r="B8" s="10" t="s">
        <v>145</v>
      </c>
      <c r="C8" s="88">
        <v>2075.8</v>
      </c>
      <c r="D8" s="88">
        <v>107.5</v>
      </c>
      <c r="E8" s="88">
        <f>SUM(C8:D8)</f>
        <v>2183.3</v>
      </c>
    </row>
    <row r="9" spans="1:5" ht="15" customHeight="1">
      <c r="A9" s="287"/>
      <c r="B9" s="10" t="s">
        <v>146</v>
      </c>
      <c r="C9" s="88">
        <v>1375.2</v>
      </c>
      <c r="D9" s="88">
        <v>13.9</v>
      </c>
      <c r="E9" s="88">
        <f>SUM(C9:D9)</f>
        <v>1389.1000000000001</v>
      </c>
    </row>
    <row r="10" spans="1:5" ht="15" customHeight="1">
      <c r="A10" s="287"/>
      <c r="B10" s="10" t="s">
        <v>147</v>
      </c>
      <c r="C10" s="88">
        <v>1265.5</v>
      </c>
      <c r="D10" s="88">
        <v>15.6</v>
      </c>
      <c r="E10" s="88">
        <f>SUM(C10:D10)</f>
        <v>1281.1</v>
      </c>
    </row>
    <row r="11" spans="1:5" ht="15" customHeight="1">
      <c r="A11" s="287"/>
      <c r="B11" s="32" t="s">
        <v>3</v>
      </c>
      <c r="C11" s="88">
        <f>SUM(C7:C10)</f>
        <v>5303.8</v>
      </c>
      <c r="D11" s="88">
        <f>SUM(D7:D10)</f>
        <v>143</v>
      </c>
      <c r="E11" s="88">
        <f>SUM(C11:D11)</f>
        <v>5446.8</v>
      </c>
    </row>
    <row r="12" spans="1:5" ht="15" customHeight="1">
      <c r="A12" s="288" t="s">
        <v>23</v>
      </c>
      <c r="B12" s="288"/>
      <c r="C12" s="288"/>
      <c r="D12" s="288"/>
      <c r="E12" s="288"/>
    </row>
    <row r="13" spans="1:5" ht="15" customHeight="1">
      <c r="A13" s="289" t="s">
        <v>148</v>
      </c>
      <c r="B13" s="10" t="s">
        <v>149</v>
      </c>
      <c r="C13" s="88">
        <v>2696.4</v>
      </c>
      <c r="D13" s="88">
        <v>168.2</v>
      </c>
      <c r="E13" s="88">
        <f aca="true" t="shared" si="0" ref="E13:E19">SUM(C13:D13)</f>
        <v>2864.6</v>
      </c>
    </row>
    <row r="14" spans="1:5" ht="15" customHeight="1">
      <c r="A14" s="289"/>
      <c r="B14" s="10" t="s">
        <v>150</v>
      </c>
      <c r="C14" s="88">
        <v>446.9</v>
      </c>
      <c r="D14" s="88">
        <v>8.8</v>
      </c>
      <c r="E14" s="88">
        <f t="shared" si="0"/>
        <v>455.7</v>
      </c>
    </row>
    <row r="15" spans="1:5" ht="15" customHeight="1">
      <c r="A15" s="289"/>
      <c r="B15" s="10" t="s">
        <v>151</v>
      </c>
      <c r="C15" s="88">
        <v>1877.5</v>
      </c>
      <c r="D15" s="88">
        <v>72.1</v>
      </c>
      <c r="E15" s="88">
        <f t="shared" si="0"/>
        <v>1949.6</v>
      </c>
    </row>
    <row r="16" spans="1:5" ht="15" customHeight="1">
      <c r="A16" s="289"/>
      <c r="B16" s="10" t="s">
        <v>152</v>
      </c>
      <c r="C16" s="88">
        <v>806.3</v>
      </c>
      <c r="D16" s="88">
        <v>195.5</v>
      </c>
      <c r="E16" s="88">
        <f t="shared" si="0"/>
        <v>1001.8</v>
      </c>
    </row>
    <row r="17" spans="1:5" ht="15" customHeight="1">
      <c r="A17" s="289"/>
      <c r="B17" s="10" t="s">
        <v>153</v>
      </c>
      <c r="C17" s="88">
        <v>411.3</v>
      </c>
      <c r="D17" s="88">
        <v>32</v>
      </c>
      <c r="E17" s="88">
        <f t="shared" si="0"/>
        <v>443.3</v>
      </c>
    </row>
    <row r="18" spans="1:5" ht="15" customHeight="1">
      <c r="A18" s="289"/>
      <c r="B18" s="10" t="s">
        <v>154</v>
      </c>
      <c r="C18" s="88">
        <v>336.1</v>
      </c>
      <c r="D18" s="88">
        <v>52.8</v>
      </c>
      <c r="E18" s="88">
        <f t="shared" si="0"/>
        <v>388.90000000000003</v>
      </c>
    </row>
    <row r="19" spans="1:5" ht="15" customHeight="1">
      <c r="A19" s="289"/>
      <c r="B19" s="32" t="s">
        <v>3</v>
      </c>
      <c r="C19" s="88">
        <f>SUM(C13:C18)</f>
        <v>6574.500000000001</v>
      </c>
      <c r="D19" s="88">
        <f>SUM(D13:D18)</f>
        <v>529.4</v>
      </c>
      <c r="E19" s="88">
        <f t="shared" si="0"/>
        <v>7103.900000000001</v>
      </c>
    </row>
    <row r="20" spans="1:5" ht="15" customHeight="1">
      <c r="A20" s="288" t="s">
        <v>23</v>
      </c>
      <c r="B20" s="288"/>
      <c r="C20" s="288"/>
      <c r="D20" s="288"/>
      <c r="E20" s="288"/>
    </row>
    <row r="21" spans="1:5" ht="15" customHeight="1">
      <c r="A21" s="287" t="s">
        <v>155</v>
      </c>
      <c r="B21" s="10" t="s">
        <v>155</v>
      </c>
      <c r="C21" s="88"/>
      <c r="D21" s="88"/>
      <c r="E21" s="88"/>
    </row>
    <row r="22" spans="1:5" ht="15" customHeight="1">
      <c r="A22" s="287"/>
      <c r="B22" s="10" t="s">
        <v>156</v>
      </c>
      <c r="C22" s="88">
        <v>28.6</v>
      </c>
      <c r="D22" s="88">
        <v>1</v>
      </c>
      <c r="E22" s="88">
        <f>SUM(C22:D22)</f>
        <v>29.6</v>
      </c>
    </row>
    <row r="23" spans="1:5" ht="15" customHeight="1">
      <c r="A23" s="287"/>
      <c r="B23" s="10" t="s">
        <v>157</v>
      </c>
      <c r="C23" s="88">
        <v>51.8</v>
      </c>
      <c r="D23" s="88">
        <v>152.7</v>
      </c>
      <c r="E23" s="88">
        <f>SUM(C23:D23)</f>
        <v>204.5</v>
      </c>
    </row>
    <row r="24" spans="1:5" ht="15" customHeight="1">
      <c r="A24" s="287"/>
      <c r="B24" s="10" t="s">
        <v>158</v>
      </c>
      <c r="C24" s="88">
        <v>16.4</v>
      </c>
      <c r="D24" s="88">
        <v>2.7</v>
      </c>
      <c r="E24" s="88">
        <f>SUM(C24:D24)</f>
        <v>19.099999999999998</v>
      </c>
    </row>
    <row r="25" spans="1:5" ht="15" customHeight="1">
      <c r="A25" s="287"/>
      <c r="B25" s="10" t="s">
        <v>159</v>
      </c>
      <c r="C25" s="88">
        <v>7.1</v>
      </c>
      <c r="D25" s="88">
        <v>31.4</v>
      </c>
      <c r="E25" s="88">
        <f>SUM(C25:D25)</f>
        <v>38.5</v>
      </c>
    </row>
    <row r="26" spans="1:5" ht="15" customHeight="1">
      <c r="A26" s="287"/>
      <c r="B26" s="32" t="s">
        <v>3</v>
      </c>
      <c r="C26" s="88">
        <f>SUM(C22:C25)</f>
        <v>103.9</v>
      </c>
      <c r="D26" s="88">
        <f>SUM(D22:D25)</f>
        <v>187.79999999999998</v>
      </c>
      <c r="E26" s="88">
        <f>SUM(C26:D26)</f>
        <v>291.7</v>
      </c>
    </row>
    <row r="27" spans="1:5" ht="15" customHeight="1">
      <c r="A27" s="288" t="s">
        <v>23</v>
      </c>
      <c r="B27" s="288"/>
      <c r="C27" s="288"/>
      <c r="D27" s="288"/>
      <c r="E27" s="288"/>
    </row>
    <row r="28" spans="1:5" ht="15" customHeight="1">
      <c r="A28" s="287" t="s">
        <v>93</v>
      </c>
      <c r="B28" s="10" t="s">
        <v>160</v>
      </c>
      <c r="C28" s="88">
        <v>28</v>
      </c>
      <c r="D28" s="88">
        <v>57.8</v>
      </c>
      <c r="E28" s="88">
        <f>SUM(C28:D28)</f>
        <v>85.8</v>
      </c>
    </row>
    <row r="29" spans="1:5" ht="15" customHeight="1">
      <c r="A29" s="287"/>
      <c r="B29" s="10" t="s">
        <v>161</v>
      </c>
      <c r="C29" s="88"/>
      <c r="D29" s="88">
        <v>98.5</v>
      </c>
      <c r="E29" s="88">
        <f>SUM(C29:D29)</f>
        <v>98.5</v>
      </c>
    </row>
    <row r="30" spans="1:5" ht="15" customHeight="1">
      <c r="A30" s="287"/>
      <c r="B30" s="10" t="s">
        <v>162</v>
      </c>
      <c r="C30" s="88"/>
      <c r="D30" s="88">
        <v>3692.7</v>
      </c>
      <c r="E30" s="88">
        <f>SUM(C30:D30)</f>
        <v>3692.7</v>
      </c>
    </row>
    <row r="31" spans="1:5" ht="15" customHeight="1">
      <c r="A31" s="287"/>
      <c r="B31" s="32" t="s">
        <v>3</v>
      </c>
      <c r="C31" s="88">
        <f>SUM(C28:C30)</f>
        <v>28</v>
      </c>
      <c r="D31" s="88">
        <f>SUM(D28:D30)</f>
        <v>3849</v>
      </c>
      <c r="E31" s="88">
        <f>SUM(C31:D31)</f>
        <v>3877</v>
      </c>
    </row>
    <row r="32" spans="1:5" ht="15" customHeight="1">
      <c r="A32" s="57"/>
      <c r="B32" s="32"/>
      <c r="C32" s="10"/>
      <c r="D32" s="10"/>
      <c r="E32" s="10"/>
    </row>
    <row r="33" spans="1:5" ht="15" customHeight="1">
      <c r="A33" s="287" t="s">
        <v>505</v>
      </c>
      <c r="B33" s="8" t="s">
        <v>505</v>
      </c>
      <c r="C33" s="88"/>
      <c r="D33" s="88">
        <v>236.7</v>
      </c>
      <c r="E33" s="88">
        <f>SUM(D33)</f>
        <v>236.7</v>
      </c>
    </row>
    <row r="34" spans="1:5" ht="15" customHeight="1">
      <c r="A34" s="287"/>
      <c r="B34" s="60" t="s">
        <v>504</v>
      </c>
      <c r="C34" s="88"/>
      <c r="D34" s="88">
        <v>52</v>
      </c>
      <c r="E34" s="88">
        <f>SUM(D34)</f>
        <v>52</v>
      </c>
    </row>
    <row r="35" spans="1:5" ht="15" customHeight="1">
      <c r="A35" s="287"/>
      <c r="B35" s="32" t="s">
        <v>3</v>
      </c>
      <c r="C35" s="88"/>
      <c r="D35" s="88">
        <f>SUM(D33:D34)</f>
        <v>288.7</v>
      </c>
      <c r="E35" s="88">
        <f>SUM(D35)</f>
        <v>288.7</v>
      </c>
    </row>
    <row r="36" spans="1:5" ht="15" customHeight="1">
      <c r="A36" s="288" t="s">
        <v>23</v>
      </c>
      <c r="B36" s="288"/>
      <c r="C36" s="288"/>
      <c r="D36" s="288"/>
      <c r="E36" s="288"/>
    </row>
    <row r="37" spans="1:5" ht="0.75" customHeight="1">
      <c r="A37" s="39"/>
      <c r="B37" s="10"/>
      <c r="C37" s="10"/>
      <c r="D37" s="10"/>
      <c r="E37" s="10" t="s">
        <v>23</v>
      </c>
    </row>
    <row r="38" spans="1:5" ht="18">
      <c r="A38" s="29" t="s">
        <v>163</v>
      </c>
      <c r="B38" s="141"/>
      <c r="C38" s="138">
        <f>SUM(C31,C26,C19,C11,C5)</f>
        <v>12066.6</v>
      </c>
      <c r="D38" s="138">
        <f>SUM(D35,D31,D26,D19,D11,D5)</f>
        <v>5006.4</v>
      </c>
      <c r="E38" s="138">
        <f>SUM(E35,E31,E26,E19,E11,E5)</f>
        <v>17073</v>
      </c>
    </row>
  </sheetData>
  <mergeCells count="11">
    <mergeCell ref="A13:A19"/>
    <mergeCell ref="A20:E20"/>
    <mergeCell ref="A3:A5"/>
    <mergeCell ref="A7:A11"/>
    <mergeCell ref="A12:E12"/>
    <mergeCell ref="A6:E6"/>
    <mergeCell ref="A21:A26"/>
    <mergeCell ref="A28:A31"/>
    <mergeCell ref="A36:E36"/>
    <mergeCell ref="A27:E27"/>
    <mergeCell ref="A33:A35"/>
  </mergeCells>
  <hyperlinks>
    <hyperlink ref="F1" location="Indice!A1" display="Indice!A1"/>
  </hyperlinks>
  <printOptions gridLines="1" horizontalCentered="1" verticalCentered="1"/>
  <pageMargins left="0.31496062992125984" right="0.75" top="1.3385826771653544" bottom="1" header="0.3937007874015748" footer="0.3937007874015748"/>
  <pageSetup horizontalDpi="300" verticalDpi="300" orientation="portrait" r:id="rId1"/>
  <headerFooter alignWithMargins="0">
    <oddHeader>&amp;LSERVICIO AGRÍCOLA Y GANADERO
Departamento Protección Agrícola
Viñas y Vinos&amp;C&amp;14
            CATASTRO VIDES DE CONSUMO FRESCO Y  VINIFICACIÓN
V REGIÓN (ha.)&amp;R&amp;12CUADRO Nº  16</oddHeader>
    <oddFooter>&amp;L&amp;F</oddFooter>
  </headerFooter>
</worksheet>
</file>

<file path=xl/worksheets/sheet22.xml><?xml version="1.0" encoding="utf-8"?>
<worksheet xmlns="http://schemas.openxmlformats.org/spreadsheetml/2006/main" xmlns:r="http://schemas.openxmlformats.org/officeDocument/2006/relationships">
  <dimension ref="A1:H38"/>
  <sheetViews>
    <sheetView workbookViewId="0" topLeftCell="A1">
      <selection activeCell="G1" sqref="G1"/>
    </sheetView>
  </sheetViews>
  <sheetFormatPr defaultColWidth="11.421875" defaultRowHeight="12.75"/>
  <cols>
    <col min="1" max="2" width="18.7109375" style="8" customWidth="1"/>
    <col min="3" max="3" width="15.7109375" style="8" customWidth="1"/>
    <col min="4" max="4" width="15.7109375" style="8" hidden="1" customWidth="1"/>
    <col min="5" max="6" width="15.7109375" style="8" customWidth="1"/>
    <col min="7" max="7" width="11.421875" style="8" customWidth="1"/>
  </cols>
  <sheetData>
    <row r="1" spans="1:7" ht="18">
      <c r="A1" s="296" t="s">
        <v>114</v>
      </c>
      <c r="B1" s="296" t="s">
        <v>115</v>
      </c>
      <c r="C1" s="294" t="s">
        <v>124</v>
      </c>
      <c r="D1" s="294"/>
      <c r="E1" s="294"/>
      <c r="F1" s="296" t="s">
        <v>3</v>
      </c>
      <c r="G1" s="281" t="s">
        <v>594</v>
      </c>
    </row>
    <row r="2" spans="1:6" ht="15.75">
      <c r="A2" s="296"/>
      <c r="B2" s="296"/>
      <c r="C2" s="47" t="s">
        <v>478</v>
      </c>
      <c r="D2" s="47" t="s">
        <v>125</v>
      </c>
      <c r="E2" s="47" t="s">
        <v>126</v>
      </c>
      <c r="F2" s="296"/>
    </row>
    <row r="3" spans="1:8" ht="18" customHeight="1">
      <c r="A3" s="285" t="s">
        <v>164</v>
      </c>
      <c r="B3" s="31" t="s">
        <v>142</v>
      </c>
      <c r="C3" s="108">
        <v>2</v>
      </c>
      <c r="D3" s="108"/>
      <c r="E3" s="108">
        <v>6</v>
      </c>
      <c r="F3" s="108">
        <f>SUM(C3:E3)</f>
        <v>8</v>
      </c>
      <c r="H3" s="106"/>
    </row>
    <row r="4" spans="1:8" ht="18" customHeight="1">
      <c r="A4" s="285"/>
      <c r="B4" s="31" t="s">
        <v>143</v>
      </c>
      <c r="C4" s="108">
        <v>3</v>
      </c>
      <c r="D4" s="108"/>
      <c r="E4" s="108">
        <v>0</v>
      </c>
      <c r="F4" s="108">
        <f>SUM(C4:E4)</f>
        <v>3</v>
      </c>
      <c r="H4" s="106"/>
    </row>
    <row r="5" spans="1:8" ht="18" customHeight="1">
      <c r="A5" s="285"/>
      <c r="B5" s="40" t="s">
        <v>3</v>
      </c>
      <c r="C5" s="108">
        <f>SUM(C3:C4)</f>
        <v>5</v>
      </c>
      <c r="D5" s="108"/>
      <c r="E5" s="108">
        <f>SUM(E3:E4)</f>
        <v>6</v>
      </c>
      <c r="F5" s="108">
        <f>SUM(C5:E5)</f>
        <v>11</v>
      </c>
      <c r="H5" s="106"/>
    </row>
    <row r="6" spans="2:6" ht="10.5" customHeight="1">
      <c r="B6" s="286"/>
      <c r="C6" s="286"/>
      <c r="D6" s="286"/>
      <c r="E6" s="286"/>
      <c r="F6" s="286"/>
    </row>
    <row r="7" spans="1:8" ht="18" customHeight="1">
      <c r="A7" s="285" t="s">
        <v>165</v>
      </c>
      <c r="B7" s="31" t="s">
        <v>144</v>
      </c>
      <c r="C7" s="108">
        <v>47</v>
      </c>
      <c r="D7" s="108"/>
      <c r="E7" s="108">
        <v>3</v>
      </c>
      <c r="F7" s="108">
        <f>SUM(C7:E7)</f>
        <v>50</v>
      </c>
      <c r="H7" s="106"/>
    </row>
    <row r="8" spans="1:8" ht="18" customHeight="1">
      <c r="A8" s="285"/>
      <c r="B8" s="31" t="s">
        <v>145</v>
      </c>
      <c r="C8" s="108">
        <v>261</v>
      </c>
      <c r="D8" s="108"/>
      <c r="E8" s="108">
        <v>14</v>
      </c>
      <c r="F8" s="108">
        <f>SUM(C8:E8)</f>
        <v>275</v>
      </c>
      <c r="H8" s="106"/>
    </row>
    <row r="9" spans="1:8" ht="18" customHeight="1">
      <c r="A9" s="285"/>
      <c r="B9" s="31" t="s">
        <v>146</v>
      </c>
      <c r="C9" s="108">
        <v>106</v>
      </c>
      <c r="D9" s="108"/>
      <c r="E9" s="108">
        <v>3</v>
      </c>
      <c r="F9" s="108">
        <f>SUM(C9:E9)</f>
        <v>109</v>
      </c>
      <c r="H9" s="106"/>
    </row>
    <row r="10" spans="1:8" ht="18" customHeight="1">
      <c r="A10" s="285"/>
      <c r="B10" s="31" t="s">
        <v>147</v>
      </c>
      <c r="C10" s="108">
        <v>95</v>
      </c>
      <c r="D10" s="108"/>
      <c r="E10" s="108">
        <v>5</v>
      </c>
      <c r="F10" s="108">
        <f>SUM(C10:E10)</f>
        <v>100</v>
      </c>
      <c r="H10" s="106"/>
    </row>
    <row r="11" spans="1:8" ht="18" customHeight="1">
      <c r="A11" s="285"/>
      <c r="B11" s="40" t="s">
        <v>3</v>
      </c>
      <c r="C11" s="108">
        <f>SUM(C7:C10)</f>
        <v>509</v>
      </c>
      <c r="D11" s="108"/>
      <c r="E11" s="108">
        <f>SUM(E7:E10)</f>
        <v>25</v>
      </c>
      <c r="F11" s="108">
        <f>SUM(C11:E11)</f>
        <v>534</v>
      </c>
      <c r="H11" s="106"/>
    </row>
    <row r="12" spans="2:6" ht="9.75" customHeight="1">
      <c r="B12" s="286"/>
      <c r="C12" s="286"/>
      <c r="D12" s="286"/>
      <c r="E12" s="286"/>
      <c r="F12" s="286"/>
    </row>
    <row r="13" spans="1:8" ht="18" customHeight="1">
      <c r="A13" s="290" t="s">
        <v>166</v>
      </c>
      <c r="B13" s="31" t="s">
        <v>149</v>
      </c>
      <c r="C13" s="108">
        <v>269</v>
      </c>
      <c r="D13" s="108"/>
      <c r="E13" s="108">
        <v>11</v>
      </c>
      <c r="F13" s="108">
        <f aca="true" t="shared" si="0" ref="F13:F19">SUM(C13:E13)</f>
        <v>280</v>
      </c>
      <c r="H13" s="106"/>
    </row>
    <row r="14" spans="1:8" ht="18" customHeight="1">
      <c r="A14" s="290"/>
      <c r="B14" s="31" t="s">
        <v>150</v>
      </c>
      <c r="C14" s="108">
        <v>118</v>
      </c>
      <c r="D14" s="108"/>
      <c r="E14" s="108">
        <v>4</v>
      </c>
      <c r="F14" s="108">
        <f t="shared" si="0"/>
        <v>122</v>
      </c>
      <c r="H14" s="106"/>
    </row>
    <row r="15" spans="1:8" ht="18" customHeight="1">
      <c r="A15" s="290"/>
      <c r="B15" s="31" t="s">
        <v>151</v>
      </c>
      <c r="C15" s="108">
        <v>295</v>
      </c>
      <c r="D15" s="108"/>
      <c r="E15" s="108">
        <v>6</v>
      </c>
      <c r="F15" s="108">
        <f t="shared" si="0"/>
        <v>301</v>
      </c>
      <c r="H15" s="106"/>
    </row>
    <row r="16" spans="1:8" ht="18" customHeight="1">
      <c r="A16" s="290"/>
      <c r="B16" s="31" t="s">
        <v>152</v>
      </c>
      <c r="C16" s="108">
        <v>84</v>
      </c>
      <c r="D16" s="108"/>
      <c r="E16" s="108">
        <v>16</v>
      </c>
      <c r="F16" s="108">
        <f t="shared" si="0"/>
        <v>100</v>
      </c>
      <c r="H16" s="106"/>
    </row>
    <row r="17" spans="1:8" ht="18" customHeight="1">
      <c r="A17" s="290"/>
      <c r="B17" s="31" t="s">
        <v>511</v>
      </c>
      <c r="C17" s="108">
        <v>19</v>
      </c>
      <c r="D17" s="108"/>
      <c r="E17" s="108">
        <v>4</v>
      </c>
      <c r="F17" s="108">
        <f t="shared" si="0"/>
        <v>23</v>
      </c>
      <c r="H17" s="106"/>
    </row>
    <row r="18" spans="1:8" ht="18" customHeight="1">
      <c r="A18" s="290"/>
      <c r="B18" s="31" t="s">
        <v>154</v>
      </c>
      <c r="C18" s="108">
        <v>37</v>
      </c>
      <c r="D18" s="108"/>
      <c r="E18" s="108">
        <v>6</v>
      </c>
      <c r="F18" s="108">
        <f t="shared" si="0"/>
        <v>43</v>
      </c>
      <c r="H18" s="106"/>
    </row>
    <row r="19" spans="1:8" ht="18" customHeight="1">
      <c r="A19" s="290"/>
      <c r="B19" s="40" t="s">
        <v>3</v>
      </c>
      <c r="C19" s="108">
        <f>SUM(C13:C18)</f>
        <v>822</v>
      </c>
      <c r="D19" s="108"/>
      <c r="E19" s="108">
        <f>SUM(E13:E18)</f>
        <v>47</v>
      </c>
      <c r="F19" s="108">
        <f t="shared" si="0"/>
        <v>869</v>
      </c>
      <c r="H19" s="106"/>
    </row>
    <row r="20" spans="2:6" ht="10.5" customHeight="1">
      <c r="B20" s="286"/>
      <c r="C20" s="286"/>
      <c r="D20" s="286"/>
      <c r="E20" s="286"/>
      <c r="F20" s="286"/>
    </row>
    <row r="21" spans="1:6" ht="18" customHeight="1">
      <c r="A21" s="285" t="s">
        <v>167</v>
      </c>
      <c r="B21" s="31" t="s">
        <v>155</v>
      </c>
      <c r="C21" s="108">
        <v>0</v>
      </c>
      <c r="D21" s="108"/>
      <c r="E21" s="108">
        <v>0</v>
      </c>
      <c r="F21" s="108"/>
    </row>
    <row r="22" spans="1:8" ht="18" customHeight="1">
      <c r="A22" s="285"/>
      <c r="B22" s="31" t="s">
        <v>156</v>
      </c>
      <c r="C22" s="108">
        <v>8</v>
      </c>
      <c r="D22" s="108"/>
      <c r="E22" s="108">
        <v>1</v>
      </c>
      <c r="F22" s="108">
        <f>SUM(C22:E22)</f>
        <v>9</v>
      </c>
      <c r="H22" s="106"/>
    </row>
    <row r="23" spans="1:8" ht="18" customHeight="1">
      <c r="A23" s="285"/>
      <c r="B23" s="31" t="s">
        <v>157</v>
      </c>
      <c r="C23" s="108">
        <v>4</v>
      </c>
      <c r="D23" s="108"/>
      <c r="E23" s="108">
        <v>7</v>
      </c>
      <c r="F23" s="108">
        <f>SUM(C23:E23)</f>
        <v>11</v>
      </c>
      <c r="H23" s="106"/>
    </row>
    <row r="24" spans="1:8" ht="18" customHeight="1">
      <c r="A24" s="285"/>
      <c r="B24" s="31" t="s">
        <v>158</v>
      </c>
      <c r="C24" s="108">
        <v>2</v>
      </c>
      <c r="D24" s="108"/>
      <c r="E24" s="108">
        <v>4</v>
      </c>
      <c r="F24" s="108">
        <f>SUM(C24:E24)</f>
        <v>6</v>
      </c>
      <c r="H24" s="106"/>
    </row>
    <row r="25" spans="1:8" ht="18" customHeight="1">
      <c r="A25" s="285"/>
      <c r="B25" s="31" t="s">
        <v>159</v>
      </c>
      <c r="C25" s="108">
        <v>2</v>
      </c>
      <c r="D25" s="108"/>
      <c r="E25" s="108">
        <v>1</v>
      </c>
      <c r="F25" s="108">
        <f>SUM(C25:E25)</f>
        <v>3</v>
      </c>
      <c r="H25" s="106"/>
    </row>
    <row r="26" spans="1:8" ht="18" customHeight="1">
      <c r="A26" s="285"/>
      <c r="B26" s="40" t="s">
        <v>3</v>
      </c>
      <c r="C26" s="108">
        <f>SUM(C22:C25)</f>
        <v>16</v>
      </c>
      <c r="D26" s="108"/>
      <c r="E26" s="108">
        <f>SUM(E22:E25)</f>
        <v>13</v>
      </c>
      <c r="F26" s="108">
        <f>SUM(C26:E26)</f>
        <v>29</v>
      </c>
      <c r="H26" s="106"/>
    </row>
    <row r="27" spans="2:6" ht="9" customHeight="1">
      <c r="B27" s="286"/>
      <c r="C27" s="286"/>
      <c r="D27" s="286"/>
      <c r="E27" s="286"/>
      <c r="F27" s="286"/>
    </row>
    <row r="28" spans="1:8" ht="18" customHeight="1">
      <c r="A28" s="285" t="s">
        <v>6</v>
      </c>
      <c r="B28" s="31" t="s">
        <v>160</v>
      </c>
      <c r="C28" s="108">
        <v>3</v>
      </c>
      <c r="D28" s="108"/>
      <c r="E28" s="108">
        <v>12</v>
      </c>
      <c r="F28" s="108">
        <f>SUM(C28:E28)</f>
        <v>15</v>
      </c>
      <c r="H28" s="106"/>
    </row>
    <row r="29" spans="1:8" ht="18" customHeight="1">
      <c r="A29" s="285"/>
      <c r="B29" s="31" t="s">
        <v>161</v>
      </c>
      <c r="C29" s="108">
        <v>0</v>
      </c>
      <c r="D29" s="108"/>
      <c r="E29" s="108">
        <v>4</v>
      </c>
      <c r="F29" s="108">
        <f>SUM(C29:E29)</f>
        <v>4</v>
      </c>
      <c r="H29" s="106"/>
    </row>
    <row r="30" spans="1:8" ht="18" customHeight="1">
      <c r="A30" s="285"/>
      <c r="B30" s="31" t="s">
        <v>162</v>
      </c>
      <c r="C30" s="108">
        <v>0</v>
      </c>
      <c r="D30" s="108"/>
      <c r="E30" s="108">
        <v>79</v>
      </c>
      <c r="F30" s="108">
        <f>SUM(C30:E30)</f>
        <v>79</v>
      </c>
      <c r="H30" s="106"/>
    </row>
    <row r="31" spans="1:8" ht="18" customHeight="1">
      <c r="A31" s="285"/>
      <c r="B31" s="40" t="s">
        <v>3</v>
      </c>
      <c r="C31" s="108">
        <f>SUM(C28:C30)</f>
        <v>3</v>
      </c>
      <c r="D31" s="108"/>
      <c r="E31" s="108">
        <f>SUM(E28:E30)</f>
        <v>95</v>
      </c>
      <c r="F31" s="108">
        <f>SUM(C31:E31)</f>
        <v>98</v>
      </c>
      <c r="H31" s="106"/>
    </row>
    <row r="32" spans="2:6" ht="18" customHeight="1" hidden="1">
      <c r="B32" s="286"/>
      <c r="C32" s="286"/>
      <c r="D32" s="286"/>
      <c r="E32" s="286"/>
      <c r="F32" s="286"/>
    </row>
    <row r="33" spans="1:8" ht="18" customHeight="1">
      <c r="A33" s="285" t="s">
        <v>506</v>
      </c>
      <c r="B33" s="31" t="s">
        <v>505</v>
      </c>
      <c r="C33" s="108">
        <v>0</v>
      </c>
      <c r="D33" s="108"/>
      <c r="E33" s="108">
        <v>4</v>
      </c>
      <c r="F33" s="108">
        <f>SUM(E33)</f>
        <v>4</v>
      </c>
      <c r="H33" s="106"/>
    </row>
    <row r="34" spans="1:8" ht="18" customHeight="1">
      <c r="A34" s="285"/>
      <c r="B34" s="31" t="s">
        <v>504</v>
      </c>
      <c r="C34" s="108">
        <v>0</v>
      </c>
      <c r="D34" s="108"/>
      <c r="E34" s="108">
        <v>2</v>
      </c>
      <c r="F34" s="108">
        <f>SUM(E34)</f>
        <v>2</v>
      </c>
      <c r="H34" s="106"/>
    </row>
    <row r="35" spans="1:8" ht="18" customHeight="1">
      <c r="A35" s="285"/>
      <c r="B35" s="40" t="s">
        <v>3</v>
      </c>
      <c r="C35" s="108"/>
      <c r="D35" s="108"/>
      <c r="E35" s="108">
        <f>SUM(E33:E34)</f>
        <v>6</v>
      </c>
      <c r="F35" s="108">
        <f>SUM(E35)</f>
        <v>6</v>
      </c>
      <c r="H35" s="106"/>
    </row>
    <row r="36" spans="1:8" ht="30" customHeight="1">
      <c r="A36" s="12" t="s">
        <v>70</v>
      </c>
      <c r="B36" s="31"/>
      <c r="C36" s="133">
        <f>SUM(C31,C26,C19,C11,C5)</f>
        <v>1355</v>
      </c>
      <c r="D36" s="133"/>
      <c r="E36" s="133">
        <f>SUM(E35,E31,E26,E19,E11,E5)</f>
        <v>192</v>
      </c>
      <c r="F36" s="133">
        <f>SUM(F35,F31,F26,F19,F11,F5)</f>
        <v>1547</v>
      </c>
      <c r="H36" s="106"/>
    </row>
    <row r="37" ht="12.75" hidden="1">
      <c r="C37" s="8" t="s">
        <v>23</v>
      </c>
    </row>
    <row r="38" ht="12.75" hidden="1">
      <c r="C38" s="8" t="s">
        <v>23</v>
      </c>
    </row>
  </sheetData>
  <mergeCells count="15">
    <mergeCell ref="A3:A5"/>
    <mergeCell ref="B27:F27"/>
    <mergeCell ref="A33:A35"/>
    <mergeCell ref="F1:F2"/>
    <mergeCell ref="A21:A26"/>
    <mergeCell ref="A1:A2"/>
    <mergeCell ref="B1:B2"/>
    <mergeCell ref="C1:E1"/>
    <mergeCell ref="A7:A11"/>
    <mergeCell ref="B32:F32"/>
    <mergeCell ref="A28:A31"/>
    <mergeCell ref="A13:A19"/>
    <mergeCell ref="B6:F6"/>
    <mergeCell ref="B12:F12"/>
    <mergeCell ref="B20:F20"/>
  </mergeCells>
  <hyperlinks>
    <hyperlink ref="G1" location="Indice!A1" display="Indice!A1"/>
  </hyperlinks>
  <printOptions gridLines="1" horizontalCentered="1" verticalCentered="1"/>
  <pageMargins left="0.75" right="0.75" top="1.5748031496062993" bottom="1" header="0.3937007874015748" footer="0.3937007874015748"/>
  <pageSetup horizontalDpi="300" verticalDpi="300" orientation="portrait" r:id="rId1"/>
  <headerFooter alignWithMargins="0">
    <oddHeader>&amp;LSERVICIO AGRÍCOLA Y GANADERO
Departamento Protección Agrícola
Viñas y Vinos&amp;C&amp;14
NÚMERO DE PROPIEDADES CON PLANTACIONES DE VIDES 
DE CONSUMO FRESCO Y  VINIFICACIÓN
Vª REGIÓN&amp;R&amp;12CUADRO Nº  17</oddHeader>
    <oddFooter>&amp;L&amp;F</oddFooter>
  </headerFooter>
</worksheet>
</file>

<file path=xl/worksheets/sheet23.xml><?xml version="1.0" encoding="utf-8"?>
<worksheet xmlns="http://schemas.openxmlformats.org/spreadsheetml/2006/main" xmlns:r="http://schemas.openxmlformats.org/officeDocument/2006/relationships">
  <dimension ref="A1:AJ26"/>
  <sheetViews>
    <sheetView zoomScale="75" zoomScaleNormal="75" workbookViewId="0" topLeftCell="A1">
      <selection activeCell="A1" sqref="A1"/>
    </sheetView>
  </sheetViews>
  <sheetFormatPr defaultColWidth="11.421875" defaultRowHeight="12.75"/>
  <cols>
    <col min="1" max="1" width="6.421875" style="125" customWidth="1"/>
    <col min="2" max="2" width="4.28125" style="72" customWidth="1"/>
    <col min="3" max="3" width="3.57421875" style="72" bestFit="1" customWidth="1"/>
    <col min="4" max="4" width="4.28125" style="72" customWidth="1"/>
    <col min="5" max="5" width="3.57421875" style="72" bestFit="1" customWidth="1"/>
    <col min="6" max="6" width="4.28125" style="72" customWidth="1"/>
    <col min="7" max="7" width="4.28125" style="72" bestFit="1" customWidth="1"/>
    <col min="8" max="9" width="3.57421875" style="72" bestFit="1" customWidth="1"/>
    <col min="10" max="10" width="4.28125" style="150" bestFit="1" customWidth="1"/>
    <col min="11" max="13" width="3.57421875" style="72" bestFit="1" customWidth="1"/>
    <col min="14" max="15" width="4.28125" style="72" customWidth="1"/>
    <col min="16" max="18" width="3.57421875" style="72" bestFit="1" customWidth="1"/>
    <col min="19" max="19" width="5.421875" style="72" customWidth="1"/>
    <col min="20" max="22" width="3.57421875" style="72" bestFit="1" customWidth="1"/>
    <col min="23" max="23" width="4.28125" style="72" customWidth="1"/>
    <col min="24" max="28" width="3.57421875" style="72" bestFit="1" customWidth="1"/>
    <col min="29" max="29" width="4.28125" style="72" bestFit="1" customWidth="1"/>
    <col min="30" max="30" width="3.57421875" style="72" bestFit="1" customWidth="1"/>
    <col min="31" max="33" width="3.140625" style="72" bestFit="1" customWidth="1"/>
    <col min="34" max="34" width="3.57421875" style="72" bestFit="1" customWidth="1"/>
    <col min="35" max="35" width="5.421875" style="87" customWidth="1"/>
    <col min="36" max="16384" width="11.421875" style="87" customWidth="1"/>
  </cols>
  <sheetData>
    <row r="1" spans="1:36" ht="103.5" customHeight="1">
      <c r="A1" s="204" t="s">
        <v>115</v>
      </c>
      <c r="B1" s="205" t="s">
        <v>24</v>
      </c>
      <c r="C1" s="205" t="s">
        <v>29</v>
      </c>
      <c r="D1" s="205" t="s">
        <v>26</v>
      </c>
      <c r="E1" s="205" t="s">
        <v>168</v>
      </c>
      <c r="F1" s="205" t="s">
        <v>30</v>
      </c>
      <c r="G1" s="206" t="s">
        <v>503</v>
      </c>
      <c r="H1" s="205" t="s">
        <v>33</v>
      </c>
      <c r="I1" s="205" t="s">
        <v>32</v>
      </c>
      <c r="J1" s="207" t="s">
        <v>34</v>
      </c>
      <c r="K1" s="205" t="s">
        <v>37</v>
      </c>
      <c r="L1" s="205" t="s">
        <v>39</v>
      </c>
      <c r="M1" s="205" t="s">
        <v>38</v>
      </c>
      <c r="N1" s="208" t="s">
        <v>521</v>
      </c>
      <c r="O1" s="205" t="s">
        <v>510</v>
      </c>
      <c r="P1" s="205" t="s">
        <v>487</v>
      </c>
      <c r="Q1" s="205" t="s">
        <v>515</v>
      </c>
      <c r="R1" s="205" t="s">
        <v>51</v>
      </c>
      <c r="S1" s="205" t="s">
        <v>43</v>
      </c>
      <c r="T1" s="205" t="s">
        <v>50</v>
      </c>
      <c r="U1" s="205" t="s">
        <v>522</v>
      </c>
      <c r="V1" s="205" t="s">
        <v>49</v>
      </c>
      <c r="W1" s="205" t="s">
        <v>41</v>
      </c>
      <c r="X1" s="205" t="s">
        <v>44</v>
      </c>
      <c r="Y1" s="205" t="s">
        <v>45</v>
      </c>
      <c r="Z1" s="205" t="s">
        <v>46</v>
      </c>
      <c r="AA1" s="205" t="s">
        <v>47</v>
      </c>
      <c r="AB1" s="205" t="s">
        <v>53</v>
      </c>
      <c r="AC1" s="206" t="s">
        <v>55</v>
      </c>
      <c r="AD1" s="205" t="s">
        <v>52</v>
      </c>
      <c r="AE1" s="209" t="s">
        <v>56</v>
      </c>
      <c r="AF1" s="209" t="s">
        <v>507</v>
      </c>
      <c r="AG1" s="209" t="s">
        <v>513</v>
      </c>
      <c r="AH1" s="209" t="s">
        <v>523</v>
      </c>
      <c r="AI1" s="210" t="s">
        <v>524</v>
      </c>
      <c r="AJ1" s="281" t="s">
        <v>594</v>
      </c>
    </row>
    <row r="2" spans="2:35" ht="11.25">
      <c r="B2" s="125"/>
      <c r="C2" s="125"/>
      <c r="D2" s="128"/>
      <c r="E2" s="128"/>
      <c r="F2" s="125"/>
      <c r="G2" s="125"/>
      <c r="H2" s="125"/>
      <c r="I2" s="125"/>
      <c r="J2" s="149"/>
      <c r="K2" s="125"/>
      <c r="L2" s="125"/>
      <c r="M2" s="125"/>
      <c r="N2" s="125"/>
      <c r="O2" s="125"/>
      <c r="P2" s="125"/>
      <c r="Q2" s="125"/>
      <c r="R2" s="125"/>
      <c r="S2" s="125"/>
      <c r="T2" s="125"/>
      <c r="U2" s="125"/>
      <c r="V2" s="125"/>
      <c r="W2" s="125"/>
      <c r="X2" s="125"/>
      <c r="Y2" s="125"/>
      <c r="Z2" s="125"/>
      <c r="AA2" s="125"/>
      <c r="AB2" s="125"/>
      <c r="AC2" s="125"/>
      <c r="AD2" s="125"/>
      <c r="AE2" s="127"/>
      <c r="AF2" s="127"/>
      <c r="AG2" s="125"/>
      <c r="AH2" s="125"/>
      <c r="AI2" s="126"/>
    </row>
    <row r="3" spans="2:35" ht="11.25">
      <c r="B3" s="125"/>
      <c r="C3" s="125"/>
      <c r="D3" s="129"/>
      <c r="E3" s="128"/>
      <c r="F3" s="125"/>
      <c r="G3" s="125"/>
      <c r="H3" s="125"/>
      <c r="I3" s="125"/>
      <c r="J3" s="149"/>
      <c r="K3" s="125"/>
      <c r="L3" s="125"/>
      <c r="M3" s="125"/>
      <c r="N3" s="125"/>
      <c r="O3" s="125"/>
      <c r="P3" s="125"/>
      <c r="Q3" s="125"/>
      <c r="R3" s="125"/>
      <c r="S3" s="125"/>
      <c r="T3" s="125"/>
      <c r="U3" s="125"/>
      <c r="V3" s="125"/>
      <c r="W3" s="125"/>
      <c r="X3" s="125"/>
      <c r="Y3" s="125"/>
      <c r="Z3" s="125"/>
      <c r="AA3" s="125"/>
      <c r="AB3" s="125"/>
      <c r="AC3" s="125"/>
      <c r="AD3" s="125"/>
      <c r="AE3" s="128"/>
      <c r="AF3" s="128"/>
      <c r="AG3" s="125"/>
      <c r="AH3" s="125"/>
      <c r="AI3" s="126"/>
    </row>
    <row r="4" spans="1:35" ht="11.25">
      <c r="A4" s="125" t="s">
        <v>142</v>
      </c>
      <c r="B4" s="216"/>
      <c r="C4" s="216"/>
      <c r="D4" s="216"/>
      <c r="E4" s="216">
        <v>1</v>
      </c>
      <c r="F4" s="216"/>
      <c r="G4" s="216"/>
      <c r="H4" s="216"/>
      <c r="I4" s="216"/>
      <c r="J4" s="216"/>
      <c r="K4" s="216"/>
      <c r="L4" s="216"/>
      <c r="M4" s="216"/>
      <c r="N4" s="216"/>
      <c r="O4" s="216"/>
      <c r="P4" s="216"/>
      <c r="Q4" s="216"/>
      <c r="R4" s="218"/>
      <c r="S4" s="216"/>
      <c r="T4" s="216"/>
      <c r="U4" s="216"/>
      <c r="V4" s="216"/>
      <c r="W4" s="216"/>
      <c r="X4" s="216"/>
      <c r="Y4" s="216">
        <v>7.5</v>
      </c>
      <c r="Z4" s="216"/>
      <c r="AA4" s="216"/>
      <c r="AB4" s="216"/>
      <c r="AC4" s="216"/>
      <c r="AD4" s="131"/>
      <c r="AE4" s="130"/>
      <c r="AF4" s="130"/>
      <c r="AG4" s="130"/>
      <c r="AH4" s="130"/>
      <c r="AI4" s="130">
        <f>SUM(B4:AH4)</f>
        <v>8.5</v>
      </c>
    </row>
    <row r="5" spans="1:35" ht="11.25">
      <c r="A5" s="125" t="s">
        <v>143</v>
      </c>
      <c r="B5" s="217"/>
      <c r="C5" s="217"/>
      <c r="D5" s="217"/>
      <c r="E5" s="217"/>
      <c r="F5" s="217"/>
      <c r="G5" s="217"/>
      <c r="H5" s="217"/>
      <c r="I5" s="217"/>
      <c r="J5" s="217"/>
      <c r="K5" s="217"/>
      <c r="L5" s="217"/>
      <c r="M5" s="217"/>
      <c r="N5" s="217"/>
      <c r="O5" s="217"/>
      <c r="P5" s="217"/>
      <c r="Q5" s="217"/>
      <c r="R5" s="219"/>
      <c r="S5" s="217"/>
      <c r="T5" s="217"/>
      <c r="U5" s="217"/>
      <c r="V5" s="217"/>
      <c r="W5" s="217"/>
      <c r="X5" s="217"/>
      <c r="Y5" s="217"/>
      <c r="Z5" s="217"/>
      <c r="AA5" s="217"/>
      <c r="AB5" s="217"/>
      <c r="AC5" s="217"/>
      <c r="AD5" s="131"/>
      <c r="AE5" s="130"/>
      <c r="AF5" s="130"/>
      <c r="AG5" s="130"/>
      <c r="AH5" s="130"/>
      <c r="AI5" s="130"/>
    </row>
    <row r="6" spans="1:35" ht="11.25">
      <c r="A6" s="125" t="s">
        <v>144</v>
      </c>
      <c r="B6" s="216">
        <v>0.2</v>
      </c>
      <c r="C6" s="216"/>
      <c r="D6" s="216"/>
      <c r="E6" s="216"/>
      <c r="F6" s="216"/>
      <c r="G6" s="216">
        <v>2.5</v>
      </c>
      <c r="H6" s="216">
        <v>0.1</v>
      </c>
      <c r="I6" s="216"/>
      <c r="J6" s="216"/>
      <c r="K6" s="216"/>
      <c r="L6" s="216"/>
      <c r="M6" s="216"/>
      <c r="N6" s="216"/>
      <c r="O6" s="216"/>
      <c r="P6" s="216"/>
      <c r="Q6" s="216"/>
      <c r="R6" s="218"/>
      <c r="S6" s="216"/>
      <c r="T6" s="216"/>
      <c r="U6" s="216">
        <v>0.6</v>
      </c>
      <c r="V6" s="216"/>
      <c r="W6" s="216">
        <v>0.4</v>
      </c>
      <c r="X6" s="216"/>
      <c r="Y6" s="216">
        <v>0.7</v>
      </c>
      <c r="Z6" s="216">
        <v>0.4</v>
      </c>
      <c r="AA6" s="216">
        <v>0.7</v>
      </c>
      <c r="AB6" s="216"/>
      <c r="AC6" s="216"/>
      <c r="AD6" s="216">
        <v>0.4</v>
      </c>
      <c r="AE6" s="216"/>
      <c r="AF6" s="216"/>
      <c r="AG6" s="216"/>
      <c r="AH6" s="130"/>
      <c r="AI6" s="130">
        <f aca="true" t="shared" si="0" ref="AI6:AI25">SUM(B6:AH6)</f>
        <v>6.000000000000001</v>
      </c>
    </row>
    <row r="7" spans="1:35" ht="11.25">
      <c r="A7" s="125" t="s">
        <v>145</v>
      </c>
      <c r="B7" s="217">
        <v>48.6</v>
      </c>
      <c r="C7" s="217"/>
      <c r="D7" s="217">
        <v>31.5</v>
      </c>
      <c r="E7" s="217">
        <v>0.8</v>
      </c>
      <c r="F7" s="217"/>
      <c r="G7" s="217">
        <v>0.1</v>
      </c>
      <c r="H7" s="217"/>
      <c r="I7" s="217"/>
      <c r="J7" s="217">
        <v>0.9</v>
      </c>
      <c r="K7" s="217">
        <v>0.5</v>
      </c>
      <c r="L7" s="217"/>
      <c r="M7" s="217">
        <v>0.5</v>
      </c>
      <c r="N7" s="217">
        <v>4.4</v>
      </c>
      <c r="O7" s="217">
        <v>5.9</v>
      </c>
      <c r="P7" s="217">
        <v>0.5</v>
      </c>
      <c r="Q7" s="217"/>
      <c r="R7" s="219"/>
      <c r="S7" s="217">
        <v>8.6</v>
      </c>
      <c r="T7" s="217"/>
      <c r="U7" s="217"/>
      <c r="V7" s="217"/>
      <c r="W7" s="217">
        <v>3.2</v>
      </c>
      <c r="X7" s="217"/>
      <c r="Y7" s="217"/>
      <c r="Z7" s="217"/>
      <c r="AA7" s="217">
        <v>2</v>
      </c>
      <c r="AB7" s="217"/>
      <c r="AC7" s="217"/>
      <c r="AD7" s="131"/>
      <c r="AE7" s="130"/>
      <c r="AF7" s="130"/>
      <c r="AG7" s="130"/>
      <c r="AH7" s="130"/>
      <c r="AI7" s="130">
        <f t="shared" si="0"/>
        <v>107.5</v>
      </c>
    </row>
    <row r="8" spans="1:35" ht="11.25">
      <c r="A8" s="125" t="s">
        <v>520</v>
      </c>
      <c r="B8" s="217">
        <v>5.9</v>
      </c>
      <c r="C8" s="217"/>
      <c r="D8" s="217">
        <v>7</v>
      </c>
      <c r="E8" s="217">
        <v>1</v>
      </c>
      <c r="F8" s="217"/>
      <c r="G8" s="217"/>
      <c r="H8" s="217"/>
      <c r="I8" s="217"/>
      <c r="J8" s="217"/>
      <c r="K8" s="217"/>
      <c r="L8" s="217"/>
      <c r="M8" s="217"/>
      <c r="N8" s="217"/>
      <c r="O8" s="217"/>
      <c r="P8" s="217"/>
      <c r="Q8" s="217"/>
      <c r="R8" s="219"/>
      <c r="S8" s="217"/>
      <c r="T8" s="217"/>
      <c r="U8" s="217"/>
      <c r="V8" s="217"/>
      <c r="W8" s="217"/>
      <c r="X8" s="217"/>
      <c r="Y8" s="217"/>
      <c r="Z8" s="217"/>
      <c r="AA8" s="217"/>
      <c r="AB8" s="217"/>
      <c r="AC8" s="217"/>
      <c r="AD8" s="131"/>
      <c r="AE8" s="130"/>
      <c r="AF8" s="130"/>
      <c r="AG8" s="130"/>
      <c r="AH8" s="130"/>
      <c r="AI8" s="130">
        <f t="shared" si="0"/>
        <v>13.9</v>
      </c>
    </row>
    <row r="9" spans="1:35" ht="11.25">
      <c r="A9" s="125" t="s">
        <v>147</v>
      </c>
      <c r="B9" s="217">
        <v>0.2</v>
      </c>
      <c r="C9" s="217"/>
      <c r="D9" s="217"/>
      <c r="E9" s="217">
        <v>0.2</v>
      </c>
      <c r="F9" s="217"/>
      <c r="G9" s="217">
        <v>10.2</v>
      </c>
      <c r="H9" s="217"/>
      <c r="I9" s="217"/>
      <c r="J9" s="217"/>
      <c r="K9" s="217"/>
      <c r="L9" s="217"/>
      <c r="M9" s="217"/>
      <c r="N9" s="217">
        <v>4.3</v>
      </c>
      <c r="O9" s="217"/>
      <c r="P9" s="217"/>
      <c r="Q9" s="217"/>
      <c r="R9" s="219"/>
      <c r="S9" s="217">
        <v>0.2</v>
      </c>
      <c r="T9" s="217"/>
      <c r="U9" s="217"/>
      <c r="V9" s="217"/>
      <c r="W9" s="217"/>
      <c r="X9" s="217"/>
      <c r="Y9" s="217">
        <v>0.3</v>
      </c>
      <c r="Z9" s="217"/>
      <c r="AA9" s="217">
        <v>0.2</v>
      </c>
      <c r="AB9" s="217"/>
      <c r="AC9" s="217"/>
      <c r="AD9" s="131"/>
      <c r="AE9" s="130"/>
      <c r="AF9" s="130"/>
      <c r="AG9" s="130"/>
      <c r="AH9" s="130"/>
      <c r="AI9" s="130">
        <f t="shared" si="0"/>
        <v>15.599999999999998</v>
      </c>
    </row>
    <row r="10" spans="1:35" ht="11.25">
      <c r="A10" s="125" t="s">
        <v>149</v>
      </c>
      <c r="B10" s="216">
        <v>86.7</v>
      </c>
      <c r="C10" s="216"/>
      <c r="D10" s="216">
        <v>42.4</v>
      </c>
      <c r="E10" s="216">
        <v>0.3</v>
      </c>
      <c r="F10" s="216"/>
      <c r="G10" s="216">
        <v>5</v>
      </c>
      <c r="H10" s="216"/>
      <c r="I10" s="216"/>
      <c r="J10" s="216"/>
      <c r="K10" s="216"/>
      <c r="L10" s="216"/>
      <c r="M10" s="216"/>
      <c r="N10" s="216">
        <v>33.6</v>
      </c>
      <c r="O10" s="216"/>
      <c r="P10" s="216"/>
      <c r="Q10" s="216"/>
      <c r="R10" s="218"/>
      <c r="S10" s="216"/>
      <c r="T10" s="216"/>
      <c r="U10" s="216"/>
      <c r="V10" s="216"/>
      <c r="W10" s="216"/>
      <c r="X10" s="216"/>
      <c r="Y10" s="216"/>
      <c r="Z10" s="216">
        <v>0.2</v>
      </c>
      <c r="AA10" s="216"/>
      <c r="AB10" s="216"/>
      <c r="AC10" s="216"/>
      <c r="AD10" s="131"/>
      <c r="AE10" s="130"/>
      <c r="AF10" s="130"/>
      <c r="AG10" s="130"/>
      <c r="AH10" s="130"/>
      <c r="AI10" s="130">
        <f t="shared" si="0"/>
        <v>168.2</v>
      </c>
    </row>
    <row r="11" spans="1:35" ht="11.25">
      <c r="A11" s="125" t="s">
        <v>150</v>
      </c>
      <c r="B11" s="217">
        <v>8</v>
      </c>
      <c r="C11" s="217"/>
      <c r="D11" s="217"/>
      <c r="E11" s="217">
        <v>0.8</v>
      </c>
      <c r="F11" s="217"/>
      <c r="G11" s="217"/>
      <c r="H11" s="217"/>
      <c r="I11" s="217"/>
      <c r="J11" s="217"/>
      <c r="K11" s="217"/>
      <c r="L11" s="217"/>
      <c r="M11" s="217"/>
      <c r="N11" s="217"/>
      <c r="O11" s="217"/>
      <c r="P11" s="217"/>
      <c r="Q11" s="217"/>
      <c r="R11" s="219"/>
      <c r="S11" s="217"/>
      <c r="T11" s="217"/>
      <c r="U11" s="217"/>
      <c r="V11" s="217"/>
      <c r="W11" s="217"/>
      <c r="X11" s="217"/>
      <c r="Y11" s="217"/>
      <c r="Z11" s="217"/>
      <c r="AA11" s="217"/>
      <c r="AB11" s="217"/>
      <c r="AC11" s="217"/>
      <c r="AD11" s="131"/>
      <c r="AE11" s="130"/>
      <c r="AF11" s="130"/>
      <c r="AG11" s="130"/>
      <c r="AH11" s="130"/>
      <c r="AI11" s="130">
        <f t="shared" si="0"/>
        <v>8.8</v>
      </c>
    </row>
    <row r="12" spans="1:35" ht="11.25">
      <c r="A12" s="125" t="s">
        <v>169</v>
      </c>
      <c r="B12" s="217">
        <v>38.7</v>
      </c>
      <c r="C12" s="217"/>
      <c r="D12" s="217">
        <v>20.7</v>
      </c>
      <c r="E12" s="217"/>
      <c r="F12" s="217"/>
      <c r="G12" s="217">
        <v>6.6</v>
      </c>
      <c r="H12" s="217"/>
      <c r="I12" s="217"/>
      <c r="J12" s="217"/>
      <c r="K12" s="217"/>
      <c r="L12" s="217"/>
      <c r="M12" s="217"/>
      <c r="N12" s="217">
        <v>3.8</v>
      </c>
      <c r="O12" s="217">
        <v>2.3</v>
      </c>
      <c r="P12" s="217"/>
      <c r="Q12" s="217"/>
      <c r="R12" s="219"/>
      <c r="S12" s="217"/>
      <c r="T12" s="217"/>
      <c r="U12" s="217"/>
      <c r="V12" s="217"/>
      <c r="W12" s="217"/>
      <c r="X12" s="217"/>
      <c r="Y12" s="217"/>
      <c r="Z12" s="217"/>
      <c r="AA12" s="217"/>
      <c r="AB12" s="217"/>
      <c r="AC12" s="217"/>
      <c r="AD12" s="131"/>
      <c r="AE12" s="130"/>
      <c r="AF12" s="130"/>
      <c r="AG12" s="130"/>
      <c r="AH12" s="130"/>
      <c r="AI12" s="130">
        <f t="shared" si="0"/>
        <v>72.1</v>
      </c>
    </row>
    <row r="13" spans="1:35" ht="11.25">
      <c r="A13" s="125" t="s">
        <v>152</v>
      </c>
      <c r="B13" s="217">
        <v>135</v>
      </c>
      <c r="C13" s="217"/>
      <c r="D13" s="217">
        <v>32.7</v>
      </c>
      <c r="E13" s="217"/>
      <c r="F13" s="217"/>
      <c r="G13" s="217"/>
      <c r="H13" s="217"/>
      <c r="I13" s="217"/>
      <c r="J13" s="217">
        <v>1.9</v>
      </c>
      <c r="K13" s="217"/>
      <c r="L13" s="217">
        <v>2</v>
      </c>
      <c r="M13" s="217">
        <v>0.4</v>
      </c>
      <c r="N13" s="217">
        <v>13</v>
      </c>
      <c r="O13" s="217">
        <v>5.8</v>
      </c>
      <c r="P13" s="217">
        <v>0.2</v>
      </c>
      <c r="Q13" s="217"/>
      <c r="R13" s="219"/>
      <c r="S13" s="217"/>
      <c r="T13" s="217"/>
      <c r="U13" s="217"/>
      <c r="V13" s="217"/>
      <c r="W13" s="217">
        <v>3.5</v>
      </c>
      <c r="X13" s="217"/>
      <c r="Y13" s="217">
        <v>0.5</v>
      </c>
      <c r="Z13" s="217"/>
      <c r="AA13" s="217">
        <v>0.5</v>
      </c>
      <c r="AB13" s="217"/>
      <c r="AC13" s="217"/>
      <c r="AD13" s="131"/>
      <c r="AE13" s="130"/>
      <c r="AF13" s="130"/>
      <c r="AG13" s="130"/>
      <c r="AH13" s="130"/>
      <c r="AI13" s="130">
        <f t="shared" si="0"/>
        <v>195.5</v>
      </c>
    </row>
    <row r="14" spans="1:35" ht="11.25">
      <c r="A14" s="125" t="s">
        <v>153</v>
      </c>
      <c r="B14" s="217">
        <v>24</v>
      </c>
      <c r="C14" s="217"/>
      <c r="D14" s="217">
        <v>2</v>
      </c>
      <c r="E14" s="217"/>
      <c r="F14" s="217"/>
      <c r="G14" s="217"/>
      <c r="H14" s="217"/>
      <c r="I14" s="217"/>
      <c r="J14" s="217"/>
      <c r="K14" s="217"/>
      <c r="L14" s="217"/>
      <c r="M14" s="217"/>
      <c r="N14" s="217"/>
      <c r="O14" s="217">
        <v>6</v>
      </c>
      <c r="P14" s="217"/>
      <c r="Q14" s="217"/>
      <c r="R14" s="219"/>
      <c r="S14" s="217"/>
      <c r="T14" s="217"/>
      <c r="U14" s="217"/>
      <c r="V14" s="217"/>
      <c r="W14" s="217"/>
      <c r="X14" s="217"/>
      <c r="Y14" s="217"/>
      <c r="Z14" s="217"/>
      <c r="AA14" s="217"/>
      <c r="AB14" s="217"/>
      <c r="AC14" s="217"/>
      <c r="AD14" s="131"/>
      <c r="AE14" s="130"/>
      <c r="AF14" s="130"/>
      <c r="AG14" s="130"/>
      <c r="AH14" s="130"/>
      <c r="AI14" s="130">
        <f t="shared" si="0"/>
        <v>32</v>
      </c>
    </row>
    <row r="15" spans="1:35" ht="11.25">
      <c r="A15" s="125" t="s">
        <v>154</v>
      </c>
      <c r="B15" s="217">
        <v>35.5</v>
      </c>
      <c r="C15" s="217"/>
      <c r="D15" s="217"/>
      <c r="E15" s="217"/>
      <c r="F15" s="217"/>
      <c r="G15" s="217"/>
      <c r="H15" s="217"/>
      <c r="I15" s="217"/>
      <c r="J15" s="217"/>
      <c r="K15" s="217"/>
      <c r="L15" s="217"/>
      <c r="M15" s="217"/>
      <c r="N15" s="217"/>
      <c r="O15" s="217">
        <v>16.9</v>
      </c>
      <c r="P15" s="217"/>
      <c r="Q15" s="217"/>
      <c r="R15" s="219"/>
      <c r="S15" s="217">
        <v>0.4</v>
      </c>
      <c r="T15" s="217"/>
      <c r="U15" s="217"/>
      <c r="V15" s="217"/>
      <c r="W15" s="217"/>
      <c r="X15" s="217"/>
      <c r="Y15" s="217"/>
      <c r="Z15" s="217"/>
      <c r="AA15" s="217"/>
      <c r="AB15" s="217"/>
      <c r="AC15" s="217"/>
      <c r="AD15" s="131"/>
      <c r="AE15" s="130"/>
      <c r="AF15" s="130"/>
      <c r="AG15" s="130"/>
      <c r="AH15" s="130"/>
      <c r="AI15" s="130">
        <f t="shared" si="0"/>
        <v>52.8</v>
      </c>
    </row>
    <row r="16" spans="1:35" ht="11.25">
      <c r="A16" s="125" t="s">
        <v>156</v>
      </c>
      <c r="B16" s="216"/>
      <c r="C16" s="216"/>
      <c r="D16" s="216"/>
      <c r="E16" s="216"/>
      <c r="F16" s="216"/>
      <c r="G16" s="216"/>
      <c r="H16" s="216"/>
      <c r="I16" s="216"/>
      <c r="J16" s="216"/>
      <c r="K16" s="216"/>
      <c r="L16" s="216"/>
      <c r="M16" s="216"/>
      <c r="N16" s="216"/>
      <c r="O16" s="216"/>
      <c r="P16" s="216"/>
      <c r="Q16" s="216"/>
      <c r="R16" s="218">
        <v>0.5</v>
      </c>
      <c r="S16" s="216"/>
      <c r="T16" s="216"/>
      <c r="U16" s="216"/>
      <c r="V16" s="216"/>
      <c r="W16" s="216"/>
      <c r="X16" s="216"/>
      <c r="Y16" s="216"/>
      <c r="Z16" s="216"/>
      <c r="AA16" s="216"/>
      <c r="AB16" s="216"/>
      <c r="AC16" s="216"/>
      <c r="AD16" s="216">
        <v>0.5</v>
      </c>
      <c r="AE16" s="216"/>
      <c r="AF16" s="216"/>
      <c r="AG16" s="216"/>
      <c r="AH16" s="130"/>
      <c r="AI16" s="130">
        <f t="shared" si="0"/>
        <v>1</v>
      </c>
    </row>
    <row r="17" spans="1:35" ht="11.25">
      <c r="A17" s="125" t="s">
        <v>157</v>
      </c>
      <c r="B17" s="217">
        <v>89.8</v>
      </c>
      <c r="C17" s="217"/>
      <c r="D17" s="217">
        <v>20.8</v>
      </c>
      <c r="E17" s="217"/>
      <c r="F17" s="217"/>
      <c r="G17" s="217"/>
      <c r="H17" s="217"/>
      <c r="I17" s="217"/>
      <c r="J17" s="217">
        <v>10</v>
      </c>
      <c r="K17" s="217"/>
      <c r="L17" s="217"/>
      <c r="M17" s="217">
        <v>13.1</v>
      </c>
      <c r="N17" s="217">
        <v>19</v>
      </c>
      <c r="O17" s="217"/>
      <c r="P17" s="217"/>
      <c r="Q17" s="217"/>
      <c r="R17" s="219"/>
      <c r="S17" s="217"/>
      <c r="T17" s="217"/>
      <c r="U17" s="217"/>
      <c r="V17" s="217"/>
      <c r="W17" s="217"/>
      <c r="X17" s="217"/>
      <c r="Y17" s="217"/>
      <c r="Z17" s="217"/>
      <c r="AA17" s="217"/>
      <c r="AB17" s="217"/>
      <c r="AC17" s="217"/>
      <c r="AD17" s="217"/>
      <c r="AE17" s="217"/>
      <c r="AF17" s="217"/>
      <c r="AG17" s="217"/>
      <c r="AH17" s="130"/>
      <c r="AI17" s="130">
        <f t="shared" si="0"/>
        <v>152.7</v>
      </c>
    </row>
    <row r="18" spans="1:35" ht="11.25">
      <c r="A18" s="125" t="s">
        <v>158</v>
      </c>
      <c r="B18" s="217">
        <v>1.7</v>
      </c>
      <c r="C18" s="217"/>
      <c r="D18" s="217"/>
      <c r="E18" s="217">
        <v>1</v>
      </c>
      <c r="F18" s="217"/>
      <c r="G18" s="217"/>
      <c r="H18" s="217"/>
      <c r="I18" s="217"/>
      <c r="J18" s="217"/>
      <c r="K18" s="217"/>
      <c r="L18" s="217"/>
      <c r="M18" s="217"/>
      <c r="N18" s="217"/>
      <c r="O18" s="217"/>
      <c r="P18" s="217"/>
      <c r="Q18" s="217"/>
      <c r="R18" s="219"/>
      <c r="S18" s="217"/>
      <c r="T18" s="217"/>
      <c r="U18" s="217"/>
      <c r="V18" s="217"/>
      <c r="W18" s="217"/>
      <c r="X18" s="217"/>
      <c r="Y18" s="217"/>
      <c r="Z18" s="217"/>
      <c r="AA18" s="217"/>
      <c r="AB18" s="217"/>
      <c r="AC18" s="217"/>
      <c r="AD18" s="217"/>
      <c r="AE18" s="217"/>
      <c r="AF18" s="217"/>
      <c r="AG18" s="217"/>
      <c r="AH18" s="130"/>
      <c r="AI18" s="130">
        <f t="shared" si="0"/>
        <v>2.7</v>
      </c>
    </row>
    <row r="19" spans="1:35" ht="11.25">
      <c r="A19" s="125" t="s">
        <v>159</v>
      </c>
      <c r="B19" s="217"/>
      <c r="C19" s="217"/>
      <c r="D19" s="217"/>
      <c r="E19" s="217"/>
      <c r="F19" s="217">
        <v>13.7</v>
      </c>
      <c r="G19" s="217"/>
      <c r="H19" s="217"/>
      <c r="I19" s="217"/>
      <c r="J19" s="217"/>
      <c r="K19" s="217"/>
      <c r="L19" s="217"/>
      <c r="M19" s="217"/>
      <c r="N19" s="217"/>
      <c r="O19" s="217">
        <v>6.8</v>
      </c>
      <c r="P19" s="217"/>
      <c r="Q19" s="217"/>
      <c r="R19" s="219"/>
      <c r="S19" s="217">
        <v>10.9</v>
      </c>
      <c r="T19" s="217"/>
      <c r="U19" s="217"/>
      <c r="V19" s="217"/>
      <c r="W19" s="217"/>
      <c r="X19" s="217"/>
      <c r="Y19" s="217"/>
      <c r="Z19" s="217"/>
      <c r="AA19" s="217"/>
      <c r="AB19" s="217"/>
      <c r="AC19" s="217"/>
      <c r="AD19" s="217"/>
      <c r="AE19" s="217"/>
      <c r="AF19" s="217"/>
      <c r="AG19" s="217"/>
      <c r="AH19" s="130"/>
      <c r="AI19" s="130">
        <f t="shared" si="0"/>
        <v>31.4</v>
      </c>
    </row>
    <row r="20" spans="1:35" ht="11.25">
      <c r="A20" s="125" t="s">
        <v>160</v>
      </c>
      <c r="B20" s="216">
        <v>3.7</v>
      </c>
      <c r="C20" s="216">
        <v>2.6</v>
      </c>
      <c r="D20" s="216">
        <v>1.7</v>
      </c>
      <c r="E20" s="216">
        <v>23.2</v>
      </c>
      <c r="F20" s="216">
        <v>3.2</v>
      </c>
      <c r="G20" s="216"/>
      <c r="H20" s="216"/>
      <c r="I20" s="216"/>
      <c r="J20" s="216"/>
      <c r="K20" s="216"/>
      <c r="L20" s="216"/>
      <c r="M20" s="216"/>
      <c r="N20" s="216"/>
      <c r="O20" s="216">
        <v>0.2</v>
      </c>
      <c r="P20" s="216"/>
      <c r="Q20" s="216"/>
      <c r="R20" s="218"/>
      <c r="S20" s="216">
        <v>8.3</v>
      </c>
      <c r="T20" s="216"/>
      <c r="U20" s="216"/>
      <c r="V20" s="216"/>
      <c r="W20" s="216">
        <v>1</v>
      </c>
      <c r="X20" s="216"/>
      <c r="Y20" s="216"/>
      <c r="Z20" s="216"/>
      <c r="AA20" s="216">
        <v>3.8</v>
      </c>
      <c r="AB20" s="216">
        <v>0.6</v>
      </c>
      <c r="AC20" s="216"/>
      <c r="AD20" s="216"/>
      <c r="AE20" s="216"/>
      <c r="AF20" s="216"/>
      <c r="AG20" s="216"/>
      <c r="AH20" s="216">
        <v>9.5</v>
      </c>
      <c r="AI20" s="130">
        <f t="shared" si="0"/>
        <v>57.800000000000004</v>
      </c>
    </row>
    <row r="21" spans="1:35" ht="11.25">
      <c r="A21" s="125" t="s">
        <v>161</v>
      </c>
      <c r="B21" s="217"/>
      <c r="C21" s="217"/>
      <c r="D21" s="217"/>
      <c r="E21" s="217">
        <v>22.2</v>
      </c>
      <c r="F21" s="217"/>
      <c r="G21" s="217"/>
      <c r="H21" s="217">
        <v>3</v>
      </c>
      <c r="I21" s="217">
        <v>5</v>
      </c>
      <c r="J21" s="217"/>
      <c r="K21" s="217"/>
      <c r="L21" s="217"/>
      <c r="M21" s="217"/>
      <c r="N21" s="217"/>
      <c r="O21" s="217"/>
      <c r="P21" s="217"/>
      <c r="Q21" s="217"/>
      <c r="R21" s="219"/>
      <c r="S21" s="217"/>
      <c r="T21" s="217"/>
      <c r="U21" s="217"/>
      <c r="V21" s="217"/>
      <c r="W21" s="217"/>
      <c r="X21" s="217">
        <v>3</v>
      </c>
      <c r="Y21" s="217">
        <v>4</v>
      </c>
      <c r="Z21" s="217">
        <v>3</v>
      </c>
      <c r="AA21" s="217">
        <v>58.3</v>
      </c>
      <c r="AB21" s="217"/>
      <c r="AC21" s="217"/>
      <c r="AD21" s="217"/>
      <c r="AE21" s="217"/>
      <c r="AF21" s="217"/>
      <c r="AG21" s="217"/>
      <c r="AH21" s="217"/>
      <c r="AI21" s="130">
        <f t="shared" si="0"/>
        <v>98.5</v>
      </c>
    </row>
    <row r="22" spans="1:35" ht="11.25">
      <c r="A22" s="125" t="s">
        <v>162</v>
      </c>
      <c r="B22" s="217">
        <v>113.1</v>
      </c>
      <c r="C22" s="217">
        <v>8.3</v>
      </c>
      <c r="D22" s="217">
        <v>386.6</v>
      </c>
      <c r="E22" s="217">
        <v>24.4</v>
      </c>
      <c r="F22" s="217">
        <v>497.9</v>
      </c>
      <c r="G22" s="217"/>
      <c r="H22" s="217"/>
      <c r="I22" s="217"/>
      <c r="J22" s="217">
        <v>12.5</v>
      </c>
      <c r="K22" s="217"/>
      <c r="L22" s="217"/>
      <c r="M22" s="217"/>
      <c r="N22" s="217">
        <v>27.5</v>
      </c>
      <c r="O22" s="217">
        <v>117.1</v>
      </c>
      <c r="P22" s="217"/>
      <c r="Q22" s="217">
        <v>0.1</v>
      </c>
      <c r="R22" s="219"/>
      <c r="S22" s="217">
        <v>1817.8</v>
      </c>
      <c r="T22" s="217">
        <v>2.1</v>
      </c>
      <c r="U22" s="217"/>
      <c r="V22" s="217">
        <v>8.4</v>
      </c>
      <c r="W22" s="217">
        <v>577.2</v>
      </c>
      <c r="X22" s="217">
        <v>11.6</v>
      </c>
      <c r="Y22" s="217"/>
      <c r="Z22" s="217"/>
      <c r="AA22" s="217">
        <v>1.9</v>
      </c>
      <c r="AB22" s="217">
        <v>29.8</v>
      </c>
      <c r="AC22" s="217">
        <v>43.2</v>
      </c>
      <c r="AD22" s="217">
        <v>0.5</v>
      </c>
      <c r="AE22" s="217">
        <v>2</v>
      </c>
      <c r="AF22" s="217">
        <v>1.2</v>
      </c>
      <c r="AG22" s="217"/>
      <c r="AH22" s="217">
        <v>9.5</v>
      </c>
      <c r="AI22" s="130">
        <f t="shared" si="0"/>
        <v>3692.7</v>
      </c>
    </row>
    <row r="23" spans="1:35" ht="11.25">
      <c r="A23" s="125" t="s">
        <v>505</v>
      </c>
      <c r="B23" s="216"/>
      <c r="C23" s="216"/>
      <c r="D23" s="216"/>
      <c r="E23" s="216"/>
      <c r="F23" s="216">
        <v>78</v>
      </c>
      <c r="G23" s="216"/>
      <c r="H23" s="216"/>
      <c r="I23" s="216"/>
      <c r="J23" s="216"/>
      <c r="K23" s="216"/>
      <c r="L23" s="216"/>
      <c r="M23" s="216"/>
      <c r="N23" s="216"/>
      <c r="O23" s="216"/>
      <c r="P23" s="216"/>
      <c r="Q23" s="216"/>
      <c r="R23" s="218"/>
      <c r="S23" s="216">
        <v>111.4</v>
      </c>
      <c r="T23" s="216"/>
      <c r="U23" s="216"/>
      <c r="V23" s="216"/>
      <c r="W23" s="216">
        <v>47.3</v>
      </c>
      <c r="X23" s="216"/>
      <c r="Y23" s="216"/>
      <c r="Z23" s="216"/>
      <c r="AA23" s="216"/>
      <c r="AB23" s="216"/>
      <c r="AC23" s="216"/>
      <c r="AD23" s="216"/>
      <c r="AE23" s="216"/>
      <c r="AF23" s="216"/>
      <c r="AG23" s="216"/>
      <c r="AH23" s="130"/>
      <c r="AI23" s="130">
        <f t="shared" si="0"/>
        <v>236.7</v>
      </c>
    </row>
    <row r="24" spans="1:35" ht="11.25">
      <c r="A24" s="125" t="s">
        <v>504</v>
      </c>
      <c r="B24" s="217">
        <v>1.4</v>
      </c>
      <c r="C24" s="217">
        <v>1.6</v>
      </c>
      <c r="D24" s="217">
        <v>5.5</v>
      </c>
      <c r="E24" s="217"/>
      <c r="F24" s="217">
        <v>20</v>
      </c>
      <c r="G24" s="217"/>
      <c r="H24" s="217"/>
      <c r="I24" s="217"/>
      <c r="J24" s="217"/>
      <c r="K24" s="217"/>
      <c r="L24" s="217"/>
      <c r="M24" s="217"/>
      <c r="N24" s="217">
        <v>4.5</v>
      </c>
      <c r="O24" s="217">
        <v>3.3</v>
      </c>
      <c r="P24" s="217"/>
      <c r="Q24" s="217"/>
      <c r="R24" s="219"/>
      <c r="S24" s="217">
        <v>4.4</v>
      </c>
      <c r="T24" s="217"/>
      <c r="U24" s="217"/>
      <c r="V24" s="217"/>
      <c r="W24" s="217">
        <v>5.4</v>
      </c>
      <c r="X24" s="217"/>
      <c r="Y24" s="217"/>
      <c r="Z24" s="217"/>
      <c r="AA24" s="217"/>
      <c r="AB24" s="217">
        <v>3.4</v>
      </c>
      <c r="AC24" s="217"/>
      <c r="AD24" s="217"/>
      <c r="AE24" s="217"/>
      <c r="AF24" s="217"/>
      <c r="AG24" s="217">
        <v>2.5</v>
      </c>
      <c r="AH24" s="130"/>
      <c r="AI24" s="130">
        <f t="shared" si="0"/>
        <v>51.99999999999999</v>
      </c>
    </row>
    <row r="25" spans="1:35" ht="11.25">
      <c r="A25" s="152" t="s">
        <v>163</v>
      </c>
      <c r="B25" s="131">
        <f aca="true" t="shared" si="1" ref="B25:AH25">SUM(B4:B24)</f>
        <v>592.5</v>
      </c>
      <c r="C25" s="131">
        <f t="shared" si="1"/>
        <v>12.5</v>
      </c>
      <c r="D25" s="131">
        <f t="shared" si="1"/>
        <v>550.9000000000001</v>
      </c>
      <c r="E25" s="131">
        <f t="shared" si="1"/>
        <v>74.9</v>
      </c>
      <c r="F25" s="131">
        <f t="shared" si="1"/>
        <v>612.8</v>
      </c>
      <c r="G25" s="130">
        <f t="shared" si="1"/>
        <v>24.4</v>
      </c>
      <c r="H25" s="131">
        <f t="shared" si="1"/>
        <v>3.1</v>
      </c>
      <c r="I25" s="131">
        <f t="shared" si="1"/>
        <v>5</v>
      </c>
      <c r="J25" s="151">
        <f t="shared" si="1"/>
        <v>25.3</v>
      </c>
      <c r="K25" s="131">
        <f t="shared" si="1"/>
        <v>0.5</v>
      </c>
      <c r="L25" s="131">
        <f t="shared" si="1"/>
        <v>2</v>
      </c>
      <c r="M25" s="131">
        <f t="shared" si="1"/>
        <v>14</v>
      </c>
      <c r="N25" s="131">
        <f t="shared" si="1"/>
        <v>110.1</v>
      </c>
      <c r="O25" s="131">
        <f t="shared" si="1"/>
        <v>164.3</v>
      </c>
      <c r="P25" s="131">
        <f t="shared" si="1"/>
        <v>0.7</v>
      </c>
      <c r="Q25" s="131">
        <f t="shared" si="1"/>
        <v>0.1</v>
      </c>
      <c r="R25" s="131">
        <f t="shared" si="1"/>
        <v>0.5</v>
      </c>
      <c r="S25" s="131">
        <f t="shared" si="1"/>
        <v>1962.0000000000002</v>
      </c>
      <c r="T25" s="131">
        <f t="shared" si="1"/>
        <v>2.1</v>
      </c>
      <c r="U25" s="131">
        <f t="shared" si="1"/>
        <v>0.6</v>
      </c>
      <c r="V25" s="131">
        <f t="shared" si="1"/>
        <v>8.4</v>
      </c>
      <c r="W25" s="131">
        <f t="shared" si="1"/>
        <v>638</v>
      </c>
      <c r="X25" s="131">
        <f t="shared" si="1"/>
        <v>14.6</v>
      </c>
      <c r="Y25" s="131">
        <f t="shared" si="1"/>
        <v>13</v>
      </c>
      <c r="Z25" s="131">
        <f t="shared" si="1"/>
        <v>3.6</v>
      </c>
      <c r="AA25" s="131">
        <f t="shared" si="1"/>
        <v>67.4</v>
      </c>
      <c r="AB25" s="131">
        <f t="shared" si="1"/>
        <v>33.800000000000004</v>
      </c>
      <c r="AC25" s="131">
        <f t="shared" si="1"/>
        <v>43.2</v>
      </c>
      <c r="AD25" s="131">
        <f t="shared" si="1"/>
        <v>1.4</v>
      </c>
      <c r="AE25" s="131">
        <f t="shared" si="1"/>
        <v>2</v>
      </c>
      <c r="AF25" s="131">
        <f t="shared" si="1"/>
        <v>1.2</v>
      </c>
      <c r="AG25" s="131">
        <f t="shared" si="1"/>
        <v>2.5</v>
      </c>
      <c r="AH25" s="131">
        <f t="shared" si="1"/>
        <v>19</v>
      </c>
      <c r="AI25" s="130">
        <f t="shared" si="0"/>
        <v>5006.400000000001</v>
      </c>
    </row>
    <row r="26" spans="32:34" ht="12.75">
      <c r="AF26" s="63"/>
      <c r="AG26" s="63"/>
      <c r="AH26" s="63"/>
    </row>
  </sheetData>
  <hyperlinks>
    <hyperlink ref="AJ1" location="Indice!A1" display="Indice!A1"/>
  </hyperlinks>
  <printOptions gridLines="1" horizontalCentered="1" verticalCentered="1"/>
  <pageMargins left="0.75" right="0.75" top="1.5748031496062993" bottom="0.3937007874015748" header="0.5118110236220472" footer="0.5118110236220472"/>
  <pageSetup horizontalDpi="120" verticalDpi="120" orientation="landscape" r:id="rId1"/>
  <headerFooter alignWithMargins="0">
    <oddHeader>&amp;L&amp;8SERVICIO AGRÍCOLA Y GANADERO
Departamento Protección Agrícola
Viñas  y Vinos&amp;C&amp;14
 SUPERFICIE COMUNAL DE CEPAJES PARA VINIFICACIÓN
Vª REGIÓN (ha.)&amp;R&amp;12CUADRO Nº 18</oddHeader>
    <oddFooter>&amp;L&amp;F</oddFooter>
  </headerFooter>
</worksheet>
</file>

<file path=xl/worksheets/sheet24.xml><?xml version="1.0" encoding="utf-8"?>
<worksheet xmlns="http://schemas.openxmlformats.org/spreadsheetml/2006/main" xmlns:r="http://schemas.openxmlformats.org/officeDocument/2006/relationships">
  <dimension ref="A1:F43"/>
  <sheetViews>
    <sheetView zoomScaleSheetLayoutView="100" workbookViewId="0" topLeftCell="A1">
      <selection activeCell="F1" sqref="F1"/>
    </sheetView>
  </sheetViews>
  <sheetFormatPr defaultColWidth="11.421875" defaultRowHeight="12.75"/>
  <cols>
    <col min="1" max="1" width="20.00390625" style="8" customWidth="1"/>
    <col min="2" max="2" width="16.57421875" style="8" customWidth="1"/>
    <col min="3" max="3" width="18.00390625" style="8" customWidth="1"/>
    <col min="4" max="4" width="18.8515625" style="8" customWidth="1"/>
    <col min="5" max="5" width="14.421875" style="8" customWidth="1"/>
    <col min="6" max="7" width="11.421875" style="8" customWidth="1"/>
  </cols>
  <sheetData>
    <row r="1" spans="1:6" ht="33.75" customHeight="1">
      <c r="A1" s="42" t="s">
        <v>114</v>
      </c>
      <c r="B1" s="42" t="s">
        <v>115</v>
      </c>
      <c r="C1" s="143" t="s">
        <v>480</v>
      </c>
      <c r="D1" s="143" t="s">
        <v>141</v>
      </c>
      <c r="E1" s="42" t="s">
        <v>3</v>
      </c>
      <c r="F1" s="281" t="s">
        <v>594</v>
      </c>
    </row>
    <row r="2" ht="25.5" customHeight="1"/>
    <row r="3" spans="1:5" ht="12.75">
      <c r="A3" s="287" t="s">
        <v>170</v>
      </c>
      <c r="B3" s="10" t="s">
        <v>171</v>
      </c>
      <c r="C3" s="89">
        <v>1233.2</v>
      </c>
      <c r="D3" s="88">
        <v>1042.3</v>
      </c>
      <c r="E3" s="88">
        <f aca="true" t="shared" si="0" ref="E3:E20">SUM(C3:D3)</f>
        <v>2275.5</v>
      </c>
    </row>
    <row r="4" spans="1:5" ht="12.75">
      <c r="A4" s="287"/>
      <c r="B4" s="10" t="s">
        <v>172</v>
      </c>
      <c r="C4" s="89">
        <v>633</v>
      </c>
      <c r="D4" s="88">
        <v>338</v>
      </c>
      <c r="E4" s="88">
        <f t="shared" si="0"/>
        <v>971</v>
      </c>
    </row>
    <row r="5" spans="1:5" ht="12.75">
      <c r="A5" s="287"/>
      <c r="B5" s="10" t="s">
        <v>173</v>
      </c>
      <c r="C5" s="89">
        <v>462.4</v>
      </c>
      <c r="D5" s="88">
        <v>446.1</v>
      </c>
      <c r="E5" s="88">
        <f t="shared" si="0"/>
        <v>908.5</v>
      </c>
    </row>
    <row r="6" spans="1:5" ht="12.75">
      <c r="A6" s="287"/>
      <c r="B6" s="10" t="s">
        <v>174</v>
      </c>
      <c r="C6" s="89">
        <v>735.1</v>
      </c>
      <c r="D6" s="88">
        <v>273.9</v>
      </c>
      <c r="E6" s="88">
        <f t="shared" si="0"/>
        <v>1009</v>
      </c>
    </row>
    <row r="7" spans="1:5" ht="12.75">
      <c r="A7" s="287"/>
      <c r="B7" s="10" t="s">
        <v>175</v>
      </c>
      <c r="C7" s="89">
        <v>349.7</v>
      </c>
      <c r="D7" s="88">
        <v>64.5</v>
      </c>
      <c r="E7" s="88">
        <f t="shared" si="0"/>
        <v>414.2</v>
      </c>
    </row>
    <row r="8" spans="1:5" ht="12.75">
      <c r="A8" s="287"/>
      <c r="B8" s="10" t="s">
        <v>176</v>
      </c>
      <c r="C8" s="89">
        <v>345.3</v>
      </c>
      <c r="D8" s="88">
        <v>14.5</v>
      </c>
      <c r="E8" s="88">
        <f t="shared" si="0"/>
        <v>359.8</v>
      </c>
    </row>
    <row r="9" spans="1:5" ht="12.75">
      <c r="A9" s="287"/>
      <c r="B9" s="10" t="s">
        <v>177</v>
      </c>
      <c r="C9" s="89">
        <v>1012.4</v>
      </c>
      <c r="D9" s="88">
        <v>2027.6</v>
      </c>
      <c r="E9" s="88">
        <f t="shared" si="0"/>
        <v>3040</v>
      </c>
    </row>
    <row r="10" spans="1:5" ht="12.75">
      <c r="A10" s="287"/>
      <c r="B10" s="10" t="s">
        <v>178</v>
      </c>
      <c r="C10" s="89">
        <v>950.1</v>
      </c>
      <c r="D10" s="88">
        <v>960.2</v>
      </c>
      <c r="E10" s="88">
        <f t="shared" si="0"/>
        <v>1910.3000000000002</v>
      </c>
    </row>
    <row r="11" spans="1:5" ht="12.75">
      <c r="A11" s="287"/>
      <c r="B11" s="10" t="s">
        <v>179</v>
      </c>
      <c r="C11" s="89">
        <v>135.7</v>
      </c>
      <c r="D11" s="88">
        <v>220</v>
      </c>
      <c r="E11" s="88">
        <f t="shared" si="0"/>
        <v>355.7</v>
      </c>
    </row>
    <row r="12" spans="1:5" ht="12.75">
      <c r="A12" s="287"/>
      <c r="B12" s="10" t="s">
        <v>180</v>
      </c>
      <c r="C12" s="89">
        <v>39.8</v>
      </c>
      <c r="D12" s="88">
        <v>450.1</v>
      </c>
      <c r="E12" s="88">
        <f t="shared" si="0"/>
        <v>489.90000000000003</v>
      </c>
    </row>
    <row r="13" spans="1:5" ht="12.75">
      <c r="A13" s="287"/>
      <c r="B13" s="10" t="s">
        <v>181</v>
      </c>
      <c r="C13" s="89">
        <v>757.6</v>
      </c>
      <c r="D13" s="88">
        <v>759.8</v>
      </c>
      <c r="E13" s="88">
        <f t="shared" si="0"/>
        <v>1517.4</v>
      </c>
    </row>
    <row r="14" spans="1:5" ht="12.75">
      <c r="A14" s="287"/>
      <c r="B14" s="10" t="s">
        <v>182</v>
      </c>
      <c r="C14" s="89">
        <v>106</v>
      </c>
      <c r="D14" s="88">
        <v>550.5</v>
      </c>
      <c r="E14" s="88">
        <f t="shared" si="0"/>
        <v>656.5</v>
      </c>
    </row>
    <row r="15" spans="1:5" ht="12.75">
      <c r="A15" s="287"/>
      <c r="B15" s="10" t="s">
        <v>183</v>
      </c>
      <c r="C15" s="89">
        <v>93.8</v>
      </c>
      <c r="D15" s="88">
        <v>1270.6</v>
      </c>
      <c r="E15" s="88">
        <f t="shared" si="0"/>
        <v>1364.3999999999999</v>
      </c>
    </row>
    <row r="16" spans="1:5" ht="12.75">
      <c r="A16" s="287"/>
      <c r="B16" s="10" t="s">
        <v>184</v>
      </c>
      <c r="C16" s="89">
        <v>352.2</v>
      </c>
      <c r="D16" s="88">
        <v>102.7</v>
      </c>
      <c r="E16" s="88">
        <f t="shared" si="0"/>
        <v>454.9</v>
      </c>
    </row>
    <row r="17" spans="1:5" ht="12.75">
      <c r="A17" s="287"/>
      <c r="B17" s="10" t="s">
        <v>185</v>
      </c>
      <c r="C17" s="89">
        <v>11.7</v>
      </c>
      <c r="D17" s="88">
        <v>0</v>
      </c>
      <c r="E17" s="88">
        <f t="shared" si="0"/>
        <v>11.7</v>
      </c>
    </row>
    <row r="18" spans="1:5" ht="12.75">
      <c r="A18" s="287"/>
      <c r="B18" s="10" t="s">
        <v>186</v>
      </c>
      <c r="C18" s="89">
        <v>9.6</v>
      </c>
      <c r="D18" s="88">
        <v>108.5</v>
      </c>
      <c r="E18" s="88">
        <f t="shared" si="0"/>
        <v>118.1</v>
      </c>
    </row>
    <row r="19" spans="1:5" ht="12.75">
      <c r="A19" s="287"/>
      <c r="B19" s="10" t="s">
        <v>187</v>
      </c>
      <c r="C19" s="89">
        <v>443.7</v>
      </c>
      <c r="D19" s="88">
        <v>747.3</v>
      </c>
      <c r="E19" s="88">
        <f t="shared" si="0"/>
        <v>1191</v>
      </c>
    </row>
    <row r="20" spans="1:5" ht="12.75">
      <c r="A20" s="287"/>
      <c r="B20" s="32" t="s">
        <v>3</v>
      </c>
      <c r="C20" s="88">
        <f>SUM(C3:C19)</f>
        <v>7671.3</v>
      </c>
      <c r="D20" s="88">
        <f>SUM(D3:D19)</f>
        <v>9376.6</v>
      </c>
      <c r="E20" s="88">
        <f t="shared" si="0"/>
        <v>17047.9</v>
      </c>
    </row>
    <row r="21" spans="1:5" ht="12.75">
      <c r="A21" s="288" t="s">
        <v>23</v>
      </c>
      <c r="B21" s="288"/>
      <c r="C21" s="288"/>
      <c r="D21" s="288"/>
      <c r="E21" s="288"/>
    </row>
    <row r="22" spans="1:5" ht="12.75">
      <c r="A22" s="287" t="s">
        <v>188</v>
      </c>
      <c r="B22" s="10" t="s">
        <v>189</v>
      </c>
      <c r="C22" s="89">
        <v>312.5</v>
      </c>
      <c r="D22" s="89">
        <v>1588.2</v>
      </c>
      <c r="E22" s="88">
        <f aca="true" t="shared" si="1" ref="E22:E32">SUM(C22:D22)</f>
        <v>1900.7</v>
      </c>
    </row>
    <row r="23" spans="1:5" ht="12.75">
      <c r="A23" s="287"/>
      <c r="B23" s="10" t="s">
        <v>190</v>
      </c>
      <c r="C23" s="89">
        <v>124.4</v>
      </c>
      <c r="D23" s="89">
        <v>1432.1</v>
      </c>
      <c r="E23" s="88">
        <f t="shared" si="1"/>
        <v>1556.5</v>
      </c>
    </row>
    <row r="24" spans="1:5" ht="12.75">
      <c r="A24" s="287"/>
      <c r="B24" s="10" t="s">
        <v>191</v>
      </c>
      <c r="C24" s="89">
        <v>403.2</v>
      </c>
      <c r="D24" s="89">
        <v>943.4</v>
      </c>
      <c r="E24" s="88">
        <f t="shared" si="1"/>
        <v>1346.6</v>
      </c>
    </row>
    <row r="25" spans="1:5" ht="12.75">
      <c r="A25" s="287"/>
      <c r="B25" s="10" t="s">
        <v>192</v>
      </c>
      <c r="C25" s="89">
        <v>689.5</v>
      </c>
      <c r="D25" s="89">
        <v>2077.7</v>
      </c>
      <c r="E25" s="88">
        <f t="shared" si="1"/>
        <v>2767.2</v>
      </c>
    </row>
    <row r="26" spans="1:5" ht="12.75">
      <c r="A26" s="287"/>
      <c r="B26" s="10" t="s">
        <v>207</v>
      </c>
      <c r="C26" s="89">
        <v>109.1</v>
      </c>
      <c r="D26" s="89">
        <v>1245.1</v>
      </c>
      <c r="E26" s="88">
        <f t="shared" si="1"/>
        <v>1354.1999999999998</v>
      </c>
    </row>
    <row r="27" spans="1:5" ht="12.75">
      <c r="A27" s="287"/>
      <c r="B27" s="10" t="s">
        <v>194</v>
      </c>
      <c r="C27" s="89">
        <v>381.2</v>
      </c>
      <c r="D27" s="89">
        <v>2472.1</v>
      </c>
      <c r="E27" s="88">
        <f t="shared" si="1"/>
        <v>2853.2999999999997</v>
      </c>
    </row>
    <row r="28" spans="1:5" ht="12.75">
      <c r="A28" s="287"/>
      <c r="B28" s="10" t="s">
        <v>195</v>
      </c>
      <c r="C28" s="89">
        <v>228.9</v>
      </c>
      <c r="D28" s="89">
        <v>1301.4</v>
      </c>
      <c r="E28" s="88">
        <f t="shared" si="1"/>
        <v>1530.3000000000002</v>
      </c>
    </row>
    <row r="29" spans="1:5" ht="12.75">
      <c r="A29" s="287"/>
      <c r="B29" s="10" t="s">
        <v>196</v>
      </c>
      <c r="C29" s="89">
        <v>0</v>
      </c>
      <c r="D29" s="89">
        <v>70.9</v>
      </c>
      <c r="E29" s="88">
        <f t="shared" si="1"/>
        <v>70.9</v>
      </c>
    </row>
    <row r="30" spans="1:5" ht="12.75">
      <c r="A30" s="287"/>
      <c r="B30" s="10" t="s">
        <v>197</v>
      </c>
      <c r="C30" s="89">
        <v>256.3</v>
      </c>
      <c r="D30" s="89">
        <v>3448.8</v>
      </c>
      <c r="E30" s="88">
        <f t="shared" si="1"/>
        <v>3705.1000000000004</v>
      </c>
    </row>
    <row r="31" spans="1:5" ht="12.75">
      <c r="A31" s="287"/>
      <c r="B31" s="10" t="s">
        <v>198</v>
      </c>
      <c r="C31" s="89">
        <v>2</v>
      </c>
      <c r="D31" s="89">
        <v>4080</v>
      </c>
      <c r="E31" s="88">
        <f t="shared" si="1"/>
        <v>4082</v>
      </c>
    </row>
    <row r="32" spans="1:5" ht="12.75">
      <c r="A32" s="287"/>
      <c r="B32" s="32" t="s">
        <v>3</v>
      </c>
      <c r="C32" s="88">
        <f>SUM(C22:C31)</f>
        <v>2507.1</v>
      </c>
      <c r="D32" s="89">
        <f>SUM(D22:D31)</f>
        <v>18659.7</v>
      </c>
      <c r="E32" s="88">
        <f t="shared" si="1"/>
        <v>21166.8</v>
      </c>
    </row>
    <row r="33" spans="1:5" ht="12.75">
      <c r="A33" s="288" t="s">
        <v>23</v>
      </c>
      <c r="B33" s="288"/>
      <c r="C33" s="288"/>
      <c r="D33" s="288"/>
      <c r="E33" s="288"/>
    </row>
    <row r="34" spans="1:5" ht="12.75">
      <c r="A34" s="287" t="s">
        <v>199</v>
      </c>
      <c r="B34" s="60" t="s">
        <v>508</v>
      </c>
      <c r="C34" s="88">
        <v>0</v>
      </c>
      <c r="D34" s="89">
        <v>1.5</v>
      </c>
      <c r="E34" s="88">
        <f aca="true" t="shared" si="2" ref="E34:E40">SUM(C34:D34)</f>
        <v>1.5</v>
      </c>
    </row>
    <row r="35" spans="1:5" ht="12.75" customHeight="1">
      <c r="A35" s="287"/>
      <c r="B35" s="10" t="s">
        <v>200</v>
      </c>
      <c r="C35" s="88">
        <v>0</v>
      </c>
      <c r="D35" s="89">
        <v>0.5</v>
      </c>
      <c r="E35" s="88">
        <f t="shared" si="2"/>
        <v>0.5</v>
      </c>
    </row>
    <row r="36" spans="1:5" ht="12.75" customHeight="1">
      <c r="A36" s="287"/>
      <c r="B36" s="10" t="s">
        <v>201</v>
      </c>
      <c r="C36" s="88">
        <v>0</v>
      </c>
      <c r="D36" s="89">
        <v>1.5</v>
      </c>
      <c r="E36" s="88">
        <f t="shared" si="2"/>
        <v>1.5</v>
      </c>
    </row>
    <row r="37" spans="1:5" ht="12.75" customHeight="1">
      <c r="A37" s="287"/>
      <c r="B37" s="10" t="s">
        <v>202</v>
      </c>
      <c r="C37" s="88">
        <v>0</v>
      </c>
      <c r="D37" s="89">
        <v>55.8</v>
      </c>
      <c r="E37" s="88">
        <f t="shared" si="2"/>
        <v>55.8</v>
      </c>
    </row>
    <row r="38" spans="1:5" ht="12.75" customHeight="1">
      <c r="A38" s="287"/>
      <c r="B38" s="10" t="s">
        <v>203</v>
      </c>
      <c r="C38" s="89">
        <v>2</v>
      </c>
      <c r="D38" s="89">
        <v>2263.9</v>
      </c>
      <c r="E38" s="88">
        <f t="shared" si="2"/>
        <v>2265.9</v>
      </c>
    </row>
    <row r="39" spans="1:5" ht="12.75" customHeight="1">
      <c r="A39" s="287"/>
      <c r="B39" s="10" t="s">
        <v>204</v>
      </c>
      <c r="C39" s="89">
        <v>2.5</v>
      </c>
      <c r="D39" s="89">
        <v>101.1</v>
      </c>
      <c r="E39" s="88">
        <f t="shared" si="2"/>
        <v>103.6</v>
      </c>
    </row>
    <row r="40" spans="1:5" ht="12.75" customHeight="1">
      <c r="A40" s="287"/>
      <c r="B40" s="32" t="s">
        <v>3</v>
      </c>
      <c r="C40" s="88">
        <f>SUM(C34:C39)</f>
        <v>4.5</v>
      </c>
      <c r="D40" s="89">
        <f>SUM(D34:D39)</f>
        <v>2424.3</v>
      </c>
      <c r="E40" s="88">
        <f t="shared" si="2"/>
        <v>2428.8</v>
      </c>
    </row>
    <row r="41" spans="1:5" ht="12.75">
      <c r="A41" s="288" t="s">
        <v>23</v>
      </c>
      <c r="B41" s="288"/>
      <c r="C41" s="288"/>
      <c r="D41" s="288"/>
      <c r="E41" s="288"/>
    </row>
    <row r="42" spans="1:5" ht="12.75">
      <c r="A42" s="10"/>
      <c r="B42" s="10"/>
      <c r="C42" s="10"/>
      <c r="D42" s="10"/>
      <c r="E42" s="10"/>
    </row>
    <row r="43" spans="1:5" ht="18">
      <c r="A43" s="29" t="s">
        <v>163</v>
      </c>
      <c r="B43" s="141"/>
      <c r="C43" s="138">
        <f>SUM(C40,C32,C20)</f>
        <v>10182.9</v>
      </c>
      <c r="D43" s="138">
        <f>SUM(D40,D32,D20)</f>
        <v>30460.6</v>
      </c>
      <c r="E43" s="138">
        <f>SUM(C43:D43)</f>
        <v>40643.5</v>
      </c>
    </row>
  </sheetData>
  <mergeCells count="6">
    <mergeCell ref="A3:A20"/>
    <mergeCell ref="A22:A32"/>
    <mergeCell ref="A41:E41"/>
    <mergeCell ref="A33:E33"/>
    <mergeCell ref="A21:E21"/>
    <mergeCell ref="A34:A40"/>
  </mergeCells>
  <hyperlinks>
    <hyperlink ref="F1" location="Indice!A1" display="Indice!A1"/>
  </hyperlinks>
  <printOptions gridLines="1" horizontalCentered="1" verticalCentered="1"/>
  <pageMargins left="0.75" right="0.75" top="1.7322834645669292" bottom="1" header="0.3937007874015748" footer="0.3937007874015748"/>
  <pageSetup horizontalDpi="300" verticalDpi="300" orientation="portrait" r:id="rId1"/>
  <headerFooter alignWithMargins="0">
    <oddHeader>&amp;LSERVICIO AGRÍCOLA Y GANADERO
Departamento Protección Agrícola
Viñas y Vinos&amp;C&amp;14
CATASTRO DE VIDES DE CONSUMO FRESCO Y  VINIFICACIÓN
VI  REGIÓN (ha.)&amp;R&amp;12CUADRO Nº  19</oddHeader>
    <oddFooter>&amp;L&amp;F</oddFooter>
  </headerFooter>
</worksheet>
</file>

<file path=xl/worksheets/sheet25.xml><?xml version="1.0" encoding="utf-8"?>
<worksheet xmlns="http://schemas.openxmlformats.org/spreadsheetml/2006/main" xmlns:r="http://schemas.openxmlformats.org/officeDocument/2006/relationships">
  <dimension ref="A1:G51"/>
  <sheetViews>
    <sheetView zoomScale="75" zoomScaleNormal="75" workbookViewId="0" topLeftCell="A1">
      <selection activeCell="G1" sqref="G1"/>
    </sheetView>
  </sheetViews>
  <sheetFormatPr defaultColWidth="11.421875" defaultRowHeight="12.75"/>
  <cols>
    <col min="1" max="2" width="18.7109375" style="8" customWidth="1"/>
    <col min="3" max="3" width="18.00390625" style="8" customWidth="1"/>
    <col min="4" max="4" width="15.7109375" style="8" hidden="1" customWidth="1"/>
    <col min="5" max="5" width="19.140625" style="8" customWidth="1"/>
    <col min="6" max="6" width="15.7109375" style="8" customWidth="1"/>
    <col min="7" max="9" width="11.421875" style="8" customWidth="1"/>
  </cols>
  <sheetData>
    <row r="1" spans="1:7" ht="18">
      <c r="A1" s="309" t="s">
        <v>114</v>
      </c>
      <c r="B1" s="310" t="s">
        <v>115</v>
      </c>
      <c r="C1" s="311" t="s">
        <v>124</v>
      </c>
      <c r="D1" s="311"/>
      <c r="E1" s="311"/>
      <c r="F1" s="310" t="s">
        <v>3</v>
      </c>
      <c r="G1" s="281" t="s">
        <v>594</v>
      </c>
    </row>
    <row r="2" spans="1:6" ht="15">
      <c r="A2" s="309"/>
      <c r="B2" s="310"/>
      <c r="C2" s="112" t="s">
        <v>477</v>
      </c>
      <c r="D2" s="112" t="s">
        <v>125</v>
      </c>
      <c r="E2" s="112" t="s">
        <v>126</v>
      </c>
      <c r="F2" s="310"/>
    </row>
    <row r="3" spans="1:6" ht="15" customHeight="1">
      <c r="A3" s="307" t="s">
        <v>205</v>
      </c>
      <c r="B3" s="108" t="s">
        <v>171</v>
      </c>
      <c r="C3" s="108">
        <v>71</v>
      </c>
      <c r="D3" s="108"/>
      <c r="E3" s="108">
        <v>49</v>
      </c>
      <c r="F3" s="108">
        <f aca="true" t="shared" si="0" ref="F3:F20">SUM(C3:E3)</f>
        <v>120</v>
      </c>
    </row>
    <row r="4" spans="1:6" ht="15" customHeight="1">
      <c r="A4" s="307"/>
      <c r="B4" s="108" t="s">
        <v>172</v>
      </c>
      <c r="C4" s="108">
        <v>25</v>
      </c>
      <c r="D4" s="108"/>
      <c r="E4" s="108">
        <v>18</v>
      </c>
      <c r="F4" s="108">
        <f t="shared" si="0"/>
        <v>43</v>
      </c>
    </row>
    <row r="5" spans="1:6" ht="15" customHeight="1">
      <c r="A5" s="307"/>
      <c r="B5" s="108" t="s">
        <v>173</v>
      </c>
      <c r="C5" s="108">
        <v>34</v>
      </c>
      <c r="D5" s="108"/>
      <c r="E5" s="108">
        <v>15</v>
      </c>
      <c r="F5" s="108">
        <f t="shared" si="0"/>
        <v>49</v>
      </c>
    </row>
    <row r="6" spans="1:6" ht="15" customHeight="1">
      <c r="A6" s="307"/>
      <c r="B6" s="108" t="s">
        <v>174</v>
      </c>
      <c r="C6" s="108">
        <v>32</v>
      </c>
      <c r="D6" s="108"/>
      <c r="E6" s="108">
        <v>13</v>
      </c>
      <c r="F6" s="108">
        <f t="shared" si="0"/>
        <v>45</v>
      </c>
    </row>
    <row r="7" spans="1:6" ht="15" customHeight="1">
      <c r="A7" s="307"/>
      <c r="B7" s="108" t="s">
        <v>175</v>
      </c>
      <c r="C7" s="108">
        <v>27</v>
      </c>
      <c r="D7" s="108"/>
      <c r="E7" s="108">
        <v>4</v>
      </c>
      <c r="F7" s="108">
        <f t="shared" si="0"/>
        <v>31</v>
      </c>
    </row>
    <row r="8" spans="1:6" ht="15" customHeight="1">
      <c r="A8" s="307"/>
      <c r="B8" s="108" t="s">
        <v>176</v>
      </c>
      <c r="C8" s="108">
        <v>27</v>
      </c>
      <c r="D8" s="108"/>
      <c r="E8" s="108">
        <v>4</v>
      </c>
      <c r="F8" s="108">
        <f t="shared" si="0"/>
        <v>31</v>
      </c>
    </row>
    <row r="9" spans="1:6" ht="15" customHeight="1">
      <c r="A9" s="307"/>
      <c r="B9" s="108" t="s">
        <v>177</v>
      </c>
      <c r="C9" s="108">
        <v>62</v>
      </c>
      <c r="D9" s="108"/>
      <c r="E9" s="108">
        <v>78</v>
      </c>
      <c r="F9" s="108">
        <f t="shared" si="0"/>
        <v>140</v>
      </c>
    </row>
    <row r="10" spans="1:6" ht="15" customHeight="1">
      <c r="A10" s="307"/>
      <c r="B10" s="108" t="s">
        <v>178</v>
      </c>
      <c r="C10" s="108">
        <v>41</v>
      </c>
      <c r="D10" s="108"/>
      <c r="E10" s="108">
        <v>39</v>
      </c>
      <c r="F10" s="108">
        <f t="shared" si="0"/>
        <v>80</v>
      </c>
    </row>
    <row r="11" spans="1:6" ht="15" customHeight="1">
      <c r="A11" s="307"/>
      <c r="B11" s="108" t="s">
        <v>179</v>
      </c>
      <c r="C11" s="108">
        <v>10</v>
      </c>
      <c r="D11" s="108"/>
      <c r="E11" s="108">
        <v>22</v>
      </c>
      <c r="F11" s="108">
        <f t="shared" si="0"/>
        <v>32</v>
      </c>
    </row>
    <row r="12" spans="1:6" ht="15" customHeight="1">
      <c r="A12" s="307"/>
      <c r="B12" s="108" t="s">
        <v>180</v>
      </c>
      <c r="C12" s="108">
        <v>3</v>
      </c>
      <c r="D12" s="108"/>
      <c r="E12" s="108">
        <v>21</v>
      </c>
      <c r="F12" s="108">
        <f t="shared" si="0"/>
        <v>24</v>
      </c>
    </row>
    <row r="13" spans="1:6" ht="15" customHeight="1">
      <c r="A13" s="307"/>
      <c r="B13" s="108" t="s">
        <v>181</v>
      </c>
      <c r="C13" s="108">
        <v>89</v>
      </c>
      <c r="D13" s="108"/>
      <c r="E13" s="108">
        <v>42</v>
      </c>
      <c r="F13" s="108">
        <f t="shared" si="0"/>
        <v>131</v>
      </c>
    </row>
    <row r="14" spans="1:6" ht="15" customHeight="1">
      <c r="A14" s="307"/>
      <c r="B14" s="108" t="s">
        <v>182</v>
      </c>
      <c r="C14" s="108">
        <v>10</v>
      </c>
      <c r="D14" s="108"/>
      <c r="E14" s="108">
        <v>17</v>
      </c>
      <c r="F14" s="108">
        <f t="shared" si="0"/>
        <v>27</v>
      </c>
    </row>
    <row r="15" spans="1:6" ht="15" customHeight="1">
      <c r="A15" s="307"/>
      <c r="B15" s="108" t="s">
        <v>183</v>
      </c>
      <c r="C15" s="108">
        <v>15</v>
      </c>
      <c r="D15" s="108"/>
      <c r="E15" s="108">
        <v>28</v>
      </c>
      <c r="F15" s="108">
        <f t="shared" si="0"/>
        <v>43</v>
      </c>
    </row>
    <row r="16" spans="1:6" ht="15" customHeight="1">
      <c r="A16" s="307"/>
      <c r="B16" s="108" t="s">
        <v>184</v>
      </c>
      <c r="C16" s="108">
        <v>30</v>
      </c>
      <c r="D16" s="108"/>
      <c r="E16" s="108">
        <v>6</v>
      </c>
      <c r="F16" s="108">
        <f t="shared" si="0"/>
        <v>36</v>
      </c>
    </row>
    <row r="17" spans="1:6" ht="15" customHeight="1">
      <c r="A17" s="307"/>
      <c r="B17" s="108" t="s">
        <v>185</v>
      </c>
      <c r="C17" s="108">
        <v>1</v>
      </c>
      <c r="D17" s="108"/>
      <c r="E17" s="108">
        <v>0</v>
      </c>
      <c r="F17" s="108">
        <f t="shared" si="0"/>
        <v>1</v>
      </c>
    </row>
    <row r="18" spans="1:6" ht="15" customHeight="1">
      <c r="A18" s="307"/>
      <c r="B18" s="108" t="s">
        <v>186</v>
      </c>
      <c r="C18" s="108">
        <v>1</v>
      </c>
      <c r="D18" s="108"/>
      <c r="E18" s="108">
        <v>6</v>
      </c>
      <c r="F18" s="108">
        <f t="shared" si="0"/>
        <v>7</v>
      </c>
    </row>
    <row r="19" spans="1:6" ht="15" customHeight="1">
      <c r="A19" s="307"/>
      <c r="B19" s="108" t="s">
        <v>187</v>
      </c>
      <c r="C19" s="108">
        <v>25</v>
      </c>
      <c r="D19" s="108"/>
      <c r="E19" s="108">
        <v>29</v>
      </c>
      <c r="F19" s="108">
        <f t="shared" si="0"/>
        <v>54</v>
      </c>
    </row>
    <row r="20" spans="1:6" ht="15" customHeight="1">
      <c r="A20" s="307"/>
      <c r="B20" s="224" t="s">
        <v>3</v>
      </c>
      <c r="C20" s="108">
        <f>SUM(C3:C19)</f>
        <v>503</v>
      </c>
      <c r="D20" s="108"/>
      <c r="E20" s="108">
        <f>SUM(E3:E19)</f>
        <v>391</v>
      </c>
      <c r="F20" s="108">
        <f t="shared" si="0"/>
        <v>894</v>
      </c>
    </row>
    <row r="21" spans="1:6" ht="15" customHeight="1">
      <c r="A21" s="307"/>
      <c r="B21" s="304"/>
      <c r="C21" s="304"/>
      <c r="D21" s="304"/>
      <c r="E21" s="304"/>
      <c r="F21" s="304"/>
    </row>
    <row r="22" spans="1:6" ht="15" customHeight="1">
      <c r="A22" s="307" t="s">
        <v>206</v>
      </c>
      <c r="B22" s="108" t="s">
        <v>189</v>
      </c>
      <c r="C22" s="108">
        <v>32</v>
      </c>
      <c r="D22" s="108"/>
      <c r="E22" s="108">
        <v>130</v>
      </c>
      <c r="F22" s="108">
        <f aca="true" t="shared" si="1" ref="F22:F32">SUM(C22:E22)</f>
        <v>162</v>
      </c>
    </row>
    <row r="23" spans="1:6" ht="15" customHeight="1">
      <c r="A23" s="307"/>
      <c r="B23" s="108" t="s">
        <v>190</v>
      </c>
      <c r="C23" s="108">
        <v>13</v>
      </c>
      <c r="D23" s="108"/>
      <c r="E23" s="108">
        <v>57</v>
      </c>
      <c r="F23" s="108">
        <f t="shared" si="1"/>
        <v>70</v>
      </c>
    </row>
    <row r="24" spans="1:6" ht="15" customHeight="1">
      <c r="A24" s="307"/>
      <c r="B24" s="108" t="s">
        <v>191</v>
      </c>
      <c r="C24" s="108">
        <v>42</v>
      </c>
      <c r="D24" s="108"/>
      <c r="E24" s="108">
        <v>68</v>
      </c>
      <c r="F24" s="108">
        <f t="shared" si="1"/>
        <v>110</v>
      </c>
    </row>
    <row r="25" spans="1:6" ht="15" customHeight="1">
      <c r="A25" s="307"/>
      <c r="B25" s="108" t="s">
        <v>192</v>
      </c>
      <c r="C25" s="108">
        <v>58</v>
      </c>
      <c r="D25" s="108"/>
      <c r="E25" s="108">
        <v>149</v>
      </c>
      <c r="F25" s="108">
        <f t="shared" si="1"/>
        <v>207</v>
      </c>
    </row>
    <row r="26" spans="1:6" ht="15" customHeight="1">
      <c r="A26" s="307"/>
      <c r="B26" s="108" t="s">
        <v>207</v>
      </c>
      <c r="C26" s="108">
        <v>14</v>
      </c>
      <c r="D26" s="108"/>
      <c r="E26" s="108">
        <v>65</v>
      </c>
      <c r="F26" s="108">
        <f t="shared" si="1"/>
        <v>79</v>
      </c>
    </row>
    <row r="27" spans="1:6" ht="15" customHeight="1">
      <c r="A27" s="307"/>
      <c r="B27" s="108" t="s">
        <v>208</v>
      </c>
      <c r="C27" s="108">
        <v>25</v>
      </c>
      <c r="D27" s="108"/>
      <c r="E27" s="108">
        <v>160</v>
      </c>
      <c r="F27" s="108">
        <f t="shared" si="1"/>
        <v>185</v>
      </c>
    </row>
    <row r="28" spans="1:6" ht="15" customHeight="1">
      <c r="A28" s="307"/>
      <c r="B28" s="108" t="s">
        <v>195</v>
      </c>
      <c r="C28" s="108">
        <v>14</v>
      </c>
      <c r="D28" s="108"/>
      <c r="E28" s="108">
        <v>42</v>
      </c>
      <c r="F28" s="108">
        <f t="shared" si="1"/>
        <v>56</v>
      </c>
    </row>
    <row r="29" spans="1:6" ht="15" customHeight="1">
      <c r="A29" s="307"/>
      <c r="B29" s="108" t="s">
        <v>196</v>
      </c>
      <c r="C29" s="108">
        <v>0</v>
      </c>
      <c r="D29" s="108"/>
      <c r="E29" s="108">
        <v>30</v>
      </c>
      <c r="F29" s="108">
        <f t="shared" si="1"/>
        <v>30</v>
      </c>
    </row>
    <row r="30" spans="1:6" ht="15" customHeight="1">
      <c r="A30" s="307"/>
      <c r="B30" s="108" t="s">
        <v>197</v>
      </c>
      <c r="C30" s="108">
        <v>15</v>
      </c>
      <c r="D30" s="108"/>
      <c r="E30" s="108">
        <v>88</v>
      </c>
      <c r="F30" s="108">
        <f t="shared" si="1"/>
        <v>103</v>
      </c>
    </row>
    <row r="31" spans="1:6" ht="15" customHeight="1">
      <c r="A31" s="307"/>
      <c r="B31" s="108" t="s">
        <v>198</v>
      </c>
      <c r="C31" s="108">
        <v>1</v>
      </c>
      <c r="D31" s="108"/>
      <c r="E31" s="108">
        <v>79</v>
      </c>
      <c r="F31" s="108">
        <f t="shared" si="1"/>
        <v>80</v>
      </c>
    </row>
    <row r="32" spans="1:6" ht="15" customHeight="1">
      <c r="A32" s="307"/>
      <c r="B32" s="224" t="s">
        <v>3</v>
      </c>
      <c r="C32" s="108">
        <f>SUM(C22:C31)</f>
        <v>214</v>
      </c>
      <c r="D32" s="108"/>
      <c r="E32" s="108">
        <f>SUM(E22:E31)</f>
        <v>868</v>
      </c>
      <c r="F32" s="108">
        <f t="shared" si="1"/>
        <v>1082</v>
      </c>
    </row>
    <row r="33" spans="1:6" ht="15" customHeight="1">
      <c r="A33" s="305"/>
      <c r="B33" s="305"/>
      <c r="C33" s="305"/>
      <c r="D33" s="305"/>
      <c r="E33" s="305"/>
      <c r="F33" s="305"/>
    </row>
    <row r="34" spans="1:6" ht="15" customHeight="1">
      <c r="A34" s="308" t="s">
        <v>209</v>
      </c>
      <c r="B34" s="108" t="s">
        <v>508</v>
      </c>
      <c r="C34" s="108">
        <v>0</v>
      </c>
      <c r="D34" s="88"/>
      <c r="E34" s="88">
        <v>1</v>
      </c>
      <c r="F34" s="88">
        <f aca="true" t="shared" si="2" ref="F34:F40">SUM(C34:E34)</f>
        <v>1</v>
      </c>
    </row>
    <row r="35" spans="1:6" ht="15" customHeight="1">
      <c r="A35" s="308"/>
      <c r="B35" s="108" t="s">
        <v>200</v>
      </c>
      <c r="C35" s="108">
        <v>0</v>
      </c>
      <c r="D35" s="108"/>
      <c r="E35" s="108">
        <v>1</v>
      </c>
      <c r="F35" s="108">
        <f t="shared" si="2"/>
        <v>1</v>
      </c>
    </row>
    <row r="36" spans="1:6" ht="15" customHeight="1">
      <c r="A36" s="308"/>
      <c r="B36" s="108" t="s">
        <v>201</v>
      </c>
      <c r="C36" s="108">
        <v>0</v>
      </c>
      <c r="D36" s="108"/>
      <c r="E36" s="108">
        <v>1</v>
      </c>
      <c r="F36" s="108">
        <f t="shared" si="2"/>
        <v>1</v>
      </c>
    </row>
    <row r="37" spans="1:6" ht="15" customHeight="1">
      <c r="A37" s="308"/>
      <c r="B37" s="108" t="s">
        <v>202</v>
      </c>
      <c r="C37" s="108">
        <v>0</v>
      </c>
      <c r="D37" s="108"/>
      <c r="E37" s="108">
        <v>7</v>
      </c>
      <c r="F37" s="108">
        <f t="shared" si="2"/>
        <v>7</v>
      </c>
    </row>
    <row r="38" spans="1:6" ht="15" customHeight="1">
      <c r="A38" s="308"/>
      <c r="B38" s="108" t="s">
        <v>203</v>
      </c>
      <c r="C38" s="108">
        <v>1</v>
      </c>
      <c r="D38" s="108"/>
      <c r="E38" s="108">
        <v>39</v>
      </c>
      <c r="F38" s="108">
        <f t="shared" si="2"/>
        <v>40</v>
      </c>
    </row>
    <row r="39" spans="1:6" ht="15" customHeight="1">
      <c r="A39" s="308"/>
      <c r="B39" s="108" t="s">
        <v>204</v>
      </c>
      <c r="C39" s="108">
        <v>1</v>
      </c>
      <c r="D39" s="108"/>
      <c r="E39" s="108">
        <v>13</v>
      </c>
      <c r="F39" s="108">
        <f t="shared" si="2"/>
        <v>14</v>
      </c>
    </row>
    <row r="40" spans="1:6" ht="15" customHeight="1">
      <c r="A40" s="308"/>
      <c r="B40" s="224" t="s">
        <v>3</v>
      </c>
      <c r="C40" s="108">
        <f>SUM(C34:C39)</f>
        <v>2</v>
      </c>
      <c r="D40" s="108"/>
      <c r="E40" s="108">
        <f>SUM(E34:E39)</f>
        <v>62</v>
      </c>
      <c r="F40" s="108">
        <f t="shared" si="2"/>
        <v>64</v>
      </c>
    </row>
    <row r="41" spans="1:6" ht="15" customHeight="1">
      <c r="A41" s="304"/>
      <c r="B41" s="304"/>
      <c r="C41" s="304"/>
      <c r="D41" s="304"/>
      <c r="E41" s="304"/>
      <c r="F41" s="304"/>
    </row>
    <row r="42" spans="1:6" ht="27" customHeight="1">
      <c r="A42" s="306" t="s">
        <v>70</v>
      </c>
      <c r="B42" s="306"/>
      <c r="C42" s="133">
        <f>SUM(C40,C32,C20)</f>
        <v>719</v>
      </c>
      <c r="D42" s="133"/>
      <c r="E42" s="133">
        <f>SUM(E40,E32,E20)</f>
        <v>1321</v>
      </c>
      <c r="F42" s="133">
        <f>SUM(C42:E42)</f>
        <v>2040</v>
      </c>
    </row>
    <row r="43" spans="1:6" ht="12.75">
      <c r="A43" s="5"/>
      <c r="B43" s="5"/>
      <c r="C43" s="5"/>
      <c r="D43" s="5"/>
      <c r="E43" s="5"/>
      <c r="F43" s="5"/>
    </row>
    <row r="44" spans="1:6" ht="12.75">
      <c r="A44" s="5"/>
      <c r="B44" s="5"/>
      <c r="C44" s="5"/>
      <c r="D44" s="5"/>
      <c r="E44" s="5"/>
      <c r="F44" s="5"/>
    </row>
    <row r="45" spans="1:6" ht="12.75">
      <c r="A45" s="5"/>
      <c r="B45" s="5"/>
      <c r="C45" s="5"/>
      <c r="D45" s="5"/>
      <c r="E45" s="5"/>
      <c r="F45" s="5"/>
    </row>
    <row r="46" spans="1:6" ht="12.75">
      <c r="A46" s="5"/>
      <c r="B46" s="5"/>
      <c r="C46" s="5"/>
      <c r="D46" s="5"/>
      <c r="E46" s="5"/>
      <c r="F46" s="5"/>
    </row>
    <row r="47" spans="1:6" ht="12.75">
      <c r="A47" s="5"/>
      <c r="B47" s="5"/>
      <c r="C47" s="5"/>
      <c r="D47" s="5"/>
      <c r="E47" s="5"/>
      <c r="F47" s="5"/>
    </row>
    <row r="48" spans="1:6" ht="12.75">
      <c r="A48" s="5"/>
      <c r="B48" s="5"/>
      <c r="C48" s="5"/>
      <c r="D48" s="5"/>
      <c r="E48" s="5"/>
      <c r="F48" s="5"/>
    </row>
    <row r="49" spans="1:6" ht="12.75">
      <c r="A49" s="5"/>
      <c r="B49" s="5"/>
      <c r="C49" s="5"/>
      <c r="D49" s="5"/>
      <c r="E49" s="5"/>
      <c r="F49" s="5"/>
    </row>
    <row r="50" spans="1:6" ht="12.75">
      <c r="A50" s="5"/>
      <c r="B50" s="5"/>
      <c r="C50" s="5"/>
      <c r="D50" s="5"/>
      <c r="E50" s="5"/>
      <c r="F50" s="5"/>
    </row>
    <row r="51" spans="1:6" ht="12.75">
      <c r="A51" s="5"/>
      <c r="B51" s="5"/>
      <c r="C51" s="5"/>
      <c r="D51" s="5"/>
      <c r="E51" s="5"/>
      <c r="F51" s="5"/>
    </row>
  </sheetData>
  <mergeCells count="11">
    <mergeCell ref="A1:A2"/>
    <mergeCell ref="B1:B2"/>
    <mergeCell ref="C1:E1"/>
    <mergeCell ref="F1:F2"/>
    <mergeCell ref="B21:F21"/>
    <mergeCell ref="A33:F33"/>
    <mergeCell ref="A41:F41"/>
    <mergeCell ref="A42:B42"/>
    <mergeCell ref="A22:A32"/>
    <mergeCell ref="A3:A21"/>
    <mergeCell ref="A34:A40"/>
  </mergeCells>
  <hyperlinks>
    <hyperlink ref="G1" location="Indice!A1" display="Indice!A1"/>
  </hyperlinks>
  <printOptions gridLines="1" horizontalCentered="1" verticalCentered="1"/>
  <pageMargins left="0.75" right="0.75" top="1.062992125984252" bottom="1" header="0.1968503937007874" footer="0.3937007874015748"/>
  <pageSetup horizontalDpi="300" verticalDpi="300" orientation="portrait" r:id="rId1"/>
  <headerFooter alignWithMargins="0">
    <oddHeader>&amp;LSERVICIO AGRÍCOLA Y GANADERO
Departamento Protección Agrícola
Viñas y Vinos&amp;C&amp;14
 NÚMERO DE PROPIEDADES CON PLANTACIONES
DE VIDES DE CONSUMO FRESCO Y  VINIFICACIÓN - VIª REGIÓN&amp;R&amp;12CUADRO Nº  20</oddHeader>
    <oddFooter>&amp;L&amp;F</oddFooter>
  </headerFooter>
</worksheet>
</file>

<file path=xl/worksheets/sheet26.xml><?xml version="1.0" encoding="utf-8"?>
<worksheet xmlns="http://schemas.openxmlformats.org/spreadsheetml/2006/main" xmlns:r="http://schemas.openxmlformats.org/officeDocument/2006/relationships">
  <dimension ref="A1:W36"/>
  <sheetViews>
    <sheetView zoomScale="75" zoomScaleNormal="75" workbookViewId="0" topLeftCell="A1">
      <selection activeCell="A1" sqref="A1"/>
    </sheetView>
  </sheetViews>
  <sheetFormatPr defaultColWidth="11.421875" defaultRowHeight="12.75"/>
  <cols>
    <col min="1" max="1" width="11.7109375" style="8" customWidth="1"/>
    <col min="2" max="2" width="7.421875" style="8" bestFit="1" customWidth="1"/>
    <col min="3" max="3" width="5.140625" style="8" bestFit="1" customWidth="1"/>
    <col min="4" max="4" width="5.421875" style="8" customWidth="1"/>
    <col min="5" max="5" width="6.57421875" style="8" customWidth="1"/>
    <col min="6" max="6" width="5.421875" style="8" customWidth="1"/>
    <col min="7" max="8" width="6.57421875" style="8" customWidth="1"/>
    <col min="9" max="9" width="4.140625" style="8" bestFit="1" customWidth="1"/>
    <col min="10" max="10" width="6.00390625" style="8" customWidth="1"/>
    <col min="11" max="11" width="4.57421875" style="8" bestFit="1" customWidth="1"/>
    <col min="12" max="12" width="5.7109375" style="8" customWidth="1"/>
    <col min="13" max="13" width="4.140625" style="8" bestFit="1" customWidth="1"/>
    <col min="14" max="15" width="5.140625" style="8" bestFit="1" customWidth="1"/>
    <col min="16" max="16" width="6.8515625" style="8" bestFit="1" customWidth="1"/>
    <col min="17" max="17" width="5.7109375" style="8" customWidth="1"/>
    <col min="18" max="18" width="6.8515625" style="8" bestFit="1" customWidth="1"/>
    <col min="19" max="19" width="4.28125" style="8" bestFit="1" customWidth="1"/>
    <col min="20" max="20" width="4.28125" style="8" customWidth="1"/>
    <col min="21" max="21" width="5.00390625" style="8" customWidth="1"/>
    <col min="22" max="22" width="7.421875" style="8" bestFit="1" customWidth="1"/>
    <col min="23" max="23" width="11.421875" style="8" customWidth="1"/>
  </cols>
  <sheetData>
    <row r="1" spans="1:23" ht="55.5" customHeight="1">
      <c r="A1" s="19" t="s">
        <v>115</v>
      </c>
      <c r="B1" s="43" t="s">
        <v>24</v>
      </c>
      <c r="C1" s="20" t="s">
        <v>28</v>
      </c>
      <c r="D1" s="20" t="s">
        <v>29</v>
      </c>
      <c r="E1" s="20" t="s">
        <v>26</v>
      </c>
      <c r="F1" s="20" t="s">
        <v>168</v>
      </c>
      <c r="G1" s="20" t="s">
        <v>30</v>
      </c>
      <c r="H1" s="20" t="s">
        <v>27</v>
      </c>
      <c r="I1" s="20" t="s">
        <v>40</v>
      </c>
      <c r="J1" s="20" t="s">
        <v>33</v>
      </c>
      <c r="K1" s="20" t="s">
        <v>75</v>
      </c>
      <c r="L1" s="20" t="s">
        <v>34</v>
      </c>
      <c r="M1" s="20" t="s">
        <v>37</v>
      </c>
      <c r="N1" s="20" t="s">
        <v>39</v>
      </c>
      <c r="O1" s="20" t="s">
        <v>38</v>
      </c>
      <c r="P1" s="20" t="s">
        <v>521</v>
      </c>
      <c r="Q1" s="20" t="s">
        <v>210</v>
      </c>
      <c r="R1" s="20" t="s">
        <v>510</v>
      </c>
      <c r="S1" s="44" t="s">
        <v>517</v>
      </c>
      <c r="T1" s="44" t="s">
        <v>544</v>
      </c>
      <c r="U1" s="20" t="s">
        <v>36</v>
      </c>
      <c r="V1" s="95" t="s">
        <v>524</v>
      </c>
      <c r="W1" s="281" t="s">
        <v>594</v>
      </c>
    </row>
    <row r="2" ht="12.75" hidden="1">
      <c r="V2" s="96"/>
    </row>
    <row r="3" spans="1:22" ht="12.75">
      <c r="A3" s="8" t="s">
        <v>171</v>
      </c>
      <c r="B3" s="153">
        <v>296.4</v>
      </c>
      <c r="C3" s="153"/>
      <c r="D3" s="153">
        <v>12</v>
      </c>
      <c r="E3" s="153">
        <v>208.2</v>
      </c>
      <c r="F3" s="153"/>
      <c r="G3" s="153"/>
      <c r="H3" s="153">
        <v>70.2</v>
      </c>
      <c r="I3" s="153"/>
      <c r="J3" s="153"/>
      <c r="K3" s="153"/>
      <c r="L3" s="153">
        <v>5</v>
      </c>
      <c r="M3" s="153">
        <v>0.8</v>
      </c>
      <c r="N3" s="153"/>
      <c r="O3" s="153"/>
      <c r="P3" s="153">
        <v>4</v>
      </c>
      <c r="Q3" s="153">
        <v>14</v>
      </c>
      <c r="R3" s="153">
        <v>44.3</v>
      </c>
      <c r="S3" s="153"/>
      <c r="T3" s="153"/>
      <c r="U3" s="221">
        <v>4</v>
      </c>
      <c r="V3" s="165">
        <f aca="true" t="shared" si="0" ref="V3:V34">SUM(B3:U3)</f>
        <v>658.8999999999999</v>
      </c>
    </row>
    <row r="4" spans="1:22" ht="12.75">
      <c r="A4" s="8" t="s">
        <v>172</v>
      </c>
      <c r="B4" s="153">
        <v>191.2</v>
      </c>
      <c r="C4" s="153"/>
      <c r="D4" s="153"/>
      <c r="E4" s="153">
        <v>33.3</v>
      </c>
      <c r="F4" s="153"/>
      <c r="G4" s="153"/>
      <c r="H4" s="153">
        <v>16.8</v>
      </c>
      <c r="I4" s="153"/>
      <c r="J4" s="153"/>
      <c r="K4" s="153"/>
      <c r="L4" s="153"/>
      <c r="M4" s="153"/>
      <c r="N4" s="153"/>
      <c r="O4" s="153"/>
      <c r="P4" s="153">
        <v>9.6</v>
      </c>
      <c r="Q4" s="153"/>
      <c r="R4" s="153">
        <v>3.2</v>
      </c>
      <c r="S4" s="153"/>
      <c r="T4" s="153"/>
      <c r="U4" s="148"/>
      <c r="V4" s="165">
        <f t="shared" si="0"/>
        <v>254.1</v>
      </c>
    </row>
    <row r="5" spans="1:22" ht="12.75">
      <c r="A5" s="8" t="s">
        <v>173</v>
      </c>
      <c r="B5" s="153">
        <v>365.6</v>
      </c>
      <c r="C5" s="153"/>
      <c r="D5" s="153"/>
      <c r="E5" s="153">
        <v>36</v>
      </c>
      <c r="F5" s="153"/>
      <c r="G5" s="153"/>
      <c r="H5" s="153">
        <v>12</v>
      </c>
      <c r="I5" s="153"/>
      <c r="J5" s="153"/>
      <c r="K5" s="153"/>
      <c r="L5" s="153"/>
      <c r="M5" s="153"/>
      <c r="N5" s="153"/>
      <c r="O5" s="153"/>
      <c r="P5" s="153">
        <v>3</v>
      </c>
      <c r="Q5" s="153"/>
      <c r="R5" s="153">
        <v>16.5</v>
      </c>
      <c r="S5" s="153"/>
      <c r="T5" s="153"/>
      <c r="U5" s="148"/>
      <c r="V5" s="165">
        <f t="shared" si="0"/>
        <v>433.1</v>
      </c>
    </row>
    <row r="6" spans="1:22" ht="12.75">
      <c r="A6" s="8" t="s">
        <v>174</v>
      </c>
      <c r="B6" s="153">
        <v>122.1</v>
      </c>
      <c r="C6" s="153"/>
      <c r="D6" s="153"/>
      <c r="E6" s="153">
        <v>38.5</v>
      </c>
      <c r="F6" s="153"/>
      <c r="G6" s="153"/>
      <c r="H6" s="153">
        <v>17.5</v>
      </c>
      <c r="I6" s="153"/>
      <c r="J6" s="153"/>
      <c r="K6" s="153"/>
      <c r="L6" s="153"/>
      <c r="M6" s="153"/>
      <c r="N6" s="153"/>
      <c r="O6" s="153"/>
      <c r="P6" s="153"/>
      <c r="Q6" s="153"/>
      <c r="R6" s="153"/>
      <c r="S6" s="153"/>
      <c r="T6" s="153"/>
      <c r="U6" s="148"/>
      <c r="V6" s="165">
        <f t="shared" si="0"/>
        <v>178.1</v>
      </c>
    </row>
    <row r="7" spans="1:22" ht="12.75">
      <c r="A7" s="8" t="s">
        <v>211</v>
      </c>
      <c r="B7" s="153">
        <v>59</v>
      </c>
      <c r="C7" s="153"/>
      <c r="D7" s="153"/>
      <c r="E7" s="153"/>
      <c r="F7" s="153"/>
      <c r="G7" s="153"/>
      <c r="H7" s="153">
        <v>1.5</v>
      </c>
      <c r="I7" s="153"/>
      <c r="J7" s="153"/>
      <c r="K7" s="153"/>
      <c r="L7" s="153"/>
      <c r="M7" s="153"/>
      <c r="N7" s="153"/>
      <c r="O7" s="153"/>
      <c r="P7" s="153"/>
      <c r="Q7" s="153"/>
      <c r="R7" s="153">
        <v>4</v>
      </c>
      <c r="S7" s="153"/>
      <c r="T7" s="153"/>
      <c r="U7" s="148"/>
      <c r="V7" s="165">
        <f t="shared" si="0"/>
        <v>64.5</v>
      </c>
    </row>
    <row r="8" spans="1:22" ht="12.75">
      <c r="A8" s="8" t="s">
        <v>176</v>
      </c>
      <c r="B8" s="153">
        <v>8.5</v>
      </c>
      <c r="C8" s="153"/>
      <c r="D8" s="153"/>
      <c r="E8" s="153"/>
      <c r="F8" s="153"/>
      <c r="G8" s="153"/>
      <c r="H8" s="153"/>
      <c r="I8" s="153"/>
      <c r="J8" s="153"/>
      <c r="K8" s="153"/>
      <c r="L8" s="153"/>
      <c r="M8" s="153"/>
      <c r="N8" s="153"/>
      <c r="O8" s="153"/>
      <c r="P8" s="153"/>
      <c r="Q8" s="153"/>
      <c r="R8" s="153"/>
      <c r="S8" s="153"/>
      <c r="T8" s="153"/>
      <c r="U8" s="148"/>
      <c r="V8" s="165">
        <f t="shared" si="0"/>
        <v>8.5</v>
      </c>
    </row>
    <row r="9" spans="1:22" ht="12.75">
      <c r="A9" s="8" t="s">
        <v>177</v>
      </c>
      <c r="B9" s="153">
        <v>1220.7</v>
      </c>
      <c r="C9" s="153"/>
      <c r="D9" s="153">
        <v>5.8</v>
      </c>
      <c r="E9" s="153">
        <v>310.5</v>
      </c>
      <c r="F9" s="153"/>
      <c r="G9" s="153">
        <v>4.8</v>
      </c>
      <c r="H9" s="153">
        <v>18.1</v>
      </c>
      <c r="I9" s="153"/>
      <c r="J9" s="153"/>
      <c r="K9" s="153"/>
      <c r="L9" s="153">
        <v>5.8</v>
      </c>
      <c r="M9" s="153"/>
      <c r="N9" s="153">
        <v>3.9</v>
      </c>
      <c r="O9" s="153">
        <v>2.8</v>
      </c>
      <c r="P9" s="153">
        <v>107.6</v>
      </c>
      <c r="Q9" s="153">
        <v>5.5</v>
      </c>
      <c r="R9" s="153">
        <v>62.7</v>
      </c>
      <c r="S9" s="153"/>
      <c r="T9" s="153"/>
      <c r="U9" s="148"/>
      <c r="V9" s="165">
        <f t="shared" si="0"/>
        <v>1748.1999999999998</v>
      </c>
    </row>
    <row r="10" spans="1:22" ht="12.75">
      <c r="A10" s="8" t="s">
        <v>178</v>
      </c>
      <c r="B10" s="153">
        <v>492.9</v>
      </c>
      <c r="C10" s="153"/>
      <c r="D10" s="153"/>
      <c r="E10" s="153">
        <v>141.3</v>
      </c>
      <c r="F10" s="153">
        <v>1</v>
      </c>
      <c r="G10" s="153">
        <v>0.4</v>
      </c>
      <c r="H10" s="153">
        <v>51.3</v>
      </c>
      <c r="I10" s="153"/>
      <c r="J10" s="153"/>
      <c r="K10" s="153">
        <v>0.3</v>
      </c>
      <c r="L10" s="153">
        <v>26.4</v>
      </c>
      <c r="M10" s="153"/>
      <c r="N10" s="153"/>
      <c r="O10" s="153"/>
      <c r="P10" s="153">
        <v>24.7</v>
      </c>
      <c r="Q10" s="153"/>
      <c r="R10" s="153">
        <v>109.9</v>
      </c>
      <c r="S10" s="153"/>
      <c r="T10" s="153"/>
      <c r="U10" s="148"/>
      <c r="V10" s="165">
        <f t="shared" si="0"/>
        <v>848.1999999999999</v>
      </c>
    </row>
    <row r="11" spans="1:22" ht="12.75">
      <c r="A11" s="8" t="s">
        <v>179</v>
      </c>
      <c r="B11" s="153">
        <v>129.8</v>
      </c>
      <c r="C11" s="153"/>
      <c r="D11" s="153">
        <v>7.5</v>
      </c>
      <c r="E11" s="153">
        <v>22.6</v>
      </c>
      <c r="F11" s="153">
        <v>4</v>
      </c>
      <c r="G11" s="153">
        <v>0.6</v>
      </c>
      <c r="H11" s="153">
        <v>6</v>
      </c>
      <c r="I11" s="153"/>
      <c r="J11" s="153"/>
      <c r="K11" s="153"/>
      <c r="L11" s="153">
        <v>3</v>
      </c>
      <c r="M11" s="153"/>
      <c r="N11" s="153"/>
      <c r="O11" s="153"/>
      <c r="P11" s="153">
        <v>6.1</v>
      </c>
      <c r="Q11" s="153">
        <v>0.1</v>
      </c>
      <c r="R11" s="153">
        <v>19.2</v>
      </c>
      <c r="S11" s="153"/>
      <c r="T11" s="153"/>
      <c r="U11" s="148">
        <v>0.1</v>
      </c>
      <c r="V11" s="165">
        <f t="shared" si="0"/>
        <v>198.99999999999997</v>
      </c>
    </row>
    <row r="12" spans="1:22" ht="12.75">
      <c r="A12" s="8" t="s">
        <v>212</v>
      </c>
      <c r="B12" s="153">
        <v>203</v>
      </c>
      <c r="C12" s="153"/>
      <c r="D12" s="153"/>
      <c r="E12" s="153">
        <v>134.2</v>
      </c>
      <c r="F12" s="153"/>
      <c r="G12" s="153"/>
      <c r="H12" s="153">
        <v>15.1</v>
      </c>
      <c r="I12" s="153"/>
      <c r="J12" s="153"/>
      <c r="K12" s="153"/>
      <c r="L12" s="153">
        <v>10.4</v>
      </c>
      <c r="M12" s="153"/>
      <c r="N12" s="153"/>
      <c r="O12" s="153"/>
      <c r="P12" s="153">
        <v>14.4</v>
      </c>
      <c r="Q12" s="153"/>
      <c r="R12" s="153">
        <v>44.7</v>
      </c>
      <c r="S12" s="153"/>
      <c r="T12" s="153"/>
      <c r="U12" s="148"/>
      <c r="V12" s="165">
        <f t="shared" si="0"/>
        <v>421.79999999999995</v>
      </c>
    </row>
    <row r="13" spans="1:22" ht="12.75">
      <c r="A13" s="8" t="s">
        <v>181</v>
      </c>
      <c r="B13" s="153">
        <v>422.1</v>
      </c>
      <c r="C13" s="153"/>
      <c r="D13" s="153">
        <v>8.8</v>
      </c>
      <c r="E13" s="153">
        <v>189.1</v>
      </c>
      <c r="F13" s="153">
        <v>0.3</v>
      </c>
      <c r="G13" s="153"/>
      <c r="H13" s="153">
        <v>20.4</v>
      </c>
      <c r="I13" s="153"/>
      <c r="J13" s="153"/>
      <c r="K13" s="153"/>
      <c r="L13" s="153">
        <v>3.3</v>
      </c>
      <c r="M13" s="153"/>
      <c r="N13" s="153"/>
      <c r="O13" s="153"/>
      <c r="P13" s="153">
        <v>17.3</v>
      </c>
      <c r="Q13" s="153">
        <v>3.5</v>
      </c>
      <c r="R13" s="153">
        <v>65</v>
      </c>
      <c r="S13" s="153"/>
      <c r="T13" s="153"/>
      <c r="U13" s="148"/>
      <c r="V13" s="165">
        <f t="shared" si="0"/>
        <v>729.7999999999998</v>
      </c>
    </row>
    <row r="14" spans="1:22" ht="12.75">
      <c r="A14" s="8" t="s">
        <v>182</v>
      </c>
      <c r="B14" s="153">
        <v>263.3</v>
      </c>
      <c r="C14" s="153"/>
      <c r="D14" s="153"/>
      <c r="E14" s="153">
        <v>129.5</v>
      </c>
      <c r="F14" s="153"/>
      <c r="G14" s="153">
        <v>9</v>
      </c>
      <c r="H14" s="153">
        <v>3.3</v>
      </c>
      <c r="I14" s="153"/>
      <c r="J14" s="153"/>
      <c r="K14" s="153"/>
      <c r="L14" s="153"/>
      <c r="M14" s="153">
        <v>1.9</v>
      </c>
      <c r="N14" s="153">
        <v>4</v>
      </c>
      <c r="O14" s="153">
        <v>2</v>
      </c>
      <c r="P14" s="153">
        <v>19.1</v>
      </c>
      <c r="Q14" s="153"/>
      <c r="R14" s="153">
        <v>61.3</v>
      </c>
      <c r="S14" s="153"/>
      <c r="T14" s="153"/>
      <c r="U14" s="148"/>
      <c r="V14" s="165">
        <f t="shared" si="0"/>
        <v>493.40000000000003</v>
      </c>
    </row>
    <row r="15" spans="1:22" ht="12.75">
      <c r="A15" s="8" t="s">
        <v>183</v>
      </c>
      <c r="B15" s="153">
        <v>513.9</v>
      </c>
      <c r="C15" s="153">
        <v>17.5</v>
      </c>
      <c r="D15" s="153">
        <v>41.5</v>
      </c>
      <c r="E15" s="153">
        <v>374.1</v>
      </c>
      <c r="F15" s="153"/>
      <c r="G15" s="153"/>
      <c r="H15" s="153">
        <v>14.7</v>
      </c>
      <c r="I15" s="153"/>
      <c r="J15" s="153"/>
      <c r="K15" s="153"/>
      <c r="L15" s="153">
        <v>37.3</v>
      </c>
      <c r="M15" s="153"/>
      <c r="N15" s="153"/>
      <c r="O15" s="153"/>
      <c r="P15" s="153">
        <v>53.1</v>
      </c>
      <c r="Q15" s="153">
        <v>22</v>
      </c>
      <c r="R15" s="153">
        <v>63.6</v>
      </c>
      <c r="S15" s="153"/>
      <c r="T15" s="153"/>
      <c r="U15" s="148">
        <v>6</v>
      </c>
      <c r="V15" s="165">
        <f t="shared" si="0"/>
        <v>1143.6999999999998</v>
      </c>
    </row>
    <row r="16" spans="1:22" ht="12.75">
      <c r="A16" s="8" t="s">
        <v>184</v>
      </c>
      <c r="B16" s="153">
        <v>73.9</v>
      </c>
      <c r="C16" s="153"/>
      <c r="D16" s="153"/>
      <c r="E16" s="153">
        <v>1.6</v>
      </c>
      <c r="F16" s="153"/>
      <c r="G16" s="153"/>
      <c r="H16" s="153">
        <v>3</v>
      </c>
      <c r="I16" s="153"/>
      <c r="J16" s="153"/>
      <c r="K16" s="153"/>
      <c r="L16" s="153"/>
      <c r="M16" s="153"/>
      <c r="N16" s="153"/>
      <c r="O16" s="153"/>
      <c r="P16" s="153">
        <v>9.7</v>
      </c>
      <c r="Q16" s="153"/>
      <c r="R16" s="153">
        <v>9.5</v>
      </c>
      <c r="S16" s="153"/>
      <c r="T16" s="153"/>
      <c r="U16" s="167"/>
      <c r="V16" s="165">
        <f t="shared" si="0"/>
        <v>97.7</v>
      </c>
    </row>
    <row r="17" spans="1:22" ht="12.75">
      <c r="A17" s="8" t="s">
        <v>186</v>
      </c>
      <c r="B17" s="153">
        <v>37.2</v>
      </c>
      <c r="C17" s="153"/>
      <c r="D17" s="153">
        <v>6</v>
      </c>
      <c r="E17" s="153">
        <v>27</v>
      </c>
      <c r="F17" s="153">
        <v>0.1</v>
      </c>
      <c r="G17" s="153">
        <v>4</v>
      </c>
      <c r="H17" s="153"/>
      <c r="I17" s="153"/>
      <c r="J17" s="153"/>
      <c r="K17" s="153"/>
      <c r="L17" s="153"/>
      <c r="M17" s="153"/>
      <c r="N17" s="153"/>
      <c r="O17" s="153"/>
      <c r="P17" s="153">
        <v>12.7</v>
      </c>
      <c r="Q17" s="153">
        <v>7</v>
      </c>
      <c r="R17" s="153">
        <v>4</v>
      </c>
      <c r="S17" s="153"/>
      <c r="T17" s="153"/>
      <c r="U17" s="167"/>
      <c r="V17" s="165">
        <f>SUM(B17:U17)</f>
        <v>98</v>
      </c>
    </row>
    <row r="18" spans="1:22" ht="12.75">
      <c r="A18" s="8" t="s">
        <v>187</v>
      </c>
      <c r="B18" s="153">
        <v>374.4</v>
      </c>
      <c r="C18" s="153"/>
      <c r="D18" s="153">
        <v>4</v>
      </c>
      <c r="E18" s="153">
        <v>112</v>
      </c>
      <c r="F18" s="153"/>
      <c r="G18" s="153"/>
      <c r="H18" s="153">
        <v>128.3</v>
      </c>
      <c r="I18" s="153"/>
      <c r="J18" s="153"/>
      <c r="K18" s="153"/>
      <c r="L18" s="153"/>
      <c r="M18" s="153"/>
      <c r="N18" s="153"/>
      <c r="O18" s="153"/>
      <c r="P18" s="153">
        <v>28.5</v>
      </c>
      <c r="Q18" s="153"/>
      <c r="R18" s="153">
        <v>91.5</v>
      </c>
      <c r="S18" s="153"/>
      <c r="T18" s="153"/>
      <c r="U18" s="167"/>
      <c r="V18" s="165">
        <f>SUM(B18:U18)</f>
        <v>738.7</v>
      </c>
    </row>
    <row r="19" spans="1:22" ht="12.75">
      <c r="A19" s="8" t="s">
        <v>189</v>
      </c>
      <c r="B19" s="153">
        <v>872.6</v>
      </c>
      <c r="C19" s="153">
        <v>6</v>
      </c>
      <c r="D19" s="153">
        <v>4.7</v>
      </c>
      <c r="E19" s="153">
        <v>316.7</v>
      </c>
      <c r="F19" s="153">
        <v>1.5</v>
      </c>
      <c r="G19" s="153">
        <v>11.5</v>
      </c>
      <c r="H19" s="153">
        <v>60.3</v>
      </c>
      <c r="I19" s="153">
        <v>4.4</v>
      </c>
      <c r="J19" s="153">
        <v>7</v>
      </c>
      <c r="K19" s="153"/>
      <c r="L19" s="153">
        <v>17.9</v>
      </c>
      <c r="M19" s="153"/>
      <c r="N19" s="153">
        <v>6.7</v>
      </c>
      <c r="O19" s="153">
        <v>0.7</v>
      </c>
      <c r="P19" s="153">
        <v>54.5</v>
      </c>
      <c r="Q19" s="153">
        <v>5.9</v>
      </c>
      <c r="R19" s="153">
        <v>45</v>
      </c>
      <c r="S19" s="153"/>
      <c r="T19" s="153"/>
      <c r="U19" s="221"/>
      <c r="V19" s="165">
        <f>SUM(B19:U19)</f>
        <v>1415.4000000000003</v>
      </c>
    </row>
    <row r="20" spans="1:22" ht="12.75">
      <c r="A20" s="8" t="s">
        <v>190</v>
      </c>
      <c r="B20" s="153">
        <v>737.3</v>
      </c>
      <c r="C20" s="153"/>
      <c r="D20" s="153">
        <v>9.5</v>
      </c>
      <c r="E20" s="153">
        <v>206.6</v>
      </c>
      <c r="F20" s="153"/>
      <c r="G20" s="153">
        <v>66.2</v>
      </c>
      <c r="H20" s="153">
        <v>141.6</v>
      </c>
      <c r="I20" s="153"/>
      <c r="J20" s="153"/>
      <c r="K20" s="153"/>
      <c r="L20" s="153">
        <v>12.7</v>
      </c>
      <c r="M20" s="153"/>
      <c r="N20" s="153"/>
      <c r="O20" s="153"/>
      <c r="P20" s="153">
        <v>7.5</v>
      </c>
      <c r="Q20" s="153">
        <v>19.4</v>
      </c>
      <c r="R20" s="153">
        <v>58.1</v>
      </c>
      <c r="S20" s="153"/>
      <c r="T20" s="153"/>
      <c r="U20" s="148"/>
      <c r="V20" s="165">
        <f t="shared" si="0"/>
        <v>1258.9</v>
      </c>
    </row>
    <row r="21" spans="1:22" ht="12.75">
      <c r="A21" s="8" t="s">
        <v>191</v>
      </c>
      <c r="B21" s="153">
        <v>395.6</v>
      </c>
      <c r="C21" s="153"/>
      <c r="D21" s="153">
        <v>6.7</v>
      </c>
      <c r="E21" s="153">
        <v>248.9</v>
      </c>
      <c r="F21" s="153"/>
      <c r="G21" s="153"/>
      <c r="H21" s="153">
        <v>25.2</v>
      </c>
      <c r="I21" s="153"/>
      <c r="J21" s="153"/>
      <c r="K21" s="153">
        <v>7</v>
      </c>
      <c r="L21" s="153">
        <v>7.9</v>
      </c>
      <c r="M21" s="153">
        <v>2</v>
      </c>
      <c r="N21" s="153">
        <v>6.3</v>
      </c>
      <c r="O21" s="153"/>
      <c r="P21" s="153">
        <v>52</v>
      </c>
      <c r="Q21" s="153"/>
      <c r="R21" s="153">
        <v>76.4</v>
      </c>
      <c r="S21" s="153"/>
      <c r="T21" s="153"/>
      <c r="U21" s="148"/>
      <c r="V21" s="165">
        <f t="shared" si="0"/>
        <v>828</v>
      </c>
    </row>
    <row r="22" spans="1:22" ht="12.75">
      <c r="A22" s="8" t="s">
        <v>192</v>
      </c>
      <c r="B22" s="153">
        <v>959.3</v>
      </c>
      <c r="C22" s="153"/>
      <c r="D22" s="153">
        <v>60.5</v>
      </c>
      <c r="E22" s="153">
        <v>334.1</v>
      </c>
      <c r="F22" s="153">
        <v>1.3</v>
      </c>
      <c r="G22" s="153">
        <v>2.5</v>
      </c>
      <c r="H22" s="153">
        <v>37.3</v>
      </c>
      <c r="I22" s="153"/>
      <c r="J22" s="153"/>
      <c r="K22" s="153"/>
      <c r="L22" s="153">
        <v>9</v>
      </c>
      <c r="M22" s="153"/>
      <c r="N22" s="153"/>
      <c r="O22" s="153">
        <v>6.3</v>
      </c>
      <c r="P22" s="153">
        <v>56</v>
      </c>
      <c r="Q22" s="153">
        <v>50.5</v>
      </c>
      <c r="R22" s="153">
        <v>220.5</v>
      </c>
      <c r="S22" s="153"/>
      <c r="T22" s="153"/>
      <c r="U22" s="148"/>
      <c r="V22" s="165">
        <f t="shared" si="0"/>
        <v>1737.3</v>
      </c>
    </row>
    <row r="23" spans="1:22" ht="12.75">
      <c r="A23" s="8" t="s">
        <v>193</v>
      </c>
      <c r="B23" s="153">
        <v>739.9</v>
      </c>
      <c r="C23" s="153"/>
      <c r="D23" s="153">
        <v>18.4</v>
      </c>
      <c r="E23" s="153">
        <v>151.4</v>
      </c>
      <c r="F23" s="153">
        <v>5.8</v>
      </c>
      <c r="G23" s="153"/>
      <c r="H23" s="153">
        <v>29.2</v>
      </c>
      <c r="I23" s="153"/>
      <c r="J23" s="153"/>
      <c r="K23" s="153"/>
      <c r="L23" s="153">
        <v>3</v>
      </c>
      <c r="M23" s="153"/>
      <c r="N23" s="153"/>
      <c r="O23" s="153"/>
      <c r="P23" s="153">
        <v>36.9</v>
      </c>
      <c r="Q23" s="153">
        <v>3</v>
      </c>
      <c r="R23" s="153">
        <v>132.4</v>
      </c>
      <c r="S23" s="153"/>
      <c r="T23" s="153">
        <v>4</v>
      </c>
      <c r="U23" s="148"/>
      <c r="V23" s="165">
        <f t="shared" si="0"/>
        <v>1124</v>
      </c>
    </row>
    <row r="24" spans="1:22" ht="12.75">
      <c r="A24" s="8" t="s">
        <v>208</v>
      </c>
      <c r="B24" s="153">
        <v>1436.9</v>
      </c>
      <c r="C24" s="153"/>
      <c r="D24" s="153">
        <v>3.3</v>
      </c>
      <c r="E24" s="153">
        <v>351.7</v>
      </c>
      <c r="F24" s="153">
        <v>57.1</v>
      </c>
      <c r="G24" s="153"/>
      <c r="H24" s="153">
        <v>26</v>
      </c>
      <c r="I24" s="153"/>
      <c r="J24" s="153"/>
      <c r="K24" s="153"/>
      <c r="L24" s="153">
        <v>40.2</v>
      </c>
      <c r="M24" s="153">
        <v>6.4</v>
      </c>
      <c r="N24" s="153">
        <v>16.1</v>
      </c>
      <c r="O24" s="153"/>
      <c r="P24" s="153">
        <v>80</v>
      </c>
      <c r="Q24" s="153"/>
      <c r="R24" s="153">
        <v>198.4</v>
      </c>
      <c r="S24" s="153"/>
      <c r="T24" s="153"/>
      <c r="U24" s="148"/>
      <c r="V24" s="165">
        <f t="shared" si="0"/>
        <v>2216.1</v>
      </c>
    </row>
    <row r="25" spans="1:22" ht="12.75">
      <c r="A25" s="8" t="s">
        <v>195</v>
      </c>
      <c r="B25" s="153">
        <v>563.3</v>
      </c>
      <c r="C25" s="153"/>
      <c r="D25" s="153">
        <v>37.6</v>
      </c>
      <c r="E25" s="153">
        <v>127.5</v>
      </c>
      <c r="F25" s="153">
        <v>118.3</v>
      </c>
      <c r="G25" s="153">
        <v>17.4</v>
      </c>
      <c r="H25" s="153">
        <v>82.7</v>
      </c>
      <c r="I25" s="153">
        <v>3.1</v>
      </c>
      <c r="J25" s="153"/>
      <c r="K25" s="153"/>
      <c r="L25" s="153">
        <v>32</v>
      </c>
      <c r="M25" s="153"/>
      <c r="N25" s="153"/>
      <c r="O25" s="153"/>
      <c r="P25" s="153">
        <v>37.9</v>
      </c>
      <c r="Q25" s="153">
        <v>18</v>
      </c>
      <c r="R25" s="153">
        <v>185.6</v>
      </c>
      <c r="S25" s="153"/>
      <c r="T25" s="153"/>
      <c r="U25" s="148"/>
      <c r="V25" s="165">
        <f t="shared" si="0"/>
        <v>1223.3999999999999</v>
      </c>
    </row>
    <row r="26" spans="1:22" ht="12.75">
      <c r="A26" s="8" t="s">
        <v>196</v>
      </c>
      <c r="B26" s="153"/>
      <c r="C26" s="153"/>
      <c r="D26" s="153">
        <v>20</v>
      </c>
      <c r="E26" s="153"/>
      <c r="F26" s="153">
        <v>46.1</v>
      </c>
      <c r="G26" s="153"/>
      <c r="H26" s="153"/>
      <c r="I26" s="153"/>
      <c r="J26" s="153"/>
      <c r="K26" s="153"/>
      <c r="L26" s="153"/>
      <c r="M26" s="153"/>
      <c r="N26" s="153"/>
      <c r="O26" s="153"/>
      <c r="P26" s="153"/>
      <c r="Q26" s="153"/>
      <c r="R26" s="153"/>
      <c r="S26" s="153"/>
      <c r="T26" s="153"/>
      <c r="U26" s="148"/>
      <c r="V26" s="165">
        <f t="shared" si="0"/>
        <v>66.1</v>
      </c>
    </row>
    <row r="27" spans="1:22" ht="12.75">
      <c r="A27" s="8" t="s">
        <v>197</v>
      </c>
      <c r="B27" s="153">
        <v>1748.1</v>
      </c>
      <c r="C27" s="153"/>
      <c r="D27" s="153">
        <v>56</v>
      </c>
      <c r="E27" s="153">
        <v>640.2</v>
      </c>
      <c r="F27" s="153">
        <v>4.5</v>
      </c>
      <c r="G27" s="153">
        <v>57.9</v>
      </c>
      <c r="H27" s="153">
        <v>58</v>
      </c>
      <c r="I27" s="153"/>
      <c r="J27" s="153"/>
      <c r="K27" s="153"/>
      <c r="L27" s="153">
        <v>84.3</v>
      </c>
      <c r="M27" s="153"/>
      <c r="N27" s="153">
        <v>9.4</v>
      </c>
      <c r="O27" s="153">
        <v>6.7</v>
      </c>
      <c r="P27" s="153">
        <v>191.1</v>
      </c>
      <c r="Q27" s="153"/>
      <c r="R27" s="153">
        <v>343.3</v>
      </c>
      <c r="S27" s="153"/>
      <c r="T27" s="153"/>
      <c r="U27" s="148">
        <v>2.6</v>
      </c>
      <c r="V27" s="165">
        <f t="shared" si="0"/>
        <v>3202.1000000000004</v>
      </c>
    </row>
    <row r="28" spans="1:22" ht="12.75">
      <c r="A28" s="8" t="s">
        <v>198</v>
      </c>
      <c r="B28" s="153">
        <v>2436.9</v>
      </c>
      <c r="C28" s="153"/>
      <c r="D28" s="153">
        <v>71.3</v>
      </c>
      <c r="E28" s="153">
        <v>420.3</v>
      </c>
      <c r="F28" s="153"/>
      <c r="G28" s="153">
        <v>13.3</v>
      </c>
      <c r="H28" s="153">
        <v>96.1</v>
      </c>
      <c r="I28" s="153"/>
      <c r="J28" s="153"/>
      <c r="K28" s="153">
        <v>5.5</v>
      </c>
      <c r="L28" s="153">
        <v>44.8</v>
      </c>
      <c r="M28" s="153">
        <v>1</v>
      </c>
      <c r="N28" s="153">
        <v>27.2</v>
      </c>
      <c r="O28" s="153">
        <v>23.8</v>
      </c>
      <c r="P28" s="153">
        <v>237.9</v>
      </c>
      <c r="Q28" s="153">
        <v>5.5</v>
      </c>
      <c r="R28" s="153">
        <v>481.7</v>
      </c>
      <c r="S28" s="153">
        <v>0.7</v>
      </c>
      <c r="T28" s="153"/>
      <c r="U28" s="148"/>
      <c r="V28" s="165">
        <f t="shared" si="0"/>
        <v>3866.0000000000005</v>
      </c>
    </row>
    <row r="29" spans="1:22" ht="12.75">
      <c r="A29" s="8" t="s">
        <v>508</v>
      </c>
      <c r="B29" s="153"/>
      <c r="C29" s="153"/>
      <c r="D29" s="153"/>
      <c r="E29" s="153">
        <v>0.3</v>
      </c>
      <c r="F29" s="153"/>
      <c r="G29" s="153"/>
      <c r="H29" s="153"/>
      <c r="I29" s="153"/>
      <c r="J29" s="153"/>
      <c r="K29" s="153"/>
      <c r="L29" s="153"/>
      <c r="M29" s="153"/>
      <c r="N29" s="153">
        <v>0.3</v>
      </c>
      <c r="O29" s="153">
        <v>0.3</v>
      </c>
      <c r="P29" s="153">
        <v>0.3</v>
      </c>
      <c r="Q29" s="153"/>
      <c r="R29" s="153"/>
      <c r="S29" s="153"/>
      <c r="T29" s="153"/>
      <c r="U29" s="221"/>
      <c r="V29" s="165">
        <f t="shared" si="0"/>
        <v>1.2</v>
      </c>
    </row>
    <row r="30" spans="1:22" ht="12.75">
      <c r="A30" s="8" t="s">
        <v>200</v>
      </c>
      <c r="B30" s="153"/>
      <c r="C30" s="153"/>
      <c r="D30" s="153"/>
      <c r="E30" s="153"/>
      <c r="F30" s="153">
        <v>0.5</v>
      </c>
      <c r="G30" s="153"/>
      <c r="H30" s="153"/>
      <c r="I30" s="153"/>
      <c r="J30" s="153"/>
      <c r="K30" s="153"/>
      <c r="L30" s="153"/>
      <c r="M30" s="153"/>
      <c r="N30" s="153"/>
      <c r="O30" s="153"/>
      <c r="P30" s="153"/>
      <c r="Q30" s="153"/>
      <c r="R30" s="153"/>
      <c r="S30" s="153"/>
      <c r="T30" s="153"/>
      <c r="U30" s="148"/>
      <c r="V30" s="165">
        <f t="shared" si="0"/>
        <v>0.5</v>
      </c>
    </row>
    <row r="31" spans="1:22" ht="12.75">
      <c r="A31" s="8" t="s">
        <v>201</v>
      </c>
      <c r="B31" s="153"/>
      <c r="C31" s="153"/>
      <c r="D31" s="153"/>
      <c r="E31" s="153"/>
      <c r="F31" s="153">
        <v>1.5</v>
      </c>
      <c r="G31" s="153"/>
      <c r="H31" s="153"/>
      <c r="I31" s="153"/>
      <c r="J31" s="153"/>
      <c r="K31" s="153"/>
      <c r="L31" s="153"/>
      <c r="M31" s="153"/>
      <c r="N31" s="153"/>
      <c r="O31" s="153"/>
      <c r="P31" s="153"/>
      <c r="Q31" s="153"/>
      <c r="R31" s="153"/>
      <c r="S31" s="153"/>
      <c r="T31" s="153"/>
      <c r="U31" s="148"/>
      <c r="V31" s="165">
        <f t="shared" si="0"/>
        <v>1.5</v>
      </c>
    </row>
    <row r="32" spans="1:22" ht="12.75">
      <c r="A32" s="8" t="s">
        <v>202</v>
      </c>
      <c r="B32" s="153">
        <v>16.6</v>
      </c>
      <c r="C32" s="153"/>
      <c r="D32" s="153"/>
      <c r="E32" s="153">
        <v>10</v>
      </c>
      <c r="F32" s="153">
        <v>27.2</v>
      </c>
      <c r="G32" s="153"/>
      <c r="H32" s="153"/>
      <c r="I32" s="153"/>
      <c r="J32" s="153"/>
      <c r="K32" s="153"/>
      <c r="L32" s="153"/>
      <c r="M32" s="153"/>
      <c r="N32" s="153"/>
      <c r="O32" s="153"/>
      <c r="P32" s="153"/>
      <c r="Q32" s="153"/>
      <c r="R32" s="153"/>
      <c r="S32" s="153"/>
      <c r="T32" s="153"/>
      <c r="U32" s="148"/>
      <c r="V32" s="165">
        <f t="shared" si="0"/>
        <v>53.8</v>
      </c>
    </row>
    <row r="33" spans="1:22" ht="12.75">
      <c r="A33" s="8" t="s">
        <v>203</v>
      </c>
      <c r="B33" s="153">
        <v>840.4</v>
      </c>
      <c r="C33" s="153">
        <v>1.9</v>
      </c>
      <c r="D33" s="153">
        <v>73.2</v>
      </c>
      <c r="E33" s="153">
        <v>516.8</v>
      </c>
      <c r="F33" s="153">
        <v>22.1</v>
      </c>
      <c r="G33" s="153">
        <v>9.6</v>
      </c>
      <c r="H33" s="153">
        <v>28.2</v>
      </c>
      <c r="I33" s="153"/>
      <c r="J33" s="153"/>
      <c r="K33" s="153">
        <v>9.5</v>
      </c>
      <c r="L33" s="153">
        <v>30.8</v>
      </c>
      <c r="M33" s="153"/>
      <c r="N33" s="153"/>
      <c r="O33" s="153">
        <v>20.5</v>
      </c>
      <c r="P33" s="153">
        <v>131.2</v>
      </c>
      <c r="Q33" s="153"/>
      <c r="R33" s="153">
        <v>279.8</v>
      </c>
      <c r="S33" s="153">
        <v>0.8</v>
      </c>
      <c r="T33" s="153"/>
      <c r="U33" s="148">
        <v>26</v>
      </c>
      <c r="V33" s="165">
        <f t="shared" si="0"/>
        <v>1990.7999999999997</v>
      </c>
    </row>
    <row r="34" spans="1:22" ht="12.75">
      <c r="A34" s="8" t="s">
        <v>204</v>
      </c>
      <c r="B34" s="148">
        <v>14.6</v>
      </c>
      <c r="C34" s="148">
        <v>27</v>
      </c>
      <c r="D34" s="148"/>
      <c r="E34" s="148">
        <v>1</v>
      </c>
      <c r="F34" s="148">
        <v>17</v>
      </c>
      <c r="G34" s="148"/>
      <c r="H34" s="148"/>
      <c r="I34" s="148"/>
      <c r="J34" s="148">
        <v>0.5</v>
      </c>
      <c r="K34" s="148">
        <v>0.5</v>
      </c>
      <c r="L34" s="148"/>
      <c r="M34" s="148"/>
      <c r="N34" s="148"/>
      <c r="O34" s="148"/>
      <c r="P34" s="148"/>
      <c r="Q34" s="148"/>
      <c r="R34" s="148"/>
      <c r="S34" s="148"/>
      <c r="T34" s="148"/>
      <c r="U34" s="148"/>
      <c r="V34" s="165">
        <f t="shared" si="0"/>
        <v>60.6</v>
      </c>
    </row>
    <row r="35" spans="1:22" ht="13.5">
      <c r="A35" s="94" t="s">
        <v>163</v>
      </c>
      <c r="B35" s="156">
        <f aca="true" t="shared" si="1" ref="B35:U35">SUM(B3:B34)</f>
        <v>15535.5</v>
      </c>
      <c r="C35" s="156">
        <f t="shared" si="1"/>
        <v>52.4</v>
      </c>
      <c r="D35" s="156">
        <f t="shared" si="1"/>
        <v>446.8</v>
      </c>
      <c r="E35" s="156">
        <f t="shared" si="1"/>
        <v>5083.4</v>
      </c>
      <c r="F35" s="156">
        <f t="shared" si="1"/>
        <v>308.3</v>
      </c>
      <c r="G35" s="156">
        <f t="shared" si="1"/>
        <v>197.20000000000002</v>
      </c>
      <c r="H35" s="156">
        <f t="shared" si="1"/>
        <v>962.8000000000002</v>
      </c>
      <c r="I35" s="156">
        <f t="shared" si="1"/>
        <v>7.5</v>
      </c>
      <c r="J35" s="156">
        <f t="shared" si="1"/>
        <v>7.5</v>
      </c>
      <c r="K35" s="156">
        <f t="shared" si="1"/>
        <v>22.8</v>
      </c>
      <c r="L35" s="156">
        <f t="shared" si="1"/>
        <v>373.8</v>
      </c>
      <c r="M35" s="156">
        <f t="shared" si="1"/>
        <v>12.100000000000001</v>
      </c>
      <c r="N35" s="156">
        <f t="shared" si="1"/>
        <v>73.89999999999999</v>
      </c>
      <c r="O35" s="156">
        <f t="shared" si="1"/>
        <v>63.099999999999994</v>
      </c>
      <c r="P35" s="156">
        <f t="shared" si="1"/>
        <v>1195.1</v>
      </c>
      <c r="Q35" s="156">
        <f t="shared" si="1"/>
        <v>154.4</v>
      </c>
      <c r="R35" s="156">
        <f t="shared" si="1"/>
        <v>2620.6000000000004</v>
      </c>
      <c r="S35" s="156">
        <f t="shared" si="1"/>
        <v>1.5</v>
      </c>
      <c r="T35" s="156">
        <f>SUM(T3:T34)</f>
        <v>4</v>
      </c>
      <c r="U35" s="220">
        <f t="shared" si="1"/>
        <v>38.7</v>
      </c>
      <c r="V35" s="166">
        <f>SUM(B35:U35)</f>
        <v>27161.399999999998</v>
      </c>
    </row>
    <row r="36" spans="2:20" ht="12.75">
      <c r="B36" s="153"/>
      <c r="C36" s="153"/>
      <c r="D36" s="153"/>
      <c r="E36" s="153"/>
      <c r="F36" s="153"/>
      <c r="G36" s="153"/>
      <c r="H36" s="153"/>
      <c r="I36" s="153"/>
      <c r="J36" s="153"/>
      <c r="K36" s="153"/>
      <c r="L36" s="153"/>
      <c r="M36" s="153"/>
      <c r="N36" s="153"/>
      <c r="O36" s="153"/>
      <c r="P36" s="153"/>
      <c r="Q36" s="153"/>
      <c r="R36" s="153"/>
      <c r="S36" s="153"/>
      <c r="T36" s="153"/>
    </row>
  </sheetData>
  <hyperlinks>
    <hyperlink ref="W1" location="Indice!A1" display="Indice!A1"/>
  </hyperlinks>
  <printOptions gridLines="1" horizontalCentered="1"/>
  <pageMargins left="0.5118110236220472" right="0.3937007874015748" top="1.1811023622047245" bottom="1" header="0.35433070866141736" footer="0.1968503937007874"/>
  <pageSetup horizontalDpi="120" verticalDpi="120" orientation="landscape" r:id="rId1"/>
  <headerFooter alignWithMargins="0">
    <oddHeader>&amp;L&amp;8 &amp;10SERVICIO AGRÍCOLA Y GANADERO
Departamento Protección Agrícola
VIñas y Vinos&amp;C&amp;14
SUPERFICIE COMUNAL DE CEPAJES TINTOS
PARA VINIFICACIÓN -  VIª REGIÓN (ha.)&amp;R&amp;12CUADRO Nº 21</oddHeader>
    <oddFooter>&amp;L&amp;F</oddFooter>
  </headerFooter>
</worksheet>
</file>

<file path=xl/worksheets/sheet27.xml><?xml version="1.0" encoding="utf-8"?>
<worksheet xmlns="http://schemas.openxmlformats.org/spreadsheetml/2006/main" xmlns:r="http://schemas.openxmlformats.org/officeDocument/2006/relationships">
  <dimension ref="A1:S34"/>
  <sheetViews>
    <sheetView workbookViewId="0" topLeftCell="A1">
      <selection activeCell="S1" sqref="S1"/>
    </sheetView>
  </sheetViews>
  <sheetFormatPr defaultColWidth="11.421875" defaultRowHeight="12.75"/>
  <cols>
    <col min="1" max="1" width="15.7109375" style="8" customWidth="1"/>
    <col min="2" max="2" width="6.140625" style="8" customWidth="1"/>
    <col min="3" max="3" width="4.421875" style="8" customWidth="1"/>
    <col min="4" max="4" width="3.57421875" style="8" customWidth="1"/>
    <col min="5" max="5" width="4.421875" style="8" customWidth="1"/>
    <col min="6" max="7" width="5.28125" style="8" customWidth="1"/>
    <col min="8" max="9" width="4.421875" style="8" customWidth="1"/>
    <col min="10" max="10" width="3.57421875" style="8" customWidth="1"/>
    <col min="11" max="11" width="4.421875" style="8" customWidth="1"/>
    <col min="12" max="12" width="4.00390625" style="8" bestFit="1" customWidth="1"/>
    <col min="13" max="17" width="4.421875" style="8" customWidth="1"/>
    <col min="18" max="18" width="7.00390625" style="0" customWidth="1"/>
  </cols>
  <sheetData>
    <row r="1" spans="1:19" ht="69.75" customHeight="1">
      <c r="A1" s="19" t="s">
        <v>115</v>
      </c>
      <c r="B1" s="20" t="s">
        <v>43</v>
      </c>
      <c r="C1" s="43" t="s">
        <v>50</v>
      </c>
      <c r="D1" s="20" t="s">
        <v>525</v>
      </c>
      <c r="E1" s="20" t="s">
        <v>49</v>
      </c>
      <c r="F1" s="20" t="s">
        <v>41</v>
      </c>
      <c r="G1" s="20" t="s">
        <v>44</v>
      </c>
      <c r="H1" s="20" t="s">
        <v>45</v>
      </c>
      <c r="I1" s="20" t="s">
        <v>46</v>
      </c>
      <c r="J1" s="20" t="s">
        <v>75</v>
      </c>
      <c r="K1" s="20" t="s">
        <v>53</v>
      </c>
      <c r="L1" s="20" t="s">
        <v>54</v>
      </c>
      <c r="M1" s="20" t="s">
        <v>55</v>
      </c>
      <c r="N1" s="44" t="s">
        <v>526</v>
      </c>
      <c r="O1" s="44" t="s">
        <v>512</v>
      </c>
      <c r="P1" s="44" t="s">
        <v>513</v>
      </c>
      <c r="Q1" s="203" t="s">
        <v>514</v>
      </c>
      <c r="R1" s="92" t="s">
        <v>524</v>
      </c>
      <c r="S1" s="281" t="s">
        <v>594</v>
      </c>
    </row>
    <row r="2" spans="1:18" ht="12.75">
      <c r="A2" s="8" t="s">
        <v>171</v>
      </c>
      <c r="B2" s="221">
        <v>39.2</v>
      </c>
      <c r="C2" s="221"/>
      <c r="D2" s="221"/>
      <c r="E2" s="221">
        <v>5.8</v>
      </c>
      <c r="F2" s="221">
        <v>257.9</v>
      </c>
      <c r="G2" s="221">
        <v>79.5</v>
      </c>
      <c r="H2" s="221">
        <v>0.2</v>
      </c>
      <c r="I2" s="221"/>
      <c r="J2" s="221"/>
      <c r="K2" s="221"/>
      <c r="L2" s="221">
        <v>0.8</v>
      </c>
      <c r="M2" s="221"/>
      <c r="N2" s="221"/>
      <c r="O2" s="221"/>
      <c r="P2" s="221"/>
      <c r="R2" s="160">
        <f>SUM(B2:Q2)</f>
        <v>383.4</v>
      </c>
    </row>
    <row r="3" spans="1:18" ht="12.75">
      <c r="A3" s="8" t="s">
        <v>172</v>
      </c>
      <c r="B3" s="148">
        <v>14.5</v>
      </c>
      <c r="C3" s="148"/>
      <c r="D3" s="148"/>
      <c r="E3" s="148"/>
      <c r="F3" s="148">
        <v>57.4</v>
      </c>
      <c r="G3" s="148">
        <v>12</v>
      </c>
      <c r="H3" s="148"/>
      <c r="I3" s="148"/>
      <c r="J3" s="148"/>
      <c r="K3" s="148"/>
      <c r="L3" s="148"/>
      <c r="M3" s="148"/>
      <c r="N3" s="148"/>
      <c r="O3" s="148"/>
      <c r="P3" s="148"/>
      <c r="R3" s="160">
        <f>SUM(B3:Q3)</f>
        <v>83.9</v>
      </c>
    </row>
    <row r="4" spans="1:18" ht="12.75">
      <c r="A4" s="8" t="s">
        <v>173</v>
      </c>
      <c r="B4" s="148">
        <v>7</v>
      </c>
      <c r="C4" s="148"/>
      <c r="D4" s="148"/>
      <c r="E4" s="148"/>
      <c r="F4" s="148">
        <v>6</v>
      </c>
      <c r="G4" s="148"/>
      <c r="H4" s="148"/>
      <c r="I4" s="148"/>
      <c r="J4" s="148"/>
      <c r="K4" s="148"/>
      <c r="L4" s="148"/>
      <c r="M4" s="148"/>
      <c r="N4" s="148"/>
      <c r="O4" s="148"/>
      <c r="P4" s="148"/>
      <c r="R4" s="160">
        <f>SUM(B4:Q4)</f>
        <v>13</v>
      </c>
    </row>
    <row r="5" spans="1:18" ht="12.75">
      <c r="A5" s="8" t="s">
        <v>174</v>
      </c>
      <c r="B5" s="148">
        <v>28.3</v>
      </c>
      <c r="C5" s="148"/>
      <c r="D5" s="148"/>
      <c r="E5" s="148"/>
      <c r="F5" s="148">
        <v>67.5</v>
      </c>
      <c r="G5" s="148"/>
      <c r="H5" s="148"/>
      <c r="I5" s="148"/>
      <c r="J5" s="148"/>
      <c r="K5" s="148"/>
      <c r="L5" s="148"/>
      <c r="M5" s="148"/>
      <c r="N5" s="148"/>
      <c r="O5" s="148"/>
      <c r="P5" s="148"/>
      <c r="R5" s="160">
        <f>SUM(B5:Q5)</f>
        <v>95.8</v>
      </c>
    </row>
    <row r="6" spans="1:18" ht="12.75">
      <c r="A6" s="8" t="s">
        <v>211</v>
      </c>
      <c r="B6" s="148"/>
      <c r="C6" s="148"/>
      <c r="D6" s="148"/>
      <c r="E6" s="148"/>
      <c r="F6" s="148"/>
      <c r="G6" s="148"/>
      <c r="H6" s="148"/>
      <c r="I6" s="148"/>
      <c r="J6" s="148"/>
      <c r="K6" s="148"/>
      <c r="L6" s="148"/>
      <c r="M6" s="148"/>
      <c r="N6" s="148"/>
      <c r="O6" s="148"/>
      <c r="P6" s="148"/>
      <c r="R6" s="160"/>
    </row>
    <row r="7" spans="1:18" ht="12.75">
      <c r="A7" s="8" t="s">
        <v>176</v>
      </c>
      <c r="B7" s="148"/>
      <c r="C7" s="148"/>
      <c r="D7" s="148"/>
      <c r="E7" s="148"/>
      <c r="F7" s="148">
        <v>5.5</v>
      </c>
      <c r="G7" s="148"/>
      <c r="H7" s="148">
        <v>0.3</v>
      </c>
      <c r="I7" s="148"/>
      <c r="J7" s="148">
        <v>0.2</v>
      </c>
      <c r="K7" s="148"/>
      <c r="L7" s="148"/>
      <c r="M7" s="148"/>
      <c r="N7" s="148"/>
      <c r="O7" s="148"/>
      <c r="P7" s="148"/>
      <c r="R7" s="160">
        <f aca="true" t="shared" si="0" ref="R7:R28">SUM(B7:Q7)</f>
        <v>6</v>
      </c>
    </row>
    <row r="8" spans="1:18" ht="12.75">
      <c r="A8" s="8" t="s">
        <v>177</v>
      </c>
      <c r="B8" s="148">
        <v>145.1</v>
      </c>
      <c r="C8" s="148"/>
      <c r="D8" s="148"/>
      <c r="E8" s="148"/>
      <c r="F8" s="148">
        <v>94.4</v>
      </c>
      <c r="G8" s="148">
        <v>12</v>
      </c>
      <c r="H8" s="148">
        <v>13.5</v>
      </c>
      <c r="I8" s="148"/>
      <c r="J8" s="148"/>
      <c r="K8" s="148">
        <v>5.7</v>
      </c>
      <c r="L8" s="148"/>
      <c r="M8" s="148">
        <v>7.6</v>
      </c>
      <c r="N8" s="148">
        <v>1.1</v>
      </c>
      <c r="O8" s="148"/>
      <c r="P8" s="148"/>
      <c r="R8" s="160">
        <f t="shared" si="0"/>
        <v>279.40000000000003</v>
      </c>
    </row>
    <row r="9" spans="1:18" ht="12.75">
      <c r="A9" s="8" t="s">
        <v>178</v>
      </c>
      <c r="B9" s="148">
        <v>47.2</v>
      </c>
      <c r="C9" s="148"/>
      <c r="D9" s="148"/>
      <c r="E9" s="148">
        <v>1.8</v>
      </c>
      <c r="F9" s="148">
        <v>35.3</v>
      </c>
      <c r="G9" s="148">
        <v>26</v>
      </c>
      <c r="H9" s="148"/>
      <c r="I9" s="148"/>
      <c r="J9" s="148"/>
      <c r="K9" s="148">
        <v>1.6</v>
      </c>
      <c r="L9" s="148"/>
      <c r="M9" s="148">
        <v>0.1</v>
      </c>
      <c r="N9" s="148"/>
      <c r="O9" s="148"/>
      <c r="P9" s="148"/>
      <c r="R9" s="160">
        <f t="shared" si="0"/>
        <v>111.99999999999999</v>
      </c>
    </row>
    <row r="10" spans="1:18" ht="12.75">
      <c r="A10" s="8" t="s">
        <v>179</v>
      </c>
      <c r="B10" s="148">
        <v>15.4</v>
      </c>
      <c r="C10" s="148"/>
      <c r="D10" s="148"/>
      <c r="E10" s="148"/>
      <c r="F10" s="148">
        <v>4.5</v>
      </c>
      <c r="G10" s="148">
        <v>0.8</v>
      </c>
      <c r="H10" s="148">
        <v>0.3</v>
      </c>
      <c r="I10" s="148"/>
      <c r="J10" s="148"/>
      <c r="K10" s="148"/>
      <c r="L10" s="148"/>
      <c r="M10" s="148"/>
      <c r="N10" s="148"/>
      <c r="O10" s="148"/>
      <c r="P10" s="148"/>
      <c r="R10" s="160">
        <f t="shared" si="0"/>
        <v>21</v>
      </c>
    </row>
    <row r="11" spans="1:18" ht="12.75">
      <c r="A11" s="8" t="s">
        <v>212</v>
      </c>
      <c r="B11" s="148">
        <v>21.3</v>
      </c>
      <c r="C11" s="148"/>
      <c r="D11" s="148"/>
      <c r="E11" s="148"/>
      <c r="F11" s="148">
        <v>7</v>
      </c>
      <c r="G11" s="148"/>
      <c r="H11" s="148"/>
      <c r="I11" s="148"/>
      <c r="J11" s="148"/>
      <c r="K11" s="148"/>
      <c r="L11" s="148"/>
      <c r="M11" s="148"/>
      <c r="N11" s="148"/>
      <c r="O11" s="148"/>
      <c r="P11" s="148"/>
      <c r="R11" s="160">
        <f t="shared" si="0"/>
        <v>28.3</v>
      </c>
    </row>
    <row r="12" spans="1:18" ht="12.75">
      <c r="A12" s="8" t="s">
        <v>181</v>
      </c>
      <c r="B12" s="148">
        <v>29.3</v>
      </c>
      <c r="C12" s="148"/>
      <c r="D12" s="148"/>
      <c r="E12" s="148"/>
      <c r="F12" s="148">
        <v>0.5</v>
      </c>
      <c r="G12" s="148">
        <v>0.2</v>
      </c>
      <c r="H12" s="148"/>
      <c r="I12" s="148"/>
      <c r="J12" s="148"/>
      <c r="K12" s="148"/>
      <c r="L12" s="148"/>
      <c r="M12" s="148"/>
      <c r="N12" s="148"/>
      <c r="O12" s="148"/>
      <c r="P12" s="148"/>
      <c r="R12" s="160">
        <f t="shared" si="0"/>
        <v>30</v>
      </c>
    </row>
    <row r="13" spans="1:18" ht="12.75">
      <c r="A13" s="8" t="s">
        <v>182</v>
      </c>
      <c r="B13" s="148">
        <v>0.4</v>
      </c>
      <c r="C13" s="148"/>
      <c r="D13" s="148"/>
      <c r="E13" s="148"/>
      <c r="F13" s="148">
        <v>44.2</v>
      </c>
      <c r="G13" s="148"/>
      <c r="H13" s="148"/>
      <c r="I13" s="148"/>
      <c r="J13" s="148"/>
      <c r="K13" s="148"/>
      <c r="L13" s="148"/>
      <c r="M13" s="148">
        <v>0.5</v>
      </c>
      <c r="N13" s="148">
        <v>12</v>
      </c>
      <c r="O13" s="148"/>
      <c r="P13" s="148"/>
      <c r="R13" s="160">
        <f t="shared" si="0"/>
        <v>57.1</v>
      </c>
    </row>
    <row r="14" spans="1:18" ht="12.75">
      <c r="A14" s="8" t="s">
        <v>183</v>
      </c>
      <c r="B14" s="148">
        <v>103.6</v>
      </c>
      <c r="C14" s="148">
        <v>23.3</v>
      </c>
      <c r="D14" s="148"/>
      <c r="E14" s="148"/>
      <c r="F14" s="148"/>
      <c r="G14" s="148"/>
      <c r="H14" s="148"/>
      <c r="I14" s="148"/>
      <c r="J14" s="148"/>
      <c r="K14" s="148"/>
      <c r="L14" s="148"/>
      <c r="M14" s="148"/>
      <c r="N14" s="148"/>
      <c r="O14" s="148"/>
      <c r="P14" s="148"/>
      <c r="R14" s="160">
        <f t="shared" si="0"/>
        <v>126.89999999999999</v>
      </c>
    </row>
    <row r="15" spans="1:18" ht="12.75">
      <c r="A15" s="8" t="s">
        <v>184</v>
      </c>
      <c r="B15" s="148"/>
      <c r="C15" s="148"/>
      <c r="D15" s="148"/>
      <c r="E15" s="148"/>
      <c r="F15" s="148">
        <v>2.6</v>
      </c>
      <c r="G15" s="148">
        <v>2.4</v>
      </c>
      <c r="H15" s="148"/>
      <c r="I15" s="148"/>
      <c r="J15" s="148"/>
      <c r="K15" s="148"/>
      <c r="L15" s="148"/>
      <c r="M15" s="148"/>
      <c r="N15" s="148"/>
      <c r="O15" s="148"/>
      <c r="P15" s="148"/>
      <c r="R15" s="160">
        <f t="shared" si="0"/>
        <v>5</v>
      </c>
    </row>
    <row r="16" spans="1:18" ht="12.75">
      <c r="A16" s="8" t="s">
        <v>186</v>
      </c>
      <c r="B16" s="148">
        <v>3</v>
      </c>
      <c r="C16" s="148"/>
      <c r="D16" s="148">
        <v>0.5</v>
      </c>
      <c r="E16" s="148"/>
      <c r="F16" s="148"/>
      <c r="G16" s="148">
        <v>0.1</v>
      </c>
      <c r="H16" s="148">
        <v>6.5</v>
      </c>
      <c r="I16" s="148"/>
      <c r="J16" s="148"/>
      <c r="K16" s="157"/>
      <c r="L16" s="157"/>
      <c r="M16" s="157"/>
      <c r="N16" s="148">
        <v>0.4</v>
      </c>
      <c r="O16" s="148"/>
      <c r="P16" s="148"/>
      <c r="R16" s="161">
        <f t="shared" si="0"/>
        <v>10.5</v>
      </c>
    </row>
    <row r="17" spans="1:18" ht="12.75">
      <c r="A17" s="8" t="s">
        <v>187</v>
      </c>
      <c r="B17" s="148">
        <v>8.6</v>
      </c>
      <c r="C17" s="148"/>
      <c r="D17" s="148"/>
      <c r="E17" s="148"/>
      <c r="F17" s="148"/>
      <c r="G17" s="148"/>
      <c r="H17" s="148"/>
      <c r="I17" s="148"/>
      <c r="J17" s="148"/>
      <c r="K17" s="157"/>
      <c r="L17" s="157"/>
      <c r="M17" s="157"/>
      <c r="N17" s="148"/>
      <c r="O17" s="148"/>
      <c r="P17" s="148"/>
      <c r="R17" s="160">
        <f t="shared" si="0"/>
        <v>8.6</v>
      </c>
    </row>
    <row r="18" spans="1:18" ht="12.75">
      <c r="A18" s="8" t="s">
        <v>189</v>
      </c>
      <c r="B18" s="221">
        <v>72.1</v>
      </c>
      <c r="C18" s="221"/>
      <c r="D18" s="221">
        <v>2</v>
      </c>
      <c r="E18" s="221">
        <v>8.7</v>
      </c>
      <c r="F18" s="221">
        <v>55.8</v>
      </c>
      <c r="G18" s="221">
        <v>19.2</v>
      </c>
      <c r="H18" s="221">
        <v>5.2</v>
      </c>
      <c r="I18" s="221">
        <v>5.5</v>
      </c>
      <c r="J18" s="221">
        <v>0.8</v>
      </c>
      <c r="K18" s="221"/>
      <c r="L18" s="221"/>
      <c r="M18" s="221">
        <v>1.2</v>
      </c>
      <c r="N18" s="221"/>
      <c r="O18" s="221"/>
      <c r="P18" s="221">
        <v>2.3</v>
      </c>
      <c r="R18" s="160">
        <f t="shared" si="0"/>
        <v>172.79999999999998</v>
      </c>
    </row>
    <row r="19" spans="1:18" ht="12.75">
      <c r="A19" s="8" t="s">
        <v>190</v>
      </c>
      <c r="B19" s="148">
        <v>119.2</v>
      </c>
      <c r="C19" s="148"/>
      <c r="D19" s="148"/>
      <c r="E19" s="148">
        <v>2</v>
      </c>
      <c r="F19" s="148">
        <v>20.4</v>
      </c>
      <c r="G19" s="148">
        <v>7</v>
      </c>
      <c r="H19" s="148"/>
      <c r="I19" s="148"/>
      <c r="J19" s="148"/>
      <c r="K19" s="148"/>
      <c r="L19" s="148"/>
      <c r="M19" s="148">
        <v>24.6</v>
      </c>
      <c r="N19" s="148"/>
      <c r="O19" s="148"/>
      <c r="P19" s="148"/>
      <c r="R19" s="160">
        <f t="shared" si="0"/>
        <v>173.2</v>
      </c>
    </row>
    <row r="20" spans="1:18" ht="12.75">
      <c r="A20" s="8" t="s">
        <v>191</v>
      </c>
      <c r="B20" s="148">
        <v>77.5</v>
      </c>
      <c r="C20" s="148"/>
      <c r="D20" s="148"/>
      <c r="E20" s="148"/>
      <c r="F20" s="148">
        <v>13.8</v>
      </c>
      <c r="G20" s="148">
        <v>23.1</v>
      </c>
      <c r="H20" s="148">
        <v>1</v>
      </c>
      <c r="I20" s="148"/>
      <c r="J20" s="148"/>
      <c r="K20" s="148"/>
      <c r="L20" s="148"/>
      <c r="M20" s="148"/>
      <c r="N20" s="148"/>
      <c r="O20" s="148"/>
      <c r="P20" s="148"/>
      <c r="R20" s="160">
        <f t="shared" si="0"/>
        <v>115.4</v>
      </c>
    </row>
    <row r="21" spans="1:18" ht="12.75">
      <c r="A21" s="8" t="s">
        <v>192</v>
      </c>
      <c r="B21" s="148">
        <v>174.7</v>
      </c>
      <c r="C21" s="148">
        <v>9.2</v>
      </c>
      <c r="D21" s="148"/>
      <c r="E21" s="148"/>
      <c r="F21" s="148">
        <v>87.5</v>
      </c>
      <c r="G21" s="148">
        <v>42.1</v>
      </c>
      <c r="H21" s="148">
        <v>9.1</v>
      </c>
      <c r="I21" s="148">
        <v>10</v>
      </c>
      <c r="J21" s="148"/>
      <c r="K21" s="148"/>
      <c r="L21" s="148"/>
      <c r="M21" s="148">
        <v>7.8</v>
      </c>
      <c r="N21" s="148"/>
      <c r="O21" s="148"/>
      <c r="P21" s="148"/>
      <c r="R21" s="160">
        <f t="shared" si="0"/>
        <v>340.40000000000003</v>
      </c>
    </row>
    <row r="22" spans="1:18" ht="12.75">
      <c r="A22" s="8" t="s">
        <v>193</v>
      </c>
      <c r="B22" s="148">
        <v>52.3</v>
      </c>
      <c r="C22" s="148"/>
      <c r="D22" s="148"/>
      <c r="E22" s="148"/>
      <c r="F22" s="148">
        <v>33.8</v>
      </c>
      <c r="G22" s="148">
        <v>32</v>
      </c>
      <c r="H22" s="148">
        <v>3</v>
      </c>
      <c r="I22" s="148"/>
      <c r="J22" s="148"/>
      <c r="K22" s="148"/>
      <c r="L22" s="148"/>
      <c r="M22" s="148"/>
      <c r="N22" s="148"/>
      <c r="O22" s="148"/>
      <c r="P22" s="148"/>
      <c r="R22" s="160">
        <f t="shared" si="0"/>
        <v>121.1</v>
      </c>
    </row>
    <row r="23" spans="1:18" ht="12.75">
      <c r="A23" s="8" t="s">
        <v>208</v>
      </c>
      <c r="B23" s="148">
        <v>58.5</v>
      </c>
      <c r="C23" s="148"/>
      <c r="D23" s="148">
        <v>1.5</v>
      </c>
      <c r="E23" s="148"/>
      <c r="F23" s="148">
        <v>15.9</v>
      </c>
      <c r="G23" s="148">
        <v>155.3</v>
      </c>
      <c r="H23" s="148">
        <v>24.8</v>
      </c>
      <c r="I23" s="148"/>
      <c r="J23" s="148"/>
      <c r="K23" s="148"/>
      <c r="L23" s="148"/>
      <c r="M23" s="148"/>
      <c r="N23" s="148"/>
      <c r="O23" s="148"/>
      <c r="P23" s="148"/>
      <c r="R23" s="160">
        <f t="shared" si="0"/>
        <v>256</v>
      </c>
    </row>
    <row r="24" spans="1:18" ht="12.75">
      <c r="A24" s="8" t="s">
        <v>195</v>
      </c>
      <c r="B24" s="148">
        <v>43.5</v>
      </c>
      <c r="C24" s="148"/>
      <c r="D24" s="148"/>
      <c r="E24" s="148"/>
      <c r="F24" s="148">
        <v>24.5</v>
      </c>
      <c r="G24" s="148">
        <v>8</v>
      </c>
      <c r="H24" s="148"/>
      <c r="I24" s="148"/>
      <c r="J24" s="148"/>
      <c r="K24" s="148">
        <v>1</v>
      </c>
      <c r="L24" s="148"/>
      <c r="M24" s="148"/>
      <c r="N24" s="148"/>
      <c r="O24" s="148"/>
      <c r="P24" s="148">
        <v>1</v>
      </c>
      <c r="R24" s="160">
        <f t="shared" si="0"/>
        <v>78</v>
      </c>
    </row>
    <row r="25" spans="1:18" ht="12.75">
      <c r="A25" s="8" t="s">
        <v>196</v>
      </c>
      <c r="B25" s="148"/>
      <c r="C25" s="148"/>
      <c r="D25" s="148"/>
      <c r="E25" s="148"/>
      <c r="F25" s="148"/>
      <c r="G25" s="148">
        <v>4.8</v>
      </c>
      <c r="H25" s="148"/>
      <c r="I25" s="148"/>
      <c r="J25" s="148"/>
      <c r="K25" s="148"/>
      <c r="L25" s="148"/>
      <c r="M25" s="148"/>
      <c r="N25" s="148"/>
      <c r="O25" s="148"/>
      <c r="P25" s="148"/>
      <c r="R25" s="160">
        <f t="shared" si="0"/>
        <v>4.8</v>
      </c>
    </row>
    <row r="26" spans="1:18" ht="12.75">
      <c r="A26" s="8" t="s">
        <v>197</v>
      </c>
      <c r="B26" s="148">
        <v>160.3</v>
      </c>
      <c r="C26" s="148"/>
      <c r="D26" s="148"/>
      <c r="E26" s="148">
        <v>4.9</v>
      </c>
      <c r="F26" s="148">
        <v>48.8</v>
      </c>
      <c r="G26" s="148">
        <v>29.2</v>
      </c>
      <c r="H26" s="148"/>
      <c r="I26" s="148"/>
      <c r="J26" s="148"/>
      <c r="K26" s="148">
        <v>1.5</v>
      </c>
      <c r="L26" s="148"/>
      <c r="M26" s="148">
        <v>2</v>
      </c>
      <c r="N26" s="148"/>
      <c r="O26" s="148"/>
      <c r="P26" s="148"/>
      <c r="R26" s="160">
        <f t="shared" si="0"/>
        <v>246.7</v>
      </c>
    </row>
    <row r="27" spans="1:18" ht="12.75">
      <c r="A27" s="8" t="s">
        <v>198</v>
      </c>
      <c r="B27" s="148">
        <v>185.7</v>
      </c>
      <c r="C27" s="148"/>
      <c r="D27" s="148"/>
      <c r="E27" s="148"/>
      <c r="F27" s="148">
        <v>22.3</v>
      </c>
      <c r="G27" s="148"/>
      <c r="H27" s="148"/>
      <c r="I27" s="148"/>
      <c r="J27" s="148">
        <v>1.2</v>
      </c>
      <c r="K27" s="148"/>
      <c r="L27" s="148"/>
      <c r="M27" s="148">
        <v>4.1</v>
      </c>
      <c r="N27" s="148"/>
      <c r="O27" s="148">
        <v>0.5</v>
      </c>
      <c r="P27" s="148">
        <v>0.2</v>
      </c>
      <c r="R27" s="160">
        <f t="shared" si="0"/>
        <v>213.99999999999997</v>
      </c>
    </row>
    <row r="28" spans="1:18" ht="12.75">
      <c r="A28" s="8" t="s">
        <v>508</v>
      </c>
      <c r="B28" s="221"/>
      <c r="C28" s="221"/>
      <c r="D28" s="221"/>
      <c r="E28" s="221"/>
      <c r="F28" s="221"/>
      <c r="G28" s="221"/>
      <c r="H28" s="221"/>
      <c r="I28" s="221"/>
      <c r="J28" s="221"/>
      <c r="K28" s="221"/>
      <c r="L28" s="221"/>
      <c r="M28" s="221">
        <v>0.3</v>
      </c>
      <c r="N28" s="158"/>
      <c r="O28" s="159"/>
      <c r="P28" s="162"/>
      <c r="R28" s="160">
        <f t="shared" si="0"/>
        <v>0.3</v>
      </c>
    </row>
    <row r="29" spans="1:18" ht="12.75">
      <c r="A29" s="8" t="s">
        <v>200</v>
      </c>
      <c r="B29" s="148"/>
      <c r="C29" s="148"/>
      <c r="D29" s="148"/>
      <c r="E29" s="148"/>
      <c r="F29" s="148"/>
      <c r="G29" s="148"/>
      <c r="H29" s="148"/>
      <c r="I29" s="148"/>
      <c r="J29" s="148"/>
      <c r="K29" s="148"/>
      <c r="L29" s="148"/>
      <c r="M29" s="148"/>
      <c r="N29" s="157"/>
      <c r="O29" s="155"/>
      <c r="P29" s="155"/>
      <c r="R29" s="160"/>
    </row>
    <row r="30" spans="1:18" ht="12.75">
      <c r="A30" s="8" t="s">
        <v>201</v>
      </c>
      <c r="B30" s="148"/>
      <c r="C30" s="148"/>
      <c r="D30" s="148"/>
      <c r="E30" s="148"/>
      <c r="F30" s="148"/>
      <c r="G30" s="148"/>
      <c r="H30" s="148"/>
      <c r="I30" s="148"/>
      <c r="J30" s="148"/>
      <c r="K30" s="148"/>
      <c r="L30" s="148"/>
      <c r="M30" s="148"/>
      <c r="N30" s="157"/>
      <c r="O30" s="155"/>
      <c r="P30" s="155"/>
      <c r="R30" s="160"/>
    </row>
    <row r="31" spans="1:18" ht="12.75">
      <c r="A31" s="8" t="s">
        <v>202</v>
      </c>
      <c r="B31" s="148"/>
      <c r="C31" s="148"/>
      <c r="D31" s="148"/>
      <c r="E31" s="148"/>
      <c r="F31" s="148"/>
      <c r="G31" s="148">
        <v>2</v>
      </c>
      <c r="H31" s="148"/>
      <c r="I31" s="148"/>
      <c r="J31" s="148"/>
      <c r="K31" s="148"/>
      <c r="L31" s="148"/>
      <c r="M31" s="148"/>
      <c r="N31" s="157"/>
      <c r="O31" s="155"/>
      <c r="P31" s="155"/>
      <c r="R31" s="160">
        <f>SUM(B31:Q31)</f>
        <v>2</v>
      </c>
    </row>
    <row r="32" spans="1:18" ht="12.75">
      <c r="A32" s="8" t="s">
        <v>203</v>
      </c>
      <c r="B32" s="148">
        <v>186.5</v>
      </c>
      <c r="C32" s="148">
        <v>5.8</v>
      </c>
      <c r="D32" s="148"/>
      <c r="E32" s="148"/>
      <c r="F32" s="148">
        <v>18</v>
      </c>
      <c r="G32" s="148">
        <v>20.8</v>
      </c>
      <c r="H32" s="148">
        <v>4</v>
      </c>
      <c r="I32" s="148">
        <v>2</v>
      </c>
      <c r="J32" s="148"/>
      <c r="K32" s="148">
        <v>4.1</v>
      </c>
      <c r="L32" s="148">
        <v>1.8</v>
      </c>
      <c r="M32" s="148">
        <v>30.1</v>
      </c>
      <c r="N32" s="157"/>
      <c r="O32" s="155"/>
      <c r="P32" s="155"/>
      <c r="R32" s="160">
        <f>SUM(B32:Q32)</f>
        <v>273.1</v>
      </c>
    </row>
    <row r="33" spans="1:18" ht="12.75">
      <c r="A33" s="8" t="s">
        <v>204</v>
      </c>
      <c r="B33" s="148">
        <v>9</v>
      </c>
      <c r="C33" s="148"/>
      <c r="D33" s="148"/>
      <c r="E33" s="148">
        <v>20.5</v>
      </c>
      <c r="F33" s="148"/>
      <c r="G33" s="148">
        <v>6.5</v>
      </c>
      <c r="H33" s="148">
        <v>4.5</v>
      </c>
      <c r="I33" s="148"/>
      <c r="J33" s="148"/>
      <c r="K33" s="148"/>
      <c r="L33" s="148"/>
      <c r="M33" s="148"/>
      <c r="N33" s="157"/>
      <c r="O33" s="155"/>
      <c r="P33" s="155"/>
      <c r="R33" s="160">
        <f>SUM(B33:Q33)</f>
        <v>40.5</v>
      </c>
    </row>
    <row r="34" spans="1:18" ht="12.75">
      <c r="A34" s="91" t="s">
        <v>163</v>
      </c>
      <c r="B34" s="163">
        <f aca="true" t="shared" si="1" ref="B34:N34">SUM(B2:B33)</f>
        <v>1602.2</v>
      </c>
      <c r="C34" s="163">
        <f t="shared" si="1"/>
        <v>38.3</v>
      </c>
      <c r="D34" s="163">
        <f t="shared" si="1"/>
        <v>4</v>
      </c>
      <c r="E34" s="163">
        <f t="shared" si="1"/>
        <v>43.699999999999996</v>
      </c>
      <c r="F34" s="163">
        <f t="shared" si="1"/>
        <v>923.5999999999997</v>
      </c>
      <c r="G34" s="163">
        <f t="shared" si="1"/>
        <v>483</v>
      </c>
      <c r="H34" s="163">
        <f t="shared" si="1"/>
        <v>72.4</v>
      </c>
      <c r="I34" s="163">
        <f t="shared" si="1"/>
        <v>17.5</v>
      </c>
      <c r="J34" s="163">
        <f t="shared" si="1"/>
        <v>2.2</v>
      </c>
      <c r="K34" s="163">
        <f t="shared" si="1"/>
        <v>13.9</v>
      </c>
      <c r="L34" s="163">
        <f t="shared" si="1"/>
        <v>2.6</v>
      </c>
      <c r="M34" s="163">
        <f t="shared" si="1"/>
        <v>78.3</v>
      </c>
      <c r="N34" s="163">
        <f t="shared" si="1"/>
        <v>13.5</v>
      </c>
      <c r="O34" s="163">
        <f>SUM(O2:O33)</f>
        <v>0.5</v>
      </c>
      <c r="P34" s="163">
        <f>SUM(P2:P33)</f>
        <v>3.5</v>
      </c>
      <c r="Q34" s="163">
        <f>SUM(Q2:Q33)</f>
        <v>0</v>
      </c>
      <c r="R34" s="164">
        <f>SUM(B34:Q34)</f>
        <v>3299.2</v>
      </c>
    </row>
  </sheetData>
  <hyperlinks>
    <hyperlink ref="S1" location="Indice!A1" display="Indice!A1"/>
  </hyperlinks>
  <printOptions gridLines="1" horizontalCentered="1"/>
  <pageMargins left="0.75" right="0.75" top="1.1811023622047245" bottom="1" header="0.1968503937007874" footer="0.3937007874015748"/>
  <pageSetup horizontalDpi="300" verticalDpi="300" orientation="landscape" r:id="rId1"/>
  <headerFooter alignWithMargins="0">
    <oddHeader>&amp;LSERVICIO AGRÍCOLA Y GANADERO
Departamento Protección Agrícola
Viñas y Vinos&amp;C&amp;14
 SUPERFICIE COMUNAL DE CEPAJES BLANCOS
PARA VINIFICACIÓN - VIª REGIÓN (ha.)&amp;R&amp;12CUADRO Nº 22</oddHeader>
    <oddFooter>&amp;L&amp;F</oddFooter>
  </headerFooter>
</worksheet>
</file>

<file path=xl/worksheets/sheet28.xml><?xml version="1.0" encoding="utf-8"?>
<worksheet xmlns="http://schemas.openxmlformats.org/spreadsheetml/2006/main" xmlns:r="http://schemas.openxmlformats.org/officeDocument/2006/relationships">
  <dimension ref="A1:F42"/>
  <sheetViews>
    <sheetView workbookViewId="0" topLeftCell="A1">
      <selection activeCell="F1" sqref="F1"/>
    </sheetView>
  </sheetViews>
  <sheetFormatPr defaultColWidth="11.421875" defaultRowHeight="12.75"/>
  <cols>
    <col min="1" max="1" width="19.00390625" style="8" customWidth="1"/>
    <col min="2" max="2" width="17.57421875" style="8" customWidth="1"/>
    <col min="3" max="3" width="16.8515625" style="8" customWidth="1"/>
    <col min="4" max="4" width="17.28125" style="8" customWidth="1"/>
    <col min="5" max="5" width="17.7109375" style="8" customWidth="1"/>
  </cols>
  <sheetData>
    <row r="1" spans="1:6" ht="31.5">
      <c r="A1" s="42" t="s">
        <v>114</v>
      </c>
      <c r="B1" s="42" t="s">
        <v>115</v>
      </c>
      <c r="C1" s="143" t="s">
        <v>481</v>
      </c>
      <c r="D1" s="143" t="s">
        <v>141</v>
      </c>
      <c r="E1" s="42" t="s">
        <v>3</v>
      </c>
      <c r="F1" s="281" t="s">
        <v>594</v>
      </c>
    </row>
    <row r="2" ht="24.75" customHeight="1"/>
    <row r="3" spans="1:5" ht="12.75">
      <c r="A3" s="287" t="s">
        <v>213</v>
      </c>
      <c r="B3" s="10" t="s">
        <v>213</v>
      </c>
      <c r="C3" s="89">
        <v>92</v>
      </c>
      <c r="D3" s="89">
        <v>3107.7</v>
      </c>
      <c r="E3" s="88">
        <f aca="true" t="shared" si="0" ref="E3:E12">SUM(C3:D3)</f>
        <v>3199.7</v>
      </c>
    </row>
    <row r="4" spans="1:5" ht="12.75">
      <c r="A4" s="287"/>
      <c r="B4" s="10" t="s">
        <v>214</v>
      </c>
      <c r="C4" s="89">
        <v>35.6</v>
      </c>
      <c r="D4" s="89">
        <v>1065</v>
      </c>
      <c r="E4" s="88">
        <f t="shared" si="0"/>
        <v>1100.6</v>
      </c>
    </row>
    <row r="5" spans="1:5" ht="12.75">
      <c r="A5" s="287"/>
      <c r="B5" s="10" t="s">
        <v>215</v>
      </c>
      <c r="C5" s="89">
        <v>4.5</v>
      </c>
      <c r="D5" s="89">
        <v>566</v>
      </c>
      <c r="E5" s="88">
        <f t="shared" si="0"/>
        <v>570.5</v>
      </c>
    </row>
    <row r="6" spans="1:5" ht="12.75">
      <c r="A6" s="287"/>
      <c r="B6" s="10" t="s">
        <v>216</v>
      </c>
      <c r="C6" s="89">
        <v>139.3</v>
      </c>
      <c r="D6" s="89">
        <v>4921.2</v>
      </c>
      <c r="E6" s="88">
        <f t="shared" si="0"/>
        <v>5060.5</v>
      </c>
    </row>
    <row r="7" spans="1:5" ht="12.75">
      <c r="A7" s="287"/>
      <c r="B7" s="10" t="s">
        <v>217</v>
      </c>
      <c r="C7" s="89">
        <v>146.7</v>
      </c>
      <c r="D7" s="89">
        <v>5202.9</v>
      </c>
      <c r="E7" s="88">
        <f t="shared" si="0"/>
        <v>5349.599999999999</v>
      </c>
    </row>
    <row r="8" spans="1:5" ht="12.75">
      <c r="A8" s="287"/>
      <c r="B8" s="10" t="s">
        <v>218</v>
      </c>
      <c r="C8" s="88">
        <v>0</v>
      </c>
      <c r="D8" s="89">
        <v>542</v>
      </c>
      <c r="E8" s="88">
        <f t="shared" si="0"/>
        <v>542</v>
      </c>
    </row>
    <row r="9" spans="1:5" ht="12.75">
      <c r="A9" s="287"/>
      <c r="B9" s="10" t="s">
        <v>219</v>
      </c>
      <c r="C9" s="88">
        <v>0</v>
      </c>
      <c r="D9" s="89">
        <v>26.1</v>
      </c>
      <c r="E9" s="88">
        <f t="shared" si="0"/>
        <v>26.1</v>
      </c>
    </row>
    <row r="10" spans="1:5" ht="12.75">
      <c r="A10" s="287"/>
      <c r="B10" s="10" t="s">
        <v>248</v>
      </c>
      <c r="C10" s="88">
        <v>0</v>
      </c>
      <c r="D10" s="89">
        <v>64.6</v>
      </c>
      <c r="E10" s="88">
        <f t="shared" si="0"/>
        <v>64.6</v>
      </c>
    </row>
    <row r="11" spans="1:5" ht="12.75">
      <c r="A11" s="287"/>
      <c r="B11" s="10" t="s">
        <v>221</v>
      </c>
      <c r="C11" s="89">
        <v>54.1</v>
      </c>
      <c r="D11" s="89">
        <v>1335.7</v>
      </c>
      <c r="E11" s="88">
        <f t="shared" si="0"/>
        <v>1389.8</v>
      </c>
    </row>
    <row r="12" spans="1:5" ht="12.75">
      <c r="A12" s="287"/>
      <c r="B12" s="28" t="s">
        <v>3</v>
      </c>
      <c r="C12" s="89">
        <f>SUM(C3:C11)</f>
        <v>472.2</v>
      </c>
      <c r="D12" s="89">
        <f>SUM(D3:D11)</f>
        <v>16831.2</v>
      </c>
      <c r="E12" s="89">
        <f t="shared" si="0"/>
        <v>17303.4</v>
      </c>
    </row>
    <row r="13" spans="1:5" ht="12.75">
      <c r="A13" s="288"/>
      <c r="B13" s="288"/>
      <c r="C13" s="288"/>
      <c r="D13" s="288"/>
      <c r="E13" s="288"/>
    </row>
    <row r="14" spans="1:5" ht="12.75">
      <c r="A14" s="287" t="s">
        <v>222</v>
      </c>
      <c r="B14" s="10" t="s">
        <v>222</v>
      </c>
      <c r="C14" s="89">
        <v>62.7</v>
      </c>
      <c r="D14" s="89">
        <v>2521.6</v>
      </c>
      <c r="E14" s="88">
        <f aca="true" t="shared" si="1" ref="E14:E24">SUM(C14:D14)</f>
        <v>2584.2999999999997</v>
      </c>
    </row>
    <row r="15" spans="1:5" ht="12.75">
      <c r="A15" s="287"/>
      <c r="B15" s="10" t="s">
        <v>223</v>
      </c>
      <c r="C15" s="89">
        <v>38</v>
      </c>
      <c r="D15" s="89">
        <v>654.6</v>
      </c>
      <c r="E15" s="88">
        <f t="shared" si="1"/>
        <v>692.6</v>
      </c>
    </row>
    <row r="16" spans="1:5" ht="12.75">
      <c r="A16" s="287"/>
      <c r="B16" s="10" t="s">
        <v>224</v>
      </c>
      <c r="C16" s="88">
        <v>0</v>
      </c>
      <c r="D16" s="89">
        <v>1590.7</v>
      </c>
      <c r="E16" s="88">
        <f t="shared" si="1"/>
        <v>1590.7</v>
      </c>
    </row>
    <row r="17" spans="1:5" ht="12.75">
      <c r="A17" s="287"/>
      <c r="B17" s="10" t="s">
        <v>225</v>
      </c>
      <c r="C17" s="89">
        <v>2.5</v>
      </c>
      <c r="D17" s="89">
        <v>2218.7</v>
      </c>
      <c r="E17" s="88">
        <f t="shared" si="1"/>
        <v>2221.2</v>
      </c>
    </row>
    <row r="18" spans="1:5" ht="12.75">
      <c r="A18" s="287"/>
      <c r="B18" s="10" t="s">
        <v>226</v>
      </c>
      <c r="C18" s="89">
        <v>13.5</v>
      </c>
      <c r="D18" s="89">
        <v>1691.8</v>
      </c>
      <c r="E18" s="88">
        <f t="shared" si="1"/>
        <v>1705.3</v>
      </c>
    </row>
    <row r="19" spans="1:5" ht="12.75">
      <c r="A19" s="287"/>
      <c r="B19" s="10" t="s">
        <v>227</v>
      </c>
      <c r="C19" s="88">
        <v>0</v>
      </c>
      <c r="D19" s="89">
        <v>172.2</v>
      </c>
      <c r="E19" s="88">
        <f t="shared" si="1"/>
        <v>172.2</v>
      </c>
    </row>
    <row r="20" spans="1:5" ht="12.75">
      <c r="A20" s="287"/>
      <c r="B20" s="10" t="s">
        <v>228</v>
      </c>
      <c r="C20" s="89">
        <v>0</v>
      </c>
      <c r="D20" s="89">
        <v>3968.3</v>
      </c>
      <c r="E20" s="88">
        <f t="shared" si="1"/>
        <v>3968.3</v>
      </c>
    </row>
    <row r="21" spans="1:5" ht="12.75">
      <c r="A21" s="287"/>
      <c r="B21" s="10" t="s">
        <v>229</v>
      </c>
      <c r="C21" s="89">
        <v>0</v>
      </c>
      <c r="D21" s="89">
        <v>71.7</v>
      </c>
      <c r="E21" s="88">
        <f t="shared" si="1"/>
        <v>71.7</v>
      </c>
    </row>
    <row r="22" spans="1:5" ht="12.75">
      <c r="A22" s="287"/>
      <c r="B22" s="10" t="s">
        <v>230</v>
      </c>
      <c r="C22" s="89">
        <v>16.6</v>
      </c>
      <c r="D22" s="89">
        <v>475.4</v>
      </c>
      <c r="E22" s="88">
        <f t="shared" si="1"/>
        <v>492</v>
      </c>
    </row>
    <row r="23" spans="1:5" ht="12.75">
      <c r="A23" s="287"/>
      <c r="B23" s="10" t="s">
        <v>540</v>
      </c>
      <c r="C23" s="89">
        <v>0</v>
      </c>
      <c r="D23" s="89">
        <v>83.9</v>
      </c>
      <c r="E23" s="88">
        <f t="shared" si="1"/>
        <v>83.9</v>
      </c>
    </row>
    <row r="24" spans="1:5" ht="12.75">
      <c r="A24" s="287"/>
      <c r="B24" s="28" t="s">
        <v>3</v>
      </c>
      <c r="C24" s="89">
        <f>SUM(C14:C23)</f>
        <v>133.3</v>
      </c>
      <c r="D24" s="89">
        <f>SUM(D14:D23)</f>
        <v>13448.900000000001</v>
      </c>
      <c r="E24" s="89">
        <f t="shared" si="1"/>
        <v>13582.2</v>
      </c>
    </row>
    <row r="25" spans="1:5" ht="12.75">
      <c r="A25" s="288" t="s">
        <v>23</v>
      </c>
      <c r="B25" s="288"/>
      <c r="C25" s="288"/>
      <c r="D25" s="288"/>
      <c r="E25" s="288"/>
    </row>
    <row r="26" spans="1:5" ht="12.75">
      <c r="A26" s="287" t="s">
        <v>231</v>
      </c>
      <c r="B26" s="10" t="s">
        <v>231</v>
      </c>
      <c r="C26" s="89">
        <v>11</v>
      </c>
      <c r="D26" s="89">
        <v>413</v>
      </c>
      <c r="E26" s="88">
        <f aca="true" t="shared" si="2" ref="E26:E34">SUM(C26:D26)</f>
        <v>424</v>
      </c>
    </row>
    <row r="27" spans="1:5" ht="12.75">
      <c r="A27" s="287"/>
      <c r="B27" s="10" t="s">
        <v>232</v>
      </c>
      <c r="C27" s="88">
        <v>0</v>
      </c>
      <c r="D27" s="89">
        <v>448</v>
      </c>
      <c r="E27" s="88">
        <f t="shared" si="2"/>
        <v>448</v>
      </c>
    </row>
    <row r="28" spans="1:5" ht="12.75">
      <c r="A28" s="287"/>
      <c r="B28" s="10" t="s">
        <v>233</v>
      </c>
      <c r="C28" s="88">
        <v>0</v>
      </c>
      <c r="D28" s="89">
        <v>29.5</v>
      </c>
      <c r="E28" s="88">
        <f t="shared" si="2"/>
        <v>29.5</v>
      </c>
    </row>
    <row r="29" spans="1:5" ht="12.75">
      <c r="A29" s="287"/>
      <c r="B29" s="10" t="s">
        <v>234</v>
      </c>
      <c r="C29" s="88">
        <v>0</v>
      </c>
      <c r="D29" s="89">
        <v>109.8</v>
      </c>
      <c r="E29" s="88">
        <f t="shared" si="2"/>
        <v>109.8</v>
      </c>
    </row>
    <row r="30" spans="1:5" ht="12.75">
      <c r="A30" s="287"/>
      <c r="B30" s="10" t="s">
        <v>235</v>
      </c>
      <c r="C30" s="89">
        <v>0.5</v>
      </c>
      <c r="D30" s="89">
        <v>326.1</v>
      </c>
      <c r="E30" s="88">
        <f t="shared" si="2"/>
        <v>326.6</v>
      </c>
    </row>
    <row r="31" spans="1:5" ht="12.75">
      <c r="A31" s="287"/>
      <c r="B31" s="10" t="s">
        <v>236</v>
      </c>
      <c r="C31" s="89">
        <v>2.5</v>
      </c>
      <c r="D31" s="89">
        <v>492.3</v>
      </c>
      <c r="E31" s="88">
        <f t="shared" si="2"/>
        <v>494.8</v>
      </c>
    </row>
    <row r="32" spans="1:5" ht="12.75">
      <c r="A32" s="287"/>
      <c r="B32" s="10" t="s">
        <v>237</v>
      </c>
      <c r="C32" s="88">
        <v>26.5</v>
      </c>
      <c r="D32" s="89">
        <v>2705.8</v>
      </c>
      <c r="E32" s="88">
        <f t="shared" si="2"/>
        <v>2732.3</v>
      </c>
    </row>
    <row r="33" spans="1:5" ht="12.75">
      <c r="A33" s="287"/>
      <c r="B33" s="10" t="s">
        <v>238</v>
      </c>
      <c r="C33" s="89">
        <v>23.1</v>
      </c>
      <c r="D33" s="89">
        <v>7400.2</v>
      </c>
      <c r="E33" s="88">
        <f t="shared" si="2"/>
        <v>7423.3</v>
      </c>
    </row>
    <row r="34" spans="1:5" ht="12.75">
      <c r="A34" s="287"/>
      <c r="B34" s="28" t="s">
        <v>3</v>
      </c>
      <c r="C34" s="89">
        <f>SUM(C26:C33)</f>
        <v>63.6</v>
      </c>
      <c r="D34" s="89">
        <f>SUM(D26:D33)</f>
        <v>11924.7</v>
      </c>
      <c r="E34" s="89">
        <f t="shared" si="2"/>
        <v>11988.300000000001</v>
      </c>
    </row>
    <row r="35" spans="1:5" ht="12.75">
      <c r="A35" s="10"/>
      <c r="B35" s="10"/>
      <c r="C35" s="10"/>
      <c r="D35" s="10"/>
      <c r="E35" s="10" t="s">
        <v>23</v>
      </c>
    </row>
    <row r="36" spans="1:5" ht="12.75">
      <c r="A36" s="287" t="s">
        <v>239</v>
      </c>
      <c r="B36" s="10" t="s">
        <v>239</v>
      </c>
      <c r="C36" s="89">
        <v>5.5</v>
      </c>
      <c r="D36" s="89">
        <v>4672.6</v>
      </c>
      <c r="E36" s="88">
        <f>SUM(C36:D36)</f>
        <v>4678.1</v>
      </c>
    </row>
    <row r="37" spans="1:5" ht="12.75">
      <c r="A37" s="287"/>
      <c r="B37" s="10" t="s">
        <v>240</v>
      </c>
      <c r="C37" s="10"/>
      <c r="D37" s="10"/>
      <c r="E37" s="88"/>
    </row>
    <row r="38" spans="1:5" ht="12.75">
      <c r="A38" s="287"/>
      <c r="B38" s="10" t="s">
        <v>241</v>
      </c>
      <c r="C38" s="10"/>
      <c r="D38" s="10"/>
      <c r="E38" s="88"/>
    </row>
    <row r="39" spans="1:5" ht="12.75">
      <c r="A39" s="287"/>
      <c r="B39" s="28" t="s">
        <v>3</v>
      </c>
      <c r="C39" s="89">
        <f>SUM(C36:C38)</f>
        <v>5.5</v>
      </c>
      <c r="D39" s="89">
        <f>SUM(D36:D38)</f>
        <v>4672.6</v>
      </c>
      <c r="E39" s="89">
        <f>SUM(C39:D39)</f>
        <v>4678.1</v>
      </c>
    </row>
    <row r="40" spans="1:5" ht="12.75">
      <c r="A40" s="288" t="s">
        <v>23</v>
      </c>
      <c r="B40" s="288"/>
      <c r="C40" s="288"/>
      <c r="D40" s="288"/>
      <c r="E40" s="288"/>
    </row>
    <row r="41" spans="1:5" ht="12.75">
      <c r="A41" s="288"/>
      <c r="B41" s="288"/>
      <c r="C41" s="288"/>
      <c r="D41" s="288"/>
      <c r="E41" s="288"/>
    </row>
    <row r="42" spans="1:5" ht="18">
      <c r="A42" s="29" t="s">
        <v>163</v>
      </c>
      <c r="B42" s="25"/>
      <c r="C42" s="144">
        <f>SUM(C39,C34,C24,C12)</f>
        <v>674.6</v>
      </c>
      <c r="D42" s="144">
        <f>SUM(D39,D34,D24,D12)</f>
        <v>46877.40000000001</v>
      </c>
      <c r="E42" s="144">
        <f>SUM(E39,E34,E24,E12)</f>
        <v>47552</v>
      </c>
    </row>
  </sheetData>
  <mergeCells count="7">
    <mergeCell ref="A40:E41"/>
    <mergeCell ref="A25:E25"/>
    <mergeCell ref="A13:E13"/>
    <mergeCell ref="A3:A12"/>
    <mergeCell ref="A14:A24"/>
    <mergeCell ref="A26:A34"/>
    <mergeCell ref="A36:A39"/>
  </mergeCells>
  <hyperlinks>
    <hyperlink ref="F1" location="Indice!A1" display="Indice!A1"/>
  </hyperlinks>
  <printOptions gridLines="1" horizontalCentered="1" verticalCentered="1"/>
  <pageMargins left="0.75" right="0.75" top="1.6929133858267718" bottom="0.3937007874015748" header="0.3937007874015748" footer="0.5905511811023623"/>
  <pageSetup horizontalDpi="300" verticalDpi="300" orientation="portrait" r:id="rId1"/>
  <headerFooter alignWithMargins="0">
    <oddHeader>&amp;LSERVICIO AGRÍCOLA Y GANADERO
Departamento Protección Agrícola
Viñas y Vinos&amp;C&amp;14
CATASTRO VIDES DE CONSUMO FRESCO Y  VINIFICACIÓN
VII  REGIÓN (ha.)&amp;R&amp;12CUADRO Nº  23</oddHeader>
    <oddFooter>&amp;L&amp;F</oddFooter>
  </headerFooter>
</worksheet>
</file>

<file path=xl/worksheets/sheet29.xml><?xml version="1.0" encoding="utf-8"?>
<worksheet xmlns="http://schemas.openxmlformats.org/spreadsheetml/2006/main" xmlns:r="http://schemas.openxmlformats.org/officeDocument/2006/relationships">
  <dimension ref="A1:F39"/>
  <sheetViews>
    <sheetView workbookViewId="0" topLeftCell="A1">
      <selection activeCell="F1" sqref="F1"/>
    </sheetView>
  </sheetViews>
  <sheetFormatPr defaultColWidth="11.421875" defaultRowHeight="12.75"/>
  <cols>
    <col min="1" max="2" width="18.7109375" style="8" customWidth="1"/>
    <col min="3" max="5" width="15.7109375" style="8" customWidth="1"/>
    <col min="6" max="7" width="11.421875" style="8" customWidth="1"/>
  </cols>
  <sheetData>
    <row r="1" spans="1:6" ht="18">
      <c r="A1" s="296" t="s">
        <v>114</v>
      </c>
      <c r="B1" s="296" t="s">
        <v>115</v>
      </c>
      <c r="C1" s="294" t="s">
        <v>124</v>
      </c>
      <c r="D1" s="294"/>
      <c r="E1" s="296" t="s">
        <v>3</v>
      </c>
      <c r="F1" s="281" t="s">
        <v>594</v>
      </c>
    </row>
    <row r="2" spans="1:5" ht="15.75">
      <c r="A2" s="296"/>
      <c r="B2" s="296"/>
      <c r="C2" s="47" t="s">
        <v>477</v>
      </c>
      <c r="D2" s="47" t="s">
        <v>126</v>
      </c>
      <c r="E2" s="296"/>
    </row>
    <row r="3" spans="1:5" ht="16.5" customHeight="1">
      <c r="A3" s="312" t="s">
        <v>242</v>
      </c>
      <c r="B3" s="31" t="s">
        <v>213</v>
      </c>
      <c r="C3" s="108">
        <v>13</v>
      </c>
      <c r="D3" s="108">
        <v>270</v>
      </c>
      <c r="E3" s="108">
        <f aca="true" t="shared" si="0" ref="E3:E12">SUM(C3:D3)</f>
        <v>283</v>
      </c>
    </row>
    <row r="4" spans="1:5" ht="16.5" customHeight="1">
      <c r="A4" s="312"/>
      <c r="B4" s="31" t="s">
        <v>214</v>
      </c>
      <c r="C4" s="108">
        <v>6</v>
      </c>
      <c r="D4" s="108">
        <v>69</v>
      </c>
      <c r="E4" s="108">
        <f t="shared" si="0"/>
        <v>75</v>
      </c>
    </row>
    <row r="5" spans="1:5" ht="16.5" customHeight="1">
      <c r="A5" s="312"/>
      <c r="B5" s="31" t="s">
        <v>215</v>
      </c>
      <c r="C5" s="108">
        <v>1</v>
      </c>
      <c r="D5" s="108">
        <v>40</v>
      </c>
      <c r="E5" s="108">
        <f t="shared" si="0"/>
        <v>41</v>
      </c>
    </row>
    <row r="6" spans="1:5" ht="16.5" customHeight="1">
      <c r="A6" s="312"/>
      <c r="B6" s="31" t="s">
        <v>216</v>
      </c>
      <c r="C6" s="108">
        <v>12</v>
      </c>
      <c r="D6" s="108">
        <v>254</v>
      </c>
      <c r="E6" s="108">
        <f t="shared" si="0"/>
        <v>266</v>
      </c>
    </row>
    <row r="7" spans="1:5" ht="16.5" customHeight="1">
      <c r="A7" s="312"/>
      <c r="B7" s="31" t="s">
        <v>243</v>
      </c>
      <c r="C7" s="108">
        <v>20</v>
      </c>
      <c r="D7" s="108">
        <v>391</v>
      </c>
      <c r="E7" s="108">
        <f t="shared" si="0"/>
        <v>411</v>
      </c>
    </row>
    <row r="8" spans="1:5" ht="16.5" customHeight="1">
      <c r="A8" s="312"/>
      <c r="B8" s="31" t="s">
        <v>218</v>
      </c>
      <c r="C8" s="108">
        <v>0</v>
      </c>
      <c r="D8" s="108">
        <v>88</v>
      </c>
      <c r="E8" s="108">
        <f t="shared" si="0"/>
        <v>88</v>
      </c>
    </row>
    <row r="9" spans="1:5" ht="16.5" customHeight="1">
      <c r="A9" s="312"/>
      <c r="B9" s="31" t="s">
        <v>219</v>
      </c>
      <c r="C9" s="108">
        <v>0</v>
      </c>
      <c r="D9" s="108">
        <v>9</v>
      </c>
      <c r="E9" s="108">
        <f t="shared" si="0"/>
        <v>9</v>
      </c>
    </row>
    <row r="10" spans="1:5" ht="16.5" customHeight="1">
      <c r="A10" s="312"/>
      <c r="B10" s="31" t="s">
        <v>220</v>
      </c>
      <c r="C10" s="108">
        <v>0</v>
      </c>
      <c r="D10" s="108">
        <v>24</v>
      </c>
      <c r="E10" s="108">
        <f t="shared" si="0"/>
        <v>24</v>
      </c>
    </row>
    <row r="11" spans="1:5" ht="16.5" customHeight="1">
      <c r="A11" s="312"/>
      <c r="B11" s="31" t="s">
        <v>221</v>
      </c>
      <c r="C11" s="108">
        <v>9</v>
      </c>
      <c r="D11" s="108">
        <v>83</v>
      </c>
      <c r="E11" s="108">
        <f t="shared" si="0"/>
        <v>92</v>
      </c>
    </row>
    <row r="12" spans="1:5" ht="16.5" customHeight="1">
      <c r="A12" s="312"/>
      <c r="B12" s="40" t="s">
        <v>3</v>
      </c>
      <c r="C12" s="108">
        <f>SUM(C3:C11)</f>
        <v>61</v>
      </c>
      <c r="D12" s="108">
        <f>SUM(D3:D11)</f>
        <v>1228</v>
      </c>
      <c r="E12" s="108">
        <f t="shared" si="0"/>
        <v>1289</v>
      </c>
    </row>
    <row r="13" spans="1:5" ht="16.5" customHeight="1">
      <c r="A13" s="288"/>
      <c r="B13" s="288"/>
      <c r="C13" s="288"/>
      <c r="D13" s="288"/>
      <c r="E13" s="288"/>
    </row>
    <row r="14" spans="1:5" ht="16.5" customHeight="1">
      <c r="A14" s="312" t="s">
        <v>244</v>
      </c>
      <c r="B14" s="31" t="s">
        <v>222</v>
      </c>
      <c r="C14" s="108">
        <v>9</v>
      </c>
      <c r="D14" s="108">
        <v>148</v>
      </c>
      <c r="E14" s="108">
        <f aca="true" t="shared" si="1" ref="E14:E24">SUM(C14:D14)</f>
        <v>157</v>
      </c>
    </row>
    <row r="15" spans="1:5" ht="16.5" customHeight="1">
      <c r="A15" s="312"/>
      <c r="B15" s="31" t="s">
        <v>223</v>
      </c>
      <c r="C15" s="108">
        <v>1</v>
      </c>
      <c r="D15" s="108">
        <v>41</v>
      </c>
      <c r="E15" s="108">
        <f t="shared" si="1"/>
        <v>42</v>
      </c>
    </row>
    <row r="16" spans="1:5" ht="16.5" customHeight="1">
      <c r="A16" s="312"/>
      <c r="B16" s="31" t="s">
        <v>224</v>
      </c>
      <c r="C16" s="108">
        <v>0</v>
      </c>
      <c r="D16" s="108">
        <v>105</v>
      </c>
      <c r="E16" s="108">
        <f t="shared" si="1"/>
        <v>105</v>
      </c>
    </row>
    <row r="17" spans="1:5" ht="16.5" customHeight="1">
      <c r="A17" s="312"/>
      <c r="B17" s="31" t="s">
        <v>225</v>
      </c>
      <c r="C17" s="108">
        <v>1</v>
      </c>
      <c r="D17" s="108">
        <v>103</v>
      </c>
      <c r="E17" s="108">
        <f t="shared" si="1"/>
        <v>104</v>
      </c>
    </row>
    <row r="18" spans="1:5" ht="16.5" customHeight="1">
      <c r="A18" s="312"/>
      <c r="B18" s="31" t="s">
        <v>226</v>
      </c>
      <c r="C18" s="108">
        <v>1</v>
      </c>
      <c r="D18" s="108">
        <v>187</v>
      </c>
      <c r="E18" s="108">
        <f t="shared" si="1"/>
        <v>188</v>
      </c>
    </row>
    <row r="19" spans="1:5" ht="16.5" customHeight="1">
      <c r="A19" s="312"/>
      <c r="B19" s="31" t="s">
        <v>227</v>
      </c>
      <c r="C19" s="108">
        <v>0</v>
      </c>
      <c r="D19" s="108">
        <v>71</v>
      </c>
      <c r="E19" s="108">
        <f t="shared" si="1"/>
        <v>71</v>
      </c>
    </row>
    <row r="20" spans="1:5" ht="16.5" customHeight="1">
      <c r="A20" s="312"/>
      <c r="B20" s="31" t="s">
        <v>228</v>
      </c>
      <c r="C20" s="108">
        <v>0</v>
      </c>
      <c r="D20" s="108">
        <v>229</v>
      </c>
      <c r="E20" s="108">
        <f t="shared" si="1"/>
        <v>229</v>
      </c>
    </row>
    <row r="21" spans="1:5" ht="16.5" customHeight="1">
      <c r="A21" s="312"/>
      <c r="B21" s="31" t="s">
        <v>229</v>
      </c>
      <c r="C21" s="108">
        <v>0</v>
      </c>
      <c r="D21" s="108">
        <v>65</v>
      </c>
      <c r="E21" s="108">
        <f t="shared" si="1"/>
        <v>65</v>
      </c>
    </row>
    <row r="22" spans="1:5" ht="16.5" customHeight="1">
      <c r="A22" s="312"/>
      <c r="B22" s="31" t="s">
        <v>230</v>
      </c>
      <c r="C22" s="108">
        <v>3</v>
      </c>
      <c r="D22" s="108">
        <v>158</v>
      </c>
      <c r="E22" s="108">
        <f t="shared" si="1"/>
        <v>161</v>
      </c>
    </row>
    <row r="23" spans="1:5" ht="16.5" customHeight="1">
      <c r="A23" s="312"/>
      <c r="B23" s="31" t="s">
        <v>540</v>
      </c>
      <c r="C23" s="108">
        <v>0</v>
      </c>
      <c r="D23" s="108">
        <v>7</v>
      </c>
      <c r="E23" s="108">
        <f t="shared" si="1"/>
        <v>7</v>
      </c>
    </row>
    <row r="24" spans="1:5" ht="16.5" customHeight="1">
      <c r="A24" s="312"/>
      <c r="B24" s="40" t="s">
        <v>3</v>
      </c>
      <c r="C24" s="108">
        <f>SUM(C14:C23)</f>
        <v>15</v>
      </c>
      <c r="D24" s="108">
        <f>SUM(D14:D23)</f>
        <v>1114</v>
      </c>
      <c r="E24" s="108">
        <f t="shared" si="1"/>
        <v>1129</v>
      </c>
    </row>
    <row r="25" spans="1:5" ht="16.5" customHeight="1">
      <c r="A25" s="288"/>
      <c r="B25" s="288"/>
      <c r="C25" s="288"/>
      <c r="D25" s="288"/>
      <c r="E25" s="288"/>
    </row>
    <row r="26" spans="1:5" ht="16.5" customHeight="1">
      <c r="A26" s="312" t="s">
        <v>245</v>
      </c>
      <c r="B26" s="31" t="s">
        <v>231</v>
      </c>
      <c r="C26" s="108">
        <v>1</v>
      </c>
      <c r="D26" s="108">
        <v>106</v>
      </c>
      <c r="E26" s="108">
        <f aca="true" t="shared" si="2" ref="E26:E34">SUM(C26:D26)</f>
        <v>107</v>
      </c>
    </row>
    <row r="27" spans="1:5" ht="16.5" customHeight="1">
      <c r="A27" s="312"/>
      <c r="B27" s="31" t="s">
        <v>232</v>
      </c>
      <c r="C27" s="108">
        <v>0</v>
      </c>
      <c r="D27" s="108">
        <v>27</v>
      </c>
      <c r="E27" s="108">
        <f t="shared" si="2"/>
        <v>27</v>
      </c>
    </row>
    <row r="28" spans="1:5" ht="16.5" customHeight="1">
      <c r="A28" s="312"/>
      <c r="B28" s="31" t="s">
        <v>233</v>
      </c>
      <c r="C28" s="108">
        <v>0</v>
      </c>
      <c r="D28" s="108">
        <v>3</v>
      </c>
      <c r="E28" s="108">
        <f t="shared" si="2"/>
        <v>3</v>
      </c>
    </row>
    <row r="29" spans="1:5" ht="16.5" customHeight="1">
      <c r="A29" s="312"/>
      <c r="B29" s="31" t="s">
        <v>234</v>
      </c>
      <c r="C29" s="108">
        <v>0</v>
      </c>
      <c r="D29" s="108">
        <v>32</v>
      </c>
      <c r="E29" s="108">
        <f t="shared" si="2"/>
        <v>32</v>
      </c>
    </row>
    <row r="30" spans="1:5" ht="16.5" customHeight="1">
      <c r="A30" s="312"/>
      <c r="B30" s="31" t="s">
        <v>235</v>
      </c>
      <c r="C30" s="108">
        <v>1</v>
      </c>
      <c r="D30" s="108">
        <v>72</v>
      </c>
      <c r="E30" s="108">
        <f t="shared" si="2"/>
        <v>73</v>
      </c>
    </row>
    <row r="31" spans="1:5" ht="16.5" customHeight="1">
      <c r="A31" s="312"/>
      <c r="B31" s="31" t="s">
        <v>236</v>
      </c>
      <c r="C31" s="108">
        <v>1</v>
      </c>
      <c r="D31" s="108">
        <v>118</v>
      </c>
      <c r="E31" s="108">
        <f t="shared" si="2"/>
        <v>119</v>
      </c>
    </row>
    <row r="32" spans="1:5" ht="16.5" customHeight="1">
      <c r="A32" s="312"/>
      <c r="B32" s="31" t="s">
        <v>237</v>
      </c>
      <c r="C32" s="108">
        <v>1</v>
      </c>
      <c r="D32" s="108">
        <v>374</v>
      </c>
      <c r="E32" s="108">
        <f t="shared" si="2"/>
        <v>375</v>
      </c>
    </row>
    <row r="33" spans="1:5" ht="16.5" customHeight="1">
      <c r="A33" s="312"/>
      <c r="B33" s="31" t="s">
        <v>238</v>
      </c>
      <c r="C33" s="108">
        <v>4</v>
      </c>
      <c r="D33" s="108">
        <v>937</v>
      </c>
      <c r="E33" s="108">
        <f t="shared" si="2"/>
        <v>941</v>
      </c>
    </row>
    <row r="34" spans="1:5" ht="16.5" customHeight="1">
      <c r="A34" s="312"/>
      <c r="B34" s="40" t="s">
        <v>3</v>
      </c>
      <c r="C34" s="108">
        <f>SUM(C26:C33)</f>
        <v>8</v>
      </c>
      <c r="D34" s="108">
        <f>SUM(D26:D33)</f>
        <v>1669</v>
      </c>
      <c r="E34" s="108">
        <f t="shared" si="2"/>
        <v>1677</v>
      </c>
    </row>
    <row r="35" spans="1:5" ht="16.5" customHeight="1">
      <c r="A35" s="288"/>
      <c r="B35" s="288"/>
      <c r="C35" s="288"/>
      <c r="D35" s="288"/>
      <c r="E35" s="288"/>
    </row>
    <row r="36" spans="1:5" ht="16.5" customHeight="1">
      <c r="A36" s="312" t="s">
        <v>246</v>
      </c>
      <c r="B36" s="31" t="s">
        <v>239</v>
      </c>
      <c r="C36" s="108">
        <v>7</v>
      </c>
      <c r="D36" s="108">
        <v>1148</v>
      </c>
      <c r="E36" s="108">
        <f>SUM(C36:D36)</f>
        <v>1155</v>
      </c>
    </row>
    <row r="37" spans="1:5" ht="16.5" customHeight="1">
      <c r="A37" s="312"/>
      <c r="B37" s="40" t="s">
        <v>3</v>
      </c>
      <c r="C37" s="108">
        <f>SUM(C36)</f>
        <v>7</v>
      </c>
      <c r="D37" s="108">
        <f>SUM(D36)</f>
        <v>1148</v>
      </c>
      <c r="E37" s="108">
        <f>SUM(C37:D37)</f>
        <v>1155</v>
      </c>
    </row>
    <row r="38" spans="1:5" ht="16.5" customHeight="1">
      <c r="A38" s="288"/>
      <c r="B38" s="288"/>
      <c r="C38" s="288"/>
      <c r="D38" s="288"/>
      <c r="E38" s="288"/>
    </row>
    <row r="39" spans="1:5" ht="16.5" customHeight="1">
      <c r="A39" s="41" t="s">
        <v>70</v>
      </c>
      <c r="B39" s="31" t="s">
        <v>23</v>
      </c>
      <c r="C39" s="133">
        <f>SUM(C37,C34,C24,C12)</f>
        <v>91</v>
      </c>
      <c r="D39" s="133">
        <f>SUM(D37,D34,D24,D12)</f>
        <v>5159</v>
      </c>
      <c r="E39" s="133">
        <f>SUM(C39:D39)</f>
        <v>5250</v>
      </c>
    </row>
  </sheetData>
  <mergeCells count="12">
    <mergeCell ref="A38:E38"/>
    <mergeCell ref="A35:E35"/>
    <mergeCell ref="A25:E25"/>
    <mergeCell ref="A13:E13"/>
    <mergeCell ref="A3:A12"/>
    <mergeCell ref="A14:A24"/>
    <mergeCell ref="A26:A34"/>
    <mergeCell ref="A36:A37"/>
    <mergeCell ref="A1:A2"/>
    <mergeCell ref="B1:B2"/>
    <mergeCell ref="C1:D1"/>
    <mergeCell ref="E1:E2"/>
  </mergeCells>
  <hyperlinks>
    <hyperlink ref="F1" location="Indice!A1" display="Indice!A1"/>
  </hyperlinks>
  <printOptions gridLines="1" horizontalCentered="1" verticalCentered="1"/>
  <pageMargins left="0.75" right="0.75" top="1.1811023622047245" bottom="1" header="0.1968503937007874" footer="0"/>
  <pageSetup horizontalDpi="300" verticalDpi="300" orientation="portrait" r:id="rId1"/>
  <headerFooter alignWithMargins="0">
    <oddHeader>&amp;LSERVICIO AGRÍCOLA Y GANADERO
Departamento Protección Agrícola
Viñas y Vinos&amp;C&amp;14
 NÚMERO DE PROPIEDADES CON PLANTACIONES
DE VIDES CONSUMO FRESCO Y DE VINIFICACIÓN - VIIª REGIÓN
&amp;"Times New Roman,Normal"&amp;16 &amp;R&amp;12CUADRO Nº 24</oddHeader>
    <oddFooter>&amp;L&amp;F</oddFooter>
  </headerFooter>
</worksheet>
</file>

<file path=xl/worksheets/sheet3.xml><?xml version="1.0" encoding="utf-8"?>
<worksheet xmlns="http://schemas.openxmlformats.org/spreadsheetml/2006/main" xmlns:r="http://schemas.openxmlformats.org/officeDocument/2006/relationships">
  <dimension ref="A2:K47"/>
  <sheetViews>
    <sheetView showGridLines="0" view="pageBreakPreview" zoomScale="60" zoomScaleNormal="75" workbookViewId="0" topLeftCell="A1">
      <selection activeCell="A3" sqref="A3"/>
    </sheetView>
  </sheetViews>
  <sheetFormatPr defaultColWidth="11.421875" defaultRowHeight="12.75"/>
  <cols>
    <col min="1" max="1" width="14.28125" style="0" customWidth="1"/>
  </cols>
  <sheetData>
    <row r="2" ht="18">
      <c r="A2" s="232" t="s">
        <v>440</v>
      </c>
    </row>
    <row r="3" ht="12.75">
      <c r="A3" s="281" t="s">
        <v>596</v>
      </c>
    </row>
    <row r="4" ht="12.75">
      <c r="A4" s="281" t="s">
        <v>595</v>
      </c>
    </row>
    <row r="5" spans="1:5" ht="12.75">
      <c r="A5" s="281" t="s">
        <v>441</v>
      </c>
      <c r="B5" s="281" t="s">
        <v>550</v>
      </c>
      <c r="C5" s="281"/>
      <c r="D5" s="281"/>
      <c r="E5" s="281"/>
    </row>
    <row r="6" spans="1:5" ht="12.75">
      <c r="A6" s="281" t="s">
        <v>442</v>
      </c>
      <c r="B6" s="281" t="s">
        <v>551</v>
      </c>
      <c r="C6" s="281"/>
      <c r="D6" s="281"/>
      <c r="E6" s="281"/>
    </row>
    <row r="7" spans="1:8" ht="12.75">
      <c r="A7" s="281" t="s">
        <v>443</v>
      </c>
      <c r="B7" s="281" t="s">
        <v>552</v>
      </c>
      <c r="C7" s="281"/>
      <c r="D7" s="281"/>
      <c r="E7" s="281"/>
      <c r="F7" s="281"/>
      <c r="G7" s="281"/>
      <c r="H7" s="281"/>
    </row>
    <row r="8" spans="1:8" ht="12.75">
      <c r="A8" s="281" t="s">
        <v>534</v>
      </c>
      <c r="B8" s="281" t="s">
        <v>535</v>
      </c>
      <c r="C8" s="281"/>
      <c r="D8" s="281"/>
      <c r="E8" s="281"/>
      <c r="F8" s="281"/>
      <c r="G8" s="281"/>
      <c r="H8" s="281"/>
    </row>
    <row r="9" spans="1:7" ht="12.75">
      <c r="A9" s="281" t="s">
        <v>444</v>
      </c>
      <c r="B9" s="281" t="s">
        <v>553</v>
      </c>
      <c r="C9" s="281"/>
      <c r="D9" s="281"/>
      <c r="E9" s="281"/>
      <c r="F9" s="281"/>
      <c r="G9" s="281"/>
    </row>
    <row r="10" spans="1:7" ht="12.75">
      <c r="A10" s="281" t="s">
        <v>445</v>
      </c>
      <c r="B10" s="281" t="s">
        <v>554</v>
      </c>
      <c r="C10" s="281"/>
      <c r="D10" s="281"/>
      <c r="E10" s="281"/>
      <c r="F10" s="281"/>
      <c r="G10" s="281"/>
    </row>
    <row r="11" spans="1:8" ht="12.75">
      <c r="A11" s="281" t="s">
        <v>446</v>
      </c>
      <c r="B11" s="281" t="s">
        <v>555</v>
      </c>
      <c r="C11" s="281"/>
      <c r="D11" s="281"/>
      <c r="E11" s="281"/>
      <c r="F11" s="281"/>
      <c r="G11" s="281"/>
      <c r="H11" s="281"/>
    </row>
    <row r="12" spans="1:9" ht="12.75">
      <c r="A12" s="281" t="s">
        <v>533</v>
      </c>
      <c r="B12" s="281" t="s">
        <v>557</v>
      </c>
      <c r="C12" s="281"/>
      <c r="D12" s="281"/>
      <c r="E12" s="281"/>
      <c r="F12" s="281"/>
      <c r="G12" s="281"/>
      <c r="H12" s="281"/>
      <c r="I12" s="281"/>
    </row>
    <row r="13" spans="1:5" ht="12.75">
      <c r="A13" s="281" t="s">
        <v>447</v>
      </c>
      <c r="B13" s="281" t="s">
        <v>556</v>
      </c>
      <c r="C13" s="281"/>
      <c r="D13" s="281"/>
      <c r="E13" s="281"/>
    </row>
    <row r="14" spans="1:6" ht="12.75">
      <c r="A14" s="281" t="s">
        <v>448</v>
      </c>
      <c r="B14" s="281" t="s">
        <v>558</v>
      </c>
      <c r="C14" s="281"/>
      <c r="D14" s="281"/>
      <c r="E14" s="281"/>
      <c r="F14" s="281"/>
    </row>
    <row r="15" spans="1:8" ht="12.75">
      <c r="A15" s="281" t="s">
        <v>449</v>
      </c>
      <c r="B15" s="281" t="s">
        <v>559</v>
      </c>
      <c r="C15" s="281"/>
      <c r="D15" s="281"/>
      <c r="E15" s="281"/>
      <c r="F15" s="281"/>
      <c r="G15" s="281"/>
      <c r="H15" s="281"/>
    </row>
    <row r="16" spans="1:6" ht="12.75">
      <c r="A16" s="281" t="s">
        <v>450</v>
      </c>
      <c r="B16" s="281" t="s">
        <v>560</v>
      </c>
      <c r="C16" s="281"/>
      <c r="D16" s="281"/>
      <c r="E16" s="281"/>
      <c r="F16" s="281"/>
    </row>
    <row r="17" spans="1:9" ht="12.75">
      <c r="A17" s="281" t="s">
        <v>451</v>
      </c>
      <c r="B17" s="281" t="s">
        <v>561</v>
      </c>
      <c r="C17" s="281"/>
      <c r="D17" s="281"/>
      <c r="E17" s="281"/>
      <c r="F17" s="281"/>
      <c r="G17" s="281"/>
      <c r="H17" s="281"/>
      <c r="I17" s="281"/>
    </row>
    <row r="18" spans="1:7" ht="12.75">
      <c r="A18" s="281" t="s">
        <v>452</v>
      </c>
      <c r="B18" s="281" t="s">
        <v>562</v>
      </c>
      <c r="C18" s="281"/>
      <c r="D18" s="281"/>
      <c r="E18" s="281"/>
      <c r="F18" s="281"/>
      <c r="G18" s="281"/>
    </row>
    <row r="19" spans="1:8" ht="12.75">
      <c r="A19" s="281" t="s">
        <v>453</v>
      </c>
      <c r="B19" s="281" t="s">
        <v>563</v>
      </c>
      <c r="C19" s="281"/>
      <c r="D19" s="281"/>
      <c r="E19" s="281"/>
      <c r="F19" s="281"/>
      <c r="G19" s="281"/>
      <c r="H19" s="281"/>
    </row>
    <row r="20" spans="1:7" ht="12.75">
      <c r="A20" s="281" t="s">
        <v>454</v>
      </c>
      <c r="B20" s="281" t="s">
        <v>564</v>
      </c>
      <c r="C20" s="281"/>
      <c r="D20" s="281"/>
      <c r="E20" s="281"/>
      <c r="F20" s="281"/>
      <c r="G20" s="281"/>
    </row>
    <row r="21" spans="1:8" ht="12.75">
      <c r="A21" s="281" t="s">
        <v>455</v>
      </c>
      <c r="B21" s="281" t="s">
        <v>565</v>
      </c>
      <c r="C21" s="281"/>
      <c r="D21" s="281"/>
      <c r="E21" s="281"/>
      <c r="F21" s="281"/>
      <c r="G21" s="281"/>
      <c r="H21" s="281"/>
    </row>
    <row r="22" spans="1:6" ht="12.75">
      <c r="A22" s="281" t="s">
        <v>456</v>
      </c>
      <c r="B22" s="281" t="s">
        <v>566</v>
      </c>
      <c r="C22" s="281"/>
      <c r="D22" s="281"/>
      <c r="E22" s="281"/>
      <c r="F22" s="281"/>
    </row>
    <row r="23" spans="1:8" ht="12.75">
      <c r="A23" s="281" t="s">
        <v>457</v>
      </c>
      <c r="B23" s="281" t="s">
        <v>567</v>
      </c>
      <c r="C23" s="281"/>
      <c r="D23" s="281"/>
      <c r="E23" s="281"/>
      <c r="F23" s="281"/>
      <c r="G23" s="281"/>
      <c r="H23" s="281"/>
    </row>
    <row r="24" spans="1:7" ht="12.75">
      <c r="A24" s="281" t="s">
        <v>458</v>
      </c>
      <c r="B24" s="281" t="s">
        <v>568</v>
      </c>
      <c r="C24" s="281"/>
      <c r="D24" s="281"/>
      <c r="E24" s="281"/>
      <c r="F24" s="281"/>
      <c r="G24" s="281"/>
    </row>
    <row r="25" spans="1:7" ht="12.75">
      <c r="A25" s="281" t="s">
        <v>459</v>
      </c>
      <c r="B25" s="281" t="s">
        <v>569</v>
      </c>
      <c r="C25" s="281"/>
      <c r="D25" s="281"/>
      <c r="E25" s="281"/>
      <c r="F25" s="281"/>
      <c r="G25" s="281"/>
    </row>
    <row r="26" spans="1:8" ht="12.75">
      <c r="A26" s="281" t="s">
        <v>460</v>
      </c>
      <c r="B26" s="281" t="s">
        <v>570</v>
      </c>
      <c r="C26" s="281"/>
      <c r="D26" s="281"/>
      <c r="E26" s="281"/>
      <c r="F26" s="281"/>
      <c r="G26" s="281"/>
      <c r="H26" s="281"/>
    </row>
    <row r="27" spans="1:7" ht="12.75">
      <c r="A27" s="281" t="s">
        <v>461</v>
      </c>
      <c r="B27" s="281" t="s">
        <v>571</v>
      </c>
      <c r="C27" s="281"/>
      <c r="D27" s="281"/>
      <c r="E27" s="281"/>
      <c r="F27" s="281"/>
      <c r="G27" s="281"/>
    </row>
    <row r="28" spans="1:7" ht="12.75">
      <c r="A28" s="281" t="s">
        <v>462</v>
      </c>
      <c r="B28" s="281" t="s">
        <v>572</v>
      </c>
      <c r="C28" s="281"/>
      <c r="D28" s="281"/>
      <c r="E28" s="281"/>
      <c r="F28" s="281"/>
      <c r="G28" s="281"/>
    </row>
    <row r="29" spans="1:7" ht="12.75">
      <c r="A29" s="281" t="s">
        <v>463</v>
      </c>
      <c r="B29" s="281" t="s">
        <v>573</v>
      </c>
      <c r="C29" s="281"/>
      <c r="D29" s="281"/>
      <c r="E29" s="281"/>
      <c r="F29" s="281"/>
      <c r="G29" s="281"/>
    </row>
    <row r="30" spans="1:8" ht="12.75">
      <c r="A30" s="281" t="s">
        <v>464</v>
      </c>
      <c r="B30" s="281" t="s">
        <v>574</v>
      </c>
      <c r="C30" s="281"/>
      <c r="D30" s="281"/>
      <c r="E30" s="281"/>
      <c r="F30" s="281"/>
      <c r="G30" s="281"/>
      <c r="H30" s="281"/>
    </row>
    <row r="31" spans="1:7" ht="12.75">
      <c r="A31" s="281" t="s">
        <v>465</v>
      </c>
      <c r="B31" s="281" t="s">
        <v>575</v>
      </c>
      <c r="C31" s="281"/>
      <c r="D31" s="281"/>
      <c r="E31" s="281"/>
      <c r="F31" s="281"/>
      <c r="G31" s="281"/>
    </row>
    <row r="32" spans="1:7" ht="12.75">
      <c r="A32" s="281" t="s">
        <v>466</v>
      </c>
      <c r="B32" s="281" t="s">
        <v>576</v>
      </c>
      <c r="C32" s="281"/>
      <c r="D32" s="281"/>
      <c r="E32" s="281"/>
      <c r="F32" s="281"/>
      <c r="G32" s="281"/>
    </row>
    <row r="33" spans="1:7" ht="12.75">
      <c r="A33" s="281" t="s">
        <v>467</v>
      </c>
      <c r="B33" s="281" t="s">
        <v>577</v>
      </c>
      <c r="C33" s="281"/>
      <c r="D33" s="281"/>
      <c r="E33" s="281"/>
      <c r="F33" s="281"/>
      <c r="G33" s="281"/>
    </row>
    <row r="34" spans="1:8" ht="12.75">
      <c r="A34" s="281" t="s">
        <v>591</v>
      </c>
      <c r="B34" s="281"/>
      <c r="C34" s="281"/>
      <c r="D34" s="281"/>
      <c r="E34" s="281"/>
      <c r="F34" s="281"/>
      <c r="G34" s="281"/>
      <c r="H34" s="281"/>
    </row>
    <row r="35" spans="1:7" ht="12.75">
      <c r="A35" s="281" t="s">
        <v>468</v>
      </c>
      <c r="B35" s="281" t="s">
        <v>578</v>
      </c>
      <c r="C35" s="281"/>
      <c r="D35" s="281"/>
      <c r="E35" s="281"/>
      <c r="F35" s="281"/>
      <c r="G35" s="281"/>
    </row>
    <row r="36" spans="1:7" ht="12.75">
      <c r="A36" s="281" t="s">
        <v>469</v>
      </c>
      <c r="B36" s="281" t="s">
        <v>579</v>
      </c>
      <c r="C36" s="281"/>
      <c r="D36" s="281"/>
      <c r="E36" s="281"/>
      <c r="F36" s="281"/>
      <c r="G36" s="281"/>
    </row>
    <row r="37" spans="1:11" ht="12.75">
      <c r="A37" s="281" t="s">
        <v>470</v>
      </c>
      <c r="B37" s="301" t="s">
        <v>592</v>
      </c>
      <c r="C37" s="301"/>
      <c r="D37" s="301"/>
      <c r="E37" s="301"/>
      <c r="F37" s="301"/>
      <c r="G37" s="301"/>
      <c r="H37" s="301"/>
      <c r="I37" s="301"/>
      <c r="J37" s="301"/>
      <c r="K37" s="301"/>
    </row>
    <row r="38" spans="1:11" ht="12.75">
      <c r="A38" s="281"/>
      <c r="B38" s="301"/>
      <c r="C38" s="301"/>
      <c r="D38" s="301"/>
      <c r="E38" s="301"/>
      <c r="F38" s="301"/>
      <c r="G38" s="301"/>
      <c r="H38" s="301"/>
      <c r="I38" s="301"/>
      <c r="J38" s="301"/>
      <c r="K38" s="301"/>
    </row>
    <row r="39" spans="1:7" ht="12.75">
      <c r="A39" s="281" t="s">
        <v>471</v>
      </c>
      <c r="B39" s="281" t="s">
        <v>580</v>
      </c>
      <c r="C39" s="281"/>
      <c r="D39" s="281"/>
      <c r="E39" s="281"/>
      <c r="F39" s="281"/>
      <c r="G39" s="281"/>
    </row>
    <row r="40" spans="1:9" ht="12.75">
      <c r="A40" s="281" t="s">
        <v>472</v>
      </c>
      <c r="B40" s="281" t="s">
        <v>581</v>
      </c>
      <c r="C40" s="281"/>
      <c r="D40" s="281"/>
      <c r="E40" s="281"/>
      <c r="F40" s="281"/>
      <c r="G40" s="281"/>
      <c r="H40" s="281"/>
      <c r="I40" s="281"/>
    </row>
    <row r="41" spans="1:8" ht="12.75">
      <c r="A41" s="281" t="s">
        <v>499</v>
      </c>
      <c r="B41" s="281" t="s">
        <v>582</v>
      </c>
      <c r="C41" s="281"/>
      <c r="D41" s="281"/>
      <c r="E41" s="281"/>
      <c r="F41" s="281"/>
      <c r="G41" s="281"/>
      <c r="H41" s="281"/>
    </row>
    <row r="42" spans="1:8" ht="12.75">
      <c r="A42" s="281" t="s">
        <v>500</v>
      </c>
      <c r="B42" s="281" t="s">
        <v>583</v>
      </c>
      <c r="C42" s="281"/>
      <c r="D42" s="281"/>
      <c r="E42" s="281"/>
      <c r="F42" s="281"/>
      <c r="G42" s="281"/>
      <c r="H42" s="281"/>
    </row>
    <row r="43" spans="1:5" ht="12.75">
      <c r="A43" s="281" t="s">
        <v>473</v>
      </c>
      <c r="B43" s="281" t="s">
        <v>584</v>
      </c>
      <c r="C43" s="281"/>
      <c r="D43" s="281"/>
      <c r="E43" s="281"/>
    </row>
    <row r="44" spans="1:6" ht="12.75">
      <c r="A44" s="281" t="s">
        <v>474</v>
      </c>
      <c r="B44" s="281" t="s">
        <v>585</v>
      </c>
      <c r="C44" s="281"/>
      <c r="D44" s="281"/>
      <c r="E44" s="281"/>
      <c r="F44" s="281"/>
    </row>
    <row r="45" spans="1:7" ht="12.75">
      <c r="A45" s="281" t="s">
        <v>475</v>
      </c>
      <c r="B45" s="281" t="s">
        <v>586</v>
      </c>
      <c r="C45" s="281"/>
      <c r="D45" s="281"/>
      <c r="E45" s="281"/>
      <c r="F45" s="281"/>
      <c r="G45" s="281"/>
    </row>
    <row r="46" spans="1:8" ht="12.75">
      <c r="A46" s="281" t="s">
        <v>476</v>
      </c>
      <c r="B46" s="281" t="s">
        <v>587</v>
      </c>
      <c r="C46" s="281"/>
      <c r="D46" s="281"/>
      <c r="E46" s="281"/>
      <c r="F46" s="281"/>
      <c r="G46" s="281"/>
      <c r="H46" s="281"/>
    </row>
    <row r="47" spans="1:7" ht="12.75">
      <c r="A47" s="281" t="s">
        <v>501</v>
      </c>
      <c r="B47" s="281" t="s">
        <v>588</v>
      </c>
      <c r="C47" s="281"/>
      <c r="D47" s="281"/>
      <c r="E47" s="281"/>
      <c r="F47" s="281"/>
      <c r="G47" s="281"/>
    </row>
  </sheetData>
  <mergeCells count="1">
    <mergeCell ref="B37:K38"/>
  </mergeCells>
  <hyperlinks>
    <hyperlink ref="A5" location="'C-1'!A1" display="'C-1'!A1"/>
    <hyperlink ref="A5:E5" location="'C-1'!A1" display="'C-1'!A1"/>
    <hyperlink ref="A6:E6" location="'C-2'!A1" display="'C-2'!A1"/>
    <hyperlink ref="A7:H7" location="'C-3'!A1" display="'C-3'!A1"/>
    <hyperlink ref="A8:H8" location="'C-3a'!A1" display="'C-3a'!A1"/>
    <hyperlink ref="A9:G9" location="'C-4'!A1" display="'C-4'!A1"/>
    <hyperlink ref="A10:G10" location="'C-5'!A1" display="'C-5'!A1"/>
    <hyperlink ref="A11:H11" location="'C-6'!A1" display="'C-6'!A1"/>
    <hyperlink ref="A12:I12" location="'C-6 a'!A1" display="'C-6 a'!A1"/>
    <hyperlink ref="A13:E13" location="'C-7'!A1" display="'C-7'!A1"/>
    <hyperlink ref="A14:F14" location="'C-8'!A1" display="'C-8'!A1"/>
    <hyperlink ref="A15:H15" location="'C-9'!A1" display="'C-9'!A1"/>
    <hyperlink ref="A16:F16" location="'C-10'!A1" display="'C-10'!A1"/>
    <hyperlink ref="A17:I17" location="'C-11'!A1" display="'C-11'!A1"/>
    <hyperlink ref="A18:G18" location="'C-12'!A1" display="'C-12'!A1"/>
    <hyperlink ref="A19:H19" location="'C-13'!A1" display="'C-13'!A1"/>
    <hyperlink ref="A20:G20" location="'C-14'!A1" display="'C-14'!A1"/>
    <hyperlink ref="A21:H21" location="'C-15'!A1" display="'C-15'!A1"/>
    <hyperlink ref="A22:F22" location="'C-16'!A1" display="'C-16'!A1"/>
    <hyperlink ref="A23:H23" location="'C-17'!A1" display="'C-17'!A1"/>
    <hyperlink ref="A24:G24" location="'C-18'!A1" display="'C-18'!A1"/>
    <hyperlink ref="A25:G25" location="'C-19'!A1" display="'C-19'!A1"/>
    <hyperlink ref="A26:H26" location="'C-20'!A1" display="'C-20'!A1"/>
    <hyperlink ref="A27:G27" location="'C-21'!A1" display="'C-21'!A1"/>
    <hyperlink ref="A28:G28" location="'C-22'!A1" display="'C-22'!A1"/>
    <hyperlink ref="A29:G29" location="'C-23'!A1" display="'C-23'!A1"/>
    <hyperlink ref="A30:H30" location="'C-24'!A1" display="'C-24'!A1"/>
    <hyperlink ref="A31:G31" location="'C-25'!A1" display="'C-25'!A1"/>
    <hyperlink ref="A32:G32" location="'C-26'!A1" display="'C-26'!A1"/>
    <hyperlink ref="A33:G33" location="'C-27'!A1" display="'C-27'!A1"/>
    <hyperlink ref="A34:H34" location="'C-28'!A1" display="'C-28'!A1"/>
    <hyperlink ref="A35:G35" location="'C-29'!A1" display="'C-29'!A1"/>
    <hyperlink ref="A36:G36" location="'C-30'!A1" display="'C-30'!A1"/>
    <hyperlink ref="A37:K38" location="'C-31'!A1" display="'C-31'!A1"/>
    <hyperlink ref="A39:G39" location="'C-32'!A1" display="'C-32'!A1"/>
    <hyperlink ref="A40:I40" location="'C-33'!A1" display="'C-33'!A1"/>
    <hyperlink ref="A41:H41" location="'C-34'!A1" display="'C-34'!A1"/>
    <hyperlink ref="A42:H42" location="'C-35'!A1" display="'C-35'!A1"/>
    <hyperlink ref="A43:E43" location="'C-36'!A1" display="'C-36'!A1"/>
    <hyperlink ref="A44:F44" location="'C-37'!A1" display="'C-37'!A1"/>
    <hyperlink ref="A45:G45" location="'C-38'!A1" display="'C-38'!A1"/>
    <hyperlink ref="A46:H46" location="'C-39'!A1" display="'C-39'!A1"/>
    <hyperlink ref="A47:G47" location="'C-40'!A1" display="'C-40'!A1"/>
    <hyperlink ref="A3" location="Tapa!A1" display="Tapa!A1"/>
    <hyperlink ref="A4" location="Introducción!A1" display="Introducción!A1"/>
  </hyperlinks>
  <printOptions horizontalCentered="1"/>
  <pageMargins left="0.3937007874015748" right="0.75" top="0.5905511811023623" bottom="0.5905511811023623" header="0" footer="0"/>
  <pageSetup horizontalDpi="600" verticalDpi="600" orientation="landscape" scale="86" r:id="rId1"/>
</worksheet>
</file>

<file path=xl/worksheets/sheet30.xml><?xml version="1.0" encoding="utf-8"?>
<worksheet xmlns="http://schemas.openxmlformats.org/spreadsheetml/2006/main" xmlns:r="http://schemas.openxmlformats.org/officeDocument/2006/relationships">
  <dimension ref="A1:AH37"/>
  <sheetViews>
    <sheetView zoomScale="75" zoomScaleNormal="75" workbookViewId="0" topLeftCell="A3">
      <selection activeCell="X3" sqref="X3"/>
    </sheetView>
  </sheetViews>
  <sheetFormatPr defaultColWidth="11.421875" defaultRowHeight="12.75"/>
  <cols>
    <col min="1" max="1" width="12.28125" style="8" bestFit="1" customWidth="1"/>
    <col min="2" max="2" width="7.421875" style="8" bestFit="1" customWidth="1"/>
    <col min="3" max="3" width="5.421875" style="8" bestFit="1" customWidth="1"/>
    <col min="4" max="4" width="4.57421875" style="8" bestFit="1" customWidth="1"/>
    <col min="5" max="5" width="5.421875" style="8" bestFit="1" customWidth="1"/>
    <col min="6" max="7" width="6.421875" style="8" bestFit="1" customWidth="1"/>
    <col min="8" max="8" width="5.421875" style="8" bestFit="1" customWidth="1"/>
    <col min="9" max="9" width="6.421875" style="8" bestFit="1" customWidth="1"/>
    <col min="10" max="11" width="4.57421875" style="8" bestFit="1" customWidth="1"/>
    <col min="12" max="12" width="5.421875" style="8" bestFit="1" customWidth="1"/>
    <col min="13" max="13" width="3.57421875" style="8" bestFit="1" customWidth="1"/>
    <col min="14" max="15" width="4.57421875" style="8" bestFit="1" customWidth="1"/>
    <col min="16" max="17" width="5.421875" style="8" bestFit="1" customWidth="1"/>
    <col min="18" max="18" width="6.421875" style="8" bestFit="1" customWidth="1"/>
    <col min="19" max="20" width="3.57421875" style="8" bestFit="1" customWidth="1"/>
    <col min="21" max="21" width="3.57421875" style="8" customWidth="1"/>
    <col min="22" max="22" width="3.57421875" style="8" bestFit="1" customWidth="1"/>
    <col min="23" max="23" width="7.421875" style="8" bestFit="1" customWidth="1"/>
    <col min="24" max="24" width="9.7109375" style="8" customWidth="1"/>
    <col min="25" max="25" width="11.421875" style="8" customWidth="1"/>
  </cols>
  <sheetData>
    <row r="1" spans="1:13" ht="15.75" hidden="1">
      <c r="A1" s="36" t="s">
        <v>23</v>
      </c>
      <c r="B1" s="36"/>
      <c r="C1" s="36"/>
      <c r="D1" s="36"/>
      <c r="E1" s="36"/>
      <c r="F1" s="36"/>
      <c r="G1" s="36"/>
      <c r="H1" s="36"/>
      <c r="I1" s="36"/>
      <c r="J1" s="36"/>
      <c r="K1" s="36"/>
      <c r="L1" s="36"/>
      <c r="M1" s="37"/>
    </row>
    <row r="2" ht="0.75" customHeight="1" hidden="1"/>
    <row r="3" spans="1:34" ht="93" customHeight="1">
      <c r="A3" s="19" t="s">
        <v>115</v>
      </c>
      <c r="B3" s="20" t="s">
        <v>24</v>
      </c>
      <c r="C3" s="20" t="s">
        <v>28</v>
      </c>
      <c r="D3" s="20" t="s">
        <v>31</v>
      </c>
      <c r="E3" s="20" t="s">
        <v>29</v>
      </c>
      <c r="F3" s="20" t="s">
        <v>26</v>
      </c>
      <c r="G3" s="20" t="s">
        <v>168</v>
      </c>
      <c r="H3" s="20" t="s">
        <v>30</v>
      </c>
      <c r="I3" s="20" t="s">
        <v>27</v>
      </c>
      <c r="J3" s="20" t="s">
        <v>247</v>
      </c>
      <c r="K3" s="20" t="s">
        <v>75</v>
      </c>
      <c r="L3" s="20" t="s">
        <v>34</v>
      </c>
      <c r="M3" s="20" t="s">
        <v>37</v>
      </c>
      <c r="N3" s="20" t="s">
        <v>39</v>
      </c>
      <c r="O3" s="20" t="s">
        <v>38</v>
      </c>
      <c r="P3" s="20" t="s">
        <v>521</v>
      </c>
      <c r="Q3" s="20" t="s">
        <v>35</v>
      </c>
      <c r="R3" s="20" t="s">
        <v>510</v>
      </c>
      <c r="S3" s="20" t="s">
        <v>487</v>
      </c>
      <c r="T3" s="20" t="s">
        <v>517</v>
      </c>
      <c r="U3" s="20" t="s">
        <v>544</v>
      </c>
      <c r="V3" s="122" t="s">
        <v>36</v>
      </c>
      <c r="W3" s="121" t="s">
        <v>3</v>
      </c>
      <c r="X3" s="281" t="s">
        <v>594</v>
      </c>
      <c r="Y3" s="20"/>
      <c r="Z3" s="4"/>
      <c r="AA3" s="4"/>
      <c r="AB3" s="4"/>
      <c r="AC3" s="4"/>
      <c r="AD3" s="4"/>
      <c r="AE3" s="4"/>
      <c r="AF3" s="4"/>
      <c r="AG3" s="4"/>
      <c r="AH3" s="4"/>
    </row>
    <row r="4" spans="1:23" ht="12.75">
      <c r="A4" s="8" t="s">
        <v>213</v>
      </c>
      <c r="B4" s="221">
        <v>1150</v>
      </c>
      <c r="C4" s="221"/>
      <c r="D4" s="221"/>
      <c r="E4" s="221">
        <v>6.4</v>
      </c>
      <c r="F4" s="221">
        <v>558.4</v>
      </c>
      <c r="G4" s="221">
        <v>6.7</v>
      </c>
      <c r="H4" s="221">
        <v>17.8</v>
      </c>
      <c r="I4" s="221">
        <v>196.4</v>
      </c>
      <c r="J4" s="221">
        <v>13.3</v>
      </c>
      <c r="K4" s="221">
        <v>18.6</v>
      </c>
      <c r="L4" s="221">
        <v>6.6</v>
      </c>
      <c r="M4" s="221"/>
      <c r="N4" s="221"/>
      <c r="O4" s="221"/>
      <c r="P4" s="221">
        <v>10.9</v>
      </c>
      <c r="Q4" s="221">
        <v>2.7</v>
      </c>
      <c r="R4" s="221">
        <v>164.9</v>
      </c>
      <c r="S4" s="221"/>
      <c r="T4" s="221"/>
      <c r="U4" s="221"/>
      <c r="V4" s="221"/>
      <c r="W4" s="169">
        <f aca="true" t="shared" si="0" ref="W4:W31">SUM(B4:V4)</f>
        <v>2152.7000000000003</v>
      </c>
    </row>
    <row r="5" spans="1:23" ht="12.75">
      <c r="A5" s="8" t="s">
        <v>214</v>
      </c>
      <c r="B5" s="148">
        <v>446.5</v>
      </c>
      <c r="C5" s="148"/>
      <c r="D5" s="148"/>
      <c r="E5" s="148">
        <v>6.9</v>
      </c>
      <c r="F5" s="148">
        <v>185.7</v>
      </c>
      <c r="G5" s="148"/>
      <c r="H5" s="148"/>
      <c r="I5" s="148">
        <v>63.6</v>
      </c>
      <c r="J5" s="148">
        <v>0.5</v>
      </c>
      <c r="K5" s="148"/>
      <c r="L5" s="148">
        <v>10.4</v>
      </c>
      <c r="M5" s="148"/>
      <c r="N5" s="148"/>
      <c r="O5" s="148"/>
      <c r="P5" s="148">
        <v>4</v>
      </c>
      <c r="Q5" s="148">
        <v>52.6</v>
      </c>
      <c r="R5" s="148">
        <v>110.5</v>
      </c>
      <c r="S5" s="148"/>
      <c r="T5" s="148"/>
      <c r="U5" s="148"/>
      <c r="V5" s="148"/>
      <c r="W5" s="124">
        <f t="shared" si="0"/>
        <v>880.6999999999999</v>
      </c>
    </row>
    <row r="6" spans="1:23" ht="12.75">
      <c r="A6" s="8" t="s">
        <v>215</v>
      </c>
      <c r="B6" s="148">
        <v>204.7</v>
      </c>
      <c r="C6" s="148"/>
      <c r="D6" s="148"/>
      <c r="E6" s="148"/>
      <c r="F6" s="148">
        <v>52.9</v>
      </c>
      <c r="G6" s="148"/>
      <c r="H6" s="148">
        <v>2</v>
      </c>
      <c r="I6" s="148">
        <v>57.9</v>
      </c>
      <c r="J6" s="148"/>
      <c r="K6" s="148"/>
      <c r="L6" s="148">
        <v>19.5</v>
      </c>
      <c r="M6" s="148"/>
      <c r="N6" s="148"/>
      <c r="O6" s="148"/>
      <c r="P6" s="148"/>
      <c r="Q6" s="148"/>
      <c r="R6" s="148">
        <v>13</v>
      </c>
      <c r="S6" s="148"/>
      <c r="T6" s="148"/>
      <c r="U6" s="148"/>
      <c r="V6" s="148"/>
      <c r="W6" s="124">
        <f t="shared" si="0"/>
        <v>349.99999999999994</v>
      </c>
    </row>
    <row r="7" spans="1:23" ht="12.75">
      <c r="A7" s="8" t="s">
        <v>216</v>
      </c>
      <c r="B7" s="148">
        <v>1854.1</v>
      </c>
      <c r="C7" s="148"/>
      <c r="D7" s="148">
        <v>4.5</v>
      </c>
      <c r="E7" s="148">
        <v>84.7</v>
      </c>
      <c r="F7" s="148">
        <v>727.5</v>
      </c>
      <c r="G7" s="148">
        <v>2.6</v>
      </c>
      <c r="H7" s="148">
        <v>67.4</v>
      </c>
      <c r="I7" s="148">
        <v>105.6</v>
      </c>
      <c r="J7" s="148">
        <v>1</v>
      </c>
      <c r="K7" s="148"/>
      <c r="L7" s="148">
        <v>12.3</v>
      </c>
      <c r="M7" s="148"/>
      <c r="N7" s="148">
        <v>7</v>
      </c>
      <c r="O7" s="148"/>
      <c r="P7" s="148">
        <v>16.4</v>
      </c>
      <c r="Q7" s="148">
        <v>25.7</v>
      </c>
      <c r="R7" s="148">
        <v>199.3</v>
      </c>
      <c r="S7" s="148"/>
      <c r="T7" s="148"/>
      <c r="U7" s="148"/>
      <c r="V7" s="148">
        <v>8.7</v>
      </c>
      <c r="W7" s="124">
        <f t="shared" si="0"/>
        <v>3116.8</v>
      </c>
    </row>
    <row r="8" spans="1:23" ht="12.75">
      <c r="A8" s="8" t="s">
        <v>243</v>
      </c>
      <c r="B8" s="148">
        <v>1869.9</v>
      </c>
      <c r="C8" s="148">
        <v>26.5</v>
      </c>
      <c r="D8" s="148"/>
      <c r="E8" s="148">
        <v>124.5</v>
      </c>
      <c r="F8" s="148">
        <v>853.3</v>
      </c>
      <c r="G8" s="148">
        <v>142.4</v>
      </c>
      <c r="H8" s="148">
        <v>89.2</v>
      </c>
      <c r="I8" s="148">
        <v>192.1</v>
      </c>
      <c r="J8" s="148">
        <v>22.8</v>
      </c>
      <c r="K8" s="148"/>
      <c r="L8" s="148">
        <v>28.6</v>
      </c>
      <c r="M8" s="148">
        <v>0.7</v>
      </c>
      <c r="N8" s="148">
        <v>1.3</v>
      </c>
      <c r="O8" s="148"/>
      <c r="P8" s="148">
        <v>119.4</v>
      </c>
      <c r="Q8" s="148">
        <v>16.7</v>
      </c>
      <c r="R8" s="148">
        <v>336.6</v>
      </c>
      <c r="S8" s="148"/>
      <c r="T8" s="148"/>
      <c r="U8" s="148">
        <v>0.4</v>
      </c>
      <c r="V8" s="148"/>
      <c r="W8" s="124">
        <f t="shared" si="0"/>
        <v>3824.3999999999996</v>
      </c>
    </row>
    <row r="9" spans="1:23" ht="12.75">
      <c r="A9" s="8" t="s">
        <v>218</v>
      </c>
      <c r="B9" s="148">
        <v>75.6</v>
      </c>
      <c r="C9" s="148">
        <v>8.8</v>
      </c>
      <c r="D9" s="148"/>
      <c r="E9" s="148"/>
      <c r="F9" s="148">
        <v>70.2</v>
      </c>
      <c r="G9" s="148">
        <v>93.8</v>
      </c>
      <c r="H9" s="148">
        <v>5.9</v>
      </c>
      <c r="I9" s="148">
        <v>14.1</v>
      </c>
      <c r="J9" s="148">
        <v>1.3</v>
      </c>
      <c r="K9" s="148"/>
      <c r="L9" s="148"/>
      <c r="M9" s="148"/>
      <c r="N9" s="148"/>
      <c r="O9" s="148"/>
      <c r="P9" s="148"/>
      <c r="Q9" s="148"/>
      <c r="R9" s="148">
        <v>6.5</v>
      </c>
      <c r="S9" s="148"/>
      <c r="T9" s="148"/>
      <c r="U9" s="148"/>
      <c r="V9" s="148"/>
      <c r="W9" s="124">
        <f t="shared" si="0"/>
        <v>276.2</v>
      </c>
    </row>
    <row r="10" spans="1:24" ht="12.75">
      <c r="A10" s="8" t="s">
        <v>219</v>
      </c>
      <c r="B10" s="148">
        <v>14</v>
      </c>
      <c r="C10" s="148"/>
      <c r="D10" s="148"/>
      <c r="E10" s="148"/>
      <c r="F10" s="148"/>
      <c r="G10" s="148">
        <v>4.1</v>
      </c>
      <c r="H10" s="148"/>
      <c r="I10" s="148"/>
      <c r="J10" s="148"/>
      <c r="K10" s="148"/>
      <c r="L10" s="148"/>
      <c r="M10" s="148"/>
      <c r="N10" s="148"/>
      <c r="O10" s="148"/>
      <c r="P10" s="148"/>
      <c r="Q10" s="148"/>
      <c r="R10" s="148"/>
      <c r="S10" s="148"/>
      <c r="T10" s="148"/>
      <c r="U10" s="148"/>
      <c r="V10" s="148"/>
      <c r="W10" s="124">
        <f t="shared" si="0"/>
        <v>18.1</v>
      </c>
      <c r="X10" s="18"/>
    </row>
    <row r="11" spans="1:24" ht="12.75">
      <c r="A11" s="8" t="s">
        <v>248</v>
      </c>
      <c r="B11" s="148">
        <v>4</v>
      </c>
      <c r="C11" s="148"/>
      <c r="D11" s="148"/>
      <c r="E11" s="148"/>
      <c r="F11" s="148">
        <v>3</v>
      </c>
      <c r="G11" s="148">
        <v>28.6</v>
      </c>
      <c r="H11" s="148"/>
      <c r="I11" s="148">
        <v>2.5</v>
      </c>
      <c r="J11" s="148"/>
      <c r="K11" s="148"/>
      <c r="L11" s="148"/>
      <c r="M11" s="148"/>
      <c r="N11" s="148"/>
      <c r="O11" s="148"/>
      <c r="P11" s="148"/>
      <c r="Q11" s="148"/>
      <c r="R11" s="148"/>
      <c r="S11" s="148"/>
      <c r="T11" s="148"/>
      <c r="U11" s="148"/>
      <c r="V11" s="148"/>
      <c r="W11" s="124">
        <f t="shared" si="0"/>
        <v>38.1</v>
      </c>
      <c r="X11" s="18"/>
    </row>
    <row r="12" spans="1:23" ht="12.75">
      <c r="A12" s="8" t="s">
        <v>221</v>
      </c>
      <c r="B12" s="148">
        <v>405.8</v>
      </c>
      <c r="C12" s="148">
        <v>49.3</v>
      </c>
      <c r="D12" s="148"/>
      <c r="E12" s="148">
        <v>5.2</v>
      </c>
      <c r="F12" s="148">
        <v>180.3</v>
      </c>
      <c r="G12" s="148">
        <v>18.2</v>
      </c>
      <c r="H12" s="148">
        <v>8.7</v>
      </c>
      <c r="I12" s="148">
        <v>48.4</v>
      </c>
      <c r="J12" s="148"/>
      <c r="K12" s="148">
        <v>5.2</v>
      </c>
      <c r="L12" s="148">
        <v>5.8</v>
      </c>
      <c r="M12" s="148"/>
      <c r="N12" s="148"/>
      <c r="O12" s="148"/>
      <c r="P12" s="148">
        <v>25.2</v>
      </c>
      <c r="Q12" s="148"/>
      <c r="R12" s="148">
        <v>30.5</v>
      </c>
      <c r="S12" s="148"/>
      <c r="T12" s="148"/>
      <c r="U12" s="148"/>
      <c r="V12" s="148"/>
      <c r="W12" s="172">
        <f t="shared" si="0"/>
        <v>782.6000000000001</v>
      </c>
    </row>
    <row r="13" spans="1:23" ht="12.75">
      <c r="A13" s="8" t="s">
        <v>222</v>
      </c>
      <c r="B13" s="221">
        <v>1070.8</v>
      </c>
      <c r="C13" s="221"/>
      <c r="D13" s="221"/>
      <c r="E13" s="221">
        <v>8.1</v>
      </c>
      <c r="F13" s="221">
        <v>369.4</v>
      </c>
      <c r="G13" s="221">
        <v>72.9</v>
      </c>
      <c r="H13" s="221">
        <v>13.2</v>
      </c>
      <c r="I13" s="221">
        <v>10.5</v>
      </c>
      <c r="J13" s="221"/>
      <c r="K13" s="221"/>
      <c r="L13" s="221">
        <v>1.6</v>
      </c>
      <c r="M13" s="221"/>
      <c r="N13" s="221"/>
      <c r="O13" s="221"/>
      <c r="P13" s="221">
        <v>12.5</v>
      </c>
      <c r="Q13" s="221">
        <v>20</v>
      </c>
      <c r="R13" s="221">
        <v>372.4</v>
      </c>
      <c r="S13" s="221"/>
      <c r="T13" s="221"/>
      <c r="U13" s="221"/>
      <c r="V13" s="221"/>
      <c r="W13" s="124">
        <f t="shared" si="0"/>
        <v>1951.3999999999996</v>
      </c>
    </row>
    <row r="14" spans="1:24" ht="12.75">
      <c r="A14" s="8" t="s">
        <v>223</v>
      </c>
      <c r="B14" s="148">
        <v>351.4</v>
      </c>
      <c r="C14" s="148"/>
      <c r="D14" s="148"/>
      <c r="E14" s="148">
        <v>47.6</v>
      </c>
      <c r="F14" s="148">
        <v>83.1</v>
      </c>
      <c r="G14" s="148">
        <v>11</v>
      </c>
      <c r="H14" s="148">
        <v>13.3</v>
      </c>
      <c r="I14" s="148">
        <v>18.3</v>
      </c>
      <c r="J14" s="148"/>
      <c r="K14" s="148"/>
      <c r="L14" s="148">
        <v>22.2</v>
      </c>
      <c r="M14" s="148"/>
      <c r="N14" s="148"/>
      <c r="O14" s="148">
        <v>4</v>
      </c>
      <c r="P14" s="148">
        <v>34.8</v>
      </c>
      <c r="Q14" s="148"/>
      <c r="R14" s="148">
        <v>30.1</v>
      </c>
      <c r="S14" s="148"/>
      <c r="T14" s="148"/>
      <c r="U14" s="148"/>
      <c r="V14" s="148"/>
      <c r="W14" s="124">
        <f t="shared" si="0"/>
        <v>615.8000000000001</v>
      </c>
      <c r="X14" s="18"/>
    </row>
    <row r="15" spans="1:23" ht="12.75">
      <c r="A15" s="8" t="s">
        <v>249</v>
      </c>
      <c r="B15" s="148">
        <v>679.4</v>
      </c>
      <c r="C15" s="148"/>
      <c r="D15" s="148"/>
      <c r="E15" s="148">
        <v>23</v>
      </c>
      <c r="F15" s="148">
        <v>275.7</v>
      </c>
      <c r="G15" s="148">
        <v>4.7</v>
      </c>
      <c r="H15" s="148">
        <v>19.1</v>
      </c>
      <c r="I15" s="148">
        <v>70</v>
      </c>
      <c r="J15" s="148"/>
      <c r="K15" s="148"/>
      <c r="L15" s="148">
        <v>11.3</v>
      </c>
      <c r="M15" s="148"/>
      <c r="N15" s="148">
        <v>3.6</v>
      </c>
      <c r="O15" s="148"/>
      <c r="P15" s="148">
        <v>18.3</v>
      </c>
      <c r="Q15" s="148">
        <v>1</v>
      </c>
      <c r="R15" s="148">
        <v>122</v>
      </c>
      <c r="S15" s="148">
        <v>0.8</v>
      </c>
      <c r="T15" s="148"/>
      <c r="U15" s="148"/>
      <c r="V15" s="148">
        <v>0.8</v>
      </c>
      <c r="W15" s="124">
        <f t="shared" si="0"/>
        <v>1229.6999999999998</v>
      </c>
    </row>
    <row r="16" spans="1:23" ht="12.75">
      <c r="A16" s="8" t="s">
        <v>225</v>
      </c>
      <c r="B16" s="148">
        <v>1400.1</v>
      </c>
      <c r="C16" s="148"/>
      <c r="D16" s="148"/>
      <c r="E16" s="148">
        <v>3.1</v>
      </c>
      <c r="F16" s="148">
        <v>345</v>
      </c>
      <c r="G16" s="148">
        <v>0.5</v>
      </c>
      <c r="H16" s="148">
        <v>32.3</v>
      </c>
      <c r="I16" s="148">
        <v>13.7</v>
      </c>
      <c r="J16" s="148"/>
      <c r="K16" s="148">
        <v>0.4</v>
      </c>
      <c r="L16" s="148">
        <v>9.8</v>
      </c>
      <c r="M16" s="148">
        <v>0.3</v>
      </c>
      <c r="N16" s="148"/>
      <c r="O16" s="148"/>
      <c r="P16" s="148">
        <v>2.7</v>
      </c>
      <c r="Q16" s="148"/>
      <c r="R16" s="148">
        <v>175.4</v>
      </c>
      <c r="S16" s="148"/>
      <c r="T16" s="148"/>
      <c r="U16" s="148"/>
      <c r="V16" s="148"/>
      <c r="W16" s="124">
        <f t="shared" si="0"/>
        <v>1983.3</v>
      </c>
    </row>
    <row r="17" spans="1:24" ht="12.75">
      <c r="A17" s="8" t="s">
        <v>226</v>
      </c>
      <c r="B17" s="148">
        <v>573</v>
      </c>
      <c r="C17" s="148">
        <v>8.9</v>
      </c>
      <c r="D17" s="148"/>
      <c r="E17" s="148"/>
      <c r="F17" s="148">
        <v>168.7</v>
      </c>
      <c r="G17" s="148">
        <v>465.9</v>
      </c>
      <c r="H17" s="148">
        <v>9</v>
      </c>
      <c r="I17" s="148">
        <v>41.2</v>
      </c>
      <c r="J17" s="148"/>
      <c r="K17" s="148"/>
      <c r="L17" s="148">
        <v>13.7</v>
      </c>
      <c r="M17" s="148"/>
      <c r="N17" s="148"/>
      <c r="O17" s="148"/>
      <c r="P17" s="148">
        <v>13</v>
      </c>
      <c r="Q17" s="148"/>
      <c r="R17" s="148">
        <v>70.1</v>
      </c>
      <c r="S17" s="148"/>
      <c r="T17" s="148"/>
      <c r="U17" s="148"/>
      <c r="V17" s="148"/>
      <c r="W17" s="124">
        <f t="shared" si="0"/>
        <v>1363.5</v>
      </c>
      <c r="X17" s="18"/>
    </row>
    <row r="18" spans="1:23" ht="12.75">
      <c r="A18" s="8" t="s">
        <v>227</v>
      </c>
      <c r="B18" s="148">
        <v>3.6</v>
      </c>
      <c r="C18" s="148">
        <v>19.4</v>
      </c>
      <c r="D18" s="148"/>
      <c r="E18" s="148"/>
      <c r="F18" s="148">
        <v>1</v>
      </c>
      <c r="G18" s="148">
        <v>126.2</v>
      </c>
      <c r="H18" s="148">
        <v>1</v>
      </c>
      <c r="I18" s="148"/>
      <c r="J18" s="148"/>
      <c r="K18" s="148"/>
      <c r="L18" s="148"/>
      <c r="M18" s="148"/>
      <c r="N18" s="148"/>
      <c r="O18" s="148"/>
      <c r="P18" s="148"/>
      <c r="Q18" s="148"/>
      <c r="R18" s="148"/>
      <c r="S18" s="148"/>
      <c r="T18" s="148"/>
      <c r="U18" s="148"/>
      <c r="V18" s="148"/>
      <c r="W18" s="124">
        <f t="shared" si="0"/>
        <v>151.2</v>
      </c>
    </row>
    <row r="19" spans="1:23" ht="12.75">
      <c r="A19" s="8" t="s">
        <v>228</v>
      </c>
      <c r="B19" s="148">
        <v>1768.1</v>
      </c>
      <c r="C19" s="148">
        <v>2</v>
      </c>
      <c r="D19" s="148"/>
      <c r="E19" s="148">
        <v>33.4</v>
      </c>
      <c r="F19" s="148">
        <v>721.9</v>
      </c>
      <c r="G19" s="148">
        <v>495.4</v>
      </c>
      <c r="H19" s="148"/>
      <c r="I19" s="148">
        <v>58.5</v>
      </c>
      <c r="J19" s="148">
        <v>23.5</v>
      </c>
      <c r="K19" s="148">
        <v>1.5</v>
      </c>
      <c r="L19" s="148">
        <v>8.1</v>
      </c>
      <c r="M19" s="148">
        <v>3.2</v>
      </c>
      <c r="N19" s="148">
        <v>6.1</v>
      </c>
      <c r="O19" s="148">
        <v>17.9</v>
      </c>
      <c r="P19" s="148">
        <v>214.5</v>
      </c>
      <c r="Q19" s="148">
        <v>120.3</v>
      </c>
      <c r="R19" s="148">
        <v>216.5</v>
      </c>
      <c r="S19" s="148">
        <v>5.2</v>
      </c>
      <c r="T19" s="148"/>
      <c r="U19" s="148"/>
      <c r="V19" s="148"/>
      <c r="W19" s="124">
        <f t="shared" si="0"/>
        <v>3696.1</v>
      </c>
    </row>
    <row r="20" spans="1:23" ht="12.75">
      <c r="A20" s="8" t="s">
        <v>229</v>
      </c>
      <c r="B20" s="148">
        <v>10</v>
      </c>
      <c r="C20" s="148"/>
      <c r="D20" s="148"/>
      <c r="E20" s="148"/>
      <c r="F20" s="148">
        <v>0.3</v>
      </c>
      <c r="G20" s="148">
        <v>53.5</v>
      </c>
      <c r="H20" s="148"/>
      <c r="I20" s="148"/>
      <c r="J20" s="148"/>
      <c r="K20" s="148"/>
      <c r="L20" s="148"/>
      <c r="M20" s="148"/>
      <c r="N20" s="148"/>
      <c r="O20" s="148"/>
      <c r="P20" s="148"/>
      <c r="Q20" s="148"/>
      <c r="R20" s="148"/>
      <c r="S20" s="148"/>
      <c r="T20" s="148"/>
      <c r="U20" s="148"/>
      <c r="V20" s="148"/>
      <c r="W20" s="124">
        <f t="shared" si="0"/>
        <v>63.8</v>
      </c>
    </row>
    <row r="21" spans="1:23" ht="12.75">
      <c r="A21" s="8" t="s">
        <v>230</v>
      </c>
      <c r="B21" s="148">
        <v>84.7</v>
      </c>
      <c r="C21" s="148">
        <v>8</v>
      </c>
      <c r="D21" s="148"/>
      <c r="E21" s="148">
        <v>6</v>
      </c>
      <c r="F21" s="148">
        <v>143.5</v>
      </c>
      <c r="G21" s="148">
        <v>156.9</v>
      </c>
      <c r="H21" s="148"/>
      <c r="I21" s="148">
        <v>0.3</v>
      </c>
      <c r="J21" s="148"/>
      <c r="K21" s="148"/>
      <c r="L21" s="148"/>
      <c r="M21" s="148"/>
      <c r="N21" s="148"/>
      <c r="O21" s="148"/>
      <c r="P21" s="148">
        <v>3.1</v>
      </c>
      <c r="Q21" s="148"/>
      <c r="R21" s="148">
        <v>1.1</v>
      </c>
      <c r="S21" s="148"/>
      <c r="T21" s="148"/>
      <c r="U21" s="148"/>
      <c r="V21" s="148"/>
      <c r="W21" s="124">
        <f t="shared" si="0"/>
        <v>403.6000000000001</v>
      </c>
    </row>
    <row r="22" spans="1:23" ht="12.75">
      <c r="A22" s="8" t="s">
        <v>540</v>
      </c>
      <c r="B22" s="148">
        <v>55.2</v>
      </c>
      <c r="C22" s="148"/>
      <c r="D22" s="148"/>
      <c r="E22" s="148"/>
      <c r="F22" s="148">
        <v>27</v>
      </c>
      <c r="G22" s="148"/>
      <c r="H22" s="148"/>
      <c r="I22" s="148"/>
      <c r="J22" s="148"/>
      <c r="K22" s="148"/>
      <c r="L22" s="148"/>
      <c r="M22" s="148"/>
      <c r="N22" s="148"/>
      <c r="O22" s="148"/>
      <c r="P22" s="148"/>
      <c r="Q22" s="148"/>
      <c r="R22" s="148">
        <v>0.7</v>
      </c>
      <c r="S22" s="148"/>
      <c r="T22" s="148"/>
      <c r="U22" s="148"/>
      <c r="V22" s="148"/>
      <c r="W22" s="172">
        <f t="shared" si="0"/>
        <v>82.9</v>
      </c>
    </row>
    <row r="23" spans="1:24" ht="12.75">
      <c r="A23" s="8" t="s">
        <v>231</v>
      </c>
      <c r="B23" s="221">
        <v>122</v>
      </c>
      <c r="C23" s="221">
        <v>10.5</v>
      </c>
      <c r="D23" s="221"/>
      <c r="E23" s="221">
        <v>12</v>
      </c>
      <c r="F23" s="221">
        <v>32</v>
      </c>
      <c r="G23" s="221">
        <v>124.8</v>
      </c>
      <c r="H23" s="221">
        <v>1.5</v>
      </c>
      <c r="I23" s="221">
        <v>36.9</v>
      </c>
      <c r="J23" s="221"/>
      <c r="K23" s="221"/>
      <c r="L23" s="221">
        <v>10</v>
      </c>
      <c r="M23" s="221"/>
      <c r="N23" s="221"/>
      <c r="O23" s="221"/>
      <c r="P23" s="221"/>
      <c r="Q23" s="221">
        <v>0.3</v>
      </c>
      <c r="R23" s="221">
        <v>6.4</v>
      </c>
      <c r="S23" s="221"/>
      <c r="T23" s="221"/>
      <c r="U23" s="221"/>
      <c r="V23" s="170"/>
      <c r="W23" s="124">
        <f t="shared" si="0"/>
        <v>356.4</v>
      </c>
      <c r="X23" s="18"/>
    </row>
    <row r="24" spans="1:24" ht="12.75">
      <c r="A24" s="8" t="s">
        <v>250</v>
      </c>
      <c r="B24" s="148">
        <v>276.1</v>
      </c>
      <c r="C24" s="148"/>
      <c r="D24" s="148"/>
      <c r="E24" s="148"/>
      <c r="F24" s="148">
        <v>39.7</v>
      </c>
      <c r="G24" s="148">
        <v>5.3</v>
      </c>
      <c r="H24" s="148">
        <v>8.4</v>
      </c>
      <c r="I24" s="148">
        <v>9.8</v>
      </c>
      <c r="J24" s="148"/>
      <c r="K24" s="148"/>
      <c r="L24" s="148">
        <v>12.4</v>
      </c>
      <c r="M24" s="148"/>
      <c r="N24" s="148"/>
      <c r="O24" s="148"/>
      <c r="P24" s="148">
        <v>11</v>
      </c>
      <c r="Q24" s="148"/>
      <c r="R24" s="148">
        <v>34.6</v>
      </c>
      <c r="S24" s="148"/>
      <c r="T24" s="148"/>
      <c r="U24" s="148"/>
      <c r="V24" s="170"/>
      <c r="W24" s="124">
        <f t="shared" si="0"/>
        <v>397.3</v>
      </c>
      <c r="X24" s="18"/>
    </row>
    <row r="25" spans="1:24" ht="12.75">
      <c r="A25" s="8" t="s">
        <v>233</v>
      </c>
      <c r="B25" s="148">
        <v>14.5</v>
      </c>
      <c r="C25" s="148"/>
      <c r="D25" s="148"/>
      <c r="E25" s="148"/>
      <c r="F25" s="148">
        <v>4</v>
      </c>
      <c r="G25" s="148"/>
      <c r="H25" s="148"/>
      <c r="I25" s="148">
        <v>4</v>
      </c>
      <c r="J25" s="148"/>
      <c r="K25" s="148"/>
      <c r="L25" s="148">
        <v>7</v>
      </c>
      <c r="M25" s="148"/>
      <c r="N25" s="148"/>
      <c r="O25" s="148"/>
      <c r="P25" s="148"/>
      <c r="Q25" s="148"/>
      <c r="R25" s="148"/>
      <c r="S25" s="148"/>
      <c r="T25" s="148"/>
      <c r="U25" s="148"/>
      <c r="V25" s="170"/>
      <c r="W25" s="124">
        <f t="shared" si="0"/>
        <v>29.5</v>
      </c>
      <c r="X25" s="18"/>
    </row>
    <row r="26" spans="1:23" ht="12.75">
      <c r="A26" s="8" t="s">
        <v>234</v>
      </c>
      <c r="B26" s="148">
        <v>39.7</v>
      </c>
      <c r="C26" s="148"/>
      <c r="D26" s="148"/>
      <c r="E26" s="148"/>
      <c r="F26" s="148">
        <v>20.2</v>
      </c>
      <c r="G26" s="148">
        <v>35.3</v>
      </c>
      <c r="H26" s="148"/>
      <c r="I26" s="148"/>
      <c r="J26" s="148"/>
      <c r="K26" s="148"/>
      <c r="L26" s="148"/>
      <c r="M26" s="148"/>
      <c r="N26" s="148"/>
      <c r="O26" s="148"/>
      <c r="P26" s="148"/>
      <c r="Q26" s="148"/>
      <c r="R26" s="148">
        <v>13.6</v>
      </c>
      <c r="S26" s="148"/>
      <c r="T26" s="148"/>
      <c r="U26" s="148"/>
      <c r="V26" s="170"/>
      <c r="W26" s="124">
        <f t="shared" si="0"/>
        <v>108.8</v>
      </c>
    </row>
    <row r="27" spans="1:24" ht="12.75">
      <c r="A27" s="8" t="s">
        <v>235</v>
      </c>
      <c r="B27" s="148">
        <v>87.1</v>
      </c>
      <c r="C27" s="148">
        <v>1</v>
      </c>
      <c r="D27" s="148"/>
      <c r="E27" s="148">
        <v>1.2</v>
      </c>
      <c r="F27" s="148">
        <v>26.1</v>
      </c>
      <c r="G27" s="148">
        <v>125.9</v>
      </c>
      <c r="H27" s="148">
        <v>3.9</v>
      </c>
      <c r="I27" s="148">
        <v>1.9</v>
      </c>
      <c r="J27" s="148"/>
      <c r="K27" s="148">
        <v>9.5</v>
      </c>
      <c r="L27" s="148">
        <v>1</v>
      </c>
      <c r="M27" s="148"/>
      <c r="N27" s="148">
        <v>1.3</v>
      </c>
      <c r="O27" s="148">
        <v>0.4</v>
      </c>
      <c r="P27" s="148">
        <v>3.3</v>
      </c>
      <c r="Q27" s="148"/>
      <c r="R27" s="148">
        <v>22.9</v>
      </c>
      <c r="S27" s="148">
        <v>0.1</v>
      </c>
      <c r="T27" s="148"/>
      <c r="U27" s="148"/>
      <c r="V27" s="170"/>
      <c r="W27" s="124">
        <f t="shared" si="0"/>
        <v>285.6</v>
      </c>
      <c r="X27" s="18"/>
    </row>
    <row r="28" spans="1:23" ht="12.75">
      <c r="A28" s="8" t="s">
        <v>236</v>
      </c>
      <c r="B28" s="148">
        <v>106.7</v>
      </c>
      <c r="C28" s="148"/>
      <c r="D28" s="148"/>
      <c r="E28" s="148"/>
      <c r="F28" s="148">
        <v>26.5</v>
      </c>
      <c r="G28" s="148">
        <v>212.1</v>
      </c>
      <c r="H28" s="148">
        <v>2.7</v>
      </c>
      <c r="I28" s="148">
        <v>11.8</v>
      </c>
      <c r="J28" s="148"/>
      <c r="K28" s="148"/>
      <c r="L28" s="148">
        <v>0.8</v>
      </c>
      <c r="M28" s="148"/>
      <c r="N28" s="148"/>
      <c r="O28" s="148"/>
      <c r="P28" s="148">
        <v>3.5</v>
      </c>
      <c r="Q28" s="148"/>
      <c r="R28" s="148">
        <v>54.8</v>
      </c>
      <c r="S28" s="148"/>
      <c r="T28" s="148"/>
      <c r="U28" s="148"/>
      <c r="V28" s="170"/>
      <c r="W28" s="124">
        <f t="shared" si="0"/>
        <v>418.9</v>
      </c>
    </row>
    <row r="29" spans="1:24" ht="12.75">
      <c r="A29" s="8" t="s">
        <v>251</v>
      </c>
      <c r="B29" s="148">
        <v>798.1</v>
      </c>
      <c r="C29" s="148">
        <v>2</v>
      </c>
      <c r="D29" s="148"/>
      <c r="E29" s="148">
        <v>5</v>
      </c>
      <c r="F29" s="148">
        <v>273.8</v>
      </c>
      <c r="G29" s="148">
        <v>742.3</v>
      </c>
      <c r="H29" s="148">
        <v>4</v>
      </c>
      <c r="I29" s="148">
        <v>79.1</v>
      </c>
      <c r="J29" s="148">
        <v>2</v>
      </c>
      <c r="K29" s="148">
        <v>1.5</v>
      </c>
      <c r="L29" s="148">
        <v>4.6</v>
      </c>
      <c r="M29" s="148"/>
      <c r="N29" s="148">
        <v>13.4</v>
      </c>
      <c r="O29" s="148"/>
      <c r="P29" s="148">
        <v>17.8</v>
      </c>
      <c r="Q29" s="148"/>
      <c r="R29" s="148">
        <v>84.4</v>
      </c>
      <c r="S29" s="148"/>
      <c r="T29" s="148"/>
      <c r="U29" s="148"/>
      <c r="V29" s="170"/>
      <c r="W29" s="124">
        <f t="shared" si="0"/>
        <v>2028</v>
      </c>
      <c r="X29" s="18"/>
    </row>
    <row r="30" spans="1:23" ht="12.75">
      <c r="A30" s="8" t="s">
        <v>238</v>
      </c>
      <c r="B30" s="148">
        <v>1715.9</v>
      </c>
      <c r="C30" s="148">
        <v>169.4</v>
      </c>
      <c r="D30" s="148">
        <v>1.4</v>
      </c>
      <c r="E30" s="148">
        <v>36.1</v>
      </c>
      <c r="F30" s="148">
        <v>438.1</v>
      </c>
      <c r="G30" s="148">
        <v>3020.2</v>
      </c>
      <c r="H30" s="148">
        <v>5.8</v>
      </c>
      <c r="I30" s="148">
        <v>134.4</v>
      </c>
      <c r="J30" s="148">
        <v>7</v>
      </c>
      <c r="K30" s="148">
        <v>3.7</v>
      </c>
      <c r="L30" s="148">
        <v>67.6</v>
      </c>
      <c r="M30" s="148">
        <v>1.5</v>
      </c>
      <c r="N30" s="148">
        <v>2.5</v>
      </c>
      <c r="O30" s="148"/>
      <c r="P30" s="148">
        <v>99.8</v>
      </c>
      <c r="Q30" s="148">
        <v>1.1</v>
      </c>
      <c r="R30" s="148">
        <v>156.5</v>
      </c>
      <c r="S30" s="148">
        <v>1.6</v>
      </c>
      <c r="T30" s="148">
        <v>0.1</v>
      </c>
      <c r="U30" s="148"/>
      <c r="V30" s="171"/>
      <c r="W30" s="172">
        <f t="shared" si="0"/>
        <v>5862.700000000002</v>
      </c>
    </row>
    <row r="31" spans="1:23" ht="12.75">
      <c r="A31" s="8" t="s">
        <v>239</v>
      </c>
      <c r="B31" s="221">
        <v>410.9</v>
      </c>
      <c r="C31" s="221">
        <v>194.3</v>
      </c>
      <c r="D31" s="221">
        <v>73.5</v>
      </c>
      <c r="E31" s="221">
        <v>4.3</v>
      </c>
      <c r="F31" s="221">
        <v>41.2</v>
      </c>
      <c r="G31" s="221">
        <v>2862.5</v>
      </c>
      <c r="H31" s="221">
        <v>4.5</v>
      </c>
      <c r="I31" s="221">
        <v>25</v>
      </c>
      <c r="J31" s="221">
        <v>2</v>
      </c>
      <c r="K31" s="221">
        <v>9.7</v>
      </c>
      <c r="L31" s="221"/>
      <c r="M31" s="221"/>
      <c r="N31" s="221"/>
      <c r="O31" s="221"/>
      <c r="P31" s="221">
        <v>13.8</v>
      </c>
      <c r="Q31" s="221"/>
      <c r="R31" s="221">
        <v>40.2</v>
      </c>
      <c r="S31" s="221"/>
      <c r="T31" s="221"/>
      <c r="U31" s="221"/>
      <c r="V31" s="170"/>
      <c r="W31" s="124">
        <f t="shared" si="0"/>
        <v>3681.8999999999996</v>
      </c>
    </row>
    <row r="32" spans="2:23" ht="0.75" customHeight="1">
      <c r="B32" s="173"/>
      <c r="C32" s="174"/>
      <c r="D32" s="174"/>
      <c r="E32" s="174"/>
      <c r="F32" s="174"/>
      <c r="G32" s="174"/>
      <c r="H32" s="174"/>
      <c r="I32" s="174"/>
      <c r="J32" s="174"/>
      <c r="K32" s="174"/>
      <c r="L32" s="174"/>
      <c r="M32" s="174"/>
      <c r="N32" s="174"/>
      <c r="O32" s="174"/>
      <c r="P32" s="174"/>
      <c r="Q32" s="174"/>
      <c r="R32" s="174"/>
      <c r="S32" s="174"/>
      <c r="T32" s="174"/>
      <c r="U32" s="174"/>
      <c r="V32" s="174"/>
      <c r="W32" s="175"/>
    </row>
    <row r="33" spans="2:23" ht="0.75" customHeight="1" hidden="1">
      <c r="B33" s="176"/>
      <c r="C33" s="176"/>
      <c r="D33" s="176"/>
      <c r="E33" s="176"/>
      <c r="F33" s="176"/>
      <c r="G33" s="176"/>
      <c r="H33" s="176"/>
      <c r="I33" s="176"/>
      <c r="J33" s="176"/>
      <c r="K33" s="176"/>
      <c r="L33" s="176"/>
      <c r="M33" s="176"/>
      <c r="N33" s="176"/>
      <c r="O33" s="176"/>
      <c r="P33" s="176"/>
      <c r="Q33" s="176"/>
      <c r="R33" s="176"/>
      <c r="S33" s="176"/>
      <c r="T33" s="176"/>
      <c r="U33" s="176"/>
      <c r="V33" s="176"/>
      <c r="W33" s="175"/>
    </row>
    <row r="34" spans="1:23" ht="0.75" customHeight="1" hidden="1">
      <c r="A34" s="38" t="s">
        <v>23</v>
      </c>
      <c r="B34" s="177"/>
      <c r="C34" s="177"/>
      <c r="D34" s="177"/>
      <c r="E34" s="177"/>
      <c r="F34" s="177"/>
      <c r="G34" s="177"/>
      <c r="H34" s="177"/>
      <c r="I34" s="177"/>
      <c r="J34" s="177"/>
      <c r="K34" s="177"/>
      <c r="L34" s="177"/>
      <c r="M34" s="177"/>
      <c r="N34" s="177"/>
      <c r="O34" s="177"/>
      <c r="P34" s="177"/>
      <c r="Q34" s="177"/>
      <c r="R34" s="177"/>
      <c r="S34" s="177"/>
      <c r="T34" s="177"/>
      <c r="U34" s="177"/>
      <c r="V34" s="177"/>
      <c r="W34" s="178"/>
    </row>
    <row r="35" spans="2:23" ht="0.75" customHeight="1" hidden="1">
      <c r="B35" s="176"/>
      <c r="C35" s="176"/>
      <c r="D35" s="176"/>
      <c r="E35" s="176"/>
      <c r="F35" s="176"/>
      <c r="G35" s="176"/>
      <c r="H35" s="176"/>
      <c r="I35" s="176"/>
      <c r="J35" s="176"/>
      <c r="K35" s="176"/>
      <c r="L35" s="176"/>
      <c r="M35" s="176"/>
      <c r="N35" s="176"/>
      <c r="O35" s="176"/>
      <c r="P35" s="176"/>
      <c r="Q35" s="176"/>
      <c r="R35" s="176"/>
      <c r="S35" s="176"/>
      <c r="T35" s="176"/>
      <c r="U35" s="176"/>
      <c r="V35" s="176"/>
      <c r="W35" s="175"/>
    </row>
    <row r="36" spans="1:23" ht="12.75">
      <c r="A36" s="139" t="s">
        <v>163</v>
      </c>
      <c r="B36" s="179">
        <f aca="true" t="shared" si="1" ref="B36:V36">SUM(B4:B35)</f>
        <v>15591.900000000005</v>
      </c>
      <c r="C36" s="123">
        <f t="shared" si="1"/>
        <v>500.1</v>
      </c>
      <c r="D36" s="123">
        <f t="shared" si="1"/>
        <v>79.4</v>
      </c>
      <c r="E36" s="123">
        <f t="shared" si="1"/>
        <v>407.5</v>
      </c>
      <c r="F36" s="123">
        <f t="shared" si="1"/>
        <v>5668.5</v>
      </c>
      <c r="G36" s="123">
        <f t="shared" si="1"/>
        <v>8811.8</v>
      </c>
      <c r="H36" s="123">
        <f t="shared" si="1"/>
        <v>309.69999999999993</v>
      </c>
      <c r="I36" s="123">
        <f t="shared" si="1"/>
        <v>1196</v>
      </c>
      <c r="J36" s="123">
        <f t="shared" si="1"/>
        <v>73.4</v>
      </c>
      <c r="K36" s="123">
        <f t="shared" si="1"/>
        <v>50.10000000000001</v>
      </c>
      <c r="L36" s="123">
        <f t="shared" si="1"/>
        <v>253.29999999999998</v>
      </c>
      <c r="M36" s="123">
        <f t="shared" si="1"/>
        <v>5.7</v>
      </c>
      <c r="N36" s="123">
        <f t="shared" si="1"/>
        <v>35.2</v>
      </c>
      <c r="O36" s="123">
        <f t="shared" si="1"/>
        <v>22.299999999999997</v>
      </c>
      <c r="P36" s="123">
        <f t="shared" si="1"/>
        <v>624</v>
      </c>
      <c r="Q36" s="123">
        <f t="shared" si="1"/>
        <v>240.4</v>
      </c>
      <c r="R36" s="123">
        <f t="shared" si="1"/>
        <v>2262.9999999999995</v>
      </c>
      <c r="S36" s="123">
        <f t="shared" si="1"/>
        <v>7.699999999999999</v>
      </c>
      <c r="T36" s="123">
        <f t="shared" si="1"/>
        <v>0.1</v>
      </c>
      <c r="U36" s="123">
        <f>SUM(U4:U35)</f>
        <v>0.4</v>
      </c>
      <c r="V36" s="123">
        <f t="shared" si="1"/>
        <v>9.5</v>
      </c>
      <c r="W36" s="180">
        <f>SUM(B36:V36)</f>
        <v>36150</v>
      </c>
    </row>
    <row r="37" spans="4:6" ht="12.75">
      <c r="D37" s="17"/>
      <c r="F37" s="18"/>
    </row>
  </sheetData>
  <hyperlinks>
    <hyperlink ref="X3" location="Indice!A1" display="Indice!A1"/>
  </hyperlinks>
  <printOptions gridLines="1" horizontalCentered="1"/>
  <pageMargins left="0.2362204724409449" right="0.5511811023622047" top="1.4960629921259843" bottom="0.3937007874015748" header="0.3937007874015748" footer="0.3937007874015748"/>
  <pageSetup horizontalDpi="300" verticalDpi="300" orientation="landscape" r:id="rId1"/>
  <headerFooter alignWithMargins="0">
    <oddHeader>&amp;L&amp;8 &amp;10SERVICIO AGRÍCOLA Y GANADERO
Departamento Protección Agrícola
Viñas y Vinos&amp;C&amp;14&amp;U
&amp;U
SUPERFICIE COMUNAL DE CEPAJES TINTOS
PARA VINIFICACIÓN - VIIª REGIÓN (ha.)&amp;R&amp;12CUADRO Nº 25</oddHeader>
    <oddFooter>&amp;L&amp;F</oddFooter>
  </headerFooter>
</worksheet>
</file>

<file path=xl/worksheets/sheet31.xml><?xml version="1.0" encoding="utf-8"?>
<worksheet xmlns="http://schemas.openxmlformats.org/spreadsheetml/2006/main" xmlns:r="http://schemas.openxmlformats.org/officeDocument/2006/relationships">
  <dimension ref="A1:T30"/>
  <sheetViews>
    <sheetView zoomScale="75" zoomScaleNormal="75" workbookViewId="0" topLeftCell="A1">
      <selection activeCell="A1" sqref="A1"/>
    </sheetView>
  </sheetViews>
  <sheetFormatPr defaultColWidth="11.421875" defaultRowHeight="12.75"/>
  <cols>
    <col min="1" max="1" width="12.7109375" style="8" customWidth="1"/>
    <col min="2" max="2" width="6.421875" style="8" customWidth="1"/>
    <col min="3" max="3" width="7.7109375" style="8" customWidth="1"/>
    <col min="4" max="4" width="5.7109375" style="8" customWidth="1"/>
    <col min="5" max="5" width="4.57421875" style="8" bestFit="1" customWidth="1"/>
    <col min="6" max="6" width="7.7109375" style="8" customWidth="1"/>
    <col min="7" max="7" width="6.57421875" style="8" customWidth="1"/>
    <col min="8" max="9" width="7.7109375" style="8" customWidth="1"/>
    <col min="10" max="10" width="7.00390625" style="8" customWidth="1"/>
    <col min="11" max="11" width="7.7109375" style="8" customWidth="1"/>
    <col min="12" max="12" width="6.8515625" style="8" bestFit="1" customWidth="1"/>
    <col min="13" max="13" width="6.421875" style="8" customWidth="1"/>
    <col min="14" max="14" width="6.00390625" style="8" customWidth="1"/>
    <col min="15" max="15" width="6.8515625" style="8" bestFit="1" customWidth="1"/>
    <col min="16" max="17" width="5.7109375" style="8" customWidth="1"/>
    <col min="18" max="18" width="5.7109375" style="0" bestFit="1" customWidth="1"/>
    <col min="19" max="19" width="9.8515625" style="0" customWidth="1"/>
  </cols>
  <sheetData>
    <row r="1" spans="1:20" ht="84.75" customHeight="1">
      <c r="A1" s="30" t="s">
        <v>115</v>
      </c>
      <c r="B1" s="20" t="s">
        <v>51</v>
      </c>
      <c r="C1" s="20" t="s">
        <v>43</v>
      </c>
      <c r="D1" s="20" t="s">
        <v>48</v>
      </c>
      <c r="E1" s="20" t="s">
        <v>50</v>
      </c>
      <c r="F1" s="20" t="s">
        <v>74</v>
      </c>
      <c r="G1" s="20" t="s">
        <v>49</v>
      </c>
      <c r="H1" s="20" t="s">
        <v>41</v>
      </c>
      <c r="I1" s="20" t="s">
        <v>44</v>
      </c>
      <c r="J1" s="20" t="s">
        <v>45</v>
      </c>
      <c r="K1" s="20" t="s">
        <v>46</v>
      </c>
      <c r="L1" s="20" t="s">
        <v>75</v>
      </c>
      <c r="M1" s="20" t="s">
        <v>53</v>
      </c>
      <c r="N1" s="20" t="s">
        <v>55</v>
      </c>
      <c r="O1" s="20" t="s">
        <v>52</v>
      </c>
      <c r="P1" s="44" t="s">
        <v>513</v>
      </c>
      <c r="Q1" s="20" t="s">
        <v>514</v>
      </c>
      <c r="R1" s="20" t="s">
        <v>73</v>
      </c>
      <c r="S1" s="20" t="s">
        <v>3</v>
      </c>
      <c r="T1" s="281" t="s">
        <v>594</v>
      </c>
    </row>
    <row r="2" spans="1:19" ht="12.75">
      <c r="A2" s="8" t="s">
        <v>213</v>
      </c>
      <c r="B2" s="221"/>
      <c r="C2" s="221">
        <v>105.4</v>
      </c>
      <c r="D2" s="221"/>
      <c r="E2" s="221"/>
      <c r="F2" s="221"/>
      <c r="G2" s="221">
        <v>11.3</v>
      </c>
      <c r="H2" s="221">
        <v>744.4</v>
      </c>
      <c r="I2" s="221">
        <v>69.7</v>
      </c>
      <c r="J2" s="221"/>
      <c r="K2" s="221">
        <v>17</v>
      </c>
      <c r="L2" s="221"/>
      <c r="M2" s="221">
        <v>5.7</v>
      </c>
      <c r="N2" s="221"/>
      <c r="O2" s="221"/>
      <c r="P2" s="221"/>
      <c r="Q2" s="221">
        <v>1.5</v>
      </c>
      <c r="R2" s="168"/>
      <c r="S2" s="181">
        <f aca="true" t="shared" si="0" ref="S2:S19">SUM(B2:R2)</f>
        <v>955.0000000000001</v>
      </c>
    </row>
    <row r="3" spans="1:19" ht="12.75">
      <c r="A3" s="8" t="s">
        <v>214</v>
      </c>
      <c r="B3" s="148"/>
      <c r="C3" s="148">
        <v>66.4</v>
      </c>
      <c r="D3" s="148"/>
      <c r="E3" s="148"/>
      <c r="F3" s="148"/>
      <c r="G3" s="148"/>
      <c r="H3" s="148">
        <v>106.9</v>
      </c>
      <c r="I3" s="148">
        <v>11</v>
      </c>
      <c r="J3" s="148"/>
      <c r="K3" s="148"/>
      <c r="L3" s="148"/>
      <c r="M3" s="148"/>
      <c r="N3" s="148"/>
      <c r="O3" s="148"/>
      <c r="P3" s="148"/>
      <c r="Q3" s="148"/>
      <c r="R3" s="170"/>
      <c r="S3" s="160">
        <f t="shared" si="0"/>
        <v>184.3</v>
      </c>
    </row>
    <row r="4" spans="1:19" ht="12.75">
      <c r="A4" s="8" t="s">
        <v>215</v>
      </c>
      <c r="B4" s="148"/>
      <c r="C4" s="148">
        <v>16</v>
      </c>
      <c r="D4" s="148"/>
      <c r="E4" s="148"/>
      <c r="F4" s="148"/>
      <c r="G4" s="148"/>
      <c r="H4" s="148">
        <v>126.7</v>
      </c>
      <c r="I4" s="148">
        <v>51.5</v>
      </c>
      <c r="J4" s="148"/>
      <c r="K4" s="148">
        <v>12.6</v>
      </c>
      <c r="L4" s="148"/>
      <c r="M4" s="148">
        <v>3</v>
      </c>
      <c r="N4" s="148"/>
      <c r="O4" s="148"/>
      <c r="P4" s="148"/>
      <c r="Q4" s="148">
        <v>6.2</v>
      </c>
      <c r="R4" s="170"/>
      <c r="S4" s="160">
        <f t="shared" si="0"/>
        <v>215.99999999999997</v>
      </c>
    </row>
    <row r="5" spans="1:19" ht="12.75">
      <c r="A5" s="8" t="s">
        <v>216</v>
      </c>
      <c r="B5" s="148"/>
      <c r="C5" s="148">
        <v>572.3</v>
      </c>
      <c r="D5" s="148"/>
      <c r="E5" s="148">
        <v>2.8</v>
      </c>
      <c r="F5" s="148"/>
      <c r="G5" s="148">
        <v>20.8</v>
      </c>
      <c r="H5" s="148">
        <v>1130.7</v>
      </c>
      <c r="I5" s="148">
        <v>28.7</v>
      </c>
      <c r="J5" s="148">
        <v>0.8</v>
      </c>
      <c r="K5" s="148">
        <v>21.8</v>
      </c>
      <c r="L5" s="148">
        <v>0.7</v>
      </c>
      <c r="M5" s="148">
        <v>9.6</v>
      </c>
      <c r="N5" s="148">
        <v>15.2</v>
      </c>
      <c r="O5" s="148">
        <v>1</v>
      </c>
      <c r="P5" s="148"/>
      <c r="Q5" s="148"/>
      <c r="R5" s="170"/>
      <c r="S5" s="160">
        <f t="shared" si="0"/>
        <v>1804.3999999999999</v>
      </c>
    </row>
    <row r="6" spans="1:19" ht="12.75">
      <c r="A6" s="8" t="s">
        <v>243</v>
      </c>
      <c r="B6" s="148"/>
      <c r="C6" s="148">
        <v>373.7</v>
      </c>
      <c r="D6" s="148"/>
      <c r="E6" s="148">
        <v>2</v>
      </c>
      <c r="F6" s="148">
        <v>72.7</v>
      </c>
      <c r="G6" s="148">
        <v>4.7</v>
      </c>
      <c r="H6" s="148">
        <v>787.5</v>
      </c>
      <c r="I6" s="148">
        <v>76.3</v>
      </c>
      <c r="J6" s="148">
        <v>5.9</v>
      </c>
      <c r="K6" s="148">
        <v>37.2</v>
      </c>
      <c r="L6" s="148"/>
      <c r="M6" s="148">
        <v>14.2</v>
      </c>
      <c r="N6" s="148"/>
      <c r="O6" s="148"/>
      <c r="P6" s="148"/>
      <c r="Q6" s="148">
        <v>4.3</v>
      </c>
      <c r="R6" s="170"/>
      <c r="S6" s="160">
        <f t="shared" si="0"/>
        <v>1378.5</v>
      </c>
    </row>
    <row r="7" spans="1:19" ht="12.75">
      <c r="A7" s="8" t="s">
        <v>218</v>
      </c>
      <c r="B7" s="148">
        <v>9</v>
      </c>
      <c r="C7" s="148">
        <v>19.9</v>
      </c>
      <c r="D7" s="148"/>
      <c r="E7" s="148"/>
      <c r="F7" s="148">
        <v>2.5</v>
      </c>
      <c r="G7" s="148">
        <v>27.2</v>
      </c>
      <c r="H7" s="148">
        <v>143.2</v>
      </c>
      <c r="I7" s="148">
        <v>62.3</v>
      </c>
      <c r="J7" s="148">
        <v>0.5</v>
      </c>
      <c r="K7" s="148">
        <v>1.2</v>
      </c>
      <c r="L7" s="148"/>
      <c r="M7" s="148"/>
      <c r="N7" s="148"/>
      <c r="O7" s="148"/>
      <c r="P7" s="148"/>
      <c r="Q7" s="148"/>
      <c r="R7" s="170"/>
      <c r="S7" s="160">
        <f t="shared" si="0"/>
        <v>265.79999999999995</v>
      </c>
    </row>
    <row r="8" spans="1:19" ht="12.75">
      <c r="A8" s="8" t="s">
        <v>219</v>
      </c>
      <c r="B8" s="148"/>
      <c r="C8" s="148"/>
      <c r="D8" s="148"/>
      <c r="E8" s="148"/>
      <c r="F8" s="148"/>
      <c r="G8" s="148"/>
      <c r="H8" s="148">
        <v>4</v>
      </c>
      <c r="I8" s="148">
        <v>4</v>
      </c>
      <c r="J8" s="148"/>
      <c r="K8" s="148"/>
      <c r="L8" s="148"/>
      <c r="M8" s="148"/>
      <c r="N8" s="148"/>
      <c r="O8" s="148"/>
      <c r="P8" s="148"/>
      <c r="Q8" s="148"/>
      <c r="R8" s="170"/>
      <c r="S8" s="160">
        <f t="shared" si="0"/>
        <v>8</v>
      </c>
    </row>
    <row r="9" spans="1:19" ht="12.75">
      <c r="A9" s="8" t="s">
        <v>248</v>
      </c>
      <c r="B9" s="148"/>
      <c r="C9" s="148"/>
      <c r="D9" s="148"/>
      <c r="E9" s="148"/>
      <c r="F9" s="148"/>
      <c r="G9" s="148"/>
      <c r="H9" s="148">
        <v>17</v>
      </c>
      <c r="I9" s="148"/>
      <c r="J9" s="148"/>
      <c r="K9" s="148">
        <v>9.5</v>
      </c>
      <c r="L9" s="148"/>
      <c r="M9" s="148"/>
      <c r="N9" s="148"/>
      <c r="O9" s="148"/>
      <c r="P9" s="148"/>
      <c r="Q9" s="148"/>
      <c r="R9" s="170"/>
      <c r="S9" s="160">
        <f t="shared" si="0"/>
        <v>26.5</v>
      </c>
    </row>
    <row r="10" spans="1:19" ht="12.75">
      <c r="A10" s="8" t="s">
        <v>221</v>
      </c>
      <c r="B10" s="148"/>
      <c r="C10" s="148">
        <v>207.8</v>
      </c>
      <c r="D10" s="148"/>
      <c r="E10" s="148"/>
      <c r="F10" s="148"/>
      <c r="G10" s="148"/>
      <c r="H10" s="148">
        <v>312.4</v>
      </c>
      <c r="I10" s="148">
        <v>8.5</v>
      </c>
      <c r="J10" s="148"/>
      <c r="K10" s="148">
        <v>23.5</v>
      </c>
      <c r="L10" s="148"/>
      <c r="M10" s="148">
        <v>0.9</v>
      </c>
      <c r="N10" s="148"/>
      <c r="O10" s="148"/>
      <c r="P10" s="148"/>
      <c r="Q10" s="148"/>
      <c r="R10" s="170"/>
      <c r="S10" s="182">
        <f t="shared" si="0"/>
        <v>553.1</v>
      </c>
    </row>
    <row r="11" spans="1:19" ht="12.75">
      <c r="A11" s="8" t="s">
        <v>222</v>
      </c>
      <c r="B11" s="221">
        <v>14</v>
      </c>
      <c r="C11" s="221">
        <v>190.4</v>
      </c>
      <c r="D11" s="221"/>
      <c r="E11" s="221"/>
      <c r="F11" s="221"/>
      <c r="G11" s="221"/>
      <c r="H11" s="221">
        <v>253.8</v>
      </c>
      <c r="I11" s="221">
        <v>107.6</v>
      </c>
      <c r="J11" s="221">
        <v>4.4</v>
      </c>
      <c r="K11" s="221"/>
      <c r="L11" s="221"/>
      <c r="M11" s="221"/>
      <c r="N11" s="221"/>
      <c r="O11" s="221"/>
      <c r="P11" s="221"/>
      <c r="Q11" s="221"/>
      <c r="R11" s="158"/>
      <c r="S11" s="160">
        <f t="shared" si="0"/>
        <v>570.2</v>
      </c>
    </row>
    <row r="12" spans="1:19" ht="12.75">
      <c r="A12" s="8" t="s">
        <v>223</v>
      </c>
      <c r="B12" s="148"/>
      <c r="C12" s="148">
        <v>7.5</v>
      </c>
      <c r="D12" s="148"/>
      <c r="E12" s="148"/>
      <c r="F12" s="148"/>
      <c r="G12" s="148"/>
      <c r="H12" s="148">
        <v>23</v>
      </c>
      <c r="I12" s="148"/>
      <c r="J12" s="148">
        <v>3.8</v>
      </c>
      <c r="K12" s="148"/>
      <c r="L12" s="148"/>
      <c r="M12" s="148"/>
      <c r="N12" s="148">
        <v>4.5</v>
      </c>
      <c r="O12" s="148"/>
      <c r="P12" s="148"/>
      <c r="Q12" s="148"/>
      <c r="R12" s="157"/>
      <c r="S12" s="160">
        <f t="shared" si="0"/>
        <v>38.8</v>
      </c>
    </row>
    <row r="13" spans="1:19" ht="12.75">
      <c r="A13" s="8" t="s">
        <v>249</v>
      </c>
      <c r="B13" s="148"/>
      <c r="C13" s="148">
        <v>54.6</v>
      </c>
      <c r="D13" s="148"/>
      <c r="E13" s="148"/>
      <c r="F13" s="148"/>
      <c r="G13" s="148">
        <v>10.1</v>
      </c>
      <c r="H13" s="148">
        <v>222.7</v>
      </c>
      <c r="I13" s="148">
        <v>44.3</v>
      </c>
      <c r="J13" s="148"/>
      <c r="K13" s="148"/>
      <c r="L13" s="148"/>
      <c r="M13" s="148">
        <v>9.3</v>
      </c>
      <c r="N13" s="148"/>
      <c r="O13" s="148"/>
      <c r="P13" s="148"/>
      <c r="Q13" s="148">
        <v>20</v>
      </c>
      <c r="R13" s="157"/>
      <c r="S13" s="160">
        <f t="shared" si="0"/>
        <v>361</v>
      </c>
    </row>
    <row r="14" spans="1:19" ht="12.75">
      <c r="A14" s="8" t="s">
        <v>225</v>
      </c>
      <c r="B14" s="148"/>
      <c r="C14" s="148">
        <v>135.5</v>
      </c>
      <c r="D14" s="148"/>
      <c r="E14" s="148"/>
      <c r="F14" s="148"/>
      <c r="G14" s="148"/>
      <c r="H14" s="148">
        <v>68.9</v>
      </c>
      <c r="I14" s="148">
        <v>18.7</v>
      </c>
      <c r="J14" s="148"/>
      <c r="K14" s="148"/>
      <c r="L14" s="148"/>
      <c r="M14" s="148">
        <v>9.3</v>
      </c>
      <c r="N14" s="148">
        <v>3</v>
      </c>
      <c r="O14" s="148"/>
      <c r="P14" s="148"/>
      <c r="Q14" s="148"/>
      <c r="R14" s="157"/>
      <c r="S14" s="160">
        <f t="shared" si="0"/>
        <v>235.4</v>
      </c>
    </row>
    <row r="15" spans="1:19" ht="12.75">
      <c r="A15" s="8" t="s">
        <v>226</v>
      </c>
      <c r="B15" s="148"/>
      <c r="C15" s="148">
        <v>69.5</v>
      </c>
      <c r="D15" s="148">
        <v>2</v>
      </c>
      <c r="E15" s="148">
        <v>2</v>
      </c>
      <c r="F15" s="148">
        <v>0.8</v>
      </c>
      <c r="G15" s="148">
        <v>5.4</v>
      </c>
      <c r="H15" s="148">
        <v>132.6</v>
      </c>
      <c r="I15" s="148">
        <v>84.8</v>
      </c>
      <c r="J15" s="148">
        <v>17</v>
      </c>
      <c r="K15" s="148"/>
      <c r="L15" s="148"/>
      <c r="M15" s="148"/>
      <c r="N15" s="148"/>
      <c r="O15" s="148">
        <v>14.2</v>
      </c>
      <c r="P15" s="148"/>
      <c r="Q15" s="148"/>
      <c r="R15" s="157"/>
      <c r="S15" s="160">
        <f t="shared" si="0"/>
        <v>328.3</v>
      </c>
    </row>
    <row r="16" spans="1:19" ht="12.75">
      <c r="A16" s="8" t="s">
        <v>227</v>
      </c>
      <c r="B16" s="148"/>
      <c r="C16" s="148">
        <v>11</v>
      </c>
      <c r="D16" s="148"/>
      <c r="E16" s="148"/>
      <c r="F16" s="148"/>
      <c r="G16" s="148"/>
      <c r="H16" s="148"/>
      <c r="I16" s="148">
        <v>5</v>
      </c>
      <c r="J16" s="148"/>
      <c r="K16" s="148"/>
      <c r="L16" s="148"/>
      <c r="M16" s="148"/>
      <c r="N16" s="148"/>
      <c r="O16" s="148">
        <v>5</v>
      </c>
      <c r="P16" s="148"/>
      <c r="Q16" s="148"/>
      <c r="R16" s="157"/>
      <c r="S16" s="160">
        <f t="shared" si="0"/>
        <v>21</v>
      </c>
    </row>
    <row r="17" spans="1:19" ht="12.75">
      <c r="A17" s="8" t="s">
        <v>228</v>
      </c>
      <c r="B17" s="148">
        <v>0.5</v>
      </c>
      <c r="C17" s="148">
        <v>143.8</v>
      </c>
      <c r="D17" s="148"/>
      <c r="E17" s="148"/>
      <c r="F17" s="148">
        <v>2.5</v>
      </c>
      <c r="G17" s="148">
        <v>8.9</v>
      </c>
      <c r="H17" s="148">
        <v>22.9</v>
      </c>
      <c r="I17" s="148">
        <v>23</v>
      </c>
      <c r="J17" s="148">
        <v>34.4</v>
      </c>
      <c r="K17" s="148">
        <v>10</v>
      </c>
      <c r="L17" s="148"/>
      <c r="M17" s="148">
        <v>2.5</v>
      </c>
      <c r="N17" s="148"/>
      <c r="O17" s="148">
        <v>23.7</v>
      </c>
      <c r="P17" s="148"/>
      <c r="Q17" s="148"/>
      <c r="R17" s="157"/>
      <c r="S17" s="160">
        <f t="shared" si="0"/>
        <v>272.20000000000005</v>
      </c>
    </row>
    <row r="18" spans="1:19" ht="12.75">
      <c r="A18" s="8" t="s">
        <v>229</v>
      </c>
      <c r="B18" s="148"/>
      <c r="C18" s="148"/>
      <c r="D18" s="148"/>
      <c r="E18" s="148"/>
      <c r="F18" s="148">
        <v>1.1</v>
      </c>
      <c r="G18" s="148">
        <v>1.8</v>
      </c>
      <c r="H18" s="148"/>
      <c r="I18" s="148"/>
      <c r="J18" s="148">
        <v>4.5</v>
      </c>
      <c r="K18" s="148"/>
      <c r="L18" s="148"/>
      <c r="M18" s="148"/>
      <c r="N18" s="148"/>
      <c r="O18" s="148">
        <v>0.5</v>
      </c>
      <c r="P18" s="148"/>
      <c r="Q18" s="148"/>
      <c r="R18" s="157"/>
      <c r="S18" s="160">
        <f t="shared" si="0"/>
        <v>7.9</v>
      </c>
    </row>
    <row r="19" spans="1:19" ht="12.75">
      <c r="A19" s="8" t="s">
        <v>230</v>
      </c>
      <c r="B19" s="148"/>
      <c r="C19" s="148">
        <v>2</v>
      </c>
      <c r="D19" s="148"/>
      <c r="E19" s="148"/>
      <c r="F19" s="148">
        <v>0.5</v>
      </c>
      <c r="G19" s="148"/>
      <c r="H19" s="148">
        <v>32.5</v>
      </c>
      <c r="I19" s="148">
        <v>1</v>
      </c>
      <c r="J19" s="148">
        <v>33.8</v>
      </c>
      <c r="K19" s="148"/>
      <c r="L19" s="148"/>
      <c r="M19" s="148"/>
      <c r="N19" s="148"/>
      <c r="O19" s="148">
        <v>2</v>
      </c>
      <c r="P19" s="148"/>
      <c r="Q19" s="148"/>
      <c r="R19" s="157"/>
      <c r="S19" s="160">
        <f t="shared" si="0"/>
        <v>71.8</v>
      </c>
    </row>
    <row r="20" spans="1:19" ht="12.75">
      <c r="A20" s="8" t="s">
        <v>540</v>
      </c>
      <c r="B20" s="148"/>
      <c r="C20" s="148"/>
      <c r="D20" s="148"/>
      <c r="E20" s="148"/>
      <c r="F20" s="148"/>
      <c r="G20" s="148"/>
      <c r="H20" s="148"/>
      <c r="I20" s="148"/>
      <c r="J20" s="148"/>
      <c r="K20" s="148"/>
      <c r="L20" s="148"/>
      <c r="M20" s="148"/>
      <c r="N20" s="148"/>
      <c r="O20" s="148">
        <v>1</v>
      </c>
      <c r="P20" s="148"/>
      <c r="Q20" s="148"/>
      <c r="R20" s="157"/>
      <c r="S20" s="182"/>
    </row>
    <row r="21" spans="1:19" ht="12.75">
      <c r="A21" s="8" t="s">
        <v>231</v>
      </c>
      <c r="B21" s="221"/>
      <c r="C21" s="221">
        <v>25</v>
      </c>
      <c r="D21" s="221"/>
      <c r="E21" s="221"/>
      <c r="F21" s="221">
        <v>1.5</v>
      </c>
      <c r="G21" s="221"/>
      <c r="H21" s="221">
        <v>11.1</v>
      </c>
      <c r="I21" s="221">
        <v>4.5</v>
      </c>
      <c r="J21" s="221">
        <v>12.5</v>
      </c>
      <c r="K21" s="221">
        <v>1</v>
      </c>
      <c r="L21" s="221"/>
      <c r="M21" s="221"/>
      <c r="N21" s="221"/>
      <c r="O21" s="221">
        <v>1</v>
      </c>
      <c r="P21" s="221"/>
      <c r="Q21" s="221"/>
      <c r="R21" s="221"/>
      <c r="S21" s="160">
        <f>SUM(B21:R21)</f>
        <v>56.6</v>
      </c>
    </row>
    <row r="22" spans="1:19" ht="12.75">
      <c r="A22" s="8" t="s">
        <v>250</v>
      </c>
      <c r="B22" s="148"/>
      <c r="C22" s="148">
        <v>2.2</v>
      </c>
      <c r="D22" s="148"/>
      <c r="E22" s="148"/>
      <c r="F22" s="148"/>
      <c r="G22" s="148"/>
      <c r="H22" s="148">
        <v>38.5</v>
      </c>
      <c r="I22" s="148">
        <v>9.5</v>
      </c>
      <c r="J22" s="148">
        <v>0.5</v>
      </c>
      <c r="K22" s="148"/>
      <c r="L22" s="148"/>
      <c r="M22" s="148"/>
      <c r="N22" s="148"/>
      <c r="O22" s="148"/>
      <c r="P22" s="148"/>
      <c r="Q22" s="148"/>
      <c r="R22" s="148"/>
      <c r="S22" s="160">
        <f>SUM(B22:R22)</f>
        <v>50.7</v>
      </c>
    </row>
    <row r="23" spans="1:19" ht="12.75">
      <c r="A23" s="8" t="s">
        <v>233</v>
      </c>
      <c r="B23" s="148"/>
      <c r="C23" s="148"/>
      <c r="D23" s="148"/>
      <c r="E23" s="148"/>
      <c r="F23" s="148"/>
      <c r="G23" s="148"/>
      <c r="H23" s="148"/>
      <c r="I23" s="148"/>
      <c r="J23" s="148"/>
      <c r="K23" s="148"/>
      <c r="L23" s="148"/>
      <c r="M23" s="148"/>
      <c r="N23" s="148"/>
      <c r="O23" s="148"/>
      <c r="P23" s="148"/>
      <c r="Q23" s="148"/>
      <c r="R23" s="148"/>
      <c r="S23" s="160"/>
    </row>
    <row r="24" spans="1:19" ht="12.75">
      <c r="A24" s="8" t="s">
        <v>234</v>
      </c>
      <c r="B24" s="148"/>
      <c r="C24" s="148"/>
      <c r="D24" s="148">
        <v>1</v>
      </c>
      <c r="E24" s="148"/>
      <c r="F24" s="148"/>
      <c r="G24" s="148"/>
      <c r="H24" s="148"/>
      <c r="I24" s="148"/>
      <c r="J24" s="148"/>
      <c r="K24" s="148"/>
      <c r="L24" s="148"/>
      <c r="M24" s="148"/>
      <c r="N24" s="148"/>
      <c r="O24" s="148"/>
      <c r="P24" s="148"/>
      <c r="Q24" s="148"/>
      <c r="R24" s="148"/>
      <c r="S24" s="160">
        <f aca="true" t="shared" si="1" ref="S24:S30">SUM(B24:R24)</f>
        <v>1</v>
      </c>
    </row>
    <row r="25" spans="1:19" ht="12.75">
      <c r="A25" s="8" t="s">
        <v>235</v>
      </c>
      <c r="B25" s="148"/>
      <c r="C25" s="148">
        <v>11</v>
      </c>
      <c r="D25" s="148"/>
      <c r="E25" s="148"/>
      <c r="F25" s="148">
        <v>1</v>
      </c>
      <c r="G25" s="148"/>
      <c r="H25" s="148">
        <v>6.4</v>
      </c>
      <c r="I25" s="148">
        <v>12.5</v>
      </c>
      <c r="J25" s="148">
        <v>6</v>
      </c>
      <c r="K25" s="148"/>
      <c r="L25" s="148">
        <v>0.5</v>
      </c>
      <c r="M25" s="148"/>
      <c r="N25" s="148"/>
      <c r="O25" s="148">
        <v>2</v>
      </c>
      <c r="P25" s="148">
        <v>1.1</v>
      </c>
      <c r="Q25" s="148"/>
      <c r="R25" s="148"/>
      <c r="S25" s="160">
        <f t="shared" si="1"/>
        <v>40.5</v>
      </c>
    </row>
    <row r="26" spans="1:19" ht="12.75">
      <c r="A26" s="8" t="s">
        <v>236</v>
      </c>
      <c r="B26" s="148"/>
      <c r="C26" s="148">
        <v>26.6</v>
      </c>
      <c r="D26" s="148"/>
      <c r="E26" s="148"/>
      <c r="F26" s="148"/>
      <c r="G26" s="148"/>
      <c r="H26" s="148">
        <v>0.7</v>
      </c>
      <c r="I26" s="148">
        <v>44</v>
      </c>
      <c r="J26" s="148"/>
      <c r="K26" s="148"/>
      <c r="L26" s="148">
        <v>2</v>
      </c>
      <c r="M26" s="148"/>
      <c r="N26" s="148"/>
      <c r="O26" s="148">
        <v>0.1</v>
      </c>
      <c r="P26" s="148"/>
      <c r="Q26" s="148"/>
      <c r="R26" s="148"/>
      <c r="S26" s="160">
        <f t="shared" si="1"/>
        <v>73.39999999999999</v>
      </c>
    </row>
    <row r="27" spans="1:19" ht="12.75">
      <c r="A27" s="8" t="s">
        <v>251</v>
      </c>
      <c r="B27" s="148"/>
      <c r="C27" s="148">
        <v>134.5</v>
      </c>
      <c r="D27" s="148"/>
      <c r="E27" s="148"/>
      <c r="F27" s="148">
        <v>5.2</v>
      </c>
      <c r="G27" s="148">
        <v>1</v>
      </c>
      <c r="H27" s="148">
        <v>237.4</v>
      </c>
      <c r="I27" s="148">
        <v>162.5</v>
      </c>
      <c r="J27" s="148">
        <v>69.3</v>
      </c>
      <c r="K27" s="148">
        <v>29.9</v>
      </c>
      <c r="L27" s="148">
        <v>22.5</v>
      </c>
      <c r="M27" s="148">
        <v>1.5</v>
      </c>
      <c r="N27" s="148"/>
      <c r="O27" s="148">
        <v>1.2</v>
      </c>
      <c r="P27" s="148"/>
      <c r="Q27" s="148">
        <v>11.3</v>
      </c>
      <c r="R27" s="148">
        <v>1.5</v>
      </c>
      <c r="S27" s="160">
        <f t="shared" si="1"/>
        <v>677.8</v>
      </c>
    </row>
    <row r="28" spans="1:19" ht="12.75">
      <c r="A28" s="8" t="s">
        <v>238</v>
      </c>
      <c r="B28" s="148"/>
      <c r="C28" s="148">
        <v>229.3</v>
      </c>
      <c r="D28" s="148"/>
      <c r="E28" s="148"/>
      <c r="F28" s="148">
        <v>176.9</v>
      </c>
      <c r="G28" s="148">
        <v>33.1</v>
      </c>
      <c r="H28" s="148">
        <v>370.6</v>
      </c>
      <c r="I28" s="148">
        <v>163.2</v>
      </c>
      <c r="J28" s="148">
        <v>409.1</v>
      </c>
      <c r="K28" s="148">
        <v>18.9</v>
      </c>
      <c r="L28" s="148">
        <v>57.2</v>
      </c>
      <c r="M28" s="148">
        <v>11.4</v>
      </c>
      <c r="N28" s="148"/>
      <c r="O28" s="148">
        <v>64.8</v>
      </c>
      <c r="P28" s="148"/>
      <c r="Q28" s="148"/>
      <c r="R28" s="148">
        <v>3</v>
      </c>
      <c r="S28" s="182">
        <f t="shared" si="1"/>
        <v>1537.5000000000005</v>
      </c>
    </row>
    <row r="29" spans="1:19" ht="12.75">
      <c r="A29" s="8" t="s">
        <v>252</v>
      </c>
      <c r="B29" s="221">
        <v>77.9</v>
      </c>
      <c r="C29" s="221">
        <v>216.9</v>
      </c>
      <c r="D29" s="221">
        <v>26.7</v>
      </c>
      <c r="E29" s="221"/>
      <c r="F29" s="221">
        <v>15.8</v>
      </c>
      <c r="G29" s="221">
        <v>27.8</v>
      </c>
      <c r="H29" s="221">
        <v>171</v>
      </c>
      <c r="I29" s="221">
        <v>204</v>
      </c>
      <c r="J29" s="221">
        <v>139.8</v>
      </c>
      <c r="K29" s="221">
        <v>2.5</v>
      </c>
      <c r="L29" s="221">
        <v>55.4</v>
      </c>
      <c r="M29" s="221">
        <v>4.2</v>
      </c>
      <c r="N29" s="221">
        <v>0.3</v>
      </c>
      <c r="O29" s="221">
        <v>38.7</v>
      </c>
      <c r="P29" s="221"/>
      <c r="Q29" s="221">
        <v>1</v>
      </c>
      <c r="R29" s="221">
        <v>8.7</v>
      </c>
      <c r="S29" s="160">
        <f t="shared" si="1"/>
        <v>990.7000000000002</v>
      </c>
    </row>
    <row r="30" spans="1:19" ht="12.75">
      <c r="A30" s="104" t="s">
        <v>163</v>
      </c>
      <c r="B30" s="183">
        <f aca="true" t="shared" si="2" ref="B30:R30">SUM(B2:B29)</f>
        <v>101.4</v>
      </c>
      <c r="C30" s="163">
        <f t="shared" si="2"/>
        <v>2621.3</v>
      </c>
      <c r="D30" s="163">
        <f t="shared" si="2"/>
        <v>29.7</v>
      </c>
      <c r="E30" s="163">
        <f t="shared" si="2"/>
        <v>6.8</v>
      </c>
      <c r="F30" s="163">
        <f t="shared" si="2"/>
        <v>280.5</v>
      </c>
      <c r="G30" s="163">
        <f t="shared" si="2"/>
        <v>152.10000000000002</v>
      </c>
      <c r="H30" s="163">
        <f t="shared" si="2"/>
        <v>4964.9</v>
      </c>
      <c r="I30" s="163">
        <f t="shared" si="2"/>
        <v>1196.6</v>
      </c>
      <c r="J30" s="163">
        <f t="shared" si="2"/>
        <v>742.3</v>
      </c>
      <c r="K30" s="163">
        <f t="shared" si="2"/>
        <v>185.10000000000002</v>
      </c>
      <c r="L30" s="163">
        <f t="shared" si="2"/>
        <v>138.3</v>
      </c>
      <c r="M30" s="163">
        <f t="shared" si="2"/>
        <v>71.60000000000001</v>
      </c>
      <c r="N30" s="163">
        <f t="shared" si="2"/>
        <v>23</v>
      </c>
      <c r="O30" s="163">
        <f t="shared" si="2"/>
        <v>155.2</v>
      </c>
      <c r="P30" s="163">
        <f t="shared" si="2"/>
        <v>1.1</v>
      </c>
      <c r="Q30" s="163">
        <f t="shared" si="2"/>
        <v>44.3</v>
      </c>
      <c r="R30" s="185">
        <f t="shared" si="2"/>
        <v>13.2</v>
      </c>
      <c r="S30" s="184">
        <f t="shared" si="1"/>
        <v>10727.4</v>
      </c>
    </row>
  </sheetData>
  <hyperlinks>
    <hyperlink ref="T1" location="Indice!A1" display="Indice!A1"/>
  </hyperlinks>
  <printOptions gridLines="1" horizontalCentered="1"/>
  <pageMargins left="0.75" right="0.75" top="1.4960629921259843" bottom="1" header="0.3937007874015748" footer="0.5118110236220472"/>
  <pageSetup horizontalDpi="300" verticalDpi="300" orientation="landscape" r:id="rId1"/>
  <headerFooter alignWithMargins="0">
    <oddHeader>&amp;LSERVICIO AGRÍCOLA Y GANADERO
Departamento Protección Agrícola
Viñas y Vinos&amp;C&amp;14
SUPERFICIE COMUNAL DE CEPAJES BLANCOS
PARA VINIFICACIÓN - VIIª REGIÓN  (ha.)&amp;R&amp;12CUADRO Nº 26</oddHeader>
    <oddFooter>&amp;L&amp;F</oddFooter>
  </headerFooter>
</worksheet>
</file>

<file path=xl/worksheets/sheet32.xml><?xml version="1.0" encoding="utf-8"?>
<worksheet xmlns="http://schemas.openxmlformats.org/spreadsheetml/2006/main" xmlns:r="http://schemas.openxmlformats.org/officeDocument/2006/relationships">
  <dimension ref="A1:F42"/>
  <sheetViews>
    <sheetView workbookViewId="0" topLeftCell="A1">
      <selection activeCell="F1" sqref="F1"/>
    </sheetView>
  </sheetViews>
  <sheetFormatPr defaultColWidth="11.421875" defaultRowHeight="12.75"/>
  <cols>
    <col min="1" max="1" width="20.7109375" style="35" customWidth="1"/>
    <col min="2" max="2" width="20.7109375" style="8" customWidth="1"/>
    <col min="3" max="5" width="15.7109375" style="8" customWidth="1"/>
    <col min="6" max="6" width="11.421875" style="8" customWidth="1"/>
  </cols>
  <sheetData>
    <row r="1" spans="1:6" ht="18">
      <c r="A1" s="313" t="s">
        <v>114</v>
      </c>
      <c r="B1" s="313" t="s">
        <v>115</v>
      </c>
      <c r="C1" s="294" t="s">
        <v>79</v>
      </c>
      <c r="D1" s="294"/>
      <c r="E1" s="313" t="s">
        <v>3</v>
      </c>
      <c r="F1" s="281" t="s">
        <v>594</v>
      </c>
    </row>
    <row r="2" spans="1:5" ht="15.75">
      <c r="A2" s="314"/>
      <c r="B2" s="314"/>
      <c r="C2" s="23" t="s">
        <v>477</v>
      </c>
      <c r="D2" s="23" t="s">
        <v>126</v>
      </c>
      <c r="E2" s="314"/>
    </row>
    <row r="3" spans="1:5" ht="12.75">
      <c r="A3" s="315" t="s">
        <v>253</v>
      </c>
      <c r="B3" s="22" t="s">
        <v>254</v>
      </c>
      <c r="C3" s="10"/>
      <c r="D3" s="89">
        <v>15.8</v>
      </c>
      <c r="E3" s="88">
        <f aca="true" t="shared" si="0" ref="E3:E21">SUM(C3:D3)</f>
        <v>15.8</v>
      </c>
    </row>
    <row r="4" spans="1:5" ht="12.75">
      <c r="A4" s="285"/>
      <c r="B4" s="22" t="s">
        <v>255</v>
      </c>
      <c r="C4" s="10"/>
      <c r="D4" s="89">
        <v>347.1</v>
      </c>
      <c r="E4" s="88">
        <f t="shared" si="0"/>
        <v>347.1</v>
      </c>
    </row>
    <row r="5" spans="1:5" ht="12.75">
      <c r="A5" s="285"/>
      <c r="B5" s="22" t="s">
        <v>258</v>
      </c>
      <c r="C5" s="10"/>
      <c r="D5" s="89">
        <v>16.8</v>
      </c>
      <c r="E5" s="88">
        <f t="shared" si="0"/>
        <v>16.8</v>
      </c>
    </row>
    <row r="6" spans="1:5" ht="12.75">
      <c r="A6" s="285"/>
      <c r="B6" s="22" t="s">
        <v>257</v>
      </c>
      <c r="C6" s="10"/>
      <c r="D6" s="89">
        <v>144.2</v>
      </c>
      <c r="E6" s="88">
        <f t="shared" si="0"/>
        <v>144.2</v>
      </c>
    </row>
    <row r="7" spans="1:5" ht="12.75">
      <c r="A7" s="285"/>
      <c r="B7" s="22" t="s">
        <v>256</v>
      </c>
      <c r="C7" s="10"/>
      <c r="D7" s="89">
        <v>971.9</v>
      </c>
      <c r="E7" s="88">
        <f t="shared" si="0"/>
        <v>971.9</v>
      </c>
    </row>
    <row r="8" spans="1:5" ht="12.75">
      <c r="A8" s="285"/>
      <c r="B8" s="22" t="s">
        <v>259</v>
      </c>
      <c r="C8" s="10"/>
      <c r="D8" s="89">
        <v>384.8</v>
      </c>
      <c r="E8" s="88">
        <f t="shared" si="0"/>
        <v>384.8</v>
      </c>
    </row>
    <row r="9" spans="1:5" ht="12.75">
      <c r="A9" s="285"/>
      <c r="B9" s="22" t="s">
        <v>260</v>
      </c>
      <c r="C9" s="10"/>
      <c r="D9" s="89">
        <v>639</v>
      </c>
      <c r="E9" s="88">
        <f t="shared" si="0"/>
        <v>639</v>
      </c>
    </row>
    <row r="10" spans="1:5" ht="12.75">
      <c r="A10" s="285"/>
      <c r="B10" s="22" t="s">
        <v>261</v>
      </c>
      <c r="C10" s="10"/>
      <c r="D10" s="89">
        <v>1652.9</v>
      </c>
      <c r="E10" s="88">
        <f t="shared" si="0"/>
        <v>1652.9</v>
      </c>
    </row>
    <row r="11" spans="1:5" ht="12.75">
      <c r="A11" s="285"/>
      <c r="B11" s="22" t="s">
        <v>262</v>
      </c>
      <c r="C11" s="10"/>
      <c r="D11" s="89">
        <v>1220.8</v>
      </c>
      <c r="E11" s="88">
        <f t="shared" si="0"/>
        <v>1220.8</v>
      </c>
    </row>
    <row r="12" spans="1:5" ht="12.75">
      <c r="A12" s="285"/>
      <c r="B12" s="22" t="s">
        <v>263</v>
      </c>
      <c r="C12" s="10"/>
      <c r="D12" s="89">
        <v>16.5</v>
      </c>
      <c r="E12" s="88">
        <f t="shared" si="0"/>
        <v>16.5</v>
      </c>
    </row>
    <row r="13" spans="1:5" ht="12.75">
      <c r="A13" s="285"/>
      <c r="B13" s="22" t="s">
        <v>264</v>
      </c>
      <c r="C13" s="10"/>
      <c r="D13" s="89">
        <v>1901.8</v>
      </c>
      <c r="E13" s="88">
        <f t="shared" si="0"/>
        <v>1901.8</v>
      </c>
    </row>
    <row r="14" spans="1:5" ht="12.75">
      <c r="A14" s="285"/>
      <c r="B14" s="22" t="s">
        <v>265</v>
      </c>
      <c r="C14" s="10"/>
      <c r="D14" s="89">
        <v>1648.8</v>
      </c>
      <c r="E14" s="88">
        <f t="shared" si="0"/>
        <v>1648.8</v>
      </c>
    </row>
    <row r="15" spans="1:5" ht="12.75">
      <c r="A15" s="285"/>
      <c r="B15" s="22" t="s">
        <v>266</v>
      </c>
      <c r="C15" s="10"/>
      <c r="D15" s="89">
        <v>18.5</v>
      </c>
      <c r="E15" s="88">
        <f t="shared" si="0"/>
        <v>18.5</v>
      </c>
    </row>
    <row r="16" spans="1:5" ht="12.75">
      <c r="A16" s="285"/>
      <c r="B16" s="22" t="s">
        <v>267</v>
      </c>
      <c r="C16" s="88">
        <v>6.6</v>
      </c>
      <c r="D16" s="89">
        <v>1598.4</v>
      </c>
      <c r="E16" s="88">
        <f t="shared" si="0"/>
        <v>1605</v>
      </c>
    </row>
    <row r="17" spans="1:5" ht="12.75">
      <c r="A17" s="285"/>
      <c r="B17" s="22" t="s">
        <v>268</v>
      </c>
      <c r="C17" s="10"/>
      <c r="D17" s="89">
        <v>173.7</v>
      </c>
      <c r="E17" s="88">
        <f t="shared" si="0"/>
        <v>173.7</v>
      </c>
    </row>
    <row r="18" spans="1:5" ht="12.75">
      <c r="A18" s="285"/>
      <c r="B18" s="22" t="s">
        <v>269</v>
      </c>
      <c r="C18" s="10"/>
      <c r="D18" s="89">
        <v>38.9</v>
      </c>
      <c r="E18" s="88">
        <f t="shared" si="0"/>
        <v>38.9</v>
      </c>
    </row>
    <row r="19" spans="1:5" ht="12.75">
      <c r="A19" s="285"/>
      <c r="B19" s="22" t="s">
        <v>270</v>
      </c>
      <c r="C19" s="10"/>
      <c r="D19" s="89">
        <v>16.5</v>
      </c>
      <c r="E19" s="88">
        <f t="shared" si="0"/>
        <v>16.5</v>
      </c>
    </row>
    <row r="20" spans="1:5" ht="12.75">
      <c r="A20" s="285"/>
      <c r="B20" s="22" t="s">
        <v>271</v>
      </c>
      <c r="C20" s="10"/>
      <c r="D20" s="89">
        <v>1</v>
      </c>
      <c r="E20" s="88">
        <f t="shared" si="0"/>
        <v>1</v>
      </c>
    </row>
    <row r="21" spans="1:5" ht="12.75">
      <c r="A21" s="285"/>
      <c r="B21" s="32" t="s">
        <v>3</v>
      </c>
      <c r="C21" s="88">
        <f>SUM(C3:C20)</f>
        <v>6.6</v>
      </c>
      <c r="D21" s="88">
        <f>SUM(D3:D20)</f>
        <v>10807.4</v>
      </c>
      <c r="E21" s="88">
        <f t="shared" si="0"/>
        <v>10814</v>
      </c>
    </row>
    <row r="22" spans="1:5" ht="12.75">
      <c r="A22" s="285"/>
      <c r="B22" s="288"/>
      <c r="C22" s="288"/>
      <c r="D22" s="288"/>
      <c r="E22" s="288"/>
    </row>
    <row r="23" spans="1:5" ht="12.75">
      <c r="A23" s="285" t="s">
        <v>509</v>
      </c>
      <c r="B23" s="22" t="s">
        <v>274</v>
      </c>
      <c r="C23" s="10"/>
      <c r="D23" s="89">
        <v>32.9</v>
      </c>
      <c r="E23" s="88">
        <f aca="true" t="shared" si="1" ref="E23:E32">SUM(D23)</f>
        <v>32.9</v>
      </c>
    </row>
    <row r="24" spans="1:5" ht="12.75">
      <c r="A24" s="285"/>
      <c r="B24" s="22" t="s">
        <v>275</v>
      </c>
      <c r="C24" s="10"/>
      <c r="D24" s="89">
        <v>856.9</v>
      </c>
      <c r="E24" s="88">
        <f t="shared" si="1"/>
        <v>856.9</v>
      </c>
    </row>
    <row r="25" spans="1:5" ht="12.75">
      <c r="A25" s="285"/>
      <c r="B25" s="22" t="s">
        <v>276</v>
      </c>
      <c r="C25" s="10"/>
      <c r="D25" s="89">
        <v>18.4</v>
      </c>
      <c r="E25" s="88">
        <f t="shared" si="1"/>
        <v>18.4</v>
      </c>
    </row>
    <row r="26" spans="1:5" ht="12.75">
      <c r="A26" s="285"/>
      <c r="B26" s="22" t="s">
        <v>273</v>
      </c>
      <c r="C26" s="10"/>
      <c r="D26" s="89">
        <v>132.3</v>
      </c>
      <c r="E26" s="88">
        <f t="shared" si="1"/>
        <v>132.3</v>
      </c>
    </row>
    <row r="27" spans="1:5" ht="12.75">
      <c r="A27" s="285"/>
      <c r="B27" s="22" t="s">
        <v>272</v>
      </c>
      <c r="C27" s="10"/>
      <c r="D27" s="89">
        <v>92.8</v>
      </c>
      <c r="E27" s="88">
        <f t="shared" si="1"/>
        <v>92.8</v>
      </c>
    </row>
    <row r="28" spans="1:5" ht="12.75">
      <c r="A28" s="285"/>
      <c r="B28" s="22" t="s">
        <v>277</v>
      </c>
      <c r="C28" s="10"/>
      <c r="D28" s="89">
        <v>24.1</v>
      </c>
      <c r="E28" s="88">
        <f t="shared" si="1"/>
        <v>24.1</v>
      </c>
    </row>
    <row r="29" spans="1:5" ht="12.75">
      <c r="A29" s="285"/>
      <c r="B29" s="22" t="s">
        <v>279</v>
      </c>
      <c r="C29" s="10"/>
      <c r="D29" s="89">
        <v>305.8</v>
      </c>
      <c r="E29" s="88">
        <f t="shared" si="1"/>
        <v>305.8</v>
      </c>
    </row>
    <row r="30" spans="1:5" ht="12.75">
      <c r="A30" s="285"/>
      <c r="B30" s="22" t="s">
        <v>280</v>
      </c>
      <c r="C30" s="10"/>
      <c r="D30" s="89">
        <v>119.2</v>
      </c>
      <c r="E30" s="88">
        <f t="shared" si="1"/>
        <v>119.2</v>
      </c>
    </row>
    <row r="31" spans="1:5" ht="12.75">
      <c r="A31" s="285"/>
      <c r="B31" s="22" t="s">
        <v>278</v>
      </c>
      <c r="C31" s="10"/>
      <c r="D31" s="89">
        <v>190.9</v>
      </c>
      <c r="E31" s="88">
        <f t="shared" si="1"/>
        <v>190.9</v>
      </c>
    </row>
    <row r="32" spans="1:5" ht="12.75">
      <c r="A32" s="285"/>
      <c r="B32" s="32" t="s">
        <v>3</v>
      </c>
      <c r="C32" s="10"/>
      <c r="D32" s="88">
        <f>SUM(D23:D31)</f>
        <v>1773.3</v>
      </c>
      <c r="E32" s="88">
        <f t="shared" si="1"/>
        <v>1773.3</v>
      </c>
    </row>
    <row r="33" spans="1:5" ht="12.75">
      <c r="A33" s="285"/>
      <c r="B33" s="288"/>
      <c r="C33" s="288"/>
      <c r="D33" s="288"/>
      <c r="E33" s="288"/>
    </row>
    <row r="34" spans="1:5" ht="12.75">
      <c r="A34" s="285" t="s">
        <v>281</v>
      </c>
      <c r="B34" s="22" t="s">
        <v>282</v>
      </c>
      <c r="C34" s="10"/>
      <c r="D34" s="89">
        <v>310</v>
      </c>
      <c r="E34" s="88">
        <f>SUM(D34)</f>
        <v>310</v>
      </c>
    </row>
    <row r="35" spans="1:5" ht="12.75">
      <c r="A35" s="285"/>
      <c r="B35" s="22" t="s">
        <v>283</v>
      </c>
      <c r="C35" s="10"/>
      <c r="D35" s="89">
        <v>526</v>
      </c>
      <c r="E35" s="88">
        <f>SUM(D35)</f>
        <v>526</v>
      </c>
    </row>
    <row r="36" spans="1:5" ht="12.75">
      <c r="A36" s="285"/>
      <c r="B36" s="22" t="s">
        <v>284</v>
      </c>
      <c r="C36" s="10"/>
      <c r="D36" s="89">
        <v>33.4</v>
      </c>
      <c r="E36" s="88">
        <f>SUM(D36)</f>
        <v>33.4</v>
      </c>
    </row>
    <row r="37" spans="1:5" ht="12.75">
      <c r="A37" s="285"/>
      <c r="B37" s="22" t="s">
        <v>285</v>
      </c>
      <c r="C37" s="10"/>
      <c r="D37" s="89">
        <v>182</v>
      </c>
      <c r="E37" s="88">
        <f>SUM(D37)</f>
        <v>182</v>
      </c>
    </row>
    <row r="38" spans="1:5" ht="12.75">
      <c r="A38" s="285"/>
      <c r="B38" s="32" t="s">
        <v>3</v>
      </c>
      <c r="C38" s="10"/>
      <c r="D38" s="89">
        <f>SUM(D34:D37)</f>
        <v>1051.4</v>
      </c>
      <c r="E38" s="88">
        <f>SUM(D38)</f>
        <v>1051.4</v>
      </c>
    </row>
    <row r="39" spans="1:5" ht="12.75">
      <c r="A39" s="285"/>
      <c r="B39" s="288"/>
      <c r="C39" s="288"/>
      <c r="D39" s="288"/>
      <c r="E39" s="288"/>
    </row>
    <row r="40" spans="1:5" ht="18">
      <c r="A40" s="34" t="s">
        <v>70</v>
      </c>
      <c r="B40" s="10"/>
      <c r="C40" s="138">
        <f>SUM(C21)</f>
        <v>6.6</v>
      </c>
      <c r="D40" s="138">
        <f>SUM(D38,D32,D21)</f>
        <v>13632.099999999999</v>
      </c>
      <c r="E40" s="138">
        <f>SUM(C40:D40)</f>
        <v>13638.699999999999</v>
      </c>
    </row>
    <row r="41" spans="2:5" ht="12.75">
      <c r="B41" s="10"/>
      <c r="C41" s="10"/>
      <c r="D41" s="10"/>
      <c r="E41" s="10"/>
    </row>
    <row r="42" spans="2:5" ht="12.75">
      <c r="B42" s="10"/>
      <c r="C42" s="10"/>
      <c r="D42" s="10"/>
      <c r="E42" s="10"/>
    </row>
  </sheetData>
  <mergeCells count="10">
    <mergeCell ref="A3:A22"/>
    <mergeCell ref="A23:A33"/>
    <mergeCell ref="A34:A39"/>
    <mergeCell ref="B22:E22"/>
    <mergeCell ref="B33:E33"/>
    <mergeCell ref="B39:E39"/>
    <mergeCell ref="C1:D1"/>
    <mergeCell ref="B1:B2"/>
    <mergeCell ref="E1:E2"/>
    <mergeCell ref="A1:A2"/>
  </mergeCells>
  <hyperlinks>
    <hyperlink ref="F1" location="Indice!A1" display="Indice!A1"/>
  </hyperlinks>
  <printOptions gridLines="1" horizontalCentered="1"/>
  <pageMargins left="0.75" right="0.75" top="2.3228346456692917" bottom="1" header="0.3937007874015748" footer="0.7874015748031497"/>
  <pageSetup horizontalDpi="300" verticalDpi="300" orientation="portrait" r:id="rId1"/>
  <headerFooter alignWithMargins="0">
    <oddHeader xml:space="preserve">&amp;LSERVICIO AGRÍCOLA Y GANADERO
Departamento Protección Agrícola
Viñas y Vinos&amp;C&amp;14
CATASTRO DE VIDES CONSUMO FRESCO Y DE VINIFICACIÓN
VIIIª  REGIÓN (ha.)&amp;R&amp;12CUADRO Nº 27&amp;"Times New Roman,Normal" </oddHeader>
    <oddFooter>&amp;L&amp;F</oddFooter>
  </headerFooter>
</worksheet>
</file>

<file path=xl/worksheets/sheet33.xml><?xml version="1.0" encoding="utf-8"?>
<worksheet xmlns="http://schemas.openxmlformats.org/spreadsheetml/2006/main" xmlns:r="http://schemas.openxmlformats.org/officeDocument/2006/relationships">
  <dimension ref="A1:F40"/>
  <sheetViews>
    <sheetView workbookViewId="0" topLeftCell="A1">
      <selection activeCell="A1" sqref="A1:A2"/>
    </sheetView>
  </sheetViews>
  <sheetFormatPr defaultColWidth="11.421875" defaultRowHeight="12.75"/>
  <cols>
    <col min="1" max="2" width="20.7109375" style="8" customWidth="1"/>
    <col min="3" max="5" width="15.7109375" style="8" customWidth="1"/>
  </cols>
  <sheetData>
    <row r="1" spans="1:6" ht="18">
      <c r="A1" s="316" t="s">
        <v>114</v>
      </c>
      <c r="B1" s="316" t="s">
        <v>115</v>
      </c>
      <c r="C1" s="294" t="s">
        <v>286</v>
      </c>
      <c r="D1" s="294"/>
      <c r="E1" s="316" t="s">
        <v>3</v>
      </c>
      <c r="F1" s="281" t="s">
        <v>594</v>
      </c>
    </row>
    <row r="2" spans="1:5" ht="15.75">
      <c r="A2" s="317"/>
      <c r="B2" s="317"/>
      <c r="C2" s="142" t="s">
        <v>477</v>
      </c>
      <c r="D2" s="142" t="s">
        <v>126</v>
      </c>
      <c r="E2" s="317"/>
    </row>
    <row r="3" spans="1:5" ht="12.75">
      <c r="A3" s="318" t="s">
        <v>253</v>
      </c>
      <c r="B3" s="22" t="s">
        <v>254</v>
      </c>
      <c r="D3" s="88">
        <v>3</v>
      </c>
      <c r="E3" s="88">
        <f aca="true" t="shared" si="0" ref="E3:E21">SUM(C3:D3)</f>
        <v>3</v>
      </c>
    </row>
    <row r="4" spans="1:5" ht="12.75">
      <c r="A4" s="296"/>
      <c r="B4" s="22" t="s">
        <v>255</v>
      </c>
      <c r="D4" s="88">
        <v>212</v>
      </c>
      <c r="E4" s="88">
        <f t="shared" si="0"/>
        <v>212</v>
      </c>
    </row>
    <row r="5" spans="1:5" ht="12.75">
      <c r="A5" s="296"/>
      <c r="B5" s="22" t="s">
        <v>258</v>
      </c>
      <c r="D5" s="88">
        <v>9</v>
      </c>
      <c r="E5" s="88">
        <f t="shared" si="0"/>
        <v>9</v>
      </c>
    </row>
    <row r="6" spans="1:5" ht="12.75">
      <c r="A6" s="296"/>
      <c r="B6" s="22" t="s">
        <v>257</v>
      </c>
      <c r="D6" s="88">
        <v>89</v>
      </c>
      <c r="E6" s="88">
        <f t="shared" si="0"/>
        <v>89</v>
      </c>
    </row>
    <row r="7" spans="1:5" ht="12.75">
      <c r="A7" s="296"/>
      <c r="B7" s="22" t="s">
        <v>256</v>
      </c>
      <c r="D7" s="88">
        <v>300</v>
      </c>
      <c r="E7" s="88">
        <f t="shared" si="0"/>
        <v>300</v>
      </c>
    </row>
    <row r="8" spans="1:5" ht="12.75">
      <c r="A8" s="296"/>
      <c r="B8" s="22" t="s">
        <v>259</v>
      </c>
      <c r="D8" s="88">
        <v>180</v>
      </c>
      <c r="E8" s="88">
        <f t="shared" si="0"/>
        <v>180</v>
      </c>
    </row>
    <row r="9" spans="1:5" ht="12.75">
      <c r="A9" s="296"/>
      <c r="B9" s="22" t="s">
        <v>260</v>
      </c>
      <c r="D9" s="88">
        <v>351</v>
      </c>
      <c r="E9" s="88">
        <f t="shared" si="0"/>
        <v>351</v>
      </c>
    </row>
    <row r="10" spans="1:5" ht="12.75">
      <c r="A10" s="296"/>
      <c r="B10" s="22" t="s">
        <v>261</v>
      </c>
      <c r="D10" s="88">
        <v>514</v>
      </c>
      <c r="E10" s="88">
        <f t="shared" si="0"/>
        <v>514</v>
      </c>
    </row>
    <row r="11" spans="1:5" ht="12.75">
      <c r="A11" s="296"/>
      <c r="B11" s="22" t="s">
        <v>262</v>
      </c>
      <c r="D11" s="88">
        <v>371</v>
      </c>
      <c r="E11" s="88">
        <f t="shared" si="0"/>
        <v>371</v>
      </c>
    </row>
    <row r="12" spans="1:5" ht="12.75">
      <c r="A12" s="296"/>
      <c r="B12" s="22" t="s">
        <v>263</v>
      </c>
      <c r="D12" s="88">
        <v>5</v>
      </c>
      <c r="E12" s="88">
        <f t="shared" si="0"/>
        <v>5</v>
      </c>
    </row>
    <row r="13" spans="1:5" ht="12.75">
      <c r="A13" s="296"/>
      <c r="B13" s="22" t="s">
        <v>264</v>
      </c>
      <c r="D13" s="88">
        <v>809</v>
      </c>
      <c r="E13" s="88">
        <f t="shared" si="0"/>
        <v>809</v>
      </c>
    </row>
    <row r="14" spans="1:5" ht="12.75">
      <c r="A14" s="296"/>
      <c r="B14" s="22" t="s">
        <v>265</v>
      </c>
      <c r="D14" s="88">
        <v>833</v>
      </c>
      <c r="E14" s="88">
        <f t="shared" si="0"/>
        <v>833</v>
      </c>
    </row>
    <row r="15" spans="1:5" ht="12.75">
      <c r="A15" s="296"/>
      <c r="B15" s="22" t="s">
        <v>266</v>
      </c>
      <c r="D15" s="88">
        <v>4</v>
      </c>
      <c r="E15" s="88">
        <f t="shared" si="0"/>
        <v>4</v>
      </c>
    </row>
    <row r="16" spans="1:5" ht="12.75">
      <c r="A16" s="296"/>
      <c r="B16" s="22" t="s">
        <v>267</v>
      </c>
      <c r="C16" s="120">
        <v>4</v>
      </c>
      <c r="D16" s="88">
        <v>1169</v>
      </c>
      <c r="E16" s="88">
        <f t="shared" si="0"/>
        <v>1173</v>
      </c>
    </row>
    <row r="17" spans="1:5" ht="12.75">
      <c r="A17" s="296"/>
      <c r="B17" s="22" t="s">
        <v>268</v>
      </c>
      <c r="D17" s="88">
        <v>75</v>
      </c>
      <c r="E17" s="88">
        <f t="shared" si="0"/>
        <v>75</v>
      </c>
    </row>
    <row r="18" spans="1:5" ht="12.75">
      <c r="A18" s="296"/>
      <c r="B18" s="22" t="s">
        <v>269</v>
      </c>
      <c r="D18" s="88">
        <v>53</v>
      </c>
      <c r="E18" s="88">
        <f t="shared" si="0"/>
        <v>53</v>
      </c>
    </row>
    <row r="19" spans="1:5" ht="12.75">
      <c r="A19" s="296"/>
      <c r="B19" s="22" t="s">
        <v>270</v>
      </c>
      <c r="D19" s="88">
        <v>22</v>
      </c>
      <c r="E19" s="88">
        <f t="shared" si="0"/>
        <v>22</v>
      </c>
    </row>
    <row r="20" spans="1:5" ht="12.75">
      <c r="A20" s="296"/>
      <c r="B20" s="22" t="s">
        <v>271</v>
      </c>
      <c r="D20" s="88">
        <v>3</v>
      </c>
      <c r="E20" s="88">
        <f t="shared" si="0"/>
        <v>3</v>
      </c>
    </row>
    <row r="21" spans="1:5" ht="12.75">
      <c r="A21" s="296"/>
      <c r="B21" s="32" t="s">
        <v>3</v>
      </c>
      <c r="C21" s="88">
        <f>SUM(C3:C20)</f>
        <v>4</v>
      </c>
      <c r="D21" s="88">
        <f>SUM(D3:D20)</f>
        <v>5002</v>
      </c>
      <c r="E21" s="88">
        <f t="shared" si="0"/>
        <v>5006</v>
      </c>
    </row>
    <row r="22" spans="1:5" ht="12.75">
      <c r="A22" s="296"/>
      <c r="B22" s="288"/>
      <c r="C22" s="288"/>
      <c r="D22" s="288"/>
      <c r="E22" s="288"/>
    </row>
    <row r="23" spans="1:5" ht="12.75">
      <c r="A23" s="296" t="s">
        <v>509</v>
      </c>
      <c r="B23" s="22" t="s">
        <v>274</v>
      </c>
      <c r="C23" s="88"/>
      <c r="D23" s="88">
        <v>29</v>
      </c>
      <c r="E23" s="88">
        <f aca="true" t="shared" si="1" ref="E23:E32">SUM(D23)</f>
        <v>29</v>
      </c>
    </row>
    <row r="24" spans="1:5" ht="12.75">
      <c r="A24" s="296"/>
      <c r="B24" s="22" t="s">
        <v>275</v>
      </c>
      <c r="C24" s="88"/>
      <c r="D24" s="88">
        <v>333</v>
      </c>
      <c r="E24" s="88">
        <f t="shared" si="1"/>
        <v>333</v>
      </c>
    </row>
    <row r="25" spans="1:5" ht="12.75">
      <c r="A25" s="296"/>
      <c r="B25" s="22" t="s">
        <v>276</v>
      </c>
      <c r="C25" s="88"/>
      <c r="D25" s="88">
        <v>17</v>
      </c>
      <c r="E25" s="88">
        <f t="shared" si="1"/>
        <v>17</v>
      </c>
    </row>
    <row r="26" spans="1:5" ht="12.75">
      <c r="A26" s="296"/>
      <c r="B26" s="22" t="s">
        <v>273</v>
      </c>
      <c r="C26" s="88"/>
      <c r="D26" s="88">
        <v>67</v>
      </c>
      <c r="E26" s="88">
        <f t="shared" si="1"/>
        <v>67</v>
      </c>
    </row>
    <row r="27" spans="1:5" ht="12.75">
      <c r="A27" s="296"/>
      <c r="B27" s="22" t="s">
        <v>272</v>
      </c>
      <c r="C27" s="88"/>
      <c r="D27" s="88">
        <v>51</v>
      </c>
      <c r="E27" s="88">
        <f t="shared" si="1"/>
        <v>51</v>
      </c>
    </row>
    <row r="28" spans="1:5" ht="12.75">
      <c r="A28" s="296"/>
      <c r="B28" s="22" t="s">
        <v>277</v>
      </c>
      <c r="C28" s="88"/>
      <c r="D28" s="88">
        <v>18</v>
      </c>
      <c r="E28" s="88">
        <f t="shared" si="1"/>
        <v>18</v>
      </c>
    </row>
    <row r="29" spans="1:5" ht="12.75">
      <c r="A29" s="296"/>
      <c r="B29" s="22" t="s">
        <v>279</v>
      </c>
      <c r="C29" s="88"/>
      <c r="D29" s="88">
        <v>225</v>
      </c>
      <c r="E29" s="88">
        <f t="shared" si="1"/>
        <v>225</v>
      </c>
    </row>
    <row r="30" spans="1:5" ht="12.75">
      <c r="A30" s="296"/>
      <c r="B30" s="22" t="s">
        <v>280</v>
      </c>
      <c r="C30" s="88"/>
      <c r="D30" s="88">
        <v>1</v>
      </c>
      <c r="E30" s="88">
        <f t="shared" si="1"/>
        <v>1</v>
      </c>
    </row>
    <row r="31" spans="1:5" ht="12.75">
      <c r="A31" s="296"/>
      <c r="B31" s="22" t="s">
        <v>278</v>
      </c>
      <c r="C31" s="88"/>
      <c r="D31" s="88">
        <v>4</v>
      </c>
      <c r="E31" s="88">
        <f t="shared" si="1"/>
        <v>4</v>
      </c>
    </row>
    <row r="32" spans="1:5" ht="12.75">
      <c r="A32" s="296"/>
      <c r="B32" s="32" t="s">
        <v>3</v>
      </c>
      <c r="C32" s="88"/>
      <c r="D32" s="88">
        <f>SUM(D23:D31)</f>
        <v>745</v>
      </c>
      <c r="E32" s="88">
        <f t="shared" si="1"/>
        <v>745</v>
      </c>
    </row>
    <row r="33" spans="1:5" ht="12.75">
      <c r="A33" s="296"/>
      <c r="B33" s="288"/>
      <c r="C33" s="288"/>
      <c r="D33" s="288"/>
      <c r="E33" s="288"/>
    </row>
    <row r="34" spans="1:5" ht="12.75">
      <c r="A34" s="296" t="s">
        <v>281</v>
      </c>
      <c r="B34" s="22" t="s">
        <v>282</v>
      </c>
      <c r="C34" s="88"/>
      <c r="D34" s="88">
        <v>182</v>
      </c>
      <c r="E34" s="88">
        <f>SUM(D34)</f>
        <v>182</v>
      </c>
    </row>
    <row r="35" spans="1:5" ht="12.75">
      <c r="A35" s="296"/>
      <c r="B35" s="22" t="s">
        <v>283</v>
      </c>
      <c r="C35" s="88"/>
      <c r="D35" s="88">
        <v>302</v>
      </c>
      <c r="E35" s="88">
        <f>SUM(D35)</f>
        <v>302</v>
      </c>
    </row>
    <row r="36" spans="1:5" ht="12.75">
      <c r="A36" s="296"/>
      <c r="B36" s="22" t="s">
        <v>284</v>
      </c>
      <c r="C36" s="88"/>
      <c r="D36" s="88">
        <v>25</v>
      </c>
      <c r="E36" s="88">
        <f>SUM(D36)</f>
        <v>25</v>
      </c>
    </row>
    <row r="37" spans="1:5" ht="12.75">
      <c r="A37" s="296"/>
      <c r="B37" s="22" t="s">
        <v>285</v>
      </c>
      <c r="C37" s="88"/>
      <c r="D37" s="88">
        <v>142</v>
      </c>
      <c r="E37" s="88">
        <f>SUM(D37)</f>
        <v>142</v>
      </c>
    </row>
    <row r="38" spans="1:5" ht="12.75">
      <c r="A38" s="296"/>
      <c r="B38" s="32" t="s">
        <v>3</v>
      </c>
      <c r="C38" s="88"/>
      <c r="D38" s="88">
        <f>SUM(D34:D37)</f>
        <v>651</v>
      </c>
      <c r="E38" s="88">
        <f>SUM(D38)</f>
        <v>651</v>
      </c>
    </row>
    <row r="39" spans="1:5" ht="12.75">
      <c r="A39" s="296"/>
      <c r="B39" s="288"/>
      <c r="C39" s="288"/>
      <c r="D39" s="288"/>
      <c r="E39" s="288"/>
    </row>
    <row r="40" spans="1:5" ht="18">
      <c r="A40" s="34" t="s">
        <v>70</v>
      </c>
      <c r="B40" s="10"/>
      <c r="C40" s="138">
        <f>SUM(C21)</f>
        <v>4</v>
      </c>
      <c r="D40" s="138">
        <f>SUM(D38,D32,D21)</f>
        <v>6398</v>
      </c>
      <c r="E40" s="138">
        <f>SUM(C40:D40)</f>
        <v>6402</v>
      </c>
    </row>
  </sheetData>
  <mergeCells count="10">
    <mergeCell ref="A3:A22"/>
    <mergeCell ref="A23:A33"/>
    <mergeCell ref="A34:A39"/>
    <mergeCell ref="B22:E22"/>
    <mergeCell ref="B33:E33"/>
    <mergeCell ref="B39:E39"/>
    <mergeCell ref="C1:D1"/>
    <mergeCell ref="B1:B2"/>
    <mergeCell ref="E1:E2"/>
    <mergeCell ref="A1:A2"/>
  </mergeCells>
  <hyperlinks>
    <hyperlink ref="F1" location="Indice!A1" display="Indice!A1"/>
  </hyperlinks>
  <printOptions gridLines="1" horizontalCentered="1"/>
  <pageMargins left="0.75" right="0.75" top="2.5196850393700787" bottom="1" header="0.3937007874015748" footer="0.7874015748031497"/>
  <pageSetup horizontalDpi="300" verticalDpi="300" orientation="portrait" r:id="rId1"/>
  <headerFooter alignWithMargins="0">
    <oddHeader xml:space="preserve">&amp;LSERVICIO AGRÍCOLA Y GANADERO
Departamento Protección Agrícola
Viñas y Vinos&amp;C&amp;14
NÚMERO DE PROPIEDADES CON PLANTACIONES
 DE VIDES CONSUMO FRESCO Y DE VINIFICACIÓN
VIIIª  REGIÓN&amp;R&amp;12CUADRO Nº 28 </oddHeader>
    <oddFooter>&amp;L&amp;F</oddFooter>
  </headerFooter>
</worksheet>
</file>

<file path=xl/worksheets/sheet34.xml><?xml version="1.0" encoding="utf-8"?>
<worksheet xmlns="http://schemas.openxmlformats.org/spreadsheetml/2006/main" xmlns:r="http://schemas.openxmlformats.org/officeDocument/2006/relationships">
  <dimension ref="A1:Q34"/>
  <sheetViews>
    <sheetView workbookViewId="0" topLeftCell="A1">
      <selection activeCell="A1" sqref="A1"/>
    </sheetView>
  </sheetViews>
  <sheetFormatPr defaultColWidth="11.421875" defaultRowHeight="12.75"/>
  <cols>
    <col min="1" max="1" width="15.7109375" style="0" customWidth="1"/>
    <col min="2" max="2" width="6.00390625" style="0" customWidth="1"/>
    <col min="3" max="3" width="5.00390625" style="0" customWidth="1"/>
    <col min="4" max="4" width="6.00390625" style="0" customWidth="1"/>
    <col min="5" max="5" width="5.00390625" style="0" customWidth="1"/>
    <col min="6" max="6" width="4.57421875" style="0" bestFit="1" customWidth="1"/>
    <col min="7" max="7" width="7.140625" style="0" bestFit="1" customWidth="1"/>
    <col min="8" max="8" width="6.00390625" style="0" customWidth="1"/>
    <col min="9" max="9" width="5.00390625" style="0" customWidth="1"/>
    <col min="10" max="10" width="5.7109375" style="0" bestFit="1" customWidth="1"/>
    <col min="11" max="11" width="5.00390625" style="0" customWidth="1"/>
    <col min="12" max="12" width="5.7109375" style="0" bestFit="1" customWidth="1"/>
    <col min="13" max="13" width="5.7109375" style="0" customWidth="1"/>
    <col min="14" max="15" width="5.00390625" style="0" customWidth="1"/>
    <col min="16" max="16" width="7.00390625" style="0" customWidth="1"/>
  </cols>
  <sheetData>
    <row r="1" spans="1:17" ht="66" customHeight="1">
      <c r="A1" s="59" t="s">
        <v>115</v>
      </c>
      <c r="B1" s="4" t="s">
        <v>24</v>
      </c>
      <c r="C1" s="4" t="s">
        <v>28</v>
      </c>
      <c r="D1" s="4" t="s">
        <v>31</v>
      </c>
      <c r="E1" s="4" t="s">
        <v>29</v>
      </c>
      <c r="F1" s="4" t="s">
        <v>26</v>
      </c>
      <c r="G1" s="4" t="s">
        <v>168</v>
      </c>
      <c r="H1" s="4" t="s">
        <v>30</v>
      </c>
      <c r="I1" s="4" t="s">
        <v>27</v>
      </c>
      <c r="J1" s="4" t="s">
        <v>33</v>
      </c>
      <c r="K1" s="4" t="s">
        <v>75</v>
      </c>
      <c r="L1" s="4" t="s">
        <v>34</v>
      </c>
      <c r="M1" s="4" t="s">
        <v>38</v>
      </c>
      <c r="N1" s="90" t="s">
        <v>521</v>
      </c>
      <c r="O1" s="90" t="s">
        <v>510</v>
      </c>
      <c r="P1" s="97" t="s">
        <v>524</v>
      </c>
      <c r="Q1" s="281" t="s">
        <v>594</v>
      </c>
    </row>
    <row r="2" spans="1:17" ht="12.75">
      <c r="A2" s="5" t="s">
        <v>287</v>
      </c>
      <c r="B2" s="221"/>
      <c r="C2" s="221"/>
      <c r="D2" s="221"/>
      <c r="E2" s="221"/>
      <c r="F2" s="221"/>
      <c r="G2" s="221">
        <v>14.1</v>
      </c>
      <c r="H2" s="221"/>
      <c r="I2" s="221"/>
      <c r="J2" s="221"/>
      <c r="K2" s="221"/>
      <c r="L2" s="221"/>
      <c r="M2" s="221"/>
      <c r="N2" s="221"/>
      <c r="O2" s="221"/>
      <c r="P2" s="160">
        <f aca="true" t="shared" si="0" ref="P2:P32">SUM(B2:O2)</f>
        <v>14.1</v>
      </c>
      <c r="Q2" s="281"/>
    </row>
    <row r="3" spans="1:16" ht="12.75">
      <c r="A3" s="5" t="s">
        <v>255</v>
      </c>
      <c r="B3" s="148"/>
      <c r="C3" s="148"/>
      <c r="D3" s="148"/>
      <c r="E3" s="148"/>
      <c r="F3" s="148"/>
      <c r="G3" s="148">
        <v>311</v>
      </c>
      <c r="H3" s="148"/>
      <c r="I3" s="148"/>
      <c r="J3" s="148"/>
      <c r="K3" s="148">
        <v>0.4</v>
      </c>
      <c r="L3" s="148"/>
      <c r="M3" s="148"/>
      <c r="N3" s="148"/>
      <c r="O3" s="148"/>
      <c r="P3" s="160">
        <f t="shared" si="0"/>
        <v>311.4</v>
      </c>
    </row>
    <row r="4" spans="1:16" ht="12.75">
      <c r="A4" s="5" t="s">
        <v>258</v>
      </c>
      <c r="B4" s="148">
        <v>1.5</v>
      </c>
      <c r="C4" s="148"/>
      <c r="D4" s="148"/>
      <c r="E4" s="148"/>
      <c r="F4" s="148">
        <v>2</v>
      </c>
      <c r="G4" s="148">
        <v>11.1</v>
      </c>
      <c r="H4" s="148"/>
      <c r="I4" s="148"/>
      <c r="J4" s="148"/>
      <c r="K4" s="148"/>
      <c r="L4" s="148"/>
      <c r="M4" s="148"/>
      <c r="N4" s="148"/>
      <c r="O4" s="148"/>
      <c r="P4" s="160">
        <f t="shared" si="0"/>
        <v>14.6</v>
      </c>
    </row>
    <row r="5" spans="1:16" ht="12.75">
      <c r="A5" s="5" t="s">
        <v>257</v>
      </c>
      <c r="B5" s="148">
        <v>45</v>
      </c>
      <c r="C5" s="148"/>
      <c r="D5" s="148"/>
      <c r="E5" s="148"/>
      <c r="F5" s="148"/>
      <c r="G5" s="148">
        <v>95.2</v>
      </c>
      <c r="H5" s="148"/>
      <c r="I5" s="148">
        <v>1</v>
      </c>
      <c r="J5" s="148"/>
      <c r="K5" s="148"/>
      <c r="L5" s="148"/>
      <c r="M5" s="148"/>
      <c r="N5" s="148"/>
      <c r="O5" s="148"/>
      <c r="P5" s="160">
        <f t="shared" si="0"/>
        <v>141.2</v>
      </c>
    </row>
    <row r="6" spans="1:16" ht="12.75">
      <c r="A6" s="5" t="s">
        <v>256</v>
      </c>
      <c r="B6" s="148">
        <v>20</v>
      </c>
      <c r="C6" s="148"/>
      <c r="D6" s="148"/>
      <c r="E6" s="148"/>
      <c r="F6" s="148"/>
      <c r="G6" s="148">
        <v>751.3</v>
      </c>
      <c r="H6" s="148"/>
      <c r="I6" s="148"/>
      <c r="J6" s="148"/>
      <c r="K6" s="148"/>
      <c r="L6" s="148"/>
      <c r="M6" s="148"/>
      <c r="N6" s="148"/>
      <c r="O6" s="148"/>
      <c r="P6" s="160">
        <f t="shared" si="0"/>
        <v>771.3</v>
      </c>
    </row>
    <row r="7" spans="1:16" ht="12.75">
      <c r="A7" s="5" t="s">
        <v>259</v>
      </c>
      <c r="B7" s="148">
        <v>3.4</v>
      </c>
      <c r="C7" s="148">
        <v>4</v>
      </c>
      <c r="D7" s="148">
        <v>3</v>
      </c>
      <c r="E7" s="148"/>
      <c r="F7" s="148"/>
      <c r="G7" s="148">
        <v>284.3</v>
      </c>
      <c r="H7" s="148"/>
      <c r="I7" s="148"/>
      <c r="J7" s="148"/>
      <c r="K7" s="148"/>
      <c r="L7" s="148"/>
      <c r="M7" s="148"/>
      <c r="N7" s="148"/>
      <c r="O7" s="148"/>
      <c r="P7" s="160">
        <f t="shared" si="0"/>
        <v>294.7</v>
      </c>
    </row>
    <row r="8" spans="1:16" ht="12.75">
      <c r="A8" s="5" t="s">
        <v>260</v>
      </c>
      <c r="B8" s="148"/>
      <c r="C8" s="148">
        <v>1.6</v>
      </c>
      <c r="D8" s="148">
        <v>4</v>
      </c>
      <c r="E8" s="148"/>
      <c r="F8" s="148"/>
      <c r="G8" s="148">
        <v>202.6</v>
      </c>
      <c r="H8" s="148"/>
      <c r="I8" s="148"/>
      <c r="J8" s="148"/>
      <c r="K8" s="148"/>
      <c r="L8" s="148"/>
      <c r="M8" s="148"/>
      <c r="N8" s="148"/>
      <c r="O8" s="148"/>
      <c r="P8" s="160">
        <f t="shared" si="0"/>
        <v>208.2</v>
      </c>
    </row>
    <row r="9" spans="1:16" ht="12.75">
      <c r="A9" s="5" t="s">
        <v>261</v>
      </c>
      <c r="B9" s="148">
        <v>123.1</v>
      </c>
      <c r="C9" s="148">
        <v>5.6</v>
      </c>
      <c r="D9" s="148">
        <v>4.3</v>
      </c>
      <c r="E9" s="148">
        <v>4.3</v>
      </c>
      <c r="F9" s="148">
        <v>26</v>
      </c>
      <c r="G9" s="148">
        <v>702.6</v>
      </c>
      <c r="H9" s="148">
        <v>7.3</v>
      </c>
      <c r="I9" s="148">
        <v>6.1</v>
      </c>
      <c r="J9" s="148"/>
      <c r="K9" s="148"/>
      <c r="L9" s="148">
        <v>3.7</v>
      </c>
      <c r="M9" s="148"/>
      <c r="N9" s="148">
        <v>2.8</v>
      </c>
      <c r="O9" s="148">
        <v>38</v>
      </c>
      <c r="P9" s="160">
        <f t="shared" si="0"/>
        <v>923.8000000000001</v>
      </c>
    </row>
    <row r="10" spans="1:16" ht="12.75">
      <c r="A10" s="5" t="s">
        <v>288</v>
      </c>
      <c r="B10" s="148">
        <v>86.8</v>
      </c>
      <c r="C10" s="148">
        <v>63.1</v>
      </c>
      <c r="D10" s="148">
        <v>4.6</v>
      </c>
      <c r="E10" s="148">
        <v>1.5</v>
      </c>
      <c r="F10" s="148">
        <v>17.4</v>
      </c>
      <c r="G10" s="148">
        <v>693.3</v>
      </c>
      <c r="H10" s="148">
        <v>1.8</v>
      </c>
      <c r="I10" s="148">
        <v>1</v>
      </c>
      <c r="J10" s="148"/>
      <c r="K10" s="148">
        <v>0.7</v>
      </c>
      <c r="L10" s="148">
        <v>2.8</v>
      </c>
      <c r="M10" s="148">
        <v>0.2</v>
      </c>
      <c r="N10" s="148">
        <v>7.4</v>
      </c>
      <c r="O10" s="148">
        <v>1.5</v>
      </c>
      <c r="P10" s="160">
        <f t="shared" si="0"/>
        <v>882.0999999999999</v>
      </c>
    </row>
    <row r="11" spans="1:16" ht="12.75">
      <c r="A11" s="5" t="s">
        <v>263</v>
      </c>
      <c r="B11" s="148">
        <v>2</v>
      </c>
      <c r="C11" s="148"/>
      <c r="D11" s="148"/>
      <c r="E11" s="148"/>
      <c r="F11" s="148"/>
      <c r="G11" s="148">
        <v>10.5</v>
      </c>
      <c r="H11" s="148"/>
      <c r="I11" s="148"/>
      <c r="J11" s="148"/>
      <c r="K11" s="148"/>
      <c r="L11" s="148"/>
      <c r="M11" s="148"/>
      <c r="N11" s="148"/>
      <c r="O11" s="148"/>
      <c r="P11" s="160">
        <f t="shared" si="0"/>
        <v>12.5</v>
      </c>
    </row>
    <row r="12" spans="1:16" ht="12.75">
      <c r="A12" s="5" t="s">
        <v>264</v>
      </c>
      <c r="B12" s="148">
        <v>4.2</v>
      </c>
      <c r="C12" s="148">
        <v>0.2</v>
      </c>
      <c r="D12" s="148">
        <v>36.9</v>
      </c>
      <c r="E12" s="148"/>
      <c r="F12" s="148"/>
      <c r="G12" s="148">
        <v>242</v>
      </c>
      <c r="H12" s="148"/>
      <c r="I12" s="148">
        <v>0.6</v>
      </c>
      <c r="J12" s="148"/>
      <c r="K12" s="148">
        <v>49.8</v>
      </c>
      <c r="L12" s="148"/>
      <c r="M12" s="148"/>
      <c r="N12" s="148"/>
      <c r="O12" s="148"/>
      <c r="P12" s="160">
        <f t="shared" si="0"/>
        <v>333.70000000000005</v>
      </c>
    </row>
    <row r="13" spans="1:16" ht="12.75">
      <c r="A13" s="5" t="s">
        <v>265</v>
      </c>
      <c r="B13" s="148">
        <v>49.1</v>
      </c>
      <c r="C13" s="148">
        <v>11.1</v>
      </c>
      <c r="D13" s="148">
        <v>30.4</v>
      </c>
      <c r="E13" s="148"/>
      <c r="F13" s="148"/>
      <c r="G13" s="148">
        <v>435.800000000001</v>
      </c>
      <c r="H13" s="148"/>
      <c r="I13" s="148"/>
      <c r="J13" s="148"/>
      <c r="K13" s="148">
        <v>1.3</v>
      </c>
      <c r="L13" s="148"/>
      <c r="M13" s="148"/>
      <c r="N13" s="148"/>
      <c r="O13" s="148"/>
      <c r="P13" s="160">
        <f t="shared" si="0"/>
        <v>527.700000000001</v>
      </c>
    </row>
    <row r="14" spans="1:16" ht="12.75">
      <c r="A14" s="5" t="s">
        <v>266</v>
      </c>
      <c r="B14" s="148">
        <v>2.2</v>
      </c>
      <c r="C14" s="148"/>
      <c r="D14" s="148"/>
      <c r="E14" s="148"/>
      <c r="F14" s="148"/>
      <c r="G14" s="148">
        <v>4.5</v>
      </c>
      <c r="H14" s="148"/>
      <c r="I14" s="148"/>
      <c r="J14" s="148"/>
      <c r="K14" s="148"/>
      <c r="L14" s="148"/>
      <c r="M14" s="148"/>
      <c r="N14" s="148"/>
      <c r="O14" s="148"/>
      <c r="P14" s="160">
        <f t="shared" si="0"/>
        <v>6.7</v>
      </c>
    </row>
    <row r="15" spans="1:16" ht="12.75">
      <c r="A15" s="5" t="s">
        <v>267</v>
      </c>
      <c r="B15" s="148">
        <v>7.7</v>
      </c>
      <c r="C15" s="148">
        <v>10.6</v>
      </c>
      <c r="D15" s="148">
        <v>12.2</v>
      </c>
      <c r="E15" s="148"/>
      <c r="F15" s="148"/>
      <c r="G15" s="148">
        <v>314.8</v>
      </c>
      <c r="H15" s="148"/>
      <c r="I15" s="148">
        <v>0.3</v>
      </c>
      <c r="J15" s="148">
        <v>0.4</v>
      </c>
      <c r="K15" s="148">
        <v>0.8</v>
      </c>
      <c r="L15" s="148"/>
      <c r="M15" s="148"/>
      <c r="N15" s="148"/>
      <c r="O15" s="148"/>
      <c r="P15" s="160">
        <f t="shared" si="0"/>
        <v>346.8</v>
      </c>
    </row>
    <row r="16" spans="1:16" ht="12.75">
      <c r="A16" s="5" t="s">
        <v>268</v>
      </c>
      <c r="B16" s="148"/>
      <c r="C16" s="148"/>
      <c r="D16" s="148">
        <v>5</v>
      </c>
      <c r="E16" s="148">
        <v>3</v>
      </c>
      <c r="F16" s="148"/>
      <c r="G16" s="148">
        <v>112.6</v>
      </c>
      <c r="H16" s="148"/>
      <c r="I16" s="148"/>
      <c r="J16" s="148">
        <v>0.6</v>
      </c>
      <c r="K16" s="148"/>
      <c r="L16" s="148"/>
      <c r="M16" s="148"/>
      <c r="N16" s="148"/>
      <c r="O16" s="148"/>
      <c r="P16" s="160">
        <f t="shared" si="0"/>
        <v>121.19999999999999</v>
      </c>
    </row>
    <row r="17" spans="1:16" ht="12.75">
      <c r="A17" s="5" t="s">
        <v>269</v>
      </c>
      <c r="B17" s="148"/>
      <c r="C17" s="148"/>
      <c r="D17" s="148">
        <v>3</v>
      </c>
      <c r="E17" s="148"/>
      <c r="F17" s="148"/>
      <c r="G17" s="148">
        <v>34.4</v>
      </c>
      <c r="H17" s="148"/>
      <c r="I17" s="148"/>
      <c r="J17" s="148"/>
      <c r="K17" s="148"/>
      <c r="L17" s="148"/>
      <c r="M17" s="148"/>
      <c r="N17" s="148"/>
      <c r="O17" s="148"/>
      <c r="P17" s="160">
        <f t="shared" si="0"/>
        <v>37.4</v>
      </c>
    </row>
    <row r="18" spans="1:16" ht="12.75">
      <c r="A18" s="5" t="s">
        <v>270</v>
      </c>
      <c r="B18" s="148"/>
      <c r="C18" s="148"/>
      <c r="D18" s="148"/>
      <c r="E18" s="148"/>
      <c r="F18" s="148"/>
      <c r="G18" s="148">
        <v>16.5</v>
      </c>
      <c r="H18" s="148"/>
      <c r="I18" s="148"/>
      <c r="J18" s="148"/>
      <c r="K18" s="148"/>
      <c r="L18" s="148"/>
      <c r="M18" s="148"/>
      <c r="N18" s="148"/>
      <c r="O18" s="148"/>
      <c r="P18" s="160">
        <f t="shared" si="0"/>
        <v>16.5</v>
      </c>
    </row>
    <row r="19" spans="1:16" ht="12.75">
      <c r="A19" s="5" t="s">
        <v>271</v>
      </c>
      <c r="B19" s="148"/>
      <c r="C19" s="148"/>
      <c r="D19" s="148"/>
      <c r="E19" s="148"/>
      <c r="F19" s="148"/>
      <c r="G19" s="148">
        <v>0.9</v>
      </c>
      <c r="H19" s="148"/>
      <c r="I19" s="148"/>
      <c r="J19" s="148"/>
      <c r="K19" s="148"/>
      <c r="L19" s="148"/>
      <c r="M19" s="148"/>
      <c r="N19" s="148"/>
      <c r="O19" s="148"/>
      <c r="P19" s="160">
        <f t="shared" si="0"/>
        <v>0.9</v>
      </c>
    </row>
    <row r="20" spans="1:16" ht="12.75">
      <c r="A20" s="5" t="s">
        <v>274</v>
      </c>
      <c r="B20" s="221">
        <v>0.2</v>
      </c>
      <c r="C20" s="221"/>
      <c r="D20" s="221"/>
      <c r="E20" s="221"/>
      <c r="F20" s="221"/>
      <c r="G20" s="221">
        <v>26.6</v>
      </c>
      <c r="H20" s="221"/>
      <c r="I20" s="221">
        <v>0.5</v>
      </c>
      <c r="J20" s="221"/>
      <c r="K20" s="221"/>
      <c r="L20" s="221"/>
      <c r="M20" s="221"/>
      <c r="N20" s="221"/>
      <c r="O20" s="221"/>
      <c r="P20" s="160">
        <f t="shared" si="0"/>
        <v>27.3</v>
      </c>
    </row>
    <row r="21" spans="1:16" ht="12.75">
      <c r="A21" s="5" t="s">
        <v>275</v>
      </c>
      <c r="B21" s="148">
        <v>91.8</v>
      </c>
      <c r="C21" s="148"/>
      <c r="D21" s="148">
        <v>3</v>
      </c>
      <c r="E21" s="148">
        <v>5.5</v>
      </c>
      <c r="F21" s="148">
        <v>21</v>
      </c>
      <c r="G21" s="148">
        <v>570.6</v>
      </c>
      <c r="H21" s="148">
        <v>4.6</v>
      </c>
      <c r="I21" s="148">
        <v>7.5</v>
      </c>
      <c r="J21" s="148"/>
      <c r="K21" s="148"/>
      <c r="L21" s="148"/>
      <c r="M21" s="148"/>
      <c r="N21" s="148"/>
      <c r="O21" s="148">
        <v>38.7</v>
      </c>
      <c r="P21" s="160">
        <f t="shared" si="0"/>
        <v>742.7</v>
      </c>
    </row>
    <row r="22" spans="1:16" ht="12.75">
      <c r="A22" s="5" t="s">
        <v>276</v>
      </c>
      <c r="B22" s="148"/>
      <c r="C22" s="148"/>
      <c r="D22" s="148"/>
      <c r="E22" s="148"/>
      <c r="F22" s="148"/>
      <c r="G22" s="148">
        <v>9.9</v>
      </c>
      <c r="H22" s="148"/>
      <c r="I22" s="148"/>
      <c r="J22" s="148"/>
      <c r="K22" s="148">
        <v>0.1</v>
      </c>
      <c r="L22" s="148"/>
      <c r="M22" s="148"/>
      <c r="N22" s="148"/>
      <c r="O22" s="148"/>
      <c r="P22" s="160">
        <f t="shared" si="0"/>
        <v>10</v>
      </c>
    </row>
    <row r="23" spans="1:16" ht="12.75">
      <c r="A23" s="5" t="s">
        <v>273</v>
      </c>
      <c r="B23" s="148"/>
      <c r="C23" s="148"/>
      <c r="D23" s="148"/>
      <c r="E23" s="148"/>
      <c r="F23" s="148"/>
      <c r="G23" s="148">
        <v>132.3</v>
      </c>
      <c r="H23" s="148"/>
      <c r="I23" s="148"/>
      <c r="J23" s="148"/>
      <c r="K23" s="148"/>
      <c r="L23" s="148"/>
      <c r="M23" s="148"/>
      <c r="N23" s="148"/>
      <c r="O23" s="148"/>
      <c r="P23" s="160">
        <f t="shared" si="0"/>
        <v>132.3</v>
      </c>
    </row>
    <row r="24" spans="1:16" ht="12.75">
      <c r="A24" s="5" t="s">
        <v>272</v>
      </c>
      <c r="B24" s="148"/>
      <c r="C24" s="148"/>
      <c r="D24" s="148"/>
      <c r="E24" s="148"/>
      <c r="F24" s="148"/>
      <c r="G24" s="148">
        <v>87.8</v>
      </c>
      <c r="H24" s="148"/>
      <c r="I24" s="148"/>
      <c r="J24" s="148"/>
      <c r="K24" s="148"/>
      <c r="L24" s="148"/>
      <c r="M24" s="148"/>
      <c r="N24" s="148"/>
      <c r="O24" s="148"/>
      <c r="P24" s="160">
        <f t="shared" si="0"/>
        <v>87.8</v>
      </c>
    </row>
    <row r="25" spans="1:16" ht="12.75">
      <c r="A25" s="5" t="s">
        <v>277</v>
      </c>
      <c r="B25" s="148"/>
      <c r="C25" s="148"/>
      <c r="D25" s="148"/>
      <c r="E25" s="148"/>
      <c r="F25" s="148"/>
      <c r="G25" s="148">
        <v>24.1</v>
      </c>
      <c r="H25" s="148"/>
      <c r="I25" s="148"/>
      <c r="J25" s="148"/>
      <c r="K25" s="148"/>
      <c r="L25" s="148"/>
      <c r="M25" s="148"/>
      <c r="N25" s="148"/>
      <c r="O25" s="148"/>
      <c r="P25" s="160">
        <f t="shared" si="0"/>
        <v>24.1</v>
      </c>
    </row>
    <row r="26" spans="1:16" ht="12.75">
      <c r="A26" s="5" t="s">
        <v>279</v>
      </c>
      <c r="B26" s="148"/>
      <c r="C26" s="148"/>
      <c r="D26" s="148"/>
      <c r="E26" s="148"/>
      <c r="F26" s="148"/>
      <c r="G26" s="148">
        <v>288.8</v>
      </c>
      <c r="H26" s="148"/>
      <c r="I26" s="148"/>
      <c r="J26" s="148"/>
      <c r="K26" s="148"/>
      <c r="L26" s="148"/>
      <c r="M26" s="148"/>
      <c r="N26" s="148"/>
      <c r="O26" s="148"/>
      <c r="P26" s="160">
        <f t="shared" si="0"/>
        <v>288.8</v>
      </c>
    </row>
    <row r="27" spans="1:16" ht="12.75">
      <c r="A27" s="5" t="s">
        <v>280</v>
      </c>
      <c r="B27" s="148"/>
      <c r="C27" s="148"/>
      <c r="D27" s="148"/>
      <c r="E27" s="148">
        <v>2.1</v>
      </c>
      <c r="F27" s="148">
        <v>5</v>
      </c>
      <c r="G27" s="148"/>
      <c r="H27" s="148">
        <v>85.2</v>
      </c>
      <c r="I27" s="148"/>
      <c r="J27" s="148"/>
      <c r="K27" s="148"/>
      <c r="L27" s="148"/>
      <c r="M27" s="148"/>
      <c r="N27" s="148"/>
      <c r="O27" s="148"/>
      <c r="P27" s="160">
        <f t="shared" si="0"/>
        <v>92.3</v>
      </c>
    </row>
    <row r="28" spans="1:16" ht="12.75">
      <c r="A28" s="5" t="s">
        <v>278</v>
      </c>
      <c r="B28" s="148"/>
      <c r="C28" s="148"/>
      <c r="D28" s="148"/>
      <c r="E28" s="148"/>
      <c r="F28" s="148"/>
      <c r="G28" s="148"/>
      <c r="H28" s="148">
        <v>69.6</v>
      </c>
      <c r="I28" s="148"/>
      <c r="J28" s="148"/>
      <c r="K28" s="148"/>
      <c r="L28" s="148"/>
      <c r="M28" s="148"/>
      <c r="N28" s="148"/>
      <c r="O28" s="148"/>
      <c r="P28" s="160">
        <f t="shared" si="0"/>
        <v>69.6</v>
      </c>
    </row>
    <row r="29" spans="1:16" ht="12.75">
      <c r="A29" s="5" t="s">
        <v>282</v>
      </c>
      <c r="B29" s="221"/>
      <c r="C29" s="221"/>
      <c r="D29" s="221">
        <v>3.1</v>
      </c>
      <c r="E29" s="221"/>
      <c r="F29" s="221"/>
      <c r="G29" s="221">
        <v>17.7</v>
      </c>
      <c r="H29" s="221"/>
      <c r="I29" s="221"/>
      <c r="J29" s="221"/>
      <c r="K29" s="221"/>
      <c r="L29" s="221"/>
      <c r="M29" s="221"/>
      <c r="N29" s="221"/>
      <c r="O29" s="221"/>
      <c r="P29" s="160">
        <f t="shared" si="0"/>
        <v>20.8</v>
      </c>
    </row>
    <row r="30" spans="1:16" ht="12.75">
      <c r="A30" s="5" t="s">
        <v>283</v>
      </c>
      <c r="B30" s="148">
        <v>0.3</v>
      </c>
      <c r="C30" s="148"/>
      <c r="D30" s="148">
        <v>8.3</v>
      </c>
      <c r="E30" s="148"/>
      <c r="F30" s="148"/>
      <c r="G30" s="148">
        <v>101.4</v>
      </c>
      <c r="H30" s="148"/>
      <c r="I30" s="148"/>
      <c r="J30" s="148"/>
      <c r="K30" s="148"/>
      <c r="L30" s="148"/>
      <c r="M30" s="148"/>
      <c r="N30" s="148"/>
      <c r="O30" s="148"/>
      <c r="P30" s="160">
        <f t="shared" si="0"/>
        <v>110</v>
      </c>
    </row>
    <row r="31" spans="1:16" ht="12.75">
      <c r="A31" s="5" t="s">
        <v>284</v>
      </c>
      <c r="B31" s="148"/>
      <c r="C31" s="148"/>
      <c r="D31" s="148"/>
      <c r="E31" s="148"/>
      <c r="F31" s="148"/>
      <c r="G31" s="148">
        <v>22.9</v>
      </c>
      <c r="H31" s="148"/>
      <c r="I31" s="148"/>
      <c r="J31" s="148"/>
      <c r="K31" s="148"/>
      <c r="L31" s="148"/>
      <c r="M31" s="148"/>
      <c r="N31" s="148"/>
      <c r="O31" s="148"/>
      <c r="P31" s="160">
        <f t="shared" si="0"/>
        <v>22.9</v>
      </c>
    </row>
    <row r="32" spans="1:16" ht="12.75">
      <c r="A32" s="5" t="s">
        <v>285</v>
      </c>
      <c r="B32" s="148"/>
      <c r="C32" s="148"/>
      <c r="D32" s="148"/>
      <c r="E32" s="148"/>
      <c r="F32" s="148"/>
      <c r="G32" s="148">
        <v>169.4</v>
      </c>
      <c r="H32" s="148"/>
      <c r="I32" s="148"/>
      <c r="J32" s="148"/>
      <c r="K32" s="148"/>
      <c r="L32" s="148"/>
      <c r="M32" s="148"/>
      <c r="N32" s="148"/>
      <c r="O32" s="148"/>
      <c r="P32" s="160">
        <f t="shared" si="0"/>
        <v>169.4</v>
      </c>
    </row>
    <row r="33" spans="2:16" ht="12.75">
      <c r="B33" s="191"/>
      <c r="C33" s="191"/>
      <c r="D33" s="191"/>
      <c r="E33" s="191"/>
      <c r="F33" s="191"/>
      <c r="G33" s="191"/>
      <c r="H33" s="191"/>
      <c r="I33" s="191"/>
      <c r="J33" s="191"/>
      <c r="K33" s="191"/>
      <c r="L33" s="191"/>
      <c r="M33" s="191"/>
      <c r="N33" s="191"/>
      <c r="O33" s="191"/>
      <c r="P33" s="160"/>
    </row>
    <row r="34" spans="1:16" ht="12.75">
      <c r="A34" s="98" t="s">
        <v>163</v>
      </c>
      <c r="B34" s="192">
        <f aca="true" t="shared" si="1" ref="B34:O34">SUM(B2:B33)</f>
        <v>437.3</v>
      </c>
      <c r="C34" s="192">
        <f t="shared" si="1"/>
        <v>96.19999999999999</v>
      </c>
      <c r="D34" s="192">
        <f t="shared" si="1"/>
        <v>117.79999999999998</v>
      </c>
      <c r="E34" s="192">
        <f t="shared" si="1"/>
        <v>16.400000000000002</v>
      </c>
      <c r="F34" s="192">
        <f t="shared" si="1"/>
        <v>71.4</v>
      </c>
      <c r="G34" s="192">
        <f t="shared" si="1"/>
        <v>5689.000000000001</v>
      </c>
      <c r="H34" s="192">
        <f t="shared" si="1"/>
        <v>168.5</v>
      </c>
      <c r="I34" s="192">
        <f t="shared" si="1"/>
        <v>17</v>
      </c>
      <c r="J34" s="192">
        <f t="shared" si="1"/>
        <v>1</v>
      </c>
      <c r="K34" s="192">
        <f t="shared" si="1"/>
        <v>53.099999999999994</v>
      </c>
      <c r="L34" s="192">
        <f t="shared" si="1"/>
        <v>6.5</v>
      </c>
      <c r="M34" s="192">
        <f t="shared" si="1"/>
        <v>0.2</v>
      </c>
      <c r="N34" s="192">
        <f t="shared" si="1"/>
        <v>10.2</v>
      </c>
      <c r="O34" s="192">
        <f t="shared" si="1"/>
        <v>78.2</v>
      </c>
      <c r="P34" s="193">
        <f>SUM(B34:O34)</f>
        <v>6762.8</v>
      </c>
    </row>
  </sheetData>
  <hyperlinks>
    <hyperlink ref="Q1" location="Indice!A1" display="Indice!A1"/>
  </hyperlinks>
  <printOptions gridLines="1" horizontalCentered="1"/>
  <pageMargins left="0.75" right="0.75" top="1.141732283464567" bottom="1" header="0.31496062992125984" footer="0.3937007874015748"/>
  <pageSetup horizontalDpi="300" verticalDpi="300" orientation="landscape" r:id="rId1"/>
  <headerFooter alignWithMargins="0">
    <oddHeader>&amp;LSERVICIO AGRICOLA Y GANADERO
Departamento Protección Agrícola
Viñas y Vinos&amp;C&amp;14
SUPERFICIE COMUNAL DE CEPAJES TINTOS 
PARA VINIFICACIÓN - VIIIª REGIÓN (ha.)&amp;R&amp;12CUADRO Nº 29</oddHeader>
    <oddFooter>&amp;L&amp;F</oddFooter>
  </headerFooter>
</worksheet>
</file>

<file path=xl/worksheets/sheet35.xml><?xml version="1.0" encoding="utf-8"?>
<worksheet xmlns="http://schemas.openxmlformats.org/spreadsheetml/2006/main" xmlns:r="http://schemas.openxmlformats.org/officeDocument/2006/relationships">
  <dimension ref="A1:R34"/>
  <sheetViews>
    <sheetView zoomScale="75" zoomScaleNormal="75" workbookViewId="0" topLeftCell="A1">
      <selection activeCell="R1" sqref="R1"/>
    </sheetView>
  </sheetViews>
  <sheetFormatPr defaultColWidth="11.421875" defaultRowHeight="12.75"/>
  <cols>
    <col min="1" max="1" width="15.7109375" style="0" customWidth="1"/>
    <col min="2" max="4" width="7.7109375" style="0" customWidth="1"/>
    <col min="5" max="5" width="4.57421875" style="0" bestFit="1" customWidth="1"/>
    <col min="6" max="11" width="7.7109375" style="0" customWidth="1"/>
    <col min="12" max="12" width="6.421875" style="0" bestFit="1" customWidth="1"/>
    <col min="13" max="13" width="4.57421875" style="0" bestFit="1" customWidth="1"/>
    <col min="14" max="14" width="5.28125" style="0" bestFit="1" customWidth="1"/>
    <col min="15" max="15" width="6.421875" style="0" bestFit="1" customWidth="1"/>
    <col min="16" max="16" width="4.57421875" style="0" bestFit="1" customWidth="1"/>
    <col min="17" max="17" width="8.7109375" style="0" bestFit="1" customWidth="1"/>
  </cols>
  <sheetData>
    <row r="1" spans="1:18" ht="77.25" customHeight="1">
      <c r="A1" s="59" t="s">
        <v>115</v>
      </c>
      <c r="B1" s="4" t="s">
        <v>289</v>
      </c>
      <c r="C1" s="4" t="s">
        <v>43</v>
      </c>
      <c r="D1" s="4" t="s">
        <v>48</v>
      </c>
      <c r="E1" s="4" t="s">
        <v>50</v>
      </c>
      <c r="F1" s="4" t="s">
        <v>530</v>
      </c>
      <c r="G1" s="4" t="s">
        <v>49</v>
      </c>
      <c r="H1" s="4" t="s">
        <v>41</v>
      </c>
      <c r="I1" s="4" t="s">
        <v>44</v>
      </c>
      <c r="J1" s="4" t="s">
        <v>45</v>
      </c>
      <c r="K1" s="4" t="s">
        <v>46</v>
      </c>
      <c r="L1" s="4" t="s">
        <v>75</v>
      </c>
      <c r="M1" s="4" t="s">
        <v>53</v>
      </c>
      <c r="N1" s="4" t="s">
        <v>54</v>
      </c>
      <c r="O1" s="4" t="s">
        <v>514</v>
      </c>
      <c r="P1" s="99" t="s">
        <v>52</v>
      </c>
      <c r="Q1" s="100" t="s">
        <v>524</v>
      </c>
      <c r="R1" s="281" t="s">
        <v>594</v>
      </c>
    </row>
    <row r="2" spans="1:17" ht="12.75">
      <c r="A2" s="5" t="s">
        <v>287</v>
      </c>
      <c r="B2" s="222"/>
      <c r="C2" s="221"/>
      <c r="D2" s="221"/>
      <c r="E2" s="221"/>
      <c r="F2" s="221">
        <v>1.7</v>
      </c>
      <c r="G2" s="221"/>
      <c r="H2" s="221"/>
      <c r="I2" s="221"/>
      <c r="J2" s="221"/>
      <c r="K2" s="221"/>
      <c r="L2" s="158"/>
      <c r="M2" s="221"/>
      <c r="N2" s="221"/>
      <c r="O2" s="221"/>
      <c r="P2" s="221"/>
      <c r="Q2" s="187">
        <f aca="true" t="shared" si="0" ref="Q2:Q17">SUM(B2:P2)</f>
        <v>1.7</v>
      </c>
    </row>
    <row r="3" spans="1:17" ht="12.75">
      <c r="A3" s="5" t="s">
        <v>255</v>
      </c>
      <c r="B3" s="186"/>
      <c r="C3" s="148"/>
      <c r="D3" s="148"/>
      <c r="E3" s="148"/>
      <c r="F3" s="148">
        <v>34.2</v>
      </c>
      <c r="G3" s="148"/>
      <c r="H3" s="148"/>
      <c r="I3" s="148">
        <v>1.5</v>
      </c>
      <c r="J3" s="148"/>
      <c r="K3" s="148"/>
      <c r="L3" s="157"/>
      <c r="M3" s="148"/>
      <c r="N3" s="148"/>
      <c r="O3" s="148"/>
      <c r="P3" s="148"/>
      <c r="Q3" s="187">
        <f t="shared" si="0"/>
        <v>35.7</v>
      </c>
    </row>
    <row r="4" spans="1:17" ht="12.75">
      <c r="A4" s="5" t="s">
        <v>258</v>
      </c>
      <c r="B4" s="186"/>
      <c r="C4" s="148"/>
      <c r="D4" s="148"/>
      <c r="E4" s="148"/>
      <c r="F4" s="148">
        <v>2.2</v>
      </c>
      <c r="G4" s="148"/>
      <c r="H4" s="148"/>
      <c r="I4" s="148"/>
      <c r="J4" s="148"/>
      <c r="K4" s="148"/>
      <c r="L4" s="157"/>
      <c r="M4" s="148"/>
      <c r="N4" s="148"/>
      <c r="O4" s="148"/>
      <c r="P4" s="148"/>
      <c r="Q4" s="187">
        <f t="shared" si="0"/>
        <v>2.2</v>
      </c>
    </row>
    <row r="5" spans="1:17" ht="12.75">
      <c r="A5" s="5" t="s">
        <v>257</v>
      </c>
      <c r="B5" s="186"/>
      <c r="C5" s="148"/>
      <c r="D5" s="148"/>
      <c r="E5" s="148"/>
      <c r="F5" s="148">
        <v>3</v>
      </c>
      <c r="G5" s="148"/>
      <c r="H5" s="148"/>
      <c r="I5" s="148"/>
      <c r="J5" s="148"/>
      <c r="K5" s="148"/>
      <c r="L5" s="157"/>
      <c r="M5" s="148"/>
      <c r="N5" s="148"/>
      <c r="O5" s="148"/>
      <c r="P5" s="148"/>
      <c r="Q5" s="187">
        <f t="shared" si="0"/>
        <v>3</v>
      </c>
    </row>
    <row r="6" spans="1:17" ht="12.75">
      <c r="A6" s="5" t="s">
        <v>256</v>
      </c>
      <c r="B6" s="186"/>
      <c r="C6" s="148">
        <v>1</v>
      </c>
      <c r="D6" s="148">
        <v>0.5</v>
      </c>
      <c r="E6" s="148"/>
      <c r="F6" s="148">
        <v>192.1</v>
      </c>
      <c r="G6" s="148"/>
      <c r="H6" s="148"/>
      <c r="I6" s="148">
        <v>5</v>
      </c>
      <c r="J6" s="148">
        <v>2</v>
      </c>
      <c r="K6" s="148"/>
      <c r="L6" s="157"/>
      <c r="M6" s="148"/>
      <c r="N6" s="148"/>
      <c r="O6" s="148"/>
      <c r="P6" s="148"/>
      <c r="Q6" s="187">
        <f t="shared" si="0"/>
        <v>200.6</v>
      </c>
    </row>
    <row r="7" spans="1:17" ht="12.75">
      <c r="A7" s="5" t="s">
        <v>259</v>
      </c>
      <c r="B7" s="186"/>
      <c r="C7" s="148"/>
      <c r="D7" s="148"/>
      <c r="E7" s="148"/>
      <c r="F7" s="148">
        <v>84.6</v>
      </c>
      <c r="G7" s="148"/>
      <c r="H7" s="148"/>
      <c r="I7" s="148">
        <v>2.5</v>
      </c>
      <c r="J7" s="148"/>
      <c r="K7" s="148"/>
      <c r="L7" s="157">
        <v>3</v>
      </c>
      <c r="M7" s="148"/>
      <c r="N7" s="148"/>
      <c r="O7" s="148"/>
      <c r="P7" s="148"/>
      <c r="Q7" s="187">
        <f t="shared" si="0"/>
        <v>90.1</v>
      </c>
    </row>
    <row r="8" spans="1:17" ht="12.75">
      <c r="A8" s="5" t="s">
        <v>260</v>
      </c>
      <c r="B8" s="186"/>
      <c r="C8" s="148"/>
      <c r="D8" s="148">
        <v>0.2</v>
      </c>
      <c r="E8" s="148"/>
      <c r="F8" s="148">
        <v>428.5</v>
      </c>
      <c r="G8" s="148"/>
      <c r="H8" s="148"/>
      <c r="I8" s="148">
        <v>1.1</v>
      </c>
      <c r="J8" s="148">
        <v>1</v>
      </c>
      <c r="K8" s="148"/>
      <c r="L8" s="157"/>
      <c r="M8" s="148"/>
      <c r="N8" s="148"/>
      <c r="O8" s="148"/>
      <c r="P8" s="148"/>
      <c r="Q8" s="187">
        <f t="shared" si="0"/>
        <v>430.8</v>
      </c>
    </row>
    <row r="9" spans="1:17" ht="12.75">
      <c r="A9" s="5" t="s">
        <v>261</v>
      </c>
      <c r="B9" s="186"/>
      <c r="C9" s="148">
        <v>56.2</v>
      </c>
      <c r="D9" s="148">
        <v>0.3</v>
      </c>
      <c r="E9" s="148"/>
      <c r="F9" s="148">
        <v>661.4</v>
      </c>
      <c r="G9" s="148"/>
      <c r="H9" s="148">
        <v>9</v>
      </c>
      <c r="I9" s="148"/>
      <c r="J9" s="148">
        <v>2</v>
      </c>
      <c r="K9" s="148"/>
      <c r="L9" s="157">
        <v>0.2</v>
      </c>
      <c r="M9" s="148"/>
      <c r="N9" s="148"/>
      <c r="O9" s="148"/>
      <c r="P9" s="148"/>
      <c r="Q9" s="187">
        <f t="shared" si="0"/>
        <v>729.1</v>
      </c>
    </row>
    <row r="10" spans="1:17" ht="12.75">
      <c r="A10" s="5" t="s">
        <v>288</v>
      </c>
      <c r="B10" s="186"/>
      <c r="C10" s="148">
        <v>60.6</v>
      </c>
      <c r="D10" s="148">
        <v>11</v>
      </c>
      <c r="E10" s="148"/>
      <c r="F10" s="148">
        <v>201.9</v>
      </c>
      <c r="G10" s="148"/>
      <c r="H10" s="148">
        <v>35.6</v>
      </c>
      <c r="I10" s="148">
        <v>13.3</v>
      </c>
      <c r="J10" s="148">
        <v>11.4</v>
      </c>
      <c r="K10" s="148"/>
      <c r="L10" s="157">
        <v>1.9</v>
      </c>
      <c r="M10" s="148"/>
      <c r="N10" s="148"/>
      <c r="O10" s="148"/>
      <c r="P10" s="148">
        <v>3</v>
      </c>
      <c r="Q10" s="187">
        <f t="shared" si="0"/>
        <v>338.7</v>
      </c>
    </row>
    <row r="11" spans="1:17" ht="12.75">
      <c r="A11" s="5" t="s">
        <v>263</v>
      </c>
      <c r="B11" s="186"/>
      <c r="C11" s="148">
        <v>0.5</v>
      </c>
      <c r="D11" s="148"/>
      <c r="E11" s="148"/>
      <c r="F11" s="148">
        <v>2.5</v>
      </c>
      <c r="G11" s="148"/>
      <c r="H11" s="148"/>
      <c r="I11" s="148">
        <v>1</v>
      </c>
      <c r="J11" s="148"/>
      <c r="K11" s="148"/>
      <c r="L11" s="157"/>
      <c r="M11" s="148"/>
      <c r="N11" s="148"/>
      <c r="O11" s="148"/>
      <c r="P11" s="148"/>
      <c r="Q11" s="187">
        <f t="shared" si="0"/>
        <v>4</v>
      </c>
    </row>
    <row r="12" spans="1:17" ht="12.75">
      <c r="A12" s="5" t="s">
        <v>264</v>
      </c>
      <c r="B12" s="186"/>
      <c r="C12" s="148"/>
      <c r="D12" s="148">
        <v>20.6</v>
      </c>
      <c r="E12" s="148"/>
      <c r="F12" s="148">
        <v>1518.8</v>
      </c>
      <c r="G12" s="148"/>
      <c r="H12" s="148">
        <v>0.5</v>
      </c>
      <c r="I12" s="148">
        <v>14.9</v>
      </c>
      <c r="J12" s="148">
        <v>4</v>
      </c>
      <c r="K12" s="148">
        <v>1.9</v>
      </c>
      <c r="L12" s="157">
        <v>1.2</v>
      </c>
      <c r="M12" s="148"/>
      <c r="N12" s="148">
        <v>6.2</v>
      </c>
      <c r="O12" s="148"/>
      <c r="P12" s="148"/>
      <c r="Q12" s="187">
        <f t="shared" si="0"/>
        <v>1568.1000000000001</v>
      </c>
    </row>
    <row r="13" spans="1:17" ht="12.75">
      <c r="A13" s="5" t="s">
        <v>265</v>
      </c>
      <c r="B13" s="186">
        <v>1.6</v>
      </c>
      <c r="C13" s="148">
        <v>53.2</v>
      </c>
      <c r="D13" s="148">
        <v>36.6</v>
      </c>
      <c r="E13" s="148"/>
      <c r="F13" s="148">
        <v>913.5</v>
      </c>
      <c r="G13" s="148">
        <v>2</v>
      </c>
      <c r="H13" s="148">
        <v>6.5</v>
      </c>
      <c r="I13" s="148">
        <v>13.1</v>
      </c>
      <c r="J13" s="148">
        <v>71</v>
      </c>
      <c r="K13" s="148">
        <v>18.2</v>
      </c>
      <c r="L13" s="157">
        <v>4.9</v>
      </c>
      <c r="M13" s="148"/>
      <c r="N13" s="148">
        <v>0.5</v>
      </c>
      <c r="O13" s="148"/>
      <c r="P13" s="148"/>
      <c r="Q13" s="187">
        <f t="shared" si="0"/>
        <v>1121.1000000000001</v>
      </c>
    </row>
    <row r="14" spans="1:17" ht="12.75">
      <c r="A14" s="5" t="s">
        <v>266</v>
      </c>
      <c r="B14" s="186"/>
      <c r="C14" s="148"/>
      <c r="D14" s="148"/>
      <c r="E14" s="148"/>
      <c r="F14" s="148">
        <v>11.8</v>
      </c>
      <c r="G14" s="148"/>
      <c r="H14" s="148"/>
      <c r="I14" s="148"/>
      <c r="J14" s="148"/>
      <c r="K14" s="148"/>
      <c r="L14" s="157"/>
      <c r="M14" s="148"/>
      <c r="N14" s="148"/>
      <c r="O14" s="148"/>
      <c r="P14" s="148"/>
      <c r="Q14" s="187">
        <f t="shared" si="0"/>
        <v>11.8</v>
      </c>
    </row>
    <row r="15" spans="1:17" ht="12.75">
      <c r="A15" s="5" t="s">
        <v>267</v>
      </c>
      <c r="B15" s="186">
        <v>2</v>
      </c>
      <c r="C15" s="148">
        <v>13.9</v>
      </c>
      <c r="D15" s="148">
        <v>302.7</v>
      </c>
      <c r="E15" s="148"/>
      <c r="F15" s="148">
        <v>745.4000000000005</v>
      </c>
      <c r="G15" s="148"/>
      <c r="H15" s="148">
        <v>2.9</v>
      </c>
      <c r="I15" s="148">
        <v>10.6</v>
      </c>
      <c r="J15" s="148">
        <v>32.4</v>
      </c>
      <c r="K15" s="148">
        <v>103.5</v>
      </c>
      <c r="L15" s="157">
        <v>36.3</v>
      </c>
      <c r="M15" s="148"/>
      <c r="N15" s="148"/>
      <c r="O15" s="148"/>
      <c r="P15" s="148">
        <v>1.9</v>
      </c>
      <c r="Q15" s="187">
        <f t="shared" si="0"/>
        <v>1251.6000000000006</v>
      </c>
    </row>
    <row r="16" spans="1:17" ht="12.75">
      <c r="A16" s="5" t="s">
        <v>268</v>
      </c>
      <c r="B16" s="186"/>
      <c r="C16" s="148"/>
      <c r="D16" s="148">
        <v>2</v>
      </c>
      <c r="E16" s="148"/>
      <c r="F16" s="148">
        <v>15.7</v>
      </c>
      <c r="G16" s="148"/>
      <c r="H16" s="148"/>
      <c r="I16" s="148">
        <v>24</v>
      </c>
      <c r="J16" s="148">
        <v>7.5</v>
      </c>
      <c r="K16" s="148">
        <v>2.8</v>
      </c>
      <c r="L16" s="157">
        <v>0.5</v>
      </c>
      <c r="M16" s="148"/>
      <c r="N16" s="148"/>
      <c r="O16" s="148"/>
      <c r="P16" s="148"/>
      <c r="Q16" s="187">
        <f t="shared" si="0"/>
        <v>52.5</v>
      </c>
    </row>
    <row r="17" spans="1:17" ht="12.75">
      <c r="A17" s="5" t="s">
        <v>269</v>
      </c>
      <c r="B17" s="186"/>
      <c r="C17" s="148"/>
      <c r="D17" s="148"/>
      <c r="E17" s="148"/>
      <c r="F17" s="148">
        <v>1.5</v>
      </c>
      <c r="G17" s="148"/>
      <c r="H17" s="148"/>
      <c r="I17" s="148"/>
      <c r="J17" s="148"/>
      <c r="K17" s="148"/>
      <c r="L17" s="157"/>
      <c r="M17" s="148"/>
      <c r="N17" s="148"/>
      <c r="O17" s="148"/>
      <c r="P17" s="148"/>
      <c r="Q17" s="187">
        <f t="shared" si="0"/>
        <v>1.5</v>
      </c>
    </row>
    <row r="18" spans="1:17" ht="12.75">
      <c r="A18" s="5" t="s">
        <v>270</v>
      </c>
      <c r="B18" s="186"/>
      <c r="C18" s="148"/>
      <c r="D18" s="148"/>
      <c r="E18" s="148"/>
      <c r="F18" s="148"/>
      <c r="G18" s="148"/>
      <c r="H18" s="148"/>
      <c r="I18" s="148"/>
      <c r="J18" s="148"/>
      <c r="K18" s="148"/>
      <c r="L18" s="157"/>
      <c r="M18" s="148"/>
      <c r="N18" s="148"/>
      <c r="O18" s="148"/>
      <c r="P18" s="148"/>
      <c r="Q18" s="187"/>
    </row>
    <row r="19" spans="1:17" ht="12.75">
      <c r="A19" s="5" t="s">
        <v>271</v>
      </c>
      <c r="B19" s="186"/>
      <c r="C19" s="148"/>
      <c r="D19" s="148"/>
      <c r="E19" s="148"/>
      <c r="F19" s="148">
        <v>0.1</v>
      </c>
      <c r="G19" s="148"/>
      <c r="H19" s="148"/>
      <c r="I19" s="148"/>
      <c r="J19" s="148"/>
      <c r="K19" s="148"/>
      <c r="L19" s="157"/>
      <c r="M19" s="148"/>
      <c r="N19" s="148"/>
      <c r="O19" s="148"/>
      <c r="P19" s="148"/>
      <c r="Q19" s="187">
        <f>SUM(B19:P19)</f>
        <v>0.1</v>
      </c>
    </row>
    <row r="20" spans="1:17" ht="12.75">
      <c r="A20" s="5" t="s">
        <v>274</v>
      </c>
      <c r="B20" s="222"/>
      <c r="C20" s="221"/>
      <c r="D20" s="221"/>
      <c r="E20" s="221"/>
      <c r="F20" s="221">
        <v>4.6</v>
      </c>
      <c r="G20" s="221"/>
      <c r="H20" s="221">
        <v>0.8</v>
      </c>
      <c r="I20" s="221"/>
      <c r="J20" s="221"/>
      <c r="K20" s="221"/>
      <c r="L20" s="158">
        <v>0.2</v>
      </c>
      <c r="M20" s="221"/>
      <c r="N20" s="221"/>
      <c r="O20" s="221"/>
      <c r="P20" s="158"/>
      <c r="Q20" s="187">
        <f>SUM(B20:P20)</f>
        <v>5.6</v>
      </c>
    </row>
    <row r="21" spans="1:17" ht="12.75">
      <c r="A21" s="5" t="s">
        <v>275</v>
      </c>
      <c r="B21" s="186"/>
      <c r="C21" s="148">
        <v>2</v>
      </c>
      <c r="D21" s="148"/>
      <c r="E21" s="148">
        <v>1</v>
      </c>
      <c r="F21" s="148">
        <v>111.2</v>
      </c>
      <c r="G21" s="148"/>
      <c r="H21" s="148"/>
      <c r="I21" s="148"/>
      <c r="J21" s="148"/>
      <c r="K21" s="148"/>
      <c r="L21" s="157"/>
      <c r="M21" s="148"/>
      <c r="N21" s="148"/>
      <c r="O21" s="148"/>
      <c r="P21" s="157"/>
      <c r="Q21" s="187">
        <f>SUM(B21:P21)</f>
        <v>114.2</v>
      </c>
    </row>
    <row r="22" spans="1:17" ht="12.75">
      <c r="A22" s="5" t="s">
        <v>276</v>
      </c>
      <c r="B22" s="186"/>
      <c r="C22" s="148"/>
      <c r="D22" s="148"/>
      <c r="E22" s="148"/>
      <c r="F22" s="148">
        <v>8.4</v>
      </c>
      <c r="G22" s="148"/>
      <c r="H22" s="148"/>
      <c r="I22" s="148"/>
      <c r="J22" s="148"/>
      <c r="K22" s="148"/>
      <c r="L22" s="157"/>
      <c r="M22" s="148"/>
      <c r="N22" s="148"/>
      <c r="O22" s="148"/>
      <c r="P22" s="157"/>
      <c r="Q22" s="187">
        <f>SUM(B22:P22)</f>
        <v>8.4</v>
      </c>
    </row>
    <row r="23" spans="1:17" ht="12.75">
      <c r="A23" s="5" t="s">
        <v>273</v>
      </c>
      <c r="B23" s="186"/>
      <c r="C23" s="148"/>
      <c r="D23" s="148"/>
      <c r="E23" s="148"/>
      <c r="F23" s="148"/>
      <c r="G23" s="148"/>
      <c r="H23" s="148"/>
      <c r="I23" s="148"/>
      <c r="J23" s="148"/>
      <c r="K23" s="148"/>
      <c r="L23" s="157"/>
      <c r="M23" s="148"/>
      <c r="N23" s="148"/>
      <c r="O23" s="148"/>
      <c r="P23" s="157"/>
      <c r="Q23" s="187"/>
    </row>
    <row r="24" spans="1:17" ht="12.75">
      <c r="A24" s="5" t="s">
        <v>272</v>
      </c>
      <c r="B24" s="186"/>
      <c r="C24" s="148">
        <v>5</v>
      </c>
      <c r="D24" s="148"/>
      <c r="E24" s="148"/>
      <c r="F24" s="148"/>
      <c r="G24" s="148"/>
      <c r="H24" s="148"/>
      <c r="I24" s="148"/>
      <c r="J24" s="148"/>
      <c r="K24" s="148"/>
      <c r="L24" s="157"/>
      <c r="M24" s="148"/>
      <c r="N24" s="148"/>
      <c r="O24" s="148"/>
      <c r="P24" s="157"/>
      <c r="Q24" s="187">
        <f>SUM(B24:P24)</f>
        <v>5</v>
      </c>
    </row>
    <row r="25" spans="1:17" ht="12.75">
      <c r="A25" s="5" t="s">
        <v>277</v>
      </c>
      <c r="B25" s="186"/>
      <c r="C25" s="148"/>
      <c r="D25" s="148"/>
      <c r="E25" s="148"/>
      <c r="F25" s="148"/>
      <c r="G25" s="148"/>
      <c r="H25" s="148"/>
      <c r="I25" s="148"/>
      <c r="J25" s="148"/>
      <c r="K25" s="148"/>
      <c r="L25" s="157"/>
      <c r="M25" s="148"/>
      <c r="N25" s="148"/>
      <c r="O25" s="148"/>
      <c r="P25" s="157"/>
      <c r="Q25" s="187"/>
    </row>
    <row r="26" spans="1:17" ht="12.75">
      <c r="A26" s="5" t="s">
        <v>279</v>
      </c>
      <c r="B26" s="186"/>
      <c r="C26" s="148"/>
      <c r="D26" s="148"/>
      <c r="E26" s="148"/>
      <c r="F26" s="148">
        <v>17</v>
      </c>
      <c r="G26" s="148"/>
      <c r="H26" s="148"/>
      <c r="I26" s="148"/>
      <c r="J26" s="148"/>
      <c r="K26" s="148"/>
      <c r="L26" s="157"/>
      <c r="M26" s="148"/>
      <c r="N26" s="148"/>
      <c r="O26" s="148"/>
      <c r="P26" s="157"/>
      <c r="Q26" s="187">
        <f aca="true" t="shared" si="1" ref="Q26:Q32">SUM(B26:P26)</f>
        <v>17</v>
      </c>
    </row>
    <row r="27" spans="1:17" ht="12.75">
      <c r="A27" s="5" t="s">
        <v>280</v>
      </c>
      <c r="B27" s="186"/>
      <c r="C27" s="148">
        <v>20.2</v>
      </c>
      <c r="D27" s="148"/>
      <c r="E27" s="148"/>
      <c r="F27" s="148"/>
      <c r="G27" s="148"/>
      <c r="H27" s="148">
        <v>5.5</v>
      </c>
      <c r="I27" s="148"/>
      <c r="J27" s="148"/>
      <c r="K27" s="148"/>
      <c r="L27" s="157">
        <v>1.2</v>
      </c>
      <c r="M27" s="148"/>
      <c r="N27" s="148"/>
      <c r="O27" s="148"/>
      <c r="P27" s="157"/>
      <c r="Q27" s="187">
        <f t="shared" si="1"/>
        <v>26.9</v>
      </c>
    </row>
    <row r="28" spans="1:17" ht="12.75">
      <c r="A28" s="5" t="s">
        <v>278</v>
      </c>
      <c r="B28" s="186"/>
      <c r="C28" s="148">
        <v>60.2</v>
      </c>
      <c r="D28" s="148"/>
      <c r="E28" s="148"/>
      <c r="F28" s="148"/>
      <c r="G28" s="148">
        <v>32.8</v>
      </c>
      <c r="H28" s="148"/>
      <c r="I28" s="148"/>
      <c r="J28" s="148"/>
      <c r="K28" s="148"/>
      <c r="L28" s="157"/>
      <c r="M28" s="148">
        <v>6.7</v>
      </c>
      <c r="N28" s="148"/>
      <c r="O28" s="148">
        <v>21.6</v>
      </c>
      <c r="P28" s="157"/>
      <c r="Q28" s="187">
        <f t="shared" si="1"/>
        <v>121.30000000000001</v>
      </c>
    </row>
    <row r="29" spans="1:17" ht="12.75">
      <c r="A29" s="5" t="s">
        <v>282</v>
      </c>
      <c r="B29" s="222"/>
      <c r="C29" s="221"/>
      <c r="D29" s="221"/>
      <c r="E29" s="221"/>
      <c r="F29" s="221">
        <v>289</v>
      </c>
      <c r="G29" s="221"/>
      <c r="H29" s="221"/>
      <c r="I29" s="221"/>
      <c r="J29" s="221"/>
      <c r="K29" s="221"/>
      <c r="L29" s="158">
        <v>0.2</v>
      </c>
      <c r="M29" s="221"/>
      <c r="N29" s="221"/>
      <c r="O29" s="221"/>
      <c r="P29" s="158"/>
      <c r="Q29" s="187">
        <f t="shared" si="1"/>
        <v>289.2</v>
      </c>
    </row>
    <row r="30" spans="1:17" ht="12.75">
      <c r="A30" s="5" t="s">
        <v>283</v>
      </c>
      <c r="B30" s="186"/>
      <c r="C30" s="148"/>
      <c r="D30" s="148"/>
      <c r="E30" s="148"/>
      <c r="F30" s="148">
        <v>411.6</v>
      </c>
      <c r="G30" s="148"/>
      <c r="H30" s="148"/>
      <c r="I30" s="148"/>
      <c r="J30" s="148"/>
      <c r="K30" s="148">
        <v>0.9</v>
      </c>
      <c r="L30" s="157">
        <v>0.3</v>
      </c>
      <c r="M30" s="148"/>
      <c r="N30" s="148">
        <v>3.2</v>
      </c>
      <c r="O30" s="148"/>
      <c r="P30" s="157"/>
      <c r="Q30" s="187">
        <f t="shared" si="1"/>
        <v>416</v>
      </c>
    </row>
    <row r="31" spans="1:17" ht="12.75">
      <c r="A31" s="5" t="s">
        <v>284</v>
      </c>
      <c r="B31" s="186"/>
      <c r="C31" s="148"/>
      <c r="D31" s="148"/>
      <c r="E31" s="148"/>
      <c r="F31" s="148">
        <v>10.2</v>
      </c>
      <c r="G31" s="148"/>
      <c r="H31" s="148"/>
      <c r="I31" s="148"/>
      <c r="J31" s="148">
        <v>0.3</v>
      </c>
      <c r="K31" s="148"/>
      <c r="L31" s="157"/>
      <c r="M31" s="148"/>
      <c r="N31" s="148"/>
      <c r="O31" s="148"/>
      <c r="P31" s="157"/>
      <c r="Q31" s="187">
        <f t="shared" si="1"/>
        <v>10.5</v>
      </c>
    </row>
    <row r="32" spans="1:17" ht="12.75">
      <c r="A32" s="5" t="s">
        <v>285</v>
      </c>
      <c r="B32" s="186"/>
      <c r="C32" s="148"/>
      <c r="D32" s="148"/>
      <c r="E32" s="148"/>
      <c r="F32" s="148">
        <v>12.6</v>
      </c>
      <c r="G32" s="148"/>
      <c r="H32" s="148"/>
      <c r="I32" s="148"/>
      <c r="J32" s="148"/>
      <c r="K32" s="148"/>
      <c r="L32" s="157"/>
      <c r="M32" s="148"/>
      <c r="N32" s="148"/>
      <c r="O32" s="148"/>
      <c r="P32" s="157"/>
      <c r="Q32" s="187">
        <f t="shared" si="1"/>
        <v>12.6</v>
      </c>
    </row>
    <row r="33" spans="2:17" ht="12.75">
      <c r="B33" s="188"/>
      <c r="C33" s="113"/>
      <c r="D33" s="113"/>
      <c r="E33" s="113"/>
      <c r="F33" s="113"/>
      <c r="G33" s="113"/>
      <c r="H33" s="113"/>
      <c r="I33" s="113"/>
      <c r="J33" s="113"/>
      <c r="K33" s="113"/>
      <c r="L33" s="113"/>
      <c r="M33" s="113"/>
      <c r="N33" s="113"/>
      <c r="O33" s="113"/>
      <c r="P33" s="113"/>
      <c r="Q33" s="187"/>
    </row>
    <row r="34" spans="1:17" ht="12.75">
      <c r="A34" s="101" t="s">
        <v>163</v>
      </c>
      <c r="B34" s="189">
        <f aca="true" t="shared" si="2" ref="B34:P34">SUM(B2:B33)</f>
        <v>3.6</v>
      </c>
      <c r="C34" s="189">
        <f t="shared" si="2"/>
        <v>272.8</v>
      </c>
      <c r="D34" s="189">
        <f t="shared" si="2"/>
        <v>373.9</v>
      </c>
      <c r="E34" s="189">
        <f t="shared" si="2"/>
        <v>1</v>
      </c>
      <c r="F34" s="189">
        <f t="shared" si="2"/>
        <v>5683.500000000001</v>
      </c>
      <c r="G34" s="189">
        <f t="shared" si="2"/>
        <v>34.8</v>
      </c>
      <c r="H34" s="189">
        <f t="shared" si="2"/>
        <v>60.8</v>
      </c>
      <c r="I34" s="189">
        <f t="shared" si="2"/>
        <v>87</v>
      </c>
      <c r="J34" s="189">
        <f t="shared" si="2"/>
        <v>131.60000000000002</v>
      </c>
      <c r="K34" s="189">
        <f t="shared" si="2"/>
        <v>127.3</v>
      </c>
      <c r="L34" s="189">
        <f t="shared" si="2"/>
        <v>49.900000000000006</v>
      </c>
      <c r="M34" s="189">
        <f t="shared" si="2"/>
        <v>6.7</v>
      </c>
      <c r="N34" s="189">
        <f t="shared" si="2"/>
        <v>9.9</v>
      </c>
      <c r="O34" s="189">
        <f t="shared" si="2"/>
        <v>21.6</v>
      </c>
      <c r="P34" s="189">
        <f t="shared" si="2"/>
        <v>4.9</v>
      </c>
      <c r="Q34" s="190">
        <f>SUM(B34:P34)</f>
        <v>6869.300000000001</v>
      </c>
    </row>
  </sheetData>
  <hyperlinks>
    <hyperlink ref="R1" location="Indice!A1" display="Indice!A1"/>
  </hyperlinks>
  <printOptions gridLines="1" horizontalCentered="1"/>
  <pageMargins left="0.75" right="0.75" top="1.0236220472440944" bottom="0.1968503937007874" header="0.2755905511811024" footer="0.3937007874015748"/>
  <pageSetup horizontalDpi="300" verticalDpi="300" orientation="landscape" r:id="rId1"/>
  <headerFooter alignWithMargins="0">
    <oddHeader>&amp;L SERVICIO AGRÍCOLA Y GANADERO
Departamento Protección Agrícola
Viñas y Vinos&amp;C&amp;14
SUPERFICIE COMUNAL DE CEPAJES BLANCOS
PARA VINIFICACIÓN  -   VIIIª REGIÓN  (ha.)&amp;R&amp;12CUADRO Nº 30</oddHeader>
    <oddFooter>&amp;L&amp;F</oddFooter>
  </headerFooter>
</worksheet>
</file>

<file path=xl/worksheets/sheet36.xml><?xml version="1.0" encoding="utf-8"?>
<worksheet xmlns="http://schemas.openxmlformats.org/spreadsheetml/2006/main" xmlns:r="http://schemas.openxmlformats.org/officeDocument/2006/relationships">
  <dimension ref="A1:F41"/>
  <sheetViews>
    <sheetView workbookViewId="0" topLeftCell="A1">
      <selection activeCell="F1" sqref="F1"/>
    </sheetView>
  </sheetViews>
  <sheetFormatPr defaultColWidth="11.421875" defaultRowHeight="12.75"/>
  <cols>
    <col min="1" max="5" width="18.7109375" style="8" customWidth="1"/>
    <col min="6" max="6" width="11.421875" style="8" customWidth="1"/>
  </cols>
  <sheetData>
    <row r="1" spans="1:6" ht="12.75">
      <c r="A1" s="319" t="s">
        <v>495</v>
      </c>
      <c r="B1" s="319"/>
      <c r="C1" s="319"/>
      <c r="D1" s="319"/>
      <c r="E1" s="319"/>
      <c r="F1" s="281" t="s">
        <v>594</v>
      </c>
    </row>
    <row r="2" spans="1:5" ht="12.75">
      <c r="A2" s="319"/>
      <c r="B2" s="319"/>
      <c r="C2" s="319"/>
      <c r="D2" s="319"/>
      <c r="E2" s="319"/>
    </row>
    <row r="4" spans="2:4" ht="12.75">
      <c r="B4" s="320" t="s">
        <v>496</v>
      </c>
      <c r="C4" s="320"/>
      <c r="D4" s="320"/>
    </row>
    <row r="5" spans="2:4" ht="12.75">
      <c r="B5" s="320"/>
      <c r="C5" s="320"/>
      <c r="D5" s="320"/>
    </row>
    <row r="7" spans="1:5" ht="31.5">
      <c r="A7" s="76" t="s">
        <v>114</v>
      </c>
      <c r="B7" s="73" t="s">
        <v>115</v>
      </c>
      <c r="C7" s="77" t="s">
        <v>479</v>
      </c>
      <c r="D7" s="77" t="s">
        <v>141</v>
      </c>
      <c r="E7" s="74" t="s">
        <v>3</v>
      </c>
    </row>
    <row r="8" spans="1:5" ht="12.75">
      <c r="A8" s="322" t="s">
        <v>492</v>
      </c>
      <c r="B8" s="78"/>
      <c r="C8" s="78"/>
      <c r="D8" s="78"/>
      <c r="E8" s="79"/>
    </row>
    <row r="9" spans="1:5" ht="12.75">
      <c r="A9" s="322"/>
      <c r="B9" s="78" t="s">
        <v>493</v>
      </c>
      <c r="C9" s="114"/>
      <c r="D9" s="114">
        <v>5</v>
      </c>
      <c r="E9" s="115">
        <v>5</v>
      </c>
    </row>
    <row r="10" spans="1:5" ht="12.75">
      <c r="A10" s="322"/>
      <c r="B10" s="78"/>
      <c r="C10" s="114"/>
      <c r="D10" s="114"/>
      <c r="E10" s="115"/>
    </row>
    <row r="11" spans="1:5" ht="12.75">
      <c r="A11" s="322"/>
      <c r="B11" s="78"/>
      <c r="C11" s="114"/>
      <c r="D11" s="114"/>
      <c r="E11" s="115"/>
    </row>
    <row r="12" spans="1:5" ht="12.75">
      <c r="A12" s="328"/>
      <c r="B12" s="80" t="s">
        <v>3</v>
      </c>
      <c r="C12" s="116"/>
      <c r="D12" s="116">
        <v>5</v>
      </c>
      <c r="E12" s="117">
        <v>5</v>
      </c>
    </row>
    <row r="17" spans="1:5" ht="12.75">
      <c r="A17" s="319" t="s">
        <v>497</v>
      </c>
      <c r="B17" s="319"/>
      <c r="C17" s="319"/>
      <c r="D17" s="319"/>
      <c r="E17" s="319"/>
    </row>
    <row r="18" spans="1:5" ht="12.75">
      <c r="A18" s="319"/>
      <c r="B18" s="319"/>
      <c r="C18" s="319"/>
      <c r="D18" s="319"/>
      <c r="E18" s="319"/>
    </row>
    <row r="21" spans="1:5" ht="15" customHeight="1">
      <c r="A21" s="321" t="s">
        <v>114</v>
      </c>
      <c r="B21" s="323" t="s">
        <v>115</v>
      </c>
      <c r="C21" s="325" t="s">
        <v>494</v>
      </c>
      <c r="D21" s="325"/>
      <c r="E21" s="326" t="s">
        <v>3</v>
      </c>
    </row>
    <row r="22" spans="1:5" ht="12.75">
      <c r="A22" s="322"/>
      <c r="B22" s="324"/>
      <c r="C22" s="75" t="s">
        <v>477</v>
      </c>
      <c r="D22" s="75" t="s">
        <v>126</v>
      </c>
      <c r="E22" s="327"/>
    </row>
    <row r="23" spans="1:5" ht="12.75">
      <c r="A23" s="322" t="s">
        <v>492</v>
      </c>
      <c r="B23" s="78"/>
      <c r="C23" s="78"/>
      <c r="D23" s="78"/>
      <c r="E23" s="79"/>
    </row>
    <row r="24" spans="1:5" ht="12.75">
      <c r="A24" s="322"/>
      <c r="B24" s="78" t="s">
        <v>493</v>
      </c>
      <c r="C24" s="78"/>
      <c r="D24" s="114">
        <v>1</v>
      </c>
      <c r="E24" s="115">
        <v>1</v>
      </c>
    </row>
    <row r="25" spans="1:5" ht="12.75">
      <c r="A25" s="322"/>
      <c r="B25" s="78"/>
      <c r="C25" s="78"/>
      <c r="D25" s="114"/>
      <c r="E25" s="115"/>
    </row>
    <row r="26" spans="1:5" ht="12.75">
      <c r="A26" s="322"/>
      <c r="B26" s="78"/>
      <c r="C26" s="78"/>
      <c r="D26" s="114"/>
      <c r="E26" s="115"/>
    </row>
    <row r="27" spans="1:5" ht="12.75">
      <c r="A27" s="328"/>
      <c r="B27" s="80" t="s">
        <v>3</v>
      </c>
      <c r="C27" s="81"/>
      <c r="D27" s="116">
        <v>1</v>
      </c>
      <c r="E27" s="117">
        <v>1</v>
      </c>
    </row>
    <row r="33" spans="1:5" ht="12.75">
      <c r="A33" s="319" t="s">
        <v>498</v>
      </c>
      <c r="B33" s="319"/>
      <c r="C33" s="319"/>
      <c r="D33" s="319"/>
      <c r="E33" s="319"/>
    </row>
    <row r="34" spans="1:5" ht="12.75">
      <c r="A34" s="319"/>
      <c r="B34" s="319"/>
      <c r="C34" s="319"/>
      <c r="D34" s="319"/>
      <c r="E34" s="319"/>
    </row>
    <row r="38" spans="1:3" ht="12.75">
      <c r="A38" s="329" t="s">
        <v>115</v>
      </c>
      <c r="B38" s="331" t="s">
        <v>43</v>
      </c>
      <c r="C38" s="332"/>
    </row>
    <row r="39" spans="1:3" ht="12.75">
      <c r="A39" s="330"/>
      <c r="B39" s="333"/>
      <c r="C39" s="334"/>
    </row>
    <row r="40" spans="1:3" ht="12.75">
      <c r="A40" s="82"/>
      <c r="B40" s="335"/>
      <c r="C40" s="336"/>
    </row>
    <row r="41" spans="1:3" ht="12.75">
      <c r="A41" s="83" t="s">
        <v>493</v>
      </c>
      <c r="B41" s="337">
        <v>4.5</v>
      </c>
      <c r="C41" s="338"/>
    </row>
  </sheetData>
  <mergeCells count="14">
    <mergeCell ref="A38:A39"/>
    <mergeCell ref="B38:C39"/>
    <mergeCell ref="B40:C40"/>
    <mergeCell ref="B41:C41"/>
    <mergeCell ref="A33:E34"/>
    <mergeCell ref="A1:E2"/>
    <mergeCell ref="A17:E18"/>
    <mergeCell ref="B4:D5"/>
    <mergeCell ref="A21:A22"/>
    <mergeCell ref="B21:B22"/>
    <mergeCell ref="C21:D21"/>
    <mergeCell ref="E21:E22"/>
    <mergeCell ref="A23:A27"/>
    <mergeCell ref="A8:A12"/>
  </mergeCells>
  <hyperlinks>
    <hyperlink ref="F1" location="Indice!A1" display="Indice!A1"/>
  </hyperlinks>
  <printOptions horizontalCentered="1"/>
  <pageMargins left="0.75" right="0.75" top="1.1811023622047245" bottom="0.3937007874015748" header="0.3937007874015748" footer="0.7874015748031497"/>
  <pageSetup horizontalDpi="300" verticalDpi="300" orientation="portrait" r:id="rId1"/>
  <headerFooter alignWithMargins="0">
    <oddHeader>&amp;LSERVICIO AGRICOLA Y GANADERO
Departamento Protección Agrícola
Viñas y Vinos
&amp;R&amp;12CUADRO Nº 31</oddHeader>
    <oddFooter>&amp;L&amp;F</oddFooter>
  </headerFooter>
</worksheet>
</file>

<file path=xl/worksheets/sheet37.xml><?xml version="1.0" encoding="utf-8"?>
<worksheet xmlns="http://schemas.openxmlformats.org/spreadsheetml/2006/main" xmlns:r="http://schemas.openxmlformats.org/officeDocument/2006/relationships">
  <dimension ref="A1:G44"/>
  <sheetViews>
    <sheetView workbookViewId="0" topLeftCell="A1">
      <selection activeCell="G1" sqref="G1"/>
    </sheetView>
  </sheetViews>
  <sheetFormatPr defaultColWidth="11.421875" defaultRowHeight="12.75"/>
  <cols>
    <col min="1" max="1" width="17.28125" style="8" customWidth="1"/>
    <col min="2" max="2" width="16.8515625" style="8" customWidth="1"/>
    <col min="3" max="3" width="18.57421875" style="8" customWidth="1"/>
    <col min="4" max="4" width="18.00390625" style="8" customWidth="1"/>
    <col min="5" max="5" width="18.421875" style="8" customWidth="1"/>
    <col min="6" max="6" width="0" style="8" hidden="1" customWidth="1"/>
    <col min="7" max="7" width="11.421875" style="8" customWidth="1"/>
  </cols>
  <sheetData>
    <row r="1" spans="1:7" ht="31.5">
      <c r="A1" s="27" t="s">
        <v>114</v>
      </c>
      <c r="B1" s="27" t="s">
        <v>115</v>
      </c>
      <c r="C1" s="142" t="s">
        <v>481</v>
      </c>
      <c r="D1" s="142" t="s">
        <v>141</v>
      </c>
      <c r="E1" s="27" t="s">
        <v>3</v>
      </c>
      <c r="G1" s="281" t="s">
        <v>594</v>
      </c>
    </row>
    <row r="2" spans="1:6" ht="12.75">
      <c r="A2" s="339" t="s">
        <v>291</v>
      </c>
      <c r="B2" s="22" t="s">
        <v>292</v>
      </c>
      <c r="C2" s="88">
        <v>12</v>
      </c>
      <c r="D2" s="88"/>
      <c r="E2" s="111">
        <f aca="true" t="shared" si="0" ref="E2:E11">SUM(C2:D2)</f>
        <v>12</v>
      </c>
      <c r="F2" s="10"/>
    </row>
    <row r="3" spans="1:6" ht="12.75">
      <c r="A3" s="339"/>
      <c r="B3" s="22" t="s">
        <v>293</v>
      </c>
      <c r="C3" s="88"/>
      <c r="D3" s="88">
        <v>0.6</v>
      </c>
      <c r="E3" s="111">
        <f t="shared" si="0"/>
        <v>0.6</v>
      </c>
      <c r="F3" s="10"/>
    </row>
    <row r="4" spans="1:6" ht="12.75">
      <c r="A4" s="339"/>
      <c r="B4" s="22" t="s">
        <v>294</v>
      </c>
      <c r="C4" s="88"/>
      <c r="D4" s="88">
        <v>228.6</v>
      </c>
      <c r="E4" s="111">
        <f t="shared" si="0"/>
        <v>228.6</v>
      </c>
      <c r="F4" s="10"/>
    </row>
    <row r="5" spans="1:6" ht="12.75">
      <c r="A5" s="339"/>
      <c r="B5" s="22" t="s">
        <v>295</v>
      </c>
      <c r="C5" s="88">
        <v>7.9</v>
      </c>
      <c r="D5" s="88">
        <v>52.8</v>
      </c>
      <c r="E5" s="111">
        <f t="shared" si="0"/>
        <v>60.699999999999996</v>
      </c>
      <c r="F5" s="10"/>
    </row>
    <row r="6" spans="1:6" ht="12.75">
      <c r="A6" s="339"/>
      <c r="B6" s="22" t="s">
        <v>296</v>
      </c>
      <c r="C6" s="88"/>
      <c r="D6" s="88">
        <v>1.6</v>
      </c>
      <c r="E6" s="111">
        <f t="shared" si="0"/>
        <v>1.6</v>
      </c>
      <c r="F6" s="10"/>
    </row>
    <row r="7" spans="1:6" ht="12.75">
      <c r="A7" s="339"/>
      <c r="B7" s="22" t="s">
        <v>297</v>
      </c>
      <c r="C7" s="88">
        <v>87.6</v>
      </c>
      <c r="D7" s="88">
        <v>105.4</v>
      </c>
      <c r="E7" s="111">
        <f t="shared" si="0"/>
        <v>193</v>
      </c>
      <c r="F7" s="10"/>
    </row>
    <row r="8" spans="1:6" ht="12.75">
      <c r="A8" s="339"/>
      <c r="B8" s="22" t="s">
        <v>301</v>
      </c>
      <c r="C8" s="88"/>
      <c r="D8" s="88">
        <v>23.6</v>
      </c>
      <c r="E8" s="111">
        <f t="shared" si="0"/>
        <v>23.6</v>
      </c>
      <c r="F8" s="10"/>
    </row>
    <row r="9" spans="1:6" ht="12.75">
      <c r="A9" s="339"/>
      <c r="B9" s="22" t="s">
        <v>298</v>
      </c>
      <c r="C9" s="88">
        <v>247.7</v>
      </c>
      <c r="D9" s="88">
        <v>37.6</v>
      </c>
      <c r="E9" s="111">
        <f t="shared" si="0"/>
        <v>285.3</v>
      </c>
      <c r="F9" s="10"/>
    </row>
    <row r="10" spans="1:6" ht="12.75">
      <c r="A10" s="339"/>
      <c r="B10" s="22" t="s">
        <v>299</v>
      </c>
      <c r="C10" s="88">
        <v>584.8</v>
      </c>
      <c r="D10" s="88">
        <v>37.3</v>
      </c>
      <c r="E10" s="111">
        <f t="shared" si="0"/>
        <v>622.0999999999999</v>
      </c>
      <c r="F10" s="10"/>
    </row>
    <row r="11" spans="1:6" ht="12.75">
      <c r="A11" s="339"/>
      <c r="B11" s="22" t="s">
        <v>300</v>
      </c>
      <c r="C11" s="88">
        <v>19.1</v>
      </c>
      <c r="D11" s="88">
        <v>0</v>
      </c>
      <c r="E11" s="111">
        <f t="shared" si="0"/>
        <v>19.1</v>
      </c>
      <c r="F11" s="10"/>
    </row>
    <row r="12" spans="1:6" ht="12.75" customHeight="1" hidden="1">
      <c r="A12" s="339"/>
      <c r="B12" s="10" t="s">
        <v>302</v>
      </c>
      <c r="C12" s="88"/>
      <c r="D12" s="88"/>
      <c r="E12" s="111"/>
      <c r="F12" s="10"/>
    </row>
    <row r="13" spans="1:6" ht="12.75">
      <c r="A13" s="339"/>
      <c r="B13" s="28" t="s">
        <v>3</v>
      </c>
      <c r="C13" s="89">
        <f>SUM(C2:C12)</f>
        <v>959.1</v>
      </c>
      <c r="D13" s="89">
        <f>SUM(D2:D12)</f>
        <v>487.50000000000006</v>
      </c>
      <c r="E13" s="118">
        <f>SUM(C13:D13)</f>
        <v>1446.6000000000001</v>
      </c>
      <c r="F13" s="10"/>
    </row>
    <row r="14" spans="1:6" ht="12.75">
      <c r="A14" s="288"/>
      <c r="B14" s="288"/>
      <c r="C14" s="288"/>
      <c r="D14" s="288"/>
      <c r="E14" s="288"/>
      <c r="F14" s="10"/>
    </row>
    <row r="15" spans="1:6" ht="12.75">
      <c r="A15" s="340" t="s">
        <v>303</v>
      </c>
      <c r="B15" s="22" t="s">
        <v>304</v>
      </c>
      <c r="C15" s="88">
        <v>2094</v>
      </c>
      <c r="D15" s="88">
        <v>127.9</v>
      </c>
      <c r="E15" s="111">
        <f>SUM(C15:D15)</f>
        <v>2221.9</v>
      </c>
      <c r="F15" s="10"/>
    </row>
    <row r="16" spans="1:6" ht="12.75">
      <c r="A16" s="340"/>
      <c r="B16" s="22" t="s">
        <v>305</v>
      </c>
      <c r="C16" s="88">
        <v>305.2</v>
      </c>
      <c r="D16" s="88">
        <v>147.8</v>
      </c>
      <c r="E16" s="111">
        <f>SUM(C16:D16)</f>
        <v>453</v>
      </c>
      <c r="F16" s="10"/>
    </row>
    <row r="17" spans="1:6" ht="12.75">
      <c r="A17" s="340"/>
      <c r="B17" s="22" t="s">
        <v>306</v>
      </c>
      <c r="C17" s="88">
        <v>420.2</v>
      </c>
      <c r="D17" s="88">
        <v>87.7</v>
      </c>
      <c r="E17" s="111">
        <f>SUM(C17:D17)</f>
        <v>507.9</v>
      </c>
      <c r="F17" s="10"/>
    </row>
    <row r="18" spans="1:6" ht="12.75">
      <c r="A18" s="340"/>
      <c r="B18" s="28" t="s">
        <v>3</v>
      </c>
      <c r="C18" s="89">
        <f>SUM(C15:C17)</f>
        <v>2819.3999999999996</v>
      </c>
      <c r="D18" s="89">
        <f>SUM(D15:D17)</f>
        <v>363.40000000000003</v>
      </c>
      <c r="E18" s="118">
        <f>SUM(C18:D18)</f>
        <v>3182.7999999999997</v>
      </c>
      <c r="F18" s="10"/>
    </row>
    <row r="19" spans="1:6" ht="12.75">
      <c r="A19" s="341" t="s">
        <v>23</v>
      </c>
      <c r="B19" s="341"/>
      <c r="C19" s="341"/>
      <c r="D19" s="341"/>
      <c r="E19" s="341"/>
      <c r="F19" s="10"/>
    </row>
    <row r="20" spans="1:6" ht="12.75">
      <c r="A20" s="340" t="s">
        <v>307</v>
      </c>
      <c r="B20" s="22" t="s">
        <v>308</v>
      </c>
      <c r="C20" s="88">
        <v>32.6</v>
      </c>
      <c r="D20" s="88">
        <v>595.8</v>
      </c>
      <c r="E20" s="111">
        <f>SUM(C20:D20)</f>
        <v>628.4</v>
      </c>
      <c r="F20" s="10"/>
    </row>
    <row r="21" spans="1:6" ht="12.75">
      <c r="A21" s="340"/>
      <c r="B21" s="22" t="s">
        <v>309</v>
      </c>
      <c r="C21" s="88">
        <v>0</v>
      </c>
      <c r="D21" s="88">
        <v>15</v>
      </c>
      <c r="E21" s="111">
        <f>SUM(C21:D21)</f>
        <v>15</v>
      </c>
      <c r="F21" s="10"/>
    </row>
    <row r="22" spans="1:6" ht="12.75">
      <c r="A22" s="340"/>
      <c r="B22" s="22" t="s">
        <v>310</v>
      </c>
      <c r="C22" s="88">
        <v>281.8</v>
      </c>
      <c r="D22" s="88">
        <v>830</v>
      </c>
      <c r="E22" s="111">
        <f>SUM(C22:D22)</f>
        <v>1111.8</v>
      </c>
      <c r="F22" s="10"/>
    </row>
    <row r="23" spans="1:6" ht="12.75">
      <c r="A23" s="340"/>
      <c r="B23" s="28" t="s">
        <v>3</v>
      </c>
      <c r="C23" s="89">
        <f>SUM(C20:C22)</f>
        <v>314.40000000000003</v>
      </c>
      <c r="D23" s="89">
        <f>SUM(D20:D22)</f>
        <v>1440.8</v>
      </c>
      <c r="E23" s="118">
        <f>SUM(C23:D23)</f>
        <v>1755.2</v>
      </c>
      <c r="F23" s="10"/>
    </row>
    <row r="24" spans="1:6" ht="12.75">
      <c r="A24" s="10"/>
      <c r="B24" s="10"/>
      <c r="C24" s="10"/>
      <c r="D24" s="10"/>
      <c r="E24" s="24"/>
      <c r="F24" s="10"/>
    </row>
    <row r="25" spans="1:6" ht="12.75">
      <c r="A25" s="340" t="s">
        <v>311</v>
      </c>
      <c r="B25" s="22" t="s">
        <v>312</v>
      </c>
      <c r="C25" s="88">
        <v>1304.7</v>
      </c>
      <c r="D25" s="88">
        <v>344.8</v>
      </c>
      <c r="E25" s="111">
        <f>SUM(C25:D25)</f>
        <v>1649.5</v>
      </c>
      <c r="F25" s="10"/>
    </row>
    <row r="26" spans="1:6" ht="12.75">
      <c r="A26" s="340"/>
      <c r="B26" s="22" t="s">
        <v>313</v>
      </c>
      <c r="C26" s="88">
        <v>1985.9</v>
      </c>
      <c r="D26" s="88">
        <v>1767.1</v>
      </c>
      <c r="E26" s="111">
        <f>SUM(C26:D26)</f>
        <v>3753</v>
      </c>
      <c r="F26" s="10"/>
    </row>
    <row r="27" spans="1:6" ht="12.75">
      <c r="A27" s="340"/>
      <c r="B27" s="22" t="s">
        <v>314</v>
      </c>
      <c r="C27" s="88">
        <v>1280.9</v>
      </c>
      <c r="D27" s="88">
        <v>1188.6</v>
      </c>
      <c r="E27" s="111">
        <f>SUM(C27:D27)</f>
        <v>2469.5</v>
      </c>
      <c r="F27" s="10"/>
    </row>
    <row r="28" spans="1:6" ht="12.75">
      <c r="A28" s="340"/>
      <c r="B28" s="22" t="s">
        <v>315</v>
      </c>
      <c r="C28" s="88">
        <v>802.4</v>
      </c>
      <c r="D28" s="88">
        <v>67.9</v>
      </c>
      <c r="E28" s="111">
        <f>SUM(C28:D28)</f>
        <v>870.3</v>
      </c>
      <c r="F28" s="10"/>
    </row>
    <row r="29" spans="1:6" ht="12.75">
      <c r="A29" s="340"/>
      <c r="B29" s="28" t="s">
        <v>3</v>
      </c>
      <c r="C29" s="89">
        <f>SUM(C25:C28)</f>
        <v>5373.9</v>
      </c>
      <c r="D29" s="89">
        <f>SUM(D25:D28)</f>
        <v>3368.4</v>
      </c>
      <c r="E29" s="118">
        <f>SUM(C29:D29)</f>
        <v>8742.3</v>
      </c>
      <c r="F29" s="10" t="s">
        <v>23</v>
      </c>
    </row>
    <row r="30" spans="1:6" ht="12.75">
      <c r="A30" s="341" t="s">
        <v>23</v>
      </c>
      <c r="B30" s="341"/>
      <c r="C30" s="341"/>
      <c r="D30" s="341"/>
      <c r="E30" s="341"/>
      <c r="F30" s="10"/>
    </row>
    <row r="31" spans="1:6" ht="12.75">
      <c r="A31" s="340" t="s">
        <v>316</v>
      </c>
      <c r="B31" s="22" t="s">
        <v>317</v>
      </c>
      <c r="C31" s="88">
        <v>505.8</v>
      </c>
      <c r="D31" s="88">
        <v>785</v>
      </c>
      <c r="E31" s="111">
        <f aca="true" t="shared" si="1" ref="E31:E36">SUM(C31:D31)</f>
        <v>1290.8</v>
      </c>
      <c r="F31" s="10"/>
    </row>
    <row r="32" spans="1:6" ht="12.75">
      <c r="A32" s="340"/>
      <c r="B32" s="22" t="s">
        <v>318</v>
      </c>
      <c r="C32" s="88">
        <v>268.4</v>
      </c>
      <c r="D32" s="88">
        <v>243.3</v>
      </c>
      <c r="E32" s="111">
        <f t="shared" si="1"/>
        <v>511.7</v>
      </c>
      <c r="F32" s="10"/>
    </row>
    <row r="33" spans="1:6" ht="12.75">
      <c r="A33" s="340"/>
      <c r="B33" s="22" t="s">
        <v>319</v>
      </c>
      <c r="C33" s="88">
        <v>117</v>
      </c>
      <c r="D33" s="88">
        <v>50.6</v>
      </c>
      <c r="E33" s="111">
        <f t="shared" si="1"/>
        <v>167.6</v>
      </c>
      <c r="F33" s="10"/>
    </row>
    <row r="34" spans="1:6" ht="12.75">
      <c r="A34" s="340"/>
      <c r="B34" s="22" t="s">
        <v>320</v>
      </c>
      <c r="C34" s="88">
        <v>0</v>
      </c>
      <c r="D34" s="88">
        <v>626.8</v>
      </c>
      <c r="E34" s="111">
        <f t="shared" si="1"/>
        <v>626.8</v>
      </c>
      <c r="F34" s="10"/>
    </row>
    <row r="35" spans="1:6" ht="12.75">
      <c r="A35" s="340"/>
      <c r="B35" s="22" t="s">
        <v>321</v>
      </c>
      <c r="C35" s="88">
        <v>100</v>
      </c>
      <c r="D35" s="88">
        <v>951.3</v>
      </c>
      <c r="E35" s="111">
        <f t="shared" si="1"/>
        <v>1051.3</v>
      </c>
      <c r="F35" s="10"/>
    </row>
    <row r="36" spans="1:6" ht="12.75">
      <c r="A36" s="340"/>
      <c r="B36" s="28" t="s">
        <v>3</v>
      </c>
      <c r="C36" s="89">
        <f>SUM(C31:C35)</f>
        <v>991.2</v>
      </c>
      <c r="D36" s="89">
        <f>SUM(D31:D35)</f>
        <v>2657</v>
      </c>
      <c r="E36" s="118">
        <f t="shared" si="1"/>
        <v>3648.2</v>
      </c>
      <c r="F36" s="10"/>
    </row>
    <row r="37" spans="1:6" ht="12.75">
      <c r="A37" s="341" t="s">
        <v>23</v>
      </c>
      <c r="B37" s="341"/>
      <c r="C37" s="341"/>
      <c r="D37" s="341"/>
      <c r="E37" s="341"/>
      <c r="F37" s="10"/>
    </row>
    <row r="38" spans="1:6" ht="12.75">
      <c r="A38" s="340" t="s">
        <v>322</v>
      </c>
      <c r="B38" s="22" t="s">
        <v>322</v>
      </c>
      <c r="C38" s="88">
        <v>567.8</v>
      </c>
      <c r="D38" s="88">
        <v>174.3</v>
      </c>
      <c r="E38" s="111">
        <f aca="true" t="shared" si="2" ref="E38:E43">SUM(C38:D38)</f>
        <v>742.0999999999999</v>
      </c>
      <c r="F38" s="10"/>
    </row>
    <row r="39" spans="1:6" ht="12.75">
      <c r="A39" s="340"/>
      <c r="B39" s="22" t="s">
        <v>323</v>
      </c>
      <c r="C39" s="88">
        <v>295.1</v>
      </c>
      <c r="D39" s="88">
        <v>201.8</v>
      </c>
      <c r="E39" s="111">
        <f t="shared" si="2"/>
        <v>496.90000000000003</v>
      </c>
      <c r="F39" s="10"/>
    </row>
    <row r="40" spans="1:6" ht="12.75">
      <c r="A40" s="340"/>
      <c r="B40" s="22" t="s">
        <v>324</v>
      </c>
      <c r="C40" s="88">
        <v>417.7</v>
      </c>
      <c r="D40" s="88">
        <v>1687.2</v>
      </c>
      <c r="E40" s="111">
        <f t="shared" si="2"/>
        <v>2104.9</v>
      </c>
      <c r="F40" s="10"/>
    </row>
    <row r="41" spans="1:6" ht="12.75">
      <c r="A41" s="340"/>
      <c r="B41" s="22" t="s">
        <v>325</v>
      </c>
      <c r="C41" s="88">
        <v>23.2</v>
      </c>
      <c r="D41" s="88">
        <v>80.8</v>
      </c>
      <c r="E41" s="111">
        <f t="shared" si="2"/>
        <v>104</v>
      </c>
      <c r="F41" s="10"/>
    </row>
    <row r="42" spans="1:6" ht="12.75">
      <c r="A42" s="340"/>
      <c r="B42" s="28" t="s">
        <v>3</v>
      </c>
      <c r="C42" s="89">
        <f>SUM(C38:C41)</f>
        <v>1303.8</v>
      </c>
      <c r="D42" s="89">
        <f>SUM(D38:D41)</f>
        <v>2144.1000000000004</v>
      </c>
      <c r="E42" s="118">
        <f t="shared" si="2"/>
        <v>3447.9000000000005</v>
      </c>
      <c r="F42" s="10"/>
    </row>
    <row r="43" spans="1:6" ht="24" customHeight="1">
      <c r="A43" s="29" t="s">
        <v>163</v>
      </c>
      <c r="B43" s="25" t="s">
        <v>23</v>
      </c>
      <c r="C43" s="145">
        <f>SUM(C42,C36,C29,C23,C18,C13)</f>
        <v>11761.8</v>
      </c>
      <c r="D43" s="145">
        <f>SUM(D42,D36,D29,D23,D18,D13)</f>
        <v>10461.199999999999</v>
      </c>
      <c r="E43" s="145">
        <f t="shared" si="2"/>
        <v>22223</v>
      </c>
      <c r="F43" s="10"/>
    </row>
    <row r="44" ht="12.75" hidden="1">
      <c r="E44" s="26" t="s">
        <v>23</v>
      </c>
    </row>
  </sheetData>
  <mergeCells count="10">
    <mergeCell ref="A31:A36"/>
    <mergeCell ref="A38:A42"/>
    <mergeCell ref="A14:E14"/>
    <mergeCell ref="A19:E19"/>
    <mergeCell ref="A30:E30"/>
    <mergeCell ref="A37:E37"/>
    <mergeCell ref="A2:A13"/>
    <mergeCell ref="A15:A18"/>
    <mergeCell ref="A20:A23"/>
    <mergeCell ref="A25:A29"/>
  </mergeCells>
  <hyperlinks>
    <hyperlink ref="G1" location="Indice!A1" display="Indice!A1"/>
  </hyperlinks>
  <printOptions gridLines="1" horizontalCentered="1"/>
  <pageMargins left="0.75" right="0.75" top="2.0866141732283467" bottom="1" header="0.3937007874015748" footer="0.7874015748031497"/>
  <pageSetup horizontalDpi="300" verticalDpi="300" orientation="portrait" r:id="rId1"/>
  <headerFooter alignWithMargins="0">
    <oddHeader>&amp;LSERVICIO AGRICOLA Y GANADERO
Departamento Protección Agrícola
Viñas y Vinos&amp;C&amp;14
CATASTRO VIDES DE CONSUMO FRESCO Y  VINIFICACIÓN
Región Metropolitana (ha.)&amp;R&amp;12CUADRO Nº 32</oddHeader>
    <oddFooter>&amp;L&amp;F</oddFooter>
  </headerFooter>
</worksheet>
</file>

<file path=xl/worksheets/sheet38.xml><?xml version="1.0" encoding="utf-8"?>
<worksheet xmlns="http://schemas.openxmlformats.org/spreadsheetml/2006/main" xmlns:r="http://schemas.openxmlformats.org/officeDocument/2006/relationships">
  <dimension ref="A1:F43"/>
  <sheetViews>
    <sheetView workbookViewId="0" topLeftCell="A1">
      <selection activeCell="F1" sqref="F1"/>
    </sheetView>
  </sheetViews>
  <sheetFormatPr defaultColWidth="11.421875" defaultRowHeight="12.75"/>
  <cols>
    <col min="1" max="1" width="18.7109375" style="0" customWidth="1"/>
    <col min="2" max="2" width="18.7109375" style="8" customWidth="1"/>
    <col min="3" max="5" width="15.7109375" style="8" customWidth="1"/>
  </cols>
  <sheetData>
    <row r="1" spans="1:6" ht="15.75">
      <c r="A1" s="320" t="s">
        <v>114</v>
      </c>
      <c r="B1" s="285" t="s">
        <v>115</v>
      </c>
      <c r="C1" s="343" t="s">
        <v>124</v>
      </c>
      <c r="D1" s="343"/>
      <c r="E1" s="285" t="s">
        <v>3</v>
      </c>
      <c r="F1" s="281" t="s">
        <v>594</v>
      </c>
    </row>
    <row r="2" spans="1:5" ht="15.75">
      <c r="A2" s="320"/>
      <c r="B2" s="285"/>
      <c r="C2" s="9" t="s">
        <v>477</v>
      </c>
      <c r="D2" s="9" t="s">
        <v>126</v>
      </c>
      <c r="E2" s="285"/>
    </row>
    <row r="3" spans="1:5" ht="13.5" customHeight="1">
      <c r="A3" s="342" t="s">
        <v>326</v>
      </c>
      <c r="B3" s="31" t="s">
        <v>292</v>
      </c>
      <c r="C3" s="119">
        <v>2</v>
      </c>
      <c r="D3" s="119">
        <v>0</v>
      </c>
      <c r="E3" s="119">
        <f aca="true" t="shared" si="0" ref="E3:E13">SUM(C3:D3)</f>
        <v>2</v>
      </c>
    </row>
    <row r="4" spans="1:5" ht="13.5" customHeight="1">
      <c r="A4" s="342"/>
      <c r="B4" s="31" t="s">
        <v>293</v>
      </c>
      <c r="C4" s="119">
        <v>0</v>
      </c>
      <c r="D4" s="119">
        <v>1</v>
      </c>
      <c r="E4" s="119">
        <f t="shared" si="0"/>
        <v>1</v>
      </c>
    </row>
    <row r="5" spans="1:5" ht="13.5" customHeight="1">
      <c r="A5" s="342"/>
      <c r="B5" s="31" t="s">
        <v>294</v>
      </c>
      <c r="C5" s="119">
        <v>0</v>
      </c>
      <c r="D5" s="119">
        <v>4</v>
      </c>
      <c r="E5" s="119">
        <f t="shared" si="0"/>
        <v>4</v>
      </c>
    </row>
    <row r="6" spans="1:5" ht="13.5" customHeight="1">
      <c r="A6" s="342"/>
      <c r="B6" s="31" t="s">
        <v>295</v>
      </c>
      <c r="C6" s="119">
        <v>1</v>
      </c>
      <c r="D6" s="119">
        <v>2</v>
      </c>
      <c r="E6" s="119">
        <f t="shared" si="0"/>
        <v>3</v>
      </c>
    </row>
    <row r="7" spans="1:5" ht="13.5" customHeight="1">
      <c r="A7" s="342"/>
      <c r="B7" s="31" t="s">
        <v>296</v>
      </c>
      <c r="C7" s="119">
        <v>0</v>
      </c>
      <c r="D7" s="119">
        <v>1</v>
      </c>
      <c r="E7" s="119">
        <f t="shared" si="0"/>
        <v>1</v>
      </c>
    </row>
    <row r="8" spans="1:5" ht="13.5" customHeight="1">
      <c r="A8" s="342"/>
      <c r="B8" s="31" t="s">
        <v>297</v>
      </c>
      <c r="C8" s="119">
        <v>5</v>
      </c>
      <c r="D8" s="119">
        <v>4</v>
      </c>
      <c r="E8" s="119">
        <f t="shared" si="0"/>
        <v>9</v>
      </c>
    </row>
    <row r="9" spans="1:5" ht="13.5" customHeight="1">
      <c r="A9" s="342"/>
      <c r="B9" s="31" t="s">
        <v>301</v>
      </c>
      <c r="C9" s="119">
        <v>0</v>
      </c>
      <c r="D9" s="119">
        <v>1</v>
      </c>
      <c r="E9" s="119">
        <f t="shared" si="0"/>
        <v>1</v>
      </c>
    </row>
    <row r="10" spans="1:5" ht="13.5" customHeight="1">
      <c r="A10" s="342"/>
      <c r="B10" s="31" t="s">
        <v>298</v>
      </c>
      <c r="C10" s="119">
        <v>16</v>
      </c>
      <c r="D10" s="119">
        <v>5</v>
      </c>
      <c r="E10" s="119">
        <f t="shared" si="0"/>
        <v>21</v>
      </c>
    </row>
    <row r="11" spans="1:5" ht="13.5" customHeight="1">
      <c r="A11" s="342"/>
      <c r="B11" s="31" t="s">
        <v>299</v>
      </c>
      <c r="C11" s="119">
        <v>15</v>
      </c>
      <c r="D11" s="119">
        <v>2</v>
      </c>
      <c r="E11" s="119">
        <f t="shared" si="0"/>
        <v>17</v>
      </c>
    </row>
    <row r="12" spans="1:5" ht="13.5" customHeight="1">
      <c r="A12" s="342"/>
      <c r="B12" s="31" t="s">
        <v>300</v>
      </c>
      <c r="C12" s="119">
        <v>2</v>
      </c>
      <c r="D12" s="119">
        <v>0</v>
      </c>
      <c r="E12" s="119">
        <f t="shared" si="0"/>
        <v>2</v>
      </c>
    </row>
    <row r="13" spans="1:5" ht="13.5" customHeight="1">
      <c r="A13" s="342"/>
      <c r="B13" s="21" t="s">
        <v>3</v>
      </c>
      <c r="C13" s="119">
        <f>SUM(C3:C12)</f>
        <v>41</v>
      </c>
      <c r="D13" s="119">
        <f>SUM(D3:D12)</f>
        <v>20</v>
      </c>
      <c r="E13" s="119">
        <f t="shared" si="0"/>
        <v>61</v>
      </c>
    </row>
    <row r="14" spans="1:5" ht="13.5" customHeight="1">
      <c r="A14" s="2"/>
      <c r="B14" s="9"/>
      <c r="C14" s="120"/>
      <c r="D14" s="120"/>
      <c r="E14" s="120"/>
    </row>
    <row r="15" spans="1:5" ht="13.5" customHeight="1">
      <c r="A15" s="342" t="s">
        <v>327</v>
      </c>
      <c r="B15" s="9" t="s">
        <v>304</v>
      </c>
      <c r="C15" s="119">
        <v>61</v>
      </c>
      <c r="D15" s="119">
        <v>13</v>
      </c>
      <c r="E15" s="119">
        <f>SUM(C15:D15)</f>
        <v>74</v>
      </c>
    </row>
    <row r="16" spans="1:5" ht="13.5" customHeight="1">
      <c r="A16" s="342"/>
      <c r="B16" s="9" t="s">
        <v>305</v>
      </c>
      <c r="C16" s="119">
        <v>6</v>
      </c>
      <c r="D16" s="119">
        <v>6</v>
      </c>
      <c r="E16" s="119">
        <f>SUM(C16:D16)</f>
        <v>12</v>
      </c>
    </row>
    <row r="17" spans="1:5" ht="13.5" customHeight="1">
      <c r="A17" s="342"/>
      <c r="B17" s="9" t="s">
        <v>306</v>
      </c>
      <c r="C17" s="119">
        <v>21</v>
      </c>
      <c r="D17" s="119">
        <v>2</v>
      </c>
      <c r="E17" s="119">
        <f>SUM(C17:D17)</f>
        <v>23</v>
      </c>
    </row>
    <row r="18" spans="1:5" ht="13.5" customHeight="1">
      <c r="A18" s="342"/>
      <c r="B18" s="21" t="s">
        <v>3</v>
      </c>
      <c r="C18" s="119">
        <f>SUM(C15:C17)</f>
        <v>88</v>
      </c>
      <c r="D18" s="119">
        <f>SUM(D15:D17)</f>
        <v>21</v>
      </c>
      <c r="E18" s="119">
        <f>SUM(C18:D18)</f>
        <v>109</v>
      </c>
    </row>
    <row r="19" spans="1:5" ht="13.5" customHeight="1">
      <c r="A19" s="342" t="s">
        <v>328</v>
      </c>
      <c r="B19" s="9"/>
      <c r="C19" s="120"/>
      <c r="D19" s="120"/>
      <c r="E19" s="120"/>
    </row>
    <row r="20" spans="1:5" ht="13.5" customHeight="1">
      <c r="A20" s="342"/>
      <c r="B20" s="9" t="s">
        <v>308</v>
      </c>
      <c r="C20" s="119">
        <v>3</v>
      </c>
      <c r="D20" s="119">
        <v>6</v>
      </c>
      <c r="E20" s="119">
        <f>SUM(C20:D20)</f>
        <v>9</v>
      </c>
    </row>
    <row r="21" spans="1:5" ht="13.5" customHeight="1">
      <c r="A21" s="342"/>
      <c r="B21" s="9" t="s">
        <v>329</v>
      </c>
      <c r="C21" s="119">
        <v>0</v>
      </c>
      <c r="D21" s="119">
        <v>2</v>
      </c>
      <c r="E21" s="119">
        <f>SUM(C21:D21)</f>
        <v>2</v>
      </c>
    </row>
    <row r="22" spans="1:5" ht="13.5" customHeight="1">
      <c r="A22" s="342"/>
      <c r="B22" s="9" t="s">
        <v>310</v>
      </c>
      <c r="C22" s="119">
        <v>28</v>
      </c>
      <c r="D22" s="119">
        <v>33</v>
      </c>
      <c r="E22" s="119">
        <f>SUM(C22:D22)</f>
        <v>61</v>
      </c>
    </row>
    <row r="23" spans="1:5" ht="13.5" customHeight="1">
      <c r="A23" s="342"/>
      <c r="B23" s="21" t="s">
        <v>3</v>
      </c>
      <c r="C23" s="119">
        <f>SUM(C20:C22)</f>
        <v>31</v>
      </c>
      <c r="D23" s="119">
        <f>SUM(D20:D22)</f>
        <v>41</v>
      </c>
      <c r="E23" s="119">
        <f>SUM(C23:D23)</f>
        <v>72</v>
      </c>
    </row>
    <row r="24" spans="1:5" ht="13.5" customHeight="1">
      <c r="A24" s="2"/>
      <c r="B24" s="9"/>
      <c r="C24" s="120"/>
      <c r="D24" s="120"/>
      <c r="E24" s="120"/>
    </row>
    <row r="25" spans="1:5" ht="13.5" customHeight="1">
      <c r="A25" s="342" t="s">
        <v>330</v>
      </c>
      <c r="B25" s="9" t="s">
        <v>331</v>
      </c>
      <c r="C25" s="119">
        <v>68</v>
      </c>
      <c r="D25" s="119">
        <v>23</v>
      </c>
      <c r="E25" s="119">
        <f>SUM(C25:D25)</f>
        <v>91</v>
      </c>
    </row>
    <row r="26" spans="1:5" ht="13.5" customHeight="1">
      <c r="A26" s="342"/>
      <c r="B26" s="9" t="s">
        <v>313</v>
      </c>
      <c r="C26" s="119">
        <v>97</v>
      </c>
      <c r="D26" s="119">
        <v>36</v>
      </c>
      <c r="E26" s="119">
        <f>SUM(C26:D26)</f>
        <v>133</v>
      </c>
    </row>
    <row r="27" spans="1:5" ht="13.5" customHeight="1">
      <c r="A27" s="342"/>
      <c r="B27" s="9" t="s">
        <v>314</v>
      </c>
      <c r="C27" s="119">
        <v>77</v>
      </c>
      <c r="D27" s="119">
        <v>41</v>
      </c>
      <c r="E27" s="119">
        <f>SUM(C27:D27)</f>
        <v>118</v>
      </c>
    </row>
    <row r="28" spans="1:5" ht="13.5" customHeight="1">
      <c r="A28" s="342"/>
      <c r="B28" s="9" t="s">
        <v>332</v>
      </c>
      <c r="C28" s="119">
        <v>62</v>
      </c>
      <c r="D28" s="119">
        <v>7</v>
      </c>
      <c r="E28" s="119">
        <f>SUM(C28:D28)</f>
        <v>69</v>
      </c>
    </row>
    <row r="29" spans="1:5" ht="13.5" customHeight="1">
      <c r="A29" s="342"/>
      <c r="B29" s="21" t="s">
        <v>3</v>
      </c>
      <c r="C29" s="119">
        <f>SUM(C25:C28)</f>
        <v>304</v>
      </c>
      <c r="D29" s="119">
        <f>SUM(D25:D28)</f>
        <v>107</v>
      </c>
      <c r="E29" s="119">
        <f>SUM(C29:D29)</f>
        <v>411</v>
      </c>
    </row>
    <row r="30" spans="1:5" ht="13.5" customHeight="1">
      <c r="A30" s="2"/>
      <c r="B30" s="9"/>
      <c r="C30" s="120"/>
      <c r="D30" s="120"/>
      <c r="E30" s="120"/>
    </row>
    <row r="31" spans="1:5" ht="13.5" customHeight="1">
      <c r="A31" s="342" t="s">
        <v>333</v>
      </c>
      <c r="B31" s="9" t="s">
        <v>316</v>
      </c>
      <c r="C31" s="119">
        <v>27</v>
      </c>
      <c r="D31" s="119">
        <v>20</v>
      </c>
      <c r="E31" s="119">
        <f aca="true" t="shared" si="1" ref="E31:E36">SUM(C31:D31)</f>
        <v>47</v>
      </c>
    </row>
    <row r="32" spans="1:5" ht="13.5" customHeight="1">
      <c r="A32" s="342"/>
      <c r="B32" s="9" t="s">
        <v>318</v>
      </c>
      <c r="C32" s="119">
        <v>9</v>
      </c>
      <c r="D32" s="119">
        <v>6</v>
      </c>
      <c r="E32" s="119">
        <f t="shared" si="1"/>
        <v>15</v>
      </c>
    </row>
    <row r="33" spans="1:5" ht="13.5" customHeight="1">
      <c r="A33" s="342"/>
      <c r="B33" s="9" t="s">
        <v>334</v>
      </c>
      <c r="C33" s="119">
        <v>11</v>
      </c>
      <c r="D33" s="119">
        <v>9</v>
      </c>
      <c r="E33" s="119">
        <f t="shared" si="1"/>
        <v>20</v>
      </c>
    </row>
    <row r="34" spans="1:5" ht="13.5" customHeight="1">
      <c r="A34" s="342"/>
      <c r="B34" s="9" t="s">
        <v>320</v>
      </c>
      <c r="C34" s="119">
        <v>0</v>
      </c>
      <c r="D34" s="119">
        <v>6</v>
      </c>
      <c r="E34" s="119">
        <f t="shared" si="1"/>
        <v>6</v>
      </c>
    </row>
    <row r="35" spans="1:5" ht="13.5" customHeight="1">
      <c r="A35" s="342"/>
      <c r="B35" s="9" t="s">
        <v>321</v>
      </c>
      <c r="C35" s="119">
        <v>1</v>
      </c>
      <c r="D35" s="119">
        <v>4</v>
      </c>
      <c r="E35" s="119">
        <f t="shared" si="1"/>
        <v>5</v>
      </c>
    </row>
    <row r="36" spans="1:5" ht="13.5" customHeight="1">
      <c r="A36" s="342"/>
      <c r="B36" s="21" t="s">
        <v>3</v>
      </c>
      <c r="C36" s="119">
        <f>SUM(C31:C35)</f>
        <v>48</v>
      </c>
      <c r="D36" s="119">
        <f>SUM(D31:D35)</f>
        <v>45</v>
      </c>
      <c r="E36" s="119">
        <f t="shared" si="1"/>
        <v>93</v>
      </c>
    </row>
    <row r="37" spans="1:5" ht="13.5" customHeight="1">
      <c r="A37" s="2"/>
      <c r="B37" s="9"/>
      <c r="C37" s="120"/>
      <c r="D37" s="120"/>
      <c r="E37" s="120"/>
    </row>
    <row r="38" spans="1:5" ht="13.5" customHeight="1">
      <c r="A38" s="342" t="s">
        <v>335</v>
      </c>
      <c r="B38" s="9" t="s">
        <v>322</v>
      </c>
      <c r="C38" s="119">
        <v>48</v>
      </c>
      <c r="D38" s="119">
        <v>11</v>
      </c>
      <c r="E38" s="119">
        <f aca="true" t="shared" si="2" ref="E38:E43">SUM(C38:D38)</f>
        <v>59</v>
      </c>
    </row>
    <row r="39" spans="1:5" ht="13.5" customHeight="1">
      <c r="A39" s="342"/>
      <c r="B39" s="9" t="s">
        <v>323</v>
      </c>
      <c r="C39" s="119">
        <v>22</v>
      </c>
      <c r="D39" s="119">
        <v>10</v>
      </c>
      <c r="E39" s="119">
        <f t="shared" si="2"/>
        <v>32</v>
      </c>
    </row>
    <row r="40" spans="1:5" ht="13.5" customHeight="1">
      <c r="A40" s="342"/>
      <c r="B40" s="9" t="s">
        <v>336</v>
      </c>
      <c r="C40" s="119">
        <v>25</v>
      </c>
      <c r="D40" s="119">
        <v>35</v>
      </c>
      <c r="E40" s="119">
        <f t="shared" si="2"/>
        <v>60</v>
      </c>
    </row>
    <row r="41" spans="1:5" ht="13.5" customHeight="1">
      <c r="A41" s="342"/>
      <c r="B41" s="9" t="s">
        <v>325</v>
      </c>
      <c r="C41" s="119">
        <v>5</v>
      </c>
      <c r="D41" s="119">
        <v>5</v>
      </c>
      <c r="E41" s="119">
        <f t="shared" si="2"/>
        <v>10</v>
      </c>
    </row>
    <row r="42" spans="1:5" ht="13.5" customHeight="1">
      <c r="A42" s="342"/>
      <c r="B42" s="21" t="s">
        <v>3</v>
      </c>
      <c r="C42" s="119">
        <f>SUM(C38:C41)</f>
        <v>100</v>
      </c>
      <c r="D42" s="119">
        <f>SUM(D38:D41)</f>
        <v>61</v>
      </c>
      <c r="E42" s="119">
        <f t="shared" si="2"/>
        <v>161</v>
      </c>
    </row>
    <row r="43" spans="1:5" ht="24.75" customHeight="1">
      <c r="A43" s="3" t="s">
        <v>70</v>
      </c>
      <c r="C43" s="146">
        <f>SUM(C42,C36,C29,C23,C18,C13)</f>
        <v>612</v>
      </c>
      <c r="D43" s="146">
        <f>SUM(D42,D36,D29,D23,D18,D13)</f>
        <v>295</v>
      </c>
      <c r="E43" s="146">
        <f t="shared" si="2"/>
        <v>907</v>
      </c>
    </row>
  </sheetData>
  <mergeCells count="10">
    <mergeCell ref="A1:A2"/>
    <mergeCell ref="B1:B2"/>
    <mergeCell ref="C1:D1"/>
    <mergeCell ref="E1:E2"/>
    <mergeCell ref="A31:A36"/>
    <mergeCell ref="A38:A42"/>
    <mergeCell ref="A3:A13"/>
    <mergeCell ref="A15:A18"/>
    <mergeCell ref="A19:A23"/>
    <mergeCell ref="A25:A29"/>
  </mergeCells>
  <hyperlinks>
    <hyperlink ref="F1" location="Indice!A1" display="Indice!A1"/>
  </hyperlinks>
  <printOptions gridLines="1" horizontalCentered="1"/>
  <pageMargins left="0.75" right="0.75" top="1.6535433070866143" bottom="1" header="0.1968503937007874" footer="0.5905511811023623"/>
  <pageSetup horizontalDpi="300" verticalDpi="300" orientation="portrait" r:id="rId1"/>
  <headerFooter alignWithMargins="0">
    <oddHeader>&amp;LSERVICIO AGRÍCOLA Y GANADERO
Departamento Protección Agrícola
Viñas y Vinos&amp;C&amp;14
 Nº DE PROPIEDADES CON PLANTACIONES
DE VIDES DE CONSUMO FRESCO Y  VINIFICACIÓN
REGIÓN METROPOLITANA&amp;R&amp;12CUADRO Nº  3&amp;"Times New Roman,Normal"3</oddHeader>
    <oddFooter>&amp;L&amp;F</oddFooter>
  </headerFooter>
</worksheet>
</file>

<file path=xl/worksheets/sheet39.xml><?xml version="1.0" encoding="utf-8"?>
<worksheet xmlns="http://schemas.openxmlformats.org/spreadsheetml/2006/main" xmlns:r="http://schemas.openxmlformats.org/officeDocument/2006/relationships">
  <dimension ref="A1:U30"/>
  <sheetViews>
    <sheetView zoomScale="75" zoomScaleNormal="75" workbookViewId="0" topLeftCell="A1">
      <selection activeCell="U1" sqref="U1"/>
    </sheetView>
  </sheetViews>
  <sheetFormatPr defaultColWidth="11.421875" defaultRowHeight="12.75"/>
  <cols>
    <col min="1" max="1" width="15.7109375" style="8" customWidth="1"/>
    <col min="2" max="2" width="6.8515625" style="8" customWidth="1"/>
    <col min="3" max="4" width="5.7109375" style="8" customWidth="1"/>
    <col min="5" max="5" width="6.8515625" style="8" customWidth="1"/>
    <col min="6" max="19" width="5.7109375" style="8" customWidth="1"/>
    <col min="20" max="20" width="8.57421875" style="8" customWidth="1"/>
  </cols>
  <sheetData>
    <row r="1" spans="1:21" ht="64.5" customHeight="1">
      <c r="A1" s="19" t="s">
        <v>115</v>
      </c>
      <c r="B1" s="20" t="s">
        <v>24</v>
      </c>
      <c r="C1" s="20" t="s">
        <v>28</v>
      </c>
      <c r="D1" s="20" t="s">
        <v>29</v>
      </c>
      <c r="E1" s="20" t="s">
        <v>26</v>
      </c>
      <c r="F1" s="20" t="s">
        <v>168</v>
      </c>
      <c r="G1" s="20" t="s">
        <v>30</v>
      </c>
      <c r="H1" s="20" t="s">
        <v>27</v>
      </c>
      <c r="I1" s="20" t="s">
        <v>40</v>
      </c>
      <c r="J1" s="20" t="s">
        <v>33</v>
      </c>
      <c r="K1" s="20" t="s">
        <v>75</v>
      </c>
      <c r="L1" s="20" t="s">
        <v>34</v>
      </c>
      <c r="M1" s="20" t="s">
        <v>37</v>
      </c>
      <c r="N1" s="20" t="s">
        <v>39</v>
      </c>
      <c r="O1" s="20" t="s">
        <v>38</v>
      </c>
      <c r="P1" s="20" t="s">
        <v>521</v>
      </c>
      <c r="Q1" s="20" t="s">
        <v>35</v>
      </c>
      <c r="R1" s="20" t="s">
        <v>510</v>
      </c>
      <c r="S1" s="20" t="s">
        <v>36</v>
      </c>
      <c r="T1" s="102" t="s">
        <v>524</v>
      </c>
      <c r="U1" s="281" t="s">
        <v>594</v>
      </c>
    </row>
    <row r="2" spans="2:20" ht="12.75">
      <c r="B2" s="221"/>
      <c r="C2" s="221"/>
      <c r="D2" s="221"/>
      <c r="E2" s="221"/>
      <c r="F2" s="221"/>
      <c r="G2" s="221"/>
      <c r="H2" s="221"/>
      <c r="I2" s="221"/>
      <c r="J2" s="221"/>
      <c r="K2" s="221"/>
      <c r="L2" s="221"/>
      <c r="M2" s="221"/>
      <c r="N2" s="221"/>
      <c r="O2" s="221"/>
      <c r="P2" s="221"/>
      <c r="Q2" s="221"/>
      <c r="R2" s="221"/>
      <c r="S2" s="154"/>
      <c r="T2" s="103"/>
    </row>
    <row r="3" spans="1:20" ht="12.75">
      <c r="A3" s="8" t="s">
        <v>293</v>
      </c>
      <c r="B3" s="148">
        <v>0.6</v>
      </c>
      <c r="C3" s="148"/>
      <c r="D3" s="148"/>
      <c r="E3" s="148"/>
      <c r="F3" s="148"/>
      <c r="G3" s="148"/>
      <c r="H3" s="148"/>
      <c r="I3" s="148"/>
      <c r="J3" s="148"/>
      <c r="K3" s="148"/>
      <c r="L3" s="148"/>
      <c r="M3" s="148"/>
      <c r="N3" s="148"/>
      <c r="O3" s="148"/>
      <c r="P3" s="148"/>
      <c r="Q3" s="148"/>
      <c r="R3" s="148"/>
      <c r="S3" s="148"/>
      <c r="T3" s="165">
        <f>SUM(B3:S3)</f>
        <v>0.6</v>
      </c>
    </row>
    <row r="4" spans="1:20" ht="12.75">
      <c r="A4" s="8" t="s">
        <v>294</v>
      </c>
      <c r="B4" s="148">
        <v>158.9</v>
      </c>
      <c r="C4" s="148"/>
      <c r="D4" s="148"/>
      <c r="E4" s="148">
        <v>13.7</v>
      </c>
      <c r="F4" s="148"/>
      <c r="G4" s="148"/>
      <c r="H4" s="148"/>
      <c r="I4" s="148"/>
      <c r="J4" s="148"/>
      <c r="K4" s="148"/>
      <c r="L4" s="148">
        <v>1</v>
      </c>
      <c r="M4" s="148"/>
      <c r="N4" s="148">
        <v>1.5</v>
      </c>
      <c r="O4" s="148"/>
      <c r="P4" s="148"/>
      <c r="Q4" s="148"/>
      <c r="R4" s="148">
        <v>2</v>
      </c>
      <c r="S4" s="148"/>
      <c r="T4" s="124">
        <f>SUM(B4:S4)</f>
        <v>177.1</v>
      </c>
    </row>
    <row r="5" spans="1:20" ht="12.75">
      <c r="A5" s="8" t="s">
        <v>295</v>
      </c>
      <c r="B5" s="148">
        <v>30.7</v>
      </c>
      <c r="C5" s="148"/>
      <c r="D5" s="148"/>
      <c r="E5" s="148"/>
      <c r="F5" s="148"/>
      <c r="G5" s="148"/>
      <c r="H5" s="148"/>
      <c r="I5" s="148"/>
      <c r="J5" s="148"/>
      <c r="K5" s="148"/>
      <c r="L5" s="148"/>
      <c r="M5" s="148"/>
      <c r="N5" s="148"/>
      <c r="O5" s="148"/>
      <c r="P5" s="148"/>
      <c r="Q5" s="148"/>
      <c r="R5" s="148"/>
      <c r="S5" s="148"/>
      <c r="T5" s="124">
        <f>SUM(B5:S5)</f>
        <v>30.7</v>
      </c>
    </row>
    <row r="6" spans="1:20" ht="12.75">
      <c r="A6" s="8" t="s">
        <v>296</v>
      </c>
      <c r="B6" s="148">
        <v>0.6</v>
      </c>
      <c r="C6" s="148"/>
      <c r="D6" s="148"/>
      <c r="E6" s="148"/>
      <c r="F6" s="148"/>
      <c r="G6" s="148"/>
      <c r="H6" s="148"/>
      <c r="I6" s="148"/>
      <c r="J6" s="148"/>
      <c r="K6" s="148"/>
      <c r="L6" s="148"/>
      <c r="M6" s="148"/>
      <c r="N6" s="148"/>
      <c r="O6" s="148"/>
      <c r="P6" s="148"/>
      <c r="Q6" s="148"/>
      <c r="R6" s="148"/>
      <c r="S6" s="148"/>
      <c r="T6" s="124">
        <f>SUM(B6:S6)</f>
        <v>0.6</v>
      </c>
    </row>
    <row r="7" spans="1:20" ht="12.75">
      <c r="A7" s="8" t="s">
        <v>297</v>
      </c>
      <c r="B7" s="148">
        <v>93.5</v>
      </c>
      <c r="C7" s="148"/>
      <c r="D7" s="148"/>
      <c r="E7" s="148"/>
      <c r="F7" s="148"/>
      <c r="G7" s="148"/>
      <c r="H7" s="148"/>
      <c r="I7" s="148"/>
      <c r="J7" s="148"/>
      <c r="K7" s="148"/>
      <c r="L7" s="148">
        <v>4.7</v>
      </c>
      <c r="M7" s="148"/>
      <c r="N7" s="148"/>
      <c r="O7" s="148"/>
      <c r="P7" s="148">
        <v>7.2</v>
      </c>
      <c r="Q7" s="148"/>
      <c r="R7" s="148"/>
      <c r="S7" s="148"/>
      <c r="T7" s="124">
        <f>SUM(B7:S7)</f>
        <v>105.4</v>
      </c>
    </row>
    <row r="8" spans="1:20" ht="12.75">
      <c r="A8" s="8" t="s">
        <v>301</v>
      </c>
      <c r="B8" s="148"/>
      <c r="C8" s="148"/>
      <c r="D8" s="148"/>
      <c r="E8" s="148"/>
      <c r="F8" s="148"/>
      <c r="G8" s="148"/>
      <c r="H8" s="148"/>
      <c r="I8" s="148"/>
      <c r="J8" s="148"/>
      <c r="K8" s="148"/>
      <c r="L8" s="148"/>
      <c r="M8" s="148"/>
      <c r="N8" s="148"/>
      <c r="O8" s="148"/>
      <c r="P8" s="148"/>
      <c r="Q8" s="148"/>
      <c r="R8" s="148"/>
      <c r="S8" s="148"/>
      <c r="T8" s="124"/>
    </row>
    <row r="9" spans="1:20" ht="12.75">
      <c r="A9" s="8" t="s">
        <v>298</v>
      </c>
      <c r="B9" s="148">
        <v>7.7</v>
      </c>
      <c r="C9" s="148">
        <v>2.1</v>
      </c>
      <c r="D9" s="148"/>
      <c r="E9" s="148">
        <v>5.7</v>
      </c>
      <c r="F9" s="148"/>
      <c r="G9" s="148">
        <v>1.7</v>
      </c>
      <c r="H9" s="148"/>
      <c r="I9" s="148"/>
      <c r="J9" s="148"/>
      <c r="K9" s="148"/>
      <c r="L9" s="148"/>
      <c r="M9" s="148"/>
      <c r="N9" s="148"/>
      <c r="O9" s="148"/>
      <c r="P9" s="148"/>
      <c r="Q9" s="148"/>
      <c r="R9" s="148"/>
      <c r="S9" s="148">
        <v>5.3</v>
      </c>
      <c r="T9" s="124">
        <f aca="true" t="shared" si="0" ref="T9:T30">SUM(B9:S9)</f>
        <v>22.5</v>
      </c>
    </row>
    <row r="10" spans="1:20" ht="12.75">
      <c r="A10" s="8" t="s">
        <v>299</v>
      </c>
      <c r="B10" s="148">
        <v>27.6</v>
      </c>
      <c r="C10" s="148"/>
      <c r="D10" s="148"/>
      <c r="E10" s="148"/>
      <c r="F10" s="148"/>
      <c r="G10" s="148"/>
      <c r="H10" s="148"/>
      <c r="I10" s="148"/>
      <c r="J10" s="148"/>
      <c r="K10" s="148"/>
      <c r="L10" s="148"/>
      <c r="M10" s="148"/>
      <c r="N10" s="148"/>
      <c r="O10" s="148"/>
      <c r="P10" s="148"/>
      <c r="Q10" s="148"/>
      <c r="R10" s="148"/>
      <c r="S10" s="148"/>
      <c r="T10" s="124">
        <f t="shared" si="0"/>
        <v>27.6</v>
      </c>
    </row>
    <row r="11" spans="1:20" ht="12.75">
      <c r="A11" s="8" t="s">
        <v>304</v>
      </c>
      <c r="B11" s="221">
        <v>78.1</v>
      </c>
      <c r="C11" s="221"/>
      <c r="D11" s="221"/>
      <c r="E11" s="221">
        <v>2</v>
      </c>
      <c r="F11" s="221"/>
      <c r="G11" s="221"/>
      <c r="H11" s="221">
        <v>14.7</v>
      </c>
      <c r="I11" s="221"/>
      <c r="J11" s="221"/>
      <c r="K11" s="221"/>
      <c r="L11" s="221"/>
      <c r="M11" s="221"/>
      <c r="N11" s="221"/>
      <c r="O11" s="221"/>
      <c r="P11" s="221">
        <v>12.3</v>
      </c>
      <c r="Q11" s="221"/>
      <c r="R11" s="221">
        <v>8.7</v>
      </c>
      <c r="S11" s="148"/>
      <c r="T11" s="124">
        <f t="shared" si="0"/>
        <v>115.8</v>
      </c>
    </row>
    <row r="12" spans="1:20" ht="12.75">
      <c r="A12" s="8" t="s">
        <v>305</v>
      </c>
      <c r="B12" s="148">
        <v>91.6</v>
      </c>
      <c r="C12" s="148"/>
      <c r="D12" s="148"/>
      <c r="E12" s="148">
        <v>44.9</v>
      </c>
      <c r="F12" s="148"/>
      <c r="G12" s="148"/>
      <c r="H12" s="148">
        <v>10.3</v>
      </c>
      <c r="I12" s="148"/>
      <c r="J12" s="148"/>
      <c r="K12" s="148"/>
      <c r="L12" s="148"/>
      <c r="M12" s="148"/>
      <c r="N12" s="148"/>
      <c r="O12" s="148"/>
      <c r="P12" s="148"/>
      <c r="Q12" s="148"/>
      <c r="R12" s="148"/>
      <c r="S12" s="18"/>
      <c r="T12" s="124">
        <f t="shared" si="0"/>
        <v>146.8</v>
      </c>
    </row>
    <row r="13" spans="1:20" ht="12.75">
      <c r="A13" s="8" t="s">
        <v>306</v>
      </c>
      <c r="B13" s="148">
        <v>70</v>
      </c>
      <c r="C13" s="148"/>
      <c r="D13" s="148"/>
      <c r="E13" s="148">
        <v>6</v>
      </c>
      <c r="F13" s="148"/>
      <c r="G13" s="148"/>
      <c r="H13" s="148"/>
      <c r="I13" s="148"/>
      <c r="J13" s="148"/>
      <c r="K13" s="148"/>
      <c r="L13" s="148"/>
      <c r="M13" s="148"/>
      <c r="N13" s="148"/>
      <c r="O13" s="148"/>
      <c r="P13" s="148">
        <v>4</v>
      </c>
      <c r="Q13" s="148"/>
      <c r="R13" s="148">
        <v>6</v>
      </c>
      <c r="S13" s="194"/>
      <c r="T13" s="124">
        <f t="shared" si="0"/>
        <v>86</v>
      </c>
    </row>
    <row r="14" spans="1:20" ht="12.75">
      <c r="A14" s="8" t="s">
        <v>308</v>
      </c>
      <c r="B14" s="221">
        <v>452.1</v>
      </c>
      <c r="C14" s="221"/>
      <c r="D14" s="221">
        <v>3.8</v>
      </c>
      <c r="E14" s="221">
        <v>36</v>
      </c>
      <c r="F14" s="221"/>
      <c r="G14" s="221">
        <v>1.2</v>
      </c>
      <c r="H14" s="221"/>
      <c r="I14" s="221"/>
      <c r="J14" s="221"/>
      <c r="K14" s="221"/>
      <c r="L14" s="221">
        <v>11.5</v>
      </c>
      <c r="M14" s="221"/>
      <c r="N14" s="221"/>
      <c r="O14" s="221"/>
      <c r="P14" s="221"/>
      <c r="Q14" s="221"/>
      <c r="R14" s="221"/>
      <c r="S14" s="18"/>
      <c r="T14" s="124">
        <f t="shared" si="0"/>
        <v>504.6</v>
      </c>
    </row>
    <row r="15" spans="1:20" ht="12.75">
      <c r="A15" s="8" t="s">
        <v>337</v>
      </c>
      <c r="B15" s="148">
        <v>10</v>
      </c>
      <c r="C15" s="148"/>
      <c r="D15" s="148"/>
      <c r="E15" s="148"/>
      <c r="F15" s="148"/>
      <c r="G15" s="148"/>
      <c r="H15" s="148"/>
      <c r="I15" s="148"/>
      <c r="J15" s="148"/>
      <c r="K15" s="148"/>
      <c r="L15" s="148"/>
      <c r="M15" s="148"/>
      <c r="N15" s="148"/>
      <c r="O15" s="148"/>
      <c r="P15" s="148"/>
      <c r="Q15" s="148"/>
      <c r="R15" s="148"/>
      <c r="S15" s="18"/>
      <c r="T15" s="124">
        <f t="shared" si="0"/>
        <v>10</v>
      </c>
    </row>
    <row r="16" spans="1:20" ht="12.75">
      <c r="A16" s="8" t="s">
        <v>310</v>
      </c>
      <c r="B16" s="148">
        <v>410.5</v>
      </c>
      <c r="C16" s="148"/>
      <c r="D16" s="148"/>
      <c r="E16" s="148">
        <v>43.5</v>
      </c>
      <c r="F16" s="148"/>
      <c r="G16" s="148">
        <v>68.4</v>
      </c>
      <c r="H16" s="148">
        <v>7</v>
      </c>
      <c r="I16" s="148">
        <v>2.3</v>
      </c>
      <c r="J16" s="148"/>
      <c r="K16" s="148">
        <v>12.6</v>
      </c>
      <c r="L16" s="148">
        <v>7.7</v>
      </c>
      <c r="M16" s="148"/>
      <c r="N16" s="148"/>
      <c r="O16" s="148"/>
      <c r="P16" s="148">
        <v>5.4</v>
      </c>
      <c r="Q16" s="148"/>
      <c r="R16" s="148">
        <v>40.1</v>
      </c>
      <c r="S16" s="194"/>
      <c r="T16" s="124">
        <f t="shared" si="0"/>
        <v>597.5</v>
      </c>
    </row>
    <row r="17" spans="1:20" ht="12.75">
      <c r="A17" s="8" t="s">
        <v>312</v>
      </c>
      <c r="B17" s="221">
        <v>248.3</v>
      </c>
      <c r="C17" s="221"/>
      <c r="D17" s="221">
        <v>2.1</v>
      </c>
      <c r="E17" s="221">
        <v>24</v>
      </c>
      <c r="F17" s="221"/>
      <c r="G17" s="221"/>
      <c r="H17" s="221"/>
      <c r="I17" s="221"/>
      <c r="J17" s="221"/>
      <c r="K17" s="221"/>
      <c r="L17" s="221">
        <v>4</v>
      </c>
      <c r="M17" s="221"/>
      <c r="N17" s="221"/>
      <c r="O17" s="221"/>
      <c r="P17" s="221">
        <v>3.3</v>
      </c>
      <c r="Q17" s="221"/>
      <c r="R17" s="221">
        <v>27.1</v>
      </c>
      <c r="S17" s="18"/>
      <c r="T17" s="124">
        <f t="shared" si="0"/>
        <v>308.8</v>
      </c>
    </row>
    <row r="18" spans="1:20" ht="12.75">
      <c r="A18" s="8" t="s">
        <v>313</v>
      </c>
      <c r="B18" s="148">
        <v>1207.5</v>
      </c>
      <c r="C18" s="148"/>
      <c r="D18" s="148"/>
      <c r="E18" s="148">
        <v>138</v>
      </c>
      <c r="F18" s="148">
        <v>1</v>
      </c>
      <c r="G18" s="148">
        <v>13.2</v>
      </c>
      <c r="H18" s="148">
        <v>4.2</v>
      </c>
      <c r="I18" s="148"/>
      <c r="J18" s="148"/>
      <c r="K18" s="148"/>
      <c r="L18" s="148">
        <v>21.1</v>
      </c>
      <c r="M18" s="148"/>
      <c r="N18" s="148"/>
      <c r="O18" s="148"/>
      <c r="P18" s="148">
        <v>36</v>
      </c>
      <c r="Q18" s="148"/>
      <c r="R18" s="148">
        <v>120.9</v>
      </c>
      <c r="S18" s="18"/>
      <c r="T18" s="124">
        <f t="shared" si="0"/>
        <v>1541.9</v>
      </c>
    </row>
    <row r="19" spans="1:20" ht="12.75">
      <c r="A19" s="8" t="s">
        <v>314</v>
      </c>
      <c r="B19" s="148">
        <v>885.2</v>
      </c>
      <c r="C19" s="148"/>
      <c r="D19" s="148">
        <v>5.1</v>
      </c>
      <c r="E19" s="148">
        <v>122.3</v>
      </c>
      <c r="F19" s="148"/>
      <c r="G19" s="148"/>
      <c r="H19" s="148">
        <v>5.2</v>
      </c>
      <c r="I19" s="148"/>
      <c r="J19" s="148"/>
      <c r="K19" s="148"/>
      <c r="L19" s="148">
        <v>11.6</v>
      </c>
      <c r="M19" s="148"/>
      <c r="N19" s="148">
        <v>1.3</v>
      </c>
      <c r="O19" s="148"/>
      <c r="P19" s="148">
        <v>15.3</v>
      </c>
      <c r="Q19" s="148"/>
      <c r="R19" s="148">
        <v>41.9</v>
      </c>
      <c r="S19" s="18"/>
      <c r="T19" s="124">
        <f t="shared" si="0"/>
        <v>1087.9</v>
      </c>
    </row>
    <row r="20" spans="1:20" ht="12.75">
      <c r="A20" s="8" t="s">
        <v>338</v>
      </c>
      <c r="B20" s="148">
        <v>54.5</v>
      </c>
      <c r="C20" s="148"/>
      <c r="D20" s="148"/>
      <c r="E20" s="148"/>
      <c r="F20" s="148"/>
      <c r="G20" s="148"/>
      <c r="H20" s="148"/>
      <c r="I20" s="148"/>
      <c r="J20" s="148"/>
      <c r="K20" s="148"/>
      <c r="L20" s="148"/>
      <c r="M20" s="148"/>
      <c r="N20" s="148"/>
      <c r="O20" s="148"/>
      <c r="P20" s="148"/>
      <c r="Q20" s="148"/>
      <c r="R20" s="148"/>
      <c r="S20" s="194"/>
      <c r="T20" s="124">
        <f t="shared" si="0"/>
        <v>54.5</v>
      </c>
    </row>
    <row r="21" spans="1:20" ht="12.75">
      <c r="A21" s="8" t="s">
        <v>316</v>
      </c>
      <c r="B21" s="221">
        <v>318.7</v>
      </c>
      <c r="C21" s="221"/>
      <c r="D21" s="221">
        <v>3.3</v>
      </c>
      <c r="E21" s="221">
        <v>130.8</v>
      </c>
      <c r="F21" s="221">
        <v>2.5</v>
      </c>
      <c r="G21" s="221">
        <v>18.2</v>
      </c>
      <c r="H21" s="221">
        <v>11.9</v>
      </c>
      <c r="I21" s="221"/>
      <c r="J21" s="221">
        <v>0.5</v>
      </c>
      <c r="K21" s="221"/>
      <c r="L21" s="221">
        <v>9.9</v>
      </c>
      <c r="M21" s="221"/>
      <c r="N21" s="221">
        <v>2</v>
      </c>
      <c r="O21" s="221">
        <v>2.7</v>
      </c>
      <c r="P21" s="221">
        <v>23.9</v>
      </c>
      <c r="Q21" s="221"/>
      <c r="R21" s="221">
        <v>70.6</v>
      </c>
      <c r="S21" s="18"/>
      <c r="T21" s="124">
        <f t="shared" si="0"/>
        <v>595</v>
      </c>
    </row>
    <row r="22" spans="1:20" ht="12.75">
      <c r="A22" s="8" t="s">
        <v>339</v>
      </c>
      <c r="B22" s="148">
        <v>91.7</v>
      </c>
      <c r="C22" s="148"/>
      <c r="D22" s="148"/>
      <c r="E22" s="148">
        <v>61.8</v>
      </c>
      <c r="F22" s="148"/>
      <c r="G22" s="148">
        <v>3.5</v>
      </c>
      <c r="H22" s="148">
        <v>2.5</v>
      </c>
      <c r="I22" s="148"/>
      <c r="J22" s="148"/>
      <c r="K22" s="148"/>
      <c r="L22" s="148">
        <v>9.4</v>
      </c>
      <c r="M22" s="148"/>
      <c r="N22" s="148"/>
      <c r="O22" s="148"/>
      <c r="P22" s="148">
        <v>5.6</v>
      </c>
      <c r="Q22" s="148"/>
      <c r="R22" s="148">
        <v>14.4</v>
      </c>
      <c r="S22" s="18"/>
      <c r="T22" s="124">
        <f t="shared" si="0"/>
        <v>188.9</v>
      </c>
    </row>
    <row r="23" spans="1:20" ht="12.75">
      <c r="A23" s="8" t="s">
        <v>334</v>
      </c>
      <c r="B23" s="148">
        <v>17</v>
      </c>
      <c r="C23" s="148"/>
      <c r="D23" s="148"/>
      <c r="E23" s="148"/>
      <c r="F23" s="148">
        <v>1</v>
      </c>
      <c r="G23" s="148"/>
      <c r="H23" s="148"/>
      <c r="I23" s="148"/>
      <c r="J23" s="148"/>
      <c r="K23" s="148"/>
      <c r="L23" s="148"/>
      <c r="M23" s="148"/>
      <c r="N23" s="148"/>
      <c r="O23" s="148"/>
      <c r="P23" s="148"/>
      <c r="Q23" s="148"/>
      <c r="R23" s="148"/>
      <c r="S23" s="18"/>
      <c r="T23" s="124">
        <f t="shared" si="0"/>
        <v>18</v>
      </c>
    </row>
    <row r="24" spans="1:20" ht="12.75">
      <c r="A24" s="8" t="s">
        <v>321</v>
      </c>
      <c r="B24" s="148">
        <v>313</v>
      </c>
      <c r="C24" s="148"/>
      <c r="D24" s="148"/>
      <c r="E24" s="148">
        <v>158.1</v>
      </c>
      <c r="F24" s="148"/>
      <c r="G24" s="148"/>
      <c r="H24" s="148"/>
      <c r="I24" s="148"/>
      <c r="J24" s="148"/>
      <c r="K24" s="148"/>
      <c r="L24" s="148">
        <v>30.1</v>
      </c>
      <c r="M24" s="148">
        <v>2.4</v>
      </c>
      <c r="N24" s="148"/>
      <c r="O24" s="148"/>
      <c r="P24" s="148">
        <v>28</v>
      </c>
      <c r="Q24" s="148">
        <v>7.5</v>
      </c>
      <c r="R24" s="148">
        <v>81.9</v>
      </c>
      <c r="S24" s="18"/>
      <c r="T24" s="124">
        <f t="shared" si="0"/>
        <v>621</v>
      </c>
    </row>
    <row r="25" spans="1:20" ht="12.75">
      <c r="A25" s="8" t="s">
        <v>320</v>
      </c>
      <c r="B25" s="148">
        <v>522.1</v>
      </c>
      <c r="C25" s="148"/>
      <c r="D25" s="148"/>
      <c r="E25" s="148">
        <v>152.8</v>
      </c>
      <c r="F25" s="148"/>
      <c r="G25" s="148"/>
      <c r="H25" s="148">
        <v>100</v>
      </c>
      <c r="I25" s="148"/>
      <c r="J25" s="148"/>
      <c r="K25" s="148">
        <v>1</v>
      </c>
      <c r="L25" s="148">
        <v>6.5</v>
      </c>
      <c r="M25" s="148"/>
      <c r="N25" s="148"/>
      <c r="O25" s="148"/>
      <c r="P25" s="148">
        <v>78.2</v>
      </c>
      <c r="Q25" s="148"/>
      <c r="R25" s="148">
        <v>84</v>
      </c>
      <c r="S25" s="194"/>
      <c r="T25" s="124">
        <f t="shared" si="0"/>
        <v>944.6000000000001</v>
      </c>
    </row>
    <row r="26" spans="1:20" ht="12.75">
      <c r="A26" s="8" t="s">
        <v>322</v>
      </c>
      <c r="B26" s="221">
        <v>107.3</v>
      </c>
      <c r="C26" s="221"/>
      <c r="D26" s="221"/>
      <c r="E26" s="221">
        <v>2.5</v>
      </c>
      <c r="F26" s="221"/>
      <c r="G26" s="221">
        <v>18.2</v>
      </c>
      <c r="H26" s="221">
        <v>0.5</v>
      </c>
      <c r="I26" s="221"/>
      <c r="J26" s="221"/>
      <c r="K26" s="221"/>
      <c r="L26" s="221"/>
      <c r="M26" s="221"/>
      <c r="N26" s="221"/>
      <c r="O26" s="221"/>
      <c r="P26" s="221"/>
      <c r="Q26" s="221"/>
      <c r="R26" s="221"/>
      <c r="S26" s="221"/>
      <c r="T26" s="124">
        <f t="shared" si="0"/>
        <v>128.5</v>
      </c>
    </row>
    <row r="27" spans="1:20" ht="12.75">
      <c r="A27" s="8" t="s">
        <v>323</v>
      </c>
      <c r="B27" s="148">
        <v>125.9</v>
      </c>
      <c r="C27" s="148"/>
      <c r="D27" s="148"/>
      <c r="E27" s="148">
        <v>26.2</v>
      </c>
      <c r="F27" s="148"/>
      <c r="G27" s="148"/>
      <c r="H27" s="148">
        <v>3.5</v>
      </c>
      <c r="I27" s="148"/>
      <c r="J27" s="148"/>
      <c r="K27" s="148"/>
      <c r="L27" s="148"/>
      <c r="M27" s="148"/>
      <c r="N27" s="148"/>
      <c r="O27" s="148"/>
      <c r="P27" s="148"/>
      <c r="Q27" s="148"/>
      <c r="R27" s="148"/>
      <c r="S27" s="148"/>
      <c r="T27" s="124">
        <f t="shared" si="0"/>
        <v>155.6</v>
      </c>
    </row>
    <row r="28" spans="1:20" ht="12.75">
      <c r="A28" s="8" t="s">
        <v>324</v>
      </c>
      <c r="B28" s="148">
        <v>836.7</v>
      </c>
      <c r="C28" s="148"/>
      <c r="D28" s="148">
        <v>29.4</v>
      </c>
      <c r="E28" s="148">
        <v>179.6</v>
      </c>
      <c r="F28" s="148"/>
      <c r="G28" s="148">
        <v>3</v>
      </c>
      <c r="H28" s="148">
        <v>57.5</v>
      </c>
      <c r="I28" s="148"/>
      <c r="J28" s="148"/>
      <c r="K28" s="148">
        <v>3</v>
      </c>
      <c r="L28" s="148">
        <v>2.6</v>
      </c>
      <c r="M28" s="148">
        <v>7</v>
      </c>
      <c r="N28" s="148">
        <v>2.3</v>
      </c>
      <c r="O28" s="148">
        <v>10.6</v>
      </c>
      <c r="P28" s="148">
        <v>62.2</v>
      </c>
      <c r="Q28" s="148"/>
      <c r="R28" s="148">
        <v>29.8</v>
      </c>
      <c r="S28" s="148">
        <v>28.8</v>
      </c>
      <c r="T28" s="124">
        <f t="shared" si="0"/>
        <v>1252.4999999999998</v>
      </c>
    </row>
    <row r="29" spans="1:20" ht="12.75">
      <c r="A29" s="8" t="s">
        <v>325</v>
      </c>
      <c r="B29" s="148">
        <v>41.8</v>
      </c>
      <c r="C29" s="148"/>
      <c r="D29" s="148"/>
      <c r="E29" s="148">
        <v>7</v>
      </c>
      <c r="F29" s="148"/>
      <c r="G29" s="148"/>
      <c r="H29" s="148"/>
      <c r="I29" s="148"/>
      <c r="J29" s="148"/>
      <c r="K29" s="148"/>
      <c r="L29" s="148"/>
      <c r="M29" s="148"/>
      <c r="N29" s="148"/>
      <c r="O29" s="148"/>
      <c r="P29" s="148"/>
      <c r="Q29" s="148"/>
      <c r="R29" s="148"/>
      <c r="S29" s="148"/>
      <c r="T29" s="124">
        <f t="shared" si="0"/>
        <v>48.8</v>
      </c>
    </row>
    <row r="30" spans="1:20" ht="12.75">
      <c r="A30" s="104" t="s">
        <v>163</v>
      </c>
      <c r="B30" s="123">
        <f aca="true" t="shared" si="1" ref="B30:S30">SUM(B3:B29)</f>
        <v>6201.599999999999</v>
      </c>
      <c r="C30" s="123">
        <f t="shared" si="1"/>
        <v>2.1</v>
      </c>
      <c r="D30" s="123">
        <f t="shared" si="1"/>
        <v>43.7</v>
      </c>
      <c r="E30" s="123">
        <f t="shared" si="1"/>
        <v>1154.9</v>
      </c>
      <c r="F30" s="123">
        <f t="shared" si="1"/>
        <v>4.5</v>
      </c>
      <c r="G30" s="123">
        <f t="shared" si="1"/>
        <v>127.40000000000002</v>
      </c>
      <c r="H30" s="123">
        <f t="shared" si="1"/>
        <v>217.3</v>
      </c>
      <c r="I30" s="123">
        <f t="shared" si="1"/>
        <v>2.3</v>
      </c>
      <c r="J30" s="123">
        <f t="shared" si="1"/>
        <v>0.5</v>
      </c>
      <c r="K30" s="123">
        <f t="shared" si="1"/>
        <v>16.6</v>
      </c>
      <c r="L30" s="123">
        <f t="shared" si="1"/>
        <v>120.1</v>
      </c>
      <c r="M30" s="123">
        <f t="shared" si="1"/>
        <v>9.4</v>
      </c>
      <c r="N30" s="123">
        <f t="shared" si="1"/>
        <v>7.1</v>
      </c>
      <c r="O30" s="123">
        <f t="shared" si="1"/>
        <v>13.3</v>
      </c>
      <c r="P30" s="123">
        <f t="shared" si="1"/>
        <v>281.4</v>
      </c>
      <c r="Q30" s="123">
        <f t="shared" si="1"/>
        <v>7.5</v>
      </c>
      <c r="R30" s="123">
        <f t="shared" si="1"/>
        <v>527.4</v>
      </c>
      <c r="S30" s="123">
        <f t="shared" si="1"/>
        <v>34.1</v>
      </c>
      <c r="T30" s="180">
        <f t="shared" si="0"/>
        <v>8771.2</v>
      </c>
    </row>
  </sheetData>
  <hyperlinks>
    <hyperlink ref="U1" location="Indice!A1" display="Indice!A1"/>
  </hyperlinks>
  <printOptions gridLines="1" horizontalCentered="1"/>
  <pageMargins left="0.75" right="0.75" top="1.299212598425197" bottom="0.3937007874015748" header="0" footer="0.7874015748031497"/>
  <pageSetup horizontalDpi="300" verticalDpi="300" orientation="landscape" r:id="rId1"/>
  <headerFooter alignWithMargins="0">
    <oddHeader>&amp;LSERVICIO AGRÍCOLA Y GANADERO
Departamento Protección Agrícola
Viñas y Vinos&amp;C&amp;14
 SUPERFICIE COMUNAL DE CEPAJES TINTOS
PARA VINIFICACIÓN
REGIÓN METROPOLITANA (ha.)&amp;R&amp;12CUADRO Nº 34</oddHeader>
    <oddFooter>&amp;L&amp;F</oddFooter>
  </headerFooter>
</worksheet>
</file>

<file path=xl/worksheets/sheet4.xml><?xml version="1.0" encoding="utf-8"?>
<worksheet xmlns="http://schemas.openxmlformats.org/spreadsheetml/2006/main" xmlns:r="http://schemas.openxmlformats.org/officeDocument/2006/relationships">
  <dimension ref="A1:F11"/>
  <sheetViews>
    <sheetView zoomScale="75" zoomScaleNormal="75" workbookViewId="0" topLeftCell="A1">
      <selection activeCell="A1" sqref="A1"/>
    </sheetView>
  </sheetViews>
  <sheetFormatPr defaultColWidth="11.421875" defaultRowHeight="12.75"/>
  <cols>
    <col min="1" max="1" width="20.7109375" style="8" customWidth="1"/>
    <col min="2" max="2" width="18.421875" style="8" customWidth="1"/>
    <col min="3" max="5" width="20.7109375" style="8" customWidth="1"/>
  </cols>
  <sheetData>
    <row r="1" spans="1:6" ht="37.5" customHeight="1">
      <c r="A1" s="135" t="s">
        <v>0</v>
      </c>
      <c r="B1" s="56" t="s">
        <v>485</v>
      </c>
      <c r="C1" s="56" t="s">
        <v>1</v>
      </c>
      <c r="D1" s="56" t="s">
        <v>2</v>
      </c>
      <c r="E1" s="30" t="s">
        <v>3</v>
      </c>
      <c r="F1" s="281" t="s">
        <v>594</v>
      </c>
    </row>
    <row r="2" ht="24.75" customHeight="1"/>
    <row r="3" spans="1:5" ht="24.75" customHeight="1">
      <c r="A3" s="9" t="s">
        <v>4</v>
      </c>
      <c r="B3" s="110">
        <v>7564</v>
      </c>
      <c r="C3" s="110">
        <v>620</v>
      </c>
      <c r="D3" s="110"/>
      <c r="E3" s="110">
        <f aca="true" t="shared" si="0" ref="E3:E11">SUM(B3:D3)</f>
        <v>8184</v>
      </c>
    </row>
    <row r="4" spans="1:5" ht="24.75" customHeight="1">
      <c r="A4" s="9" t="s">
        <v>5</v>
      </c>
      <c r="B4" s="110">
        <v>10109.7</v>
      </c>
      <c r="C4" s="110">
        <v>9170.6</v>
      </c>
      <c r="D4" s="110">
        <v>2126.8</v>
      </c>
      <c r="E4" s="110">
        <f t="shared" si="0"/>
        <v>21407.100000000002</v>
      </c>
    </row>
    <row r="5" spans="1:5" ht="24.75" customHeight="1">
      <c r="A5" s="9" t="s">
        <v>6</v>
      </c>
      <c r="B5" s="110">
        <v>12066.6</v>
      </c>
      <c r="C5" s="110"/>
      <c r="D5" s="110">
        <v>5006.4</v>
      </c>
      <c r="E5" s="110">
        <f t="shared" si="0"/>
        <v>17073</v>
      </c>
    </row>
    <row r="6" spans="1:5" ht="24.75" customHeight="1">
      <c r="A6" s="9" t="s">
        <v>7</v>
      </c>
      <c r="B6" s="110">
        <v>10182.9</v>
      </c>
      <c r="C6" s="110"/>
      <c r="D6" s="110">
        <v>30460.6</v>
      </c>
      <c r="E6" s="110">
        <f t="shared" si="0"/>
        <v>40643.5</v>
      </c>
    </row>
    <row r="7" spans="1:5" ht="24.75" customHeight="1">
      <c r="A7" s="9" t="s">
        <v>8</v>
      </c>
      <c r="B7" s="110">
        <v>674.6</v>
      </c>
      <c r="C7" s="110"/>
      <c r="D7" s="110">
        <v>46877.4</v>
      </c>
      <c r="E7" s="110">
        <f t="shared" si="0"/>
        <v>47552</v>
      </c>
    </row>
    <row r="8" spans="1:5" ht="24.75" customHeight="1">
      <c r="A8" s="9" t="s">
        <v>9</v>
      </c>
      <c r="B8" s="110">
        <v>6.6</v>
      </c>
      <c r="C8" s="110"/>
      <c r="D8" s="110">
        <v>13632.1</v>
      </c>
      <c r="E8" s="110">
        <f t="shared" si="0"/>
        <v>13638.7</v>
      </c>
    </row>
    <row r="9" spans="1:5" ht="24.75" customHeight="1">
      <c r="A9" s="9" t="s">
        <v>489</v>
      </c>
      <c r="B9" s="110"/>
      <c r="C9" s="110"/>
      <c r="D9" s="110">
        <v>4.5</v>
      </c>
      <c r="E9" s="110">
        <f t="shared" si="0"/>
        <v>4.5</v>
      </c>
    </row>
    <row r="10" spans="1:5" ht="24.75" customHeight="1">
      <c r="A10" s="9" t="s">
        <v>10</v>
      </c>
      <c r="B10" s="110">
        <v>11761.8</v>
      </c>
      <c r="C10" s="110"/>
      <c r="D10" s="110">
        <v>10461.2</v>
      </c>
      <c r="E10" s="110">
        <f t="shared" si="0"/>
        <v>22223</v>
      </c>
    </row>
    <row r="11" spans="1:5" ht="37.5" customHeight="1">
      <c r="A11" s="47" t="s">
        <v>11</v>
      </c>
      <c r="B11" s="132">
        <f>SUM(B3:B10)</f>
        <v>52366.2</v>
      </c>
      <c r="C11" s="132">
        <f>SUM(C3:C10)</f>
        <v>9790.6</v>
      </c>
      <c r="D11" s="132">
        <f>SUM(D3:D10)</f>
        <v>108569</v>
      </c>
      <c r="E11" s="132">
        <f t="shared" si="0"/>
        <v>170725.8</v>
      </c>
    </row>
  </sheetData>
  <hyperlinks>
    <hyperlink ref="F1" location="Indice!A1" display="Indice!A1"/>
  </hyperlinks>
  <printOptions gridLines="1" horizontalCentered="1" verticalCentered="1"/>
  <pageMargins left="0.75" right="0.75" top="1.7322834645669292" bottom="1" header="0.7874015748031497" footer="0"/>
  <pageSetup horizontalDpi="300" verticalDpi="300" orientation="landscape" r:id="rId1"/>
  <headerFooter alignWithMargins="0">
    <oddHeader>&amp;LSERVICIO AGRICOLA Y GANADERO
Departamento Protección Agrícola
Viñas y Vinos&amp;C&amp;14
CATASTRO VITÍCOLA NACIONAL (ha.)  
Diciembre 2002&amp;R&amp;12CUADRO Nº  1</oddHeader>
  </headerFooter>
</worksheet>
</file>

<file path=xl/worksheets/sheet40.xml><?xml version="1.0" encoding="utf-8"?>
<worksheet xmlns="http://schemas.openxmlformats.org/spreadsheetml/2006/main" xmlns:r="http://schemas.openxmlformats.org/officeDocument/2006/relationships">
  <dimension ref="A1:Z32"/>
  <sheetViews>
    <sheetView zoomScale="75" zoomScaleNormal="75" workbookViewId="0" topLeftCell="A1">
      <selection activeCell="R1" sqref="R1"/>
    </sheetView>
  </sheetViews>
  <sheetFormatPr defaultColWidth="11.421875" defaultRowHeight="12.75"/>
  <cols>
    <col min="1" max="1" width="15.7109375" style="8" customWidth="1"/>
    <col min="2" max="2" width="6.8515625" style="8" customWidth="1"/>
    <col min="3" max="3" width="4.57421875" style="8" customWidth="1"/>
    <col min="4" max="5" width="5.7109375" style="8" customWidth="1"/>
    <col min="6" max="6" width="6.8515625" style="8" customWidth="1"/>
    <col min="7" max="8" width="5.7109375" style="8" customWidth="1"/>
    <col min="9" max="9" width="4.57421875" style="8" customWidth="1"/>
    <col min="10" max="11" width="5.7109375" style="8" customWidth="1"/>
    <col min="12" max="12" width="4.57421875" style="8" customWidth="1"/>
    <col min="13" max="14" width="4.57421875" style="0" customWidth="1"/>
    <col min="15" max="16" width="6.28125" style="0" customWidth="1"/>
    <col min="17" max="17" width="8.57421875" style="0" customWidth="1"/>
  </cols>
  <sheetData>
    <row r="1" spans="1:26" ht="76.5" customHeight="1">
      <c r="A1" s="19" t="s">
        <v>115</v>
      </c>
      <c r="B1" s="197" t="s">
        <v>43</v>
      </c>
      <c r="C1" s="197" t="s">
        <v>50</v>
      </c>
      <c r="D1" s="197" t="s">
        <v>74</v>
      </c>
      <c r="E1" s="197" t="s">
        <v>49</v>
      </c>
      <c r="F1" s="197" t="s">
        <v>41</v>
      </c>
      <c r="G1" s="197" t="s">
        <v>290</v>
      </c>
      <c r="H1" s="197" t="s">
        <v>45</v>
      </c>
      <c r="I1" s="197" t="s">
        <v>46</v>
      </c>
      <c r="J1" s="197" t="s">
        <v>75</v>
      </c>
      <c r="K1" s="197" t="s">
        <v>53</v>
      </c>
      <c r="L1" s="197" t="s">
        <v>54</v>
      </c>
      <c r="M1" s="198" t="s">
        <v>55</v>
      </c>
      <c r="N1" s="198" t="s">
        <v>513</v>
      </c>
      <c r="O1" s="198" t="s">
        <v>514</v>
      </c>
      <c r="P1" s="198" t="s">
        <v>52</v>
      </c>
      <c r="Q1" s="105" t="s">
        <v>524</v>
      </c>
      <c r="R1" s="281" t="s">
        <v>594</v>
      </c>
      <c r="S1" s="4"/>
      <c r="T1" s="4"/>
      <c r="U1" s="4"/>
      <c r="V1" s="4"/>
      <c r="W1" s="4"/>
      <c r="X1" s="4"/>
      <c r="Y1" s="4"/>
      <c r="Z1" s="4"/>
    </row>
    <row r="2" spans="1:26" ht="14.25" customHeight="1">
      <c r="A2" s="19"/>
      <c r="B2" s="195"/>
      <c r="C2" s="16"/>
      <c r="D2" s="16"/>
      <c r="E2" s="16"/>
      <c r="F2" s="16"/>
      <c r="G2" s="16"/>
      <c r="H2" s="16"/>
      <c r="I2" s="16"/>
      <c r="J2" s="16"/>
      <c r="K2" s="16"/>
      <c r="L2" s="16"/>
      <c r="M2" s="4"/>
      <c r="N2" s="4"/>
      <c r="O2" s="4"/>
      <c r="P2" s="4"/>
      <c r="Q2" s="196"/>
      <c r="R2" s="4"/>
      <c r="S2" s="4"/>
      <c r="T2" s="4"/>
      <c r="U2" s="4"/>
      <c r="V2" s="4"/>
      <c r="W2" s="4"/>
      <c r="X2" s="4"/>
      <c r="Y2" s="4"/>
      <c r="Z2" s="4"/>
    </row>
    <row r="3" spans="1:17" ht="12.75">
      <c r="A3" s="8" t="s">
        <v>293</v>
      </c>
      <c r="B3" s="186"/>
      <c r="C3" s="148"/>
      <c r="D3" s="148"/>
      <c r="E3" s="148"/>
      <c r="F3" s="148"/>
      <c r="G3" s="148"/>
      <c r="H3" s="148"/>
      <c r="I3" s="148"/>
      <c r="J3" s="148"/>
      <c r="K3" s="148"/>
      <c r="L3" s="148"/>
      <c r="M3" s="148"/>
      <c r="N3" s="148"/>
      <c r="O3" s="148"/>
      <c r="P3" s="148"/>
      <c r="Q3" s="93"/>
    </row>
    <row r="4" spans="1:17" ht="12.75">
      <c r="A4" s="8" t="s">
        <v>294</v>
      </c>
      <c r="B4" s="186">
        <v>15.1</v>
      </c>
      <c r="C4" s="148"/>
      <c r="D4" s="157"/>
      <c r="E4" s="148">
        <v>18.8</v>
      </c>
      <c r="F4" s="148">
        <v>15.1</v>
      </c>
      <c r="G4" s="148">
        <v>2.5</v>
      </c>
      <c r="H4" s="157"/>
      <c r="I4" s="157"/>
      <c r="J4" s="157"/>
      <c r="K4" s="157"/>
      <c r="L4" s="157"/>
      <c r="M4" s="157"/>
      <c r="N4" s="157"/>
      <c r="O4" s="157"/>
      <c r="P4" s="157"/>
      <c r="Q4" s="160">
        <f>SUM(B4:P4)</f>
        <v>51.5</v>
      </c>
    </row>
    <row r="5" spans="1:17" ht="12.75">
      <c r="A5" s="8" t="s">
        <v>295</v>
      </c>
      <c r="B5" s="186">
        <v>8.8</v>
      </c>
      <c r="C5" s="148"/>
      <c r="D5" s="157"/>
      <c r="E5" s="148"/>
      <c r="F5" s="148">
        <v>4.4</v>
      </c>
      <c r="G5" s="148">
        <v>8.9</v>
      </c>
      <c r="H5" s="157"/>
      <c r="I5" s="157"/>
      <c r="J5" s="157"/>
      <c r="K5" s="157"/>
      <c r="L5" s="157"/>
      <c r="M5" s="157"/>
      <c r="N5" s="157"/>
      <c r="O5" s="157"/>
      <c r="P5" s="157"/>
      <c r="Q5" s="160">
        <f>SUM(B5:P5)</f>
        <v>22.1</v>
      </c>
    </row>
    <row r="6" spans="1:17" ht="12.75">
      <c r="A6" s="8" t="s">
        <v>296</v>
      </c>
      <c r="B6" s="186"/>
      <c r="C6" s="148"/>
      <c r="D6" s="157"/>
      <c r="E6" s="148"/>
      <c r="F6" s="148"/>
      <c r="G6" s="148"/>
      <c r="H6" s="157"/>
      <c r="I6" s="157"/>
      <c r="J6" s="157">
        <v>1</v>
      </c>
      <c r="K6" s="157"/>
      <c r="L6" s="157"/>
      <c r="M6" s="157"/>
      <c r="N6" s="157"/>
      <c r="O6" s="157"/>
      <c r="P6" s="157"/>
      <c r="Q6" s="160">
        <f>SUM(B6:P6)</f>
        <v>1</v>
      </c>
    </row>
    <row r="7" spans="1:17" ht="12.75">
      <c r="A7" s="8" t="s">
        <v>297</v>
      </c>
      <c r="B7" s="186"/>
      <c r="C7" s="148"/>
      <c r="D7" s="157"/>
      <c r="E7" s="148"/>
      <c r="F7" s="148"/>
      <c r="G7" s="148"/>
      <c r="H7" s="157"/>
      <c r="I7" s="157"/>
      <c r="J7" s="157"/>
      <c r="K7" s="157"/>
      <c r="L7" s="157"/>
      <c r="M7" s="157"/>
      <c r="N7" s="157"/>
      <c r="O7" s="157"/>
      <c r="P7" s="157"/>
      <c r="Q7" s="160"/>
    </row>
    <row r="8" spans="1:17" ht="12.75">
      <c r="A8" s="8" t="s">
        <v>301</v>
      </c>
      <c r="B8" s="186">
        <v>23.6</v>
      </c>
      <c r="C8" s="148"/>
      <c r="D8" s="157"/>
      <c r="E8" s="148"/>
      <c r="F8" s="148"/>
      <c r="G8" s="148"/>
      <c r="H8" s="157"/>
      <c r="I8" s="157"/>
      <c r="J8" s="157"/>
      <c r="K8" s="157"/>
      <c r="L8" s="157"/>
      <c r="M8" s="157"/>
      <c r="N8" s="157"/>
      <c r="O8" s="157"/>
      <c r="P8" s="157"/>
      <c r="Q8" s="160">
        <f aca="true" t="shared" si="0" ref="Q8:Q29">SUM(B8:P8)</f>
        <v>23.6</v>
      </c>
    </row>
    <row r="9" spans="1:17" ht="12.75">
      <c r="A9" s="8" t="s">
        <v>298</v>
      </c>
      <c r="B9" s="186">
        <v>6.6</v>
      </c>
      <c r="C9" s="148">
        <v>1.6</v>
      </c>
      <c r="D9" s="157">
        <v>1.5</v>
      </c>
      <c r="E9" s="148"/>
      <c r="F9" s="148"/>
      <c r="G9" s="148"/>
      <c r="H9" s="157">
        <v>4.2</v>
      </c>
      <c r="I9" s="157"/>
      <c r="J9" s="157"/>
      <c r="K9" s="157"/>
      <c r="L9" s="157"/>
      <c r="M9" s="157"/>
      <c r="N9" s="157"/>
      <c r="O9" s="157"/>
      <c r="P9" s="157">
        <v>1.2</v>
      </c>
      <c r="Q9" s="160">
        <f t="shared" si="0"/>
        <v>15.099999999999998</v>
      </c>
    </row>
    <row r="10" spans="1:17" ht="12.75">
      <c r="A10" s="8" t="s">
        <v>299</v>
      </c>
      <c r="B10" s="186"/>
      <c r="C10" s="148">
        <v>2.4</v>
      </c>
      <c r="D10" s="157"/>
      <c r="E10" s="148"/>
      <c r="F10" s="148"/>
      <c r="G10" s="148"/>
      <c r="H10" s="157">
        <v>1.7</v>
      </c>
      <c r="I10" s="157"/>
      <c r="J10" s="157"/>
      <c r="K10" s="157"/>
      <c r="L10" s="157"/>
      <c r="M10" s="157"/>
      <c r="N10" s="157"/>
      <c r="O10" s="157"/>
      <c r="P10" s="157">
        <v>5.6</v>
      </c>
      <c r="Q10" s="160">
        <f t="shared" si="0"/>
        <v>9.7</v>
      </c>
    </row>
    <row r="11" spans="1:17" ht="12.75">
      <c r="A11" s="8" t="s">
        <v>304</v>
      </c>
      <c r="B11" s="222">
        <v>5</v>
      </c>
      <c r="C11" s="221"/>
      <c r="D11" s="158">
        <v>7.1</v>
      </c>
      <c r="E11" s="158"/>
      <c r="F11" s="158"/>
      <c r="G11" s="158"/>
      <c r="H11" s="158"/>
      <c r="I11" s="158"/>
      <c r="J11" s="158"/>
      <c r="K11" s="158"/>
      <c r="L11" s="158"/>
      <c r="M11" s="158"/>
      <c r="N11" s="158"/>
      <c r="O11" s="158"/>
      <c r="P11" s="158"/>
      <c r="Q11" s="160">
        <f t="shared" si="0"/>
        <v>12.1</v>
      </c>
    </row>
    <row r="12" spans="1:17" ht="12.75">
      <c r="A12" s="8" t="s">
        <v>305</v>
      </c>
      <c r="B12" s="186"/>
      <c r="C12" s="148"/>
      <c r="D12" s="157"/>
      <c r="E12" s="157"/>
      <c r="F12" s="157"/>
      <c r="G12" s="157"/>
      <c r="H12" s="157">
        <v>1</v>
      </c>
      <c r="I12" s="157"/>
      <c r="J12" s="157"/>
      <c r="K12" s="157"/>
      <c r="L12" s="157"/>
      <c r="M12" s="157"/>
      <c r="N12" s="157"/>
      <c r="O12" s="157"/>
      <c r="P12" s="157"/>
      <c r="Q12" s="160">
        <f t="shared" si="0"/>
        <v>1</v>
      </c>
    </row>
    <row r="13" spans="1:17" ht="12.75">
      <c r="A13" s="8" t="s">
        <v>306</v>
      </c>
      <c r="B13" s="186"/>
      <c r="C13" s="148"/>
      <c r="D13" s="157">
        <v>1.7</v>
      </c>
      <c r="E13" s="157"/>
      <c r="F13" s="157"/>
      <c r="G13" s="157"/>
      <c r="H13" s="157"/>
      <c r="I13" s="157"/>
      <c r="J13" s="157"/>
      <c r="K13" s="157"/>
      <c r="L13" s="157"/>
      <c r="M13" s="157"/>
      <c r="N13" s="157"/>
      <c r="O13" s="157"/>
      <c r="P13" s="157"/>
      <c r="Q13" s="160">
        <f t="shared" si="0"/>
        <v>1.7</v>
      </c>
    </row>
    <row r="14" spans="1:17" ht="12.75">
      <c r="A14" s="8" t="s">
        <v>308</v>
      </c>
      <c r="B14" s="222">
        <v>78.9</v>
      </c>
      <c r="C14" s="221"/>
      <c r="D14" s="158"/>
      <c r="E14" s="221"/>
      <c r="F14" s="221">
        <v>11.1</v>
      </c>
      <c r="G14" s="221"/>
      <c r="H14" s="158">
        <v>1.2</v>
      </c>
      <c r="I14" s="158"/>
      <c r="J14" s="158"/>
      <c r="K14" s="221"/>
      <c r="L14" s="221"/>
      <c r="M14" s="221"/>
      <c r="N14" s="158"/>
      <c r="O14" s="158"/>
      <c r="P14" s="158"/>
      <c r="Q14" s="160">
        <f t="shared" si="0"/>
        <v>91.2</v>
      </c>
    </row>
    <row r="15" spans="1:17" ht="12.75">
      <c r="A15" s="8" t="s">
        <v>337</v>
      </c>
      <c r="B15" s="186"/>
      <c r="C15" s="148"/>
      <c r="D15" s="157"/>
      <c r="E15" s="148"/>
      <c r="F15" s="148"/>
      <c r="G15" s="148"/>
      <c r="H15" s="157">
        <v>5</v>
      </c>
      <c r="I15" s="157"/>
      <c r="J15" s="157"/>
      <c r="K15" s="148"/>
      <c r="L15" s="148"/>
      <c r="M15" s="148"/>
      <c r="N15" s="157"/>
      <c r="O15" s="157"/>
      <c r="P15" s="157"/>
      <c r="Q15" s="160">
        <f t="shared" si="0"/>
        <v>5</v>
      </c>
    </row>
    <row r="16" spans="1:17" ht="12.75">
      <c r="A16" s="8" t="s">
        <v>310</v>
      </c>
      <c r="B16" s="186">
        <v>180.5</v>
      </c>
      <c r="C16" s="148"/>
      <c r="D16" s="157"/>
      <c r="E16" s="148"/>
      <c r="F16" s="148">
        <v>38.7</v>
      </c>
      <c r="G16" s="148"/>
      <c r="H16" s="157">
        <v>7</v>
      </c>
      <c r="I16" s="157"/>
      <c r="J16" s="157"/>
      <c r="K16" s="148"/>
      <c r="L16" s="148"/>
      <c r="M16" s="148">
        <v>0.3</v>
      </c>
      <c r="N16" s="157"/>
      <c r="O16" s="157"/>
      <c r="P16" s="157">
        <v>6</v>
      </c>
      <c r="Q16" s="160">
        <f t="shared" si="0"/>
        <v>232.5</v>
      </c>
    </row>
    <row r="17" spans="1:17" ht="12.75">
      <c r="A17" s="8" t="s">
        <v>312</v>
      </c>
      <c r="B17" s="222">
        <v>19.1</v>
      </c>
      <c r="C17" s="221"/>
      <c r="D17" s="158"/>
      <c r="E17" s="221"/>
      <c r="F17" s="221">
        <v>2.5</v>
      </c>
      <c r="G17" s="221">
        <v>2.5</v>
      </c>
      <c r="H17" s="158">
        <v>4.9</v>
      </c>
      <c r="I17" s="158"/>
      <c r="J17" s="158">
        <v>7</v>
      </c>
      <c r="K17" s="148"/>
      <c r="L17" s="148"/>
      <c r="M17" s="148"/>
      <c r="N17" s="221"/>
      <c r="O17" s="158"/>
      <c r="P17" s="158"/>
      <c r="Q17" s="160">
        <f t="shared" si="0"/>
        <v>36</v>
      </c>
    </row>
    <row r="18" spans="1:17" ht="12.75">
      <c r="A18" s="8" t="s">
        <v>313</v>
      </c>
      <c r="B18" s="186">
        <v>156.3</v>
      </c>
      <c r="C18" s="148"/>
      <c r="D18" s="157">
        <v>1.1</v>
      </c>
      <c r="E18" s="148"/>
      <c r="F18" s="148">
        <v>48.6</v>
      </c>
      <c r="G18" s="148">
        <v>7</v>
      </c>
      <c r="H18" s="157">
        <v>3.9</v>
      </c>
      <c r="I18" s="157"/>
      <c r="J18" s="157">
        <v>3.3</v>
      </c>
      <c r="K18" s="148">
        <v>1</v>
      </c>
      <c r="L18" s="148"/>
      <c r="M18" s="148"/>
      <c r="N18" s="148"/>
      <c r="O18" s="157"/>
      <c r="P18" s="157">
        <v>4</v>
      </c>
      <c r="Q18" s="160">
        <f t="shared" si="0"/>
        <v>225.20000000000002</v>
      </c>
    </row>
    <row r="19" spans="1:17" ht="12.75">
      <c r="A19" s="8" t="s">
        <v>314</v>
      </c>
      <c r="B19" s="186">
        <v>50.7</v>
      </c>
      <c r="C19" s="148"/>
      <c r="D19" s="157">
        <v>30.8</v>
      </c>
      <c r="E19" s="148">
        <v>12</v>
      </c>
      <c r="F19" s="148">
        <v>2.8</v>
      </c>
      <c r="G19" s="148"/>
      <c r="H19" s="157"/>
      <c r="I19" s="157"/>
      <c r="J19" s="157"/>
      <c r="K19" s="148">
        <v>2</v>
      </c>
      <c r="L19" s="148"/>
      <c r="M19" s="148"/>
      <c r="N19" s="148">
        <v>2.4</v>
      </c>
      <c r="O19" s="157"/>
      <c r="P19" s="157"/>
      <c r="Q19" s="160">
        <f t="shared" si="0"/>
        <v>100.7</v>
      </c>
    </row>
    <row r="20" spans="1:17" ht="12.75">
      <c r="A20" s="8" t="s">
        <v>338</v>
      </c>
      <c r="B20" s="186">
        <v>8.4</v>
      </c>
      <c r="C20" s="148"/>
      <c r="D20" s="157"/>
      <c r="E20" s="148"/>
      <c r="F20" s="148"/>
      <c r="G20" s="148">
        <v>5</v>
      </c>
      <c r="H20" s="157"/>
      <c r="I20" s="157"/>
      <c r="J20" s="157"/>
      <c r="K20" s="148"/>
      <c r="L20" s="148"/>
      <c r="M20" s="148"/>
      <c r="N20" s="148"/>
      <c r="O20" s="157"/>
      <c r="P20" s="157"/>
      <c r="Q20" s="160">
        <f t="shared" si="0"/>
        <v>13.4</v>
      </c>
    </row>
    <row r="21" spans="1:17" ht="12.75">
      <c r="A21" s="8" t="s">
        <v>316</v>
      </c>
      <c r="B21" s="222">
        <v>118.9</v>
      </c>
      <c r="C21" s="221"/>
      <c r="D21" s="158"/>
      <c r="E21" s="221"/>
      <c r="F21" s="221">
        <v>40.9</v>
      </c>
      <c r="G21" s="221">
        <v>11.3</v>
      </c>
      <c r="H21" s="158">
        <v>1.4</v>
      </c>
      <c r="I21" s="158"/>
      <c r="J21" s="158">
        <v>6.6</v>
      </c>
      <c r="K21" s="221">
        <v>8.1</v>
      </c>
      <c r="L21" s="158"/>
      <c r="M21" s="158"/>
      <c r="N21" s="158"/>
      <c r="O21" s="221">
        <v>2.8</v>
      </c>
      <c r="P21" s="158"/>
      <c r="Q21" s="160">
        <f t="shared" si="0"/>
        <v>190.00000000000003</v>
      </c>
    </row>
    <row r="22" spans="1:17" ht="12.75">
      <c r="A22" s="8" t="s">
        <v>339</v>
      </c>
      <c r="B22" s="186">
        <v>32</v>
      </c>
      <c r="C22" s="148"/>
      <c r="D22" s="157"/>
      <c r="E22" s="148"/>
      <c r="F22" s="148">
        <v>22.4</v>
      </c>
      <c r="G22" s="148"/>
      <c r="H22" s="157"/>
      <c r="I22" s="157"/>
      <c r="J22" s="157"/>
      <c r="K22" s="148"/>
      <c r="L22" s="157"/>
      <c r="M22" s="157"/>
      <c r="N22" s="157"/>
      <c r="O22" s="148"/>
      <c r="P22" s="157"/>
      <c r="Q22" s="160">
        <f t="shared" si="0"/>
        <v>54.4</v>
      </c>
    </row>
    <row r="23" spans="1:17" ht="12.75">
      <c r="A23" s="8" t="s">
        <v>340</v>
      </c>
      <c r="B23" s="186"/>
      <c r="C23" s="148"/>
      <c r="D23" s="157">
        <v>17</v>
      </c>
      <c r="E23" s="148"/>
      <c r="F23" s="148"/>
      <c r="G23" s="148"/>
      <c r="H23" s="157">
        <v>15.6</v>
      </c>
      <c r="I23" s="157"/>
      <c r="J23" s="157"/>
      <c r="K23" s="148"/>
      <c r="L23" s="157"/>
      <c r="M23" s="157"/>
      <c r="N23" s="157"/>
      <c r="O23" s="148"/>
      <c r="P23" s="157"/>
      <c r="Q23" s="160">
        <f t="shared" si="0"/>
        <v>32.6</v>
      </c>
    </row>
    <row r="24" spans="1:17" ht="12.75">
      <c r="A24" s="8" t="s">
        <v>321</v>
      </c>
      <c r="B24" s="186">
        <v>5.8</v>
      </c>
      <c r="C24" s="148"/>
      <c r="D24" s="157"/>
      <c r="E24" s="148"/>
      <c r="F24" s="148"/>
      <c r="G24" s="148"/>
      <c r="H24" s="157"/>
      <c r="I24" s="157"/>
      <c r="J24" s="157"/>
      <c r="K24" s="148"/>
      <c r="L24" s="157"/>
      <c r="M24" s="157"/>
      <c r="N24" s="157"/>
      <c r="O24" s="148"/>
      <c r="P24" s="157"/>
      <c r="Q24" s="160">
        <f t="shared" si="0"/>
        <v>5.8</v>
      </c>
    </row>
    <row r="25" spans="1:17" ht="12.75">
      <c r="A25" s="8" t="s">
        <v>320</v>
      </c>
      <c r="B25" s="186">
        <v>6.7</v>
      </c>
      <c r="C25" s="148"/>
      <c r="D25" s="157"/>
      <c r="E25" s="148"/>
      <c r="F25" s="148"/>
      <c r="G25" s="148"/>
      <c r="H25" s="157"/>
      <c r="I25" s="157"/>
      <c r="J25" s="157"/>
      <c r="K25" s="148"/>
      <c r="L25" s="157"/>
      <c r="M25" s="157"/>
      <c r="N25" s="157"/>
      <c r="O25" s="148"/>
      <c r="P25" s="157"/>
      <c r="Q25" s="160">
        <f t="shared" si="0"/>
        <v>6.7</v>
      </c>
    </row>
    <row r="26" spans="1:17" ht="12.75">
      <c r="A26" s="8" t="s">
        <v>322</v>
      </c>
      <c r="B26" s="222">
        <v>25.8</v>
      </c>
      <c r="C26" s="221"/>
      <c r="D26" s="158"/>
      <c r="E26" s="221">
        <v>12.3</v>
      </c>
      <c r="F26" s="221"/>
      <c r="G26" s="221"/>
      <c r="H26" s="158">
        <v>3.7</v>
      </c>
      <c r="I26" s="221"/>
      <c r="J26" s="158"/>
      <c r="K26" s="221">
        <v>3</v>
      </c>
      <c r="L26" s="221"/>
      <c r="M26" s="221"/>
      <c r="N26" s="158"/>
      <c r="O26" s="158"/>
      <c r="P26" s="158">
        <v>1</v>
      </c>
      <c r="Q26" s="160">
        <f t="shared" si="0"/>
        <v>45.800000000000004</v>
      </c>
    </row>
    <row r="27" spans="1:17" ht="12.75">
      <c r="A27" s="8" t="s">
        <v>323</v>
      </c>
      <c r="B27" s="186">
        <v>11</v>
      </c>
      <c r="C27" s="148"/>
      <c r="D27" s="157"/>
      <c r="E27" s="148"/>
      <c r="F27" s="148">
        <v>6</v>
      </c>
      <c r="G27" s="148">
        <v>6.7</v>
      </c>
      <c r="H27" s="157">
        <v>9.1</v>
      </c>
      <c r="I27" s="148"/>
      <c r="J27" s="157"/>
      <c r="K27" s="148"/>
      <c r="L27" s="148"/>
      <c r="M27" s="148"/>
      <c r="N27" s="157"/>
      <c r="O27" s="157"/>
      <c r="P27" s="157">
        <v>13.4</v>
      </c>
      <c r="Q27" s="160">
        <f t="shared" si="0"/>
        <v>46.199999999999996</v>
      </c>
    </row>
    <row r="28" spans="1:17" ht="12.75">
      <c r="A28" s="8" t="s">
        <v>324</v>
      </c>
      <c r="B28" s="186">
        <v>187.6</v>
      </c>
      <c r="C28" s="148"/>
      <c r="D28" s="157">
        <v>11.2</v>
      </c>
      <c r="E28" s="148">
        <v>0.5</v>
      </c>
      <c r="F28" s="148">
        <v>195.8</v>
      </c>
      <c r="G28" s="148">
        <v>10.7</v>
      </c>
      <c r="H28" s="157">
        <v>25.4</v>
      </c>
      <c r="I28" s="148"/>
      <c r="J28" s="157"/>
      <c r="K28" s="148">
        <v>3</v>
      </c>
      <c r="L28" s="148">
        <v>0.5</v>
      </c>
      <c r="M28" s="148"/>
      <c r="N28" s="157"/>
      <c r="O28" s="157"/>
      <c r="P28" s="157"/>
      <c r="Q28" s="160">
        <f t="shared" si="0"/>
        <v>434.7</v>
      </c>
    </row>
    <row r="29" spans="1:17" ht="12.75">
      <c r="A29" s="8" t="s">
        <v>325</v>
      </c>
      <c r="B29" s="186">
        <v>11.9</v>
      </c>
      <c r="C29" s="148"/>
      <c r="D29" s="157">
        <v>4.2</v>
      </c>
      <c r="E29" s="148"/>
      <c r="F29" s="148">
        <v>8.2</v>
      </c>
      <c r="G29" s="148"/>
      <c r="H29" s="157"/>
      <c r="I29" s="148">
        <v>7.7</v>
      </c>
      <c r="J29" s="157"/>
      <c r="K29" s="148"/>
      <c r="L29" s="148"/>
      <c r="M29" s="148"/>
      <c r="N29" s="157"/>
      <c r="O29" s="157"/>
      <c r="P29" s="157"/>
      <c r="Q29" s="160">
        <f t="shared" si="0"/>
        <v>32</v>
      </c>
    </row>
    <row r="30" spans="1:17" ht="12.75">
      <c r="A30" s="104" t="s">
        <v>163</v>
      </c>
      <c r="B30" s="199">
        <f aca="true" t="shared" si="1" ref="B30:P30">SUM(B4:B29)</f>
        <v>952.6999999999999</v>
      </c>
      <c r="C30" s="200">
        <f t="shared" si="1"/>
        <v>4</v>
      </c>
      <c r="D30" s="200">
        <f t="shared" si="1"/>
        <v>74.60000000000001</v>
      </c>
      <c r="E30" s="200">
        <f t="shared" si="1"/>
        <v>43.6</v>
      </c>
      <c r="F30" s="200">
        <f t="shared" si="1"/>
        <v>396.5</v>
      </c>
      <c r="G30" s="200">
        <f t="shared" si="1"/>
        <v>54.60000000000001</v>
      </c>
      <c r="H30" s="200">
        <f t="shared" si="1"/>
        <v>84.1</v>
      </c>
      <c r="I30" s="200">
        <f t="shared" si="1"/>
        <v>7.7</v>
      </c>
      <c r="J30" s="200">
        <f t="shared" si="1"/>
        <v>17.9</v>
      </c>
      <c r="K30" s="200">
        <f t="shared" si="1"/>
        <v>17.1</v>
      </c>
      <c r="L30" s="200">
        <f t="shared" si="1"/>
        <v>0.5</v>
      </c>
      <c r="M30" s="201">
        <f t="shared" si="1"/>
        <v>0.3</v>
      </c>
      <c r="N30" s="201">
        <f>SUM(N4:N29)</f>
        <v>2.4</v>
      </c>
      <c r="O30" s="201">
        <f t="shared" si="1"/>
        <v>2.8</v>
      </c>
      <c r="P30" s="201">
        <f t="shared" si="1"/>
        <v>31.200000000000003</v>
      </c>
      <c r="Q30" s="202">
        <f>SUM(B30:P30)</f>
        <v>1689.9999999999998</v>
      </c>
    </row>
    <row r="31" spans="1:14" ht="12.75">
      <c r="A31" s="58"/>
      <c r="B31" s="61"/>
      <c r="C31" s="61"/>
      <c r="D31" s="61"/>
      <c r="E31" s="61"/>
      <c r="F31" s="61"/>
      <c r="G31" s="61"/>
      <c r="H31" s="61"/>
      <c r="I31" s="61"/>
      <c r="J31" s="61"/>
      <c r="K31" s="61"/>
      <c r="L31" s="61"/>
      <c r="M31" s="62"/>
      <c r="N31" s="62"/>
    </row>
    <row r="32" ht="12.75">
      <c r="F32" s="18"/>
    </row>
  </sheetData>
  <hyperlinks>
    <hyperlink ref="R1" location="Indice!A1" display="Indice!A1"/>
  </hyperlinks>
  <printOptions gridLines="1" horizontalCentered="1"/>
  <pageMargins left="0.75" right="0.75" top="1.3385826771653544" bottom="0.3937007874015748" header="0" footer="0.3937007874015748"/>
  <pageSetup horizontalDpi="120" verticalDpi="120" orientation="landscape" r:id="rId1"/>
  <headerFooter alignWithMargins="0">
    <oddHeader>&amp;L SERVICIO AGRÍCOLA Y GANADERO
Departamento Protección Agrícola
Viñas y Vinos&amp;C&amp;14
SUPERFICIE COMUNAL DE CEPAJES BLANCOS
PARA VINIFICACIÓN 
REGIÓN METROPOLITANA  (ha.)&amp;R&amp;12CUADRO Nº35</oddHeader>
    <oddFooter>&amp;L&amp;F</oddFooter>
  </headerFooter>
</worksheet>
</file>

<file path=xl/worksheets/sheet41.xml><?xml version="1.0" encoding="utf-8"?>
<worksheet xmlns="http://schemas.openxmlformats.org/spreadsheetml/2006/main" xmlns:r="http://schemas.openxmlformats.org/officeDocument/2006/relationships">
  <dimension ref="A1:AI15"/>
  <sheetViews>
    <sheetView zoomScale="75" zoomScaleNormal="75" workbookViewId="0" topLeftCell="A1">
      <selection activeCell="A1" sqref="A1:A2"/>
    </sheetView>
  </sheetViews>
  <sheetFormatPr defaultColWidth="11.421875" defaultRowHeight="12.75"/>
  <cols>
    <col min="1" max="1" width="4.7109375" style="235" bestFit="1" customWidth="1"/>
    <col min="2" max="2" width="4.28125" style="235" customWidth="1"/>
    <col min="3" max="3" width="4.7109375" style="235" customWidth="1"/>
    <col min="4" max="4" width="4.8515625" style="235" customWidth="1"/>
    <col min="5" max="5" width="4.421875" style="235" customWidth="1"/>
    <col min="6" max="6" width="4.28125" style="235" customWidth="1"/>
    <col min="7" max="8" width="4.7109375" style="235" customWidth="1"/>
    <col min="9" max="9" width="4.421875" style="230" customWidth="1"/>
    <col min="10" max="11" width="3.8515625" style="235" customWidth="1"/>
    <col min="12" max="12" width="4.421875" style="235" customWidth="1"/>
    <col min="13" max="13" width="4.28125" style="235" customWidth="1"/>
    <col min="14" max="14" width="4.421875" style="235" customWidth="1"/>
    <col min="15" max="16" width="4.140625" style="235" customWidth="1"/>
    <col min="17" max="17" width="4.00390625" style="230" customWidth="1"/>
    <col min="18" max="18" width="5.00390625" style="235" customWidth="1"/>
    <col min="19" max="19" width="4.7109375" style="235" customWidth="1"/>
    <col min="20" max="20" width="4.421875" style="235" customWidth="1"/>
    <col min="21" max="21" width="4.8515625" style="235" customWidth="1"/>
    <col min="22" max="22" width="5.421875" style="235" bestFit="1" customWidth="1"/>
    <col min="23" max="24" width="5.421875" style="235" customWidth="1"/>
    <col min="25" max="25" width="5.8515625" style="230" bestFit="1" customWidth="1"/>
    <col min="26" max="29" width="5.8515625" style="235" bestFit="1" customWidth="1"/>
    <col min="30" max="32" width="5.8515625" style="235" customWidth="1"/>
    <col min="33" max="33" width="5.8515625" style="230" customWidth="1"/>
    <col min="34" max="34" width="0.5625" style="235" hidden="1" customWidth="1"/>
    <col min="35" max="16384" width="11.421875" style="235" customWidth="1"/>
  </cols>
  <sheetData>
    <row r="1" spans="1:35" ht="39.75" customHeight="1">
      <c r="A1" s="349" t="s">
        <v>341</v>
      </c>
      <c r="B1" s="344" t="s">
        <v>482</v>
      </c>
      <c r="C1" s="345"/>
      <c r="D1" s="345"/>
      <c r="E1" s="345"/>
      <c r="F1" s="345"/>
      <c r="G1" s="345"/>
      <c r="H1" s="345"/>
      <c r="I1" s="346"/>
      <c r="J1" s="344" t="s">
        <v>342</v>
      </c>
      <c r="K1" s="345"/>
      <c r="L1" s="345"/>
      <c r="M1" s="345"/>
      <c r="N1" s="345"/>
      <c r="O1" s="345"/>
      <c r="P1" s="345"/>
      <c r="Q1" s="346"/>
      <c r="R1" s="344" t="s">
        <v>343</v>
      </c>
      <c r="S1" s="345"/>
      <c r="T1" s="345"/>
      <c r="U1" s="345"/>
      <c r="V1" s="345"/>
      <c r="W1" s="345"/>
      <c r="X1" s="345"/>
      <c r="Y1" s="346"/>
      <c r="Z1" s="347" t="s">
        <v>344</v>
      </c>
      <c r="AA1" s="348"/>
      <c r="AB1" s="348"/>
      <c r="AC1" s="348"/>
      <c r="AD1" s="348"/>
      <c r="AE1" s="348"/>
      <c r="AF1" s="348"/>
      <c r="AG1" s="348"/>
      <c r="AI1" s="281" t="s">
        <v>594</v>
      </c>
    </row>
    <row r="2" spans="1:33" ht="24.75" customHeight="1">
      <c r="A2" s="350"/>
      <c r="B2" s="244">
        <v>1995</v>
      </c>
      <c r="C2" s="244">
        <v>1996</v>
      </c>
      <c r="D2" s="244">
        <v>1997</v>
      </c>
      <c r="E2" s="244">
        <v>1998</v>
      </c>
      <c r="F2" s="244">
        <v>1999</v>
      </c>
      <c r="G2" s="244">
        <v>2000</v>
      </c>
      <c r="H2" s="244">
        <v>2001</v>
      </c>
      <c r="I2" s="244">
        <v>2002</v>
      </c>
      <c r="J2" s="245">
        <v>95</v>
      </c>
      <c r="K2" s="244">
        <v>96</v>
      </c>
      <c r="L2" s="244">
        <v>97</v>
      </c>
      <c r="M2" s="244">
        <v>98</v>
      </c>
      <c r="N2" s="244">
        <v>99</v>
      </c>
      <c r="O2" s="246" t="s">
        <v>527</v>
      </c>
      <c r="P2" s="246" t="s">
        <v>541</v>
      </c>
      <c r="Q2" s="246" t="s">
        <v>545</v>
      </c>
      <c r="R2" s="245">
        <v>1995</v>
      </c>
      <c r="S2" s="244">
        <v>1996</v>
      </c>
      <c r="T2" s="244">
        <v>1997</v>
      </c>
      <c r="U2" s="244">
        <v>1998</v>
      </c>
      <c r="V2" s="244">
        <v>1999</v>
      </c>
      <c r="W2" s="244">
        <v>2000</v>
      </c>
      <c r="X2" s="244">
        <v>2001</v>
      </c>
      <c r="Y2" s="244">
        <v>2002</v>
      </c>
      <c r="Z2" s="245">
        <v>1995</v>
      </c>
      <c r="AA2" s="244">
        <v>1996</v>
      </c>
      <c r="AB2" s="244">
        <v>1997</v>
      </c>
      <c r="AC2" s="244">
        <v>1998</v>
      </c>
      <c r="AD2" s="244">
        <v>1999</v>
      </c>
      <c r="AE2" s="244">
        <v>2000</v>
      </c>
      <c r="AF2" s="244">
        <v>2001</v>
      </c>
      <c r="AG2" s="244">
        <v>2002</v>
      </c>
    </row>
    <row r="3" spans="1:33" ht="24.75" customHeight="1">
      <c r="A3" s="247" t="s">
        <v>388</v>
      </c>
      <c r="B3" s="248">
        <v>5960</v>
      </c>
      <c r="C3" s="249">
        <v>6241</v>
      </c>
      <c r="D3" s="250">
        <v>6342</v>
      </c>
      <c r="E3" s="249">
        <v>6614</v>
      </c>
      <c r="F3" s="249">
        <v>6879</v>
      </c>
      <c r="G3" s="249">
        <v>6913</v>
      </c>
      <c r="H3" s="247">
        <v>7358</v>
      </c>
      <c r="I3" s="251">
        <v>7563.5</v>
      </c>
      <c r="J3" s="252">
        <v>731</v>
      </c>
      <c r="K3" s="252">
        <v>746</v>
      </c>
      <c r="L3" s="252">
        <v>781</v>
      </c>
      <c r="M3" s="252">
        <v>793</v>
      </c>
      <c r="N3" s="249">
        <v>798</v>
      </c>
      <c r="O3" s="249">
        <v>797</v>
      </c>
      <c r="P3" s="247">
        <v>647</v>
      </c>
      <c r="Q3" s="247">
        <v>620</v>
      </c>
      <c r="R3" s="252" t="s">
        <v>491</v>
      </c>
      <c r="S3" s="252" t="s">
        <v>491</v>
      </c>
      <c r="T3" s="252" t="s">
        <v>491</v>
      </c>
      <c r="U3" s="252"/>
      <c r="V3" s="249"/>
      <c r="W3" s="249"/>
      <c r="X3" s="247"/>
      <c r="Y3" s="247"/>
      <c r="Z3" s="252">
        <v>6691</v>
      </c>
      <c r="AA3" s="252">
        <v>6986</v>
      </c>
      <c r="AB3" s="252">
        <v>7123</v>
      </c>
      <c r="AC3" s="252">
        <v>7407</v>
      </c>
      <c r="AD3" s="249">
        <v>7677</v>
      </c>
      <c r="AE3" s="249">
        <v>7710</v>
      </c>
      <c r="AF3" s="247">
        <v>8005</v>
      </c>
      <c r="AG3" s="253">
        <v>8184</v>
      </c>
    </row>
    <row r="4" spans="1:33" ht="24.75" customHeight="1">
      <c r="A4" s="247" t="s">
        <v>84</v>
      </c>
      <c r="B4" s="254">
        <v>8221</v>
      </c>
      <c r="C4" s="251">
        <v>8661</v>
      </c>
      <c r="D4" s="255">
        <v>9678</v>
      </c>
      <c r="E4" s="251">
        <v>9995</v>
      </c>
      <c r="F4" s="251">
        <v>9952</v>
      </c>
      <c r="G4" s="251">
        <v>9864</v>
      </c>
      <c r="H4" s="247">
        <v>10022</v>
      </c>
      <c r="I4" s="251">
        <v>10109.7</v>
      </c>
      <c r="J4" s="256">
        <v>8654</v>
      </c>
      <c r="K4" s="256">
        <v>8980</v>
      </c>
      <c r="L4" s="256">
        <v>9228</v>
      </c>
      <c r="M4" s="256">
        <v>9394</v>
      </c>
      <c r="N4" s="251">
        <v>9581</v>
      </c>
      <c r="O4" s="251">
        <v>9279</v>
      </c>
      <c r="P4" s="247">
        <v>9153</v>
      </c>
      <c r="Q4" s="247">
        <v>9171</v>
      </c>
      <c r="R4" s="256">
        <v>93</v>
      </c>
      <c r="S4" s="256">
        <v>110</v>
      </c>
      <c r="T4" s="256">
        <v>216</v>
      </c>
      <c r="U4" s="256">
        <v>615</v>
      </c>
      <c r="V4" s="251">
        <v>1141</v>
      </c>
      <c r="W4" s="251">
        <v>1804</v>
      </c>
      <c r="X4" s="247">
        <v>2067</v>
      </c>
      <c r="Y4" s="253">
        <v>2126.8</v>
      </c>
      <c r="Z4" s="256">
        <v>16968</v>
      </c>
      <c r="AA4" s="256">
        <v>17751</v>
      </c>
      <c r="AB4" s="256">
        <v>19122</v>
      </c>
      <c r="AC4" s="256">
        <v>20004</v>
      </c>
      <c r="AD4" s="251">
        <v>20674</v>
      </c>
      <c r="AE4" s="251">
        <v>20947</v>
      </c>
      <c r="AF4" s="247">
        <v>21242</v>
      </c>
      <c r="AG4" s="253">
        <v>21407.1</v>
      </c>
    </row>
    <row r="5" spans="1:33" ht="24.75" customHeight="1">
      <c r="A5" s="247" t="s">
        <v>85</v>
      </c>
      <c r="B5" s="254">
        <v>11493</v>
      </c>
      <c r="C5" s="251">
        <v>11437</v>
      </c>
      <c r="D5" s="255">
        <v>11275</v>
      </c>
      <c r="E5" s="251">
        <v>11339</v>
      </c>
      <c r="F5" s="251">
        <v>11612</v>
      </c>
      <c r="G5" s="251">
        <v>11767</v>
      </c>
      <c r="H5" s="247">
        <v>11873</v>
      </c>
      <c r="I5" s="251">
        <v>12066.6</v>
      </c>
      <c r="J5" s="256"/>
      <c r="K5" s="256"/>
      <c r="L5" s="256"/>
      <c r="M5" s="256"/>
      <c r="N5" s="251"/>
      <c r="O5" s="251"/>
      <c r="P5" s="247"/>
      <c r="Q5" s="247"/>
      <c r="R5" s="256">
        <v>1860</v>
      </c>
      <c r="S5" s="256">
        <v>1807</v>
      </c>
      <c r="T5" s="256">
        <v>2128</v>
      </c>
      <c r="U5" s="256">
        <v>2962</v>
      </c>
      <c r="V5" s="251">
        <v>3673</v>
      </c>
      <c r="W5" s="251">
        <v>4782</v>
      </c>
      <c r="X5" s="247">
        <v>4965</v>
      </c>
      <c r="Y5" s="253">
        <v>5006.4</v>
      </c>
      <c r="Z5" s="256">
        <v>13353</v>
      </c>
      <c r="AA5" s="256">
        <v>13244</v>
      </c>
      <c r="AB5" s="256">
        <v>13403</v>
      </c>
      <c r="AC5" s="256">
        <v>14292</v>
      </c>
      <c r="AD5" s="251">
        <v>15285</v>
      </c>
      <c r="AE5" s="251">
        <v>16549</v>
      </c>
      <c r="AF5" s="247">
        <v>16838</v>
      </c>
      <c r="AG5" s="253">
        <v>17073</v>
      </c>
    </row>
    <row r="6" spans="1:33" ht="24.75" customHeight="1">
      <c r="A6" s="247" t="s">
        <v>86</v>
      </c>
      <c r="B6" s="254">
        <v>9383</v>
      </c>
      <c r="C6" s="251">
        <v>9585</v>
      </c>
      <c r="D6" s="255">
        <v>9575</v>
      </c>
      <c r="E6" s="251">
        <v>9824</v>
      </c>
      <c r="F6" s="251">
        <v>10110</v>
      </c>
      <c r="G6" s="251">
        <v>10123</v>
      </c>
      <c r="H6" s="247">
        <v>10218</v>
      </c>
      <c r="I6" s="251">
        <v>10182.9</v>
      </c>
      <c r="J6" s="256"/>
      <c r="K6" s="256"/>
      <c r="L6" s="256"/>
      <c r="M6" s="256"/>
      <c r="N6" s="251"/>
      <c r="O6" s="251"/>
      <c r="P6" s="247"/>
      <c r="Q6" s="247"/>
      <c r="R6" s="256">
        <v>8804</v>
      </c>
      <c r="S6" s="256">
        <v>9173</v>
      </c>
      <c r="T6" s="256">
        <v>12840</v>
      </c>
      <c r="U6" s="256">
        <v>17994</v>
      </c>
      <c r="V6" s="251">
        <v>21477</v>
      </c>
      <c r="W6" s="251">
        <v>29041</v>
      </c>
      <c r="X6" s="247">
        <v>29809</v>
      </c>
      <c r="Y6" s="253">
        <v>30460.6</v>
      </c>
      <c r="Z6" s="256">
        <v>18187</v>
      </c>
      <c r="AA6" s="256">
        <v>18758</v>
      </c>
      <c r="AB6" s="256">
        <v>22415</v>
      </c>
      <c r="AC6" s="256">
        <v>27818</v>
      </c>
      <c r="AD6" s="251">
        <v>31587</v>
      </c>
      <c r="AE6" s="251">
        <v>39164</v>
      </c>
      <c r="AF6" s="247">
        <v>40027</v>
      </c>
      <c r="AG6" s="253">
        <v>40643.5</v>
      </c>
    </row>
    <row r="7" spans="1:33" ht="24.75" customHeight="1">
      <c r="A7" s="247" t="s">
        <v>87</v>
      </c>
      <c r="B7" s="254">
        <v>1036</v>
      </c>
      <c r="C7" s="251">
        <v>929</v>
      </c>
      <c r="D7" s="255">
        <v>833</v>
      </c>
      <c r="E7" s="251">
        <v>779</v>
      </c>
      <c r="F7" s="251">
        <v>749</v>
      </c>
      <c r="G7" s="251">
        <v>658</v>
      </c>
      <c r="H7" s="247">
        <v>678</v>
      </c>
      <c r="I7" s="251">
        <v>674.6</v>
      </c>
      <c r="J7" s="256"/>
      <c r="K7" s="256"/>
      <c r="L7" s="256"/>
      <c r="M7" s="256"/>
      <c r="N7" s="251"/>
      <c r="O7" s="251"/>
      <c r="P7" s="247"/>
      <c r="Q7" s="247"/>
      <c r="R7" s="256">
        <v>25768</v>
      </c>
      <c r="S7" s="256">
        <v>26010</v>
      </c>
      <c r="T7" s="256">
        <v>28868</v>
      </c>
      <c r="U7" s="256">
        <v>33900</v>
      </c>
      <c r="V7" s="251">
        <v>37543</v>
      </c>
      <c r="W7" s="251">
        <v>45050</v>
      </c>
      <c r="X7" s="247">
        <v>46400</v>
      </c>
      <c r="Y7" s="253">
        <v>46877.4</v>
      </c>
      <c r="Z7" s="256">
        <v>26804</v>
      </c>
      <c r="AA7" s="256">
        <v>26939</v>
      </c>
      <c r="AB7" s="256">
        <v>29701</v>
      </c>
      <c r="AC7" s="256">
        <v>34679</v>
      </c>
      <c r="AD7" s="251">
        <v>38292</v>
      </c>
      <c r="AE7" s="251">
        <v>45708</v>
      </c>
      <c r="AF7" s="247">
        <v>47078</v>
      </c>
      <c r="AG7" s="253">
        <v>47552</v>
      </c>
    </row>
    <row r="8" spans="1:33" ht="24.75" customHeight="1">
      <c r="A8" s="247" t="s">
        <v>88</v>
      </c>
      <c r="B8" s="254">
        <v>7</v>
      </c>
      <c r="C8" s="251">
        <v>7</v>
      </c>
      <c r="D8" s="255">
        <v>7</v>
      </c>
      <c r="E8" s="251">
        <v>7</v>
      </c>
      <c r="F8" s="251">
        <v>7</v>
      </c>
      <c r="G8" s="251">
        <v>7</v>
      </c>
      <c r="H8" s="247">
        <v>7</v>
      </c>
      <c r="I8" s="251">
        <v>6.6</v>
      </c>
      <c r="J8" s="256"/>
      <c r="K8" s="256"/>
      <c r="L8" s="256"/>
      <c r="M8" s="256"/>
      <c r="N8" s="251"/>
      <c r="O8" s="251"/>
      <c r="P8" s="247"/>
      <c r="Q8" s="247"/>
      <c r="R8" s="256">
        <v>13014</v>
      </c>
      <c r="S8" s="256">
        <v>13000</v>
      </c>
      <c r="T8" s="256">
        <v>12999</v>
      </c>
      <c r="U8" s="256">
        <v>13089</v>
      </c>
      <c r="V8" s="251">
        <v>13222</v>
      </c>
      <c r="W8" s="251">
        <v>13744</v>
      </c>
      <c r="X8" s="247">
        <v>13662</v>
      </c>
      <c r="Y8" s="253">
        <v>13632.1</v>
      </c>
      <c r="Z8" s="256">
        <v>13021</v>
      </c>
      <c r="AA8" s="256">
        <v>13007</v>
      </c>
      <c r="AB8" s="256">
        <v>13006</v>
      </c>
      <c r="AC8" s="256">
        <v>13096</v>
      </c>
      <c r="AD8" s="251">
        <v>13229</v>
      </c>
      <c r="AE8" s="251">
        <v>13751</v>
      </c>
      <c r="AF8" s="247">
        <v>13669</v>
      </c>
      <c r="AG8" s="253">
        <v>13638.7</v>
      </c>
    </row>
    <row r="9" spans="1:33" ht="24.75" customHeight="1">
      <c r="A9" s="247" t="s">
        <v>490</v>
      </c>
      <c r="B9" s="257"/>
      <c r="C9" s="258"/>
      <c r="D9" s="239"/>
      <c r="E9" s="251"/>
      <c r="F9" s="251"/>
      <c r="G9" s="251"/>
      <c r="H9" s="247"/>
      <c r="I9" s="251"/>
      <c r="J9" s="256"/>
      <c r="K9" s="256"/>
      <c r="L9" s="256"/>
      <c r="M9" s="256"/>
      <c r="N9" s="251"/>
      <c r="O9" s="251"/>
      <c r="P9" s="247"/>
      <c r="Q9" s="247"/>
      <c r="R9" s="259"/>
      <c r="S9" s="259"/>
      <c r="T9" s="259"/>
      <c r="U9" s="256">
        <v>5</v>
      </c>
      <c r="V9" s="251">
        <v>5</v>
      </c>
      <c r="W9" s="251">
        <v>5</v>
      </c>
      <c r="X9" s="247">
        <v>5</v>
      </c>
      <c r="Y9" s="253">
        <v>4.5</v>
      </c>
      <c r="Z9" s="259"/>
      <c r="AA9" s="259"/>
      <c r="AB9" s="259"/>
      <c r="AC9" s="256">
        <v>5</v>
      </c>
      <c r="AD9" s="251">
        <v>5</v>
      </c>
      <c r="AE9" s="251">
        <v>5</v>
      </c>
      <c r="AF9" s="247">
        <v>5</v>
      </c>
      <c r="AG9" s="253">
        <v>4.5</v>
      </c>
    </row>
    <row r="10" spans="1:33" ht="24.75" customHeight="1">
      <c r="A10" s="247" t="s">
        <v>389</v>
      </c>
      <c r="B10" s="254">
        <v>13703</v>
      </c>
      <c r="C10" s="251">
        <v>13575</v>
      </c>
      <c r="D10" s="255">
        <v>11931</v>
      </c>
      <c r="E10" s="251">
        <v>11651</v>
      </c>
      <c r="F10" s="251">
        <v>11517</v>
      </c>
      <c r="G10" s="251">
        <v>11486</v>
      </c>
      <c r="H10" s="247">
        <v>11513</v>
      </c>
      <c r="I10" s="251">
        <v>11761.8</v>
      </c>
      <c r="J10" s="256"/>
      <c r="K10" s="256"/>
      <c r="L10" s="256"/>
      <c r="M10" s="256"/>
      <c r="N10" s="251"/>
      <c r="O10" s="251"/>
      <c r="P10" s="247"/>
      <c r="Q10" s="247"/>
      <c r="R10" s="256">
        <v>4854</v>
      </c>
      <c r="S10" s="256">
        <v>5904</v>
      </c>
      <c r="T10" s="256">
        <v>6499</v>
      </c>
      <c r="U10" s="256">
        <v>6823</v>
      </c>
      <c r="V10" s="251">
        <v>8296</v>
      </c>
      <c r="W10" s="251">
        <v>9450</v>
      </c>
      <c r="X10" s="247">
        <v>10063</v>
      </c>
      <c r="Y10" s="253">
        <v>10461.2</v>
      </c>
      <c r="Z10" s="256">
        <v>18557</v>
      </c>
      <c r="AA10" s="256">
        <v>19480</v>
      </c>
      <c r="AB10" s="256">
        <v>18430</v>
      </c>
      <c r="AC10" s="256">
        <v>18474</v>
      </c>
      <c r="AD10" s="251">
        <v>19813</v>
      </c>
      <c r="AE10" s="251">
        <v>20936</v>
      </c>
      <c r="AF10" s="247">
        <v>21576</v>
      </c>
      <c r="AG10" s="253">
        <v>22223</v>
      </c>
    </row>
    <row r="11" spans="1:33" ht="24.75" customHeight="1" thickBot="1">
      <c r="A11" s="247"/>
      <c r="B11" s="257"/>
      <c r="C11" s="258"/>
      <c r="D11" s="239"/>
      <c r="E11" s="251"/>
      <c r="F11" s="251"/>
      <c r="G11" s="251"/>
      <c r="H11" s="260"/>
      <c r="I11" s="260"/>
      <c r="J11" s="259"/>
      <c r="K11" s="259"/>
      <c r="L11" s="259"/>
      <c r="M11" s="256"/>
      <c r="N11" s="251"/>
      <c r="O11" s="251"/>
      <c r="P11" s="260"/>
      <c r="Q11" s="260"/>
      <c r="R11" s="259"/>
      <c r="S11" s="259"/>
      <c r="T11" s="259"/>
      <c r="U11" s="256"/>
      <c r="V11" s="251"/>
      <c r="W11" s="251"/>
      <c r="X11" s="260"/>
      <c r="Y11" s="260"/>
      <c r="Z11" s="259"/>
      <c r="AA11" s="259"/>
      <c r="AB11" s="259"/>
      <c r="AC11" s="256"/>
      <c r="AD11" s="261"/>
      <c r="AE11" s="251"/>
      <c r="AF11" s="260"/>
      <c r="AG11" s="260"/>
    </row>
    <row r="12" spans="1:33" ht="43.5" customHeight="1" thickBot="1" thickTop="1">
      <c r="A12" s="262" t="s">
        <v>123</v>
      </c>
      <c r="B12" s="263">
        <v>49803</v>
      </c>
      <c r="C12" s="264">
        <v>50435</v>
      </c>
      <c r="D12" s="265">
        <v>49641</v>
      </c>
      <c r="E12" s="265">
        <f>SUM(E3:E11)</f>
        <v>50209</v>
      </c>
      <c r="F12" s="265">
        <f>SUM(F3:F11)</f>
        <v>50826</v>
      </c>
      <c r="G12" s="265">
        <f>SUM(G3:G11)</f>
        <v>50818</v>
      </c>
      <c r="H12" s="266">
        <f>SUM(H3:H11)</f>
        <v>51669</v>
      </c>
      <c r="I12" s="266">
        <f>SUM(I3:I11)</f>
        <v>52365.7</v>
      </c>
      <c r="J12" s="264">
        <v>9385</v>
      </c>
      <c r="K12" s="264">
        <v>9726</v>
      </c>
      <c r="L12" s="265">
        <v>10009</v>
      </c>
      <c r="M12" s="265">
        <f>SUM(M3:M11)</f>
        <v>10187</v>
      </c>
      <c r="N12" s="265">
        <f>SUM(N3:N11)</f>
        <v>10379</v>
      </c>
      <c r="O12" s="265">
        <f>SUM(O3:O11)</f>
        <v>10076</v>
      </c>
      <c r="P12" s="266">
        <f>SUM(P3:P11)</f>
        <v>9800</v>
      </c>
      <c r="Q12" s="266">
        <f>SUM(Q3:Q11)</f>
        <v>9791</v>
      </c>
      <c r="R12" s="264">
        <v>54393</v>
      </c>
      <c r="S12" s="264">
        <v>56004</v>
      </c>
      <c r="T12" s="265">
        <v>63550</v>
      </c>
      <c r="U12" s="265">
        <f>SUM(U3:U11)</f>
        <v>75388</v>
      </c>
      <c r="V12" s="265">
        <f>SUM(V3:V11)</f>
        <v>85357</v>
      </c>
      <c r="W12" s="265">
        <f>SUM(W3:W11)</f>
        <v>103876</v>
      </c>
      <c r="X12" s="267">
        <f>SUM(X4:X11)</f>
        <v>106971</v>
      </c>
      <c r="Y12" s="267">
        <f>SUM(Y4:Y11)</f>
        <v>108569</v>
      </c>
      <c r="Z12" s="264">
        <v>113581</v>
      </c>
      <c r="AA12" s="264">
        <v>116165</v>
      </c>
      <c r="AB12" s="265">
        <v>123200</v>
      </c>
      <c r="AC12" s="265">
        <f>SUM(AC3:AC11)</f>
        <v>135775</v>
      </c>
      <c r="AD12" s="266">
        <f>SUM(AD3:AD11)</f>
        <v>146562</v>
      </c>
      <c r="AE12" s="264">
        <f>SUM(AE3:AE11)</f>
        <v>164770</v>
      </c>
      <c r="AF12" s="268">
        <f>SUM(AF3:AF11)</f>
        <v>168440</v>
      </c>
      <c r="AG12" s="268">
        <f>SUM(AG3:AG11)</f>
        <v>170725.80000000002</v>
      </c>
    </row>
    <row r="13" spans="1:33" ht="24.75" customHeight="1" thickTop="1">
      <c r="A13" s="269"/>
      <c r="B13" s="251"/>
      <c r="C13" s="251"/>
      <c r="D13" s="256"/>
      <c r="E13" s="256"/>
      <c r="F13" s="256"/>
      <c r="G13" s="256"/>
      <c r="H13" s="256"/>
      <c r="I13" s="256"/>
      <c r="J13" s="251"/>
      <c r="K13" s="251"/>
      <c r="L13" s="256"/>
      <c r="M13" s="256"/>
      <c r="N13" s="256"/>
      <c r="O13" s="256"/>
      <c r="P13" s="256"/>
      <c r="Q13" s="256"/>
      <c r="R13" s="251"/>
      <c r="S13" s="251"/>
      <c r="T13" s="256"/>
      <c r="U13" s="256"/>
      <c r="V13" s="270"/>
      <c r="W13" s="270"/>
      <c r="X13" s="270"/>
      <c r="Y13" s="270"/>
      <c r="Z13" s="251"/>
      <c r="AA13" s="251"/>
      <c r="AB13" s="256"/>
      <c r="AC13" s="256"/>
      <c r="AD13" s="255"/>
      <c r="AE13" s="255"/>
      <c r="AF13" s="255"/>
      <c r="AG13" s="255"/>
    </row>
    <row r="14" spans="1:34" ht="58.5" customHeight="1">
      <c r="A14" s="271" t="s">
        <v>531</v>
      </c>
      <c r="B14" s="272"/>
      <c r="C14" s="273">
        <v>1.3</v>
      </c>
      <c r="D14" s="274">
        <v>-1.6</v>
      </c>
      <c r="E14" s="274">
        <f>SUM(E12-D12)*100/D12</f>
        <v>1.1442154670534437</v>
      </c>
      <c r="F14" s="274">
        <f>SUM(F12-E12)*100/E12</f>
        <v>1.2288633511920173</v>
      </c>
      <c r="G14" s="274">
        <f>SUM(G12-F12)*100/F12</f>
        <v>-0.015739975603037814</v>
      </c>
      <c r="H14" s="274">
        <f>SUM(H12-G12)*100/G12</f>
        <v>1.6746034869534416</v>
      </c>
      <c r="I14" s="274">
        <f>SUM(I12-H12)*100/H12</f>
        <v>1.3483907178385437</v>
      </c>
      <c r="J14" s="275"/>
      <c r="K14" s="273">
        <v>3.6</v>
      </c>
      <c r="L14" s="274">
        <v>2.9</v>
      </c>
      <c r="M14" s="274">
        <f>SUM(M12-L12)*100/L12</f>
        <v>1.7783994405035468</v>
      </c>
      <c r="N14" s="274">
        <f>SUM(N12-M12)*100/M12</f>
        <v>1.8847550800039266</v>
      </c>
      <c r="O14" s="274">
        <f>SUM(O12-N12)*100/N12</f>
        <v>-2.919356392716061</v>
      </c>
      <c r="P14" s="274">
        <f>SUM(P12-O12)*100/O12</f>
        <v>-2.739182215164748</v>
      </c>
      <c r="Q14" s="274">
        <f>SUM(Q12-P12)*100/P12</f>
        <v>-0.09183673469387756</v>
      </c>
      <c r="R14" s="275"/>
      <c r="S14" s="273">
        <v>3</v>
      </c>
      <c r="T14" s="274">
        <v>13.5</v>
      </c>
      <c r="U14" s="273">
        <f>SUM(U12-T12)*100/T12</f>
        <v>18.627852084972464</v>
      </c>
      <c r="V14" s="273">
        <f>SUM(V12-U12)*100/U12</f>
        <v>13.223589961267045</v>
      </c>
      <c r="W14" s="273">
        <f>SUM(W12-V12)*100/V12</f>
        <v>21.695935892779737</v>
      </c>
      <c r="X14" s="273">
        <f>SUM(X12-W12)*100/W12</f>
        <v>2.9795140359659595</v>
      </c>
      <c r="Y14" s="273">
        <f>SUM(Y12-X12)*100/X12</f>
        <v>1.493862822634172</v>
      </c>
      <c r="Z14" s="276"/>
      <c r="AA14" s="273">
        <v>2.3</v>
      </c>
      <c r="AB14" s="274">
        <v>6.1</v>
      </c>
      <c r="AC14" s="274">
        <f>SUM(AC12-AB12)*100/AB12</f>
        <v>10.206980519480519</v>
      </c>
      <c r="AD14" s="274">
        <f>SUM(AD12-AC12)*100/AC12</f>
        <v>7.944761554041613</v>
      </c>
      <c r="AE14" s="274">
        <f>SUM(AE12-AD12)*100/AD12</f>
        <v>12.423411252575702</v>
      </c>
      <c r="AF14" s="274">
        <f>SUM(AF12-AE12)*100/AE12</f>
        <v>2.2273472112641866</v>
      </c>
      <c r="AG14" s="274">
        <f>SUM(AG12-AF12)*100/AF12</f>
        <v>1.3570410828781865</v>
      </c>
      <c r="AH14" s="277"/>
    </row>
    <row r="15" spans="5:33" ht="24.75" customHeight="1">
      <c r="E15" s="278"/>
      <c r="F15" s="278"/>
      <c r="G15" s="278"/>
      <c r="H15" s="278"/>
      <c r="I15" s="279"/>
      <c r="J15" s="278"/>
      <c r="K15" s="278"/>
      <c r="L15" s="278"/>
      <c r="M15" s="278"/>
      <c r="N15" s="278"/>
      <c r="O15" s="278"/>
      <c r="P15" s="278"/>
      <c r="Q15" s="279"/>
      <c r="R15" s="278"/>
      <c r="S15" s="278"/>
      <c r="T15" s="278"/>
      <c r="U15" s="278"/>
      <c r="V15" s="278"/>
      <c r="W15" s="278"/>
      <c r="X15" s="278"/>
      <c r="Y15" s="280"/>
      <c r="Z15" s="278"/>
      <c r="AA15" s="278"/>
      <c r="AB15" s="278"/>
      <c r="AC15" s="278"/>
      <c r="AD15" s="278"/>
      <c r="AE15" s="278"/>
      <c r="AF15" s="278"/>
      <c r="AG15" s="279"/>
    </row>
    <row r="16" ht="24.75" customHeight="1"/>
  </sheetData>
  <mergeCells count="5">
    <mergeCell ref="R1:Y1"/>
    <mergeCell ref="Z1:AG1"/>
    <mergeCell ref="A1:A2"/>
    <mergeCell ref="B1:I1"/>
    <mergeCell ref="J1:Q1"/>
  </mergeCells>
  <hyperlinks>
    <hyperlink ref="AI1" location="Indice!A1" display="Indice!A1"/>
  </hyperlinks>
  <printOptions gridLines="1" horizontalCentered="1" verticalCentered="1"/>
  <pageMargins left="1.1811023622047245" right="0.7874015748031497" top="1.299212598425197" bottom="1" header="0.3937007874015748" footer="0.3937007874015748"/>
  <pageSetup horizontalDpi="300" verticalDpi="300" orientation="landscape" scale="70" r:id="rId1"/>
  <headerFooter alignWithMargins="0">
    <oddHeader>&amp;LSERVICIO AGRÍCOLA Y GANADERO
Departamento Protección Agrícola
Viñas y Vinos&amp;C&amp;14
CATASTRO VITÍCOLA NACIONAL
Años  1995 -  2002 (ha.)&amp;R&amp;12CUADRO Nº  36</oddHeader>
    <oddFooter>&amp;L&amp;F</oddFooter>
  </headerFooter>
</worksheet>
</file>

<file path=xl/worksheets/sheet42.xml><?xml version="1.0" encoding="utf-8"?>
<worksheet xmlns="http://schemas.openxmlformats.org/spreadsheetml/2006/main" xmlns:r="http://schemas.openxmlformats.org/officeDocument/2006/relationships">
  <dimension ref="A1:S19"/>
  <sheetViews>
    <sheetView zoomScale="75" zoomScaleNormal="75" workbookViewId="0" topLeftCell="A1">
      <selection activeCell="S1" sqref="S1"/>
    </sheetView>
  </sheetViews>
  <sheetFormatPr defaultColWidth="11.421875" defaultRowHeight="12.75"/>
  <cols>
    <col min="1" max="1" width="18.7109375" style="8" customWidth="1"/>
    <col min="2" max="7" width="5.7109375" style="8" customWidth="1"/>
    <col min="8" max="8" width="6.57421875" style="8" bestFit="1" customWidth="1"/>
    <col min="9" max="9" width="6.57421875" style="8" customWidth="1"/>
    <col min="10" max="10" width="6.421875" style="8" customWidth="1"/>
    <col min="11" max="13" width="4.8515625" style="8" bestFit="1" customWidth="1"/>
    <col min="14" max="14" width="5.00390625" style="8" bestFit="1" customWidth="1"/>
    <col min="15" max="17" width="4.8515625" style="8" bestFit="1" customWidth="1"/>
    <col min="18" max="18" width="8.57421875" style="8" customWidth="1"/>
  </cols>
  <sheetData>
    <row r="1" spans="1:19" ht="18.75" customHeight="1" thickTop="1">
      <c r="A1" s="351" t="s">
        <v>345</v>
      </c>
      <c r="B1" s="354" t="s">
        <v>346</v>
      </c>
      <c r="C1" s="354"/>
      <c r="D1" s="354"/>
      <c r="E1" s="354"/>
      <c r="F1" s="354"/>
      <c r="G1" s="354"/>
      <c r="H1" s="354"/>
      <c r="I1" s="354"/>
      <c r="J1" s="354"/>
      <c r="K1" s="354" t="s">
        <v>347</v>
      </c>
      <c r="L1" s="354"/>
      <c r="M1" s="354"/>
      <c r="N1" s="354"/>
      <c r="O1" s="354"/>
      <c r="P1" s="354"/>
      <c r="Q1" s="354"/>
      <c r="R1" s="355"/>
      <c r="S1" s="281" t="s">
        <v>594</v>
      </c>
    </row>
    <row r="2" spans="1:18" ht="18.75" customHeight="1">
      <c r="A2" s="352"/>
      <c r="B2" s="316"/>
      <c r="C2" s="316"/>
      <c r="D2" s="316"/>
      <c r="E2" s="316"/>
      <c r="F2" s="316"/>
      <c r="G2" s="316"/>
      <c r="H2" s="316"/>
      <c r="I2" s="316"/>
      <c r="J2" s="316"/>
      <c r="K2" s="316"/>
      <c r="L2" s="316"/>
      <c r="M2" s="316"/>
      <c r="N2" s="316"/>
      <c r="O2" s="316"/>
      <c r="P2" s="316"/>
      <c r="Q2" s="316"/>
      <c r="R2" s="356"/>
    </row>
    <row r="3" spans="1:18" ht="19.5" customHeight="1">
      <c r="A3" s="352"/>
      <c r="B3" s="13">
        <v>1994</v>
      </c>
      <c r="C3" s="13">
        <v>1995</v>
      </c>
      <c r="D3" s="13">
        <v>1996</v>
      </c>
      <c r="E3" s="13">
        <v>1997</v>
      </c>
      <c r="F3" s="13">
        <v>1998</v>
      </c>
      <c r="G3" s="13">
        <v>1999</v>
      </c>
      <c r="H3" s="13">
        <v>2000</v>
      </c>
      <c r="I3" s="120">
        <v>2001</v>
      </c>
      <c r="J3" s="120">
        <v>2002</v>
      </c>
      <c r="K3" s="13" t="s">
        <v>348</v>
      </c>
      <c r="L3" s="13" t="s">
        <v>349</v>
      </c>
      <c r="M3" s="13" t="s">
        <v>350</v>
      </c>
      <c r="N3" s="13" t="s">
        <v>486</v>
      </c>
      <c r="O3" s="13" t="s">
        <v>502</v>
      </c>
      <c r="P3" s="13" t="s">
        <v>528</v>
      </c>
      <c r="Q3" s="13" t="s">
        <v>542</v>
      </c>
      <c r="R3" s="225" t="s">
        <v>546</v>
      </c>
    </row>
    <row r="4" spans="1:18" ht="19.5" customHeight="1">
      <c r="A4" s="352"/>
      <c r="B4" s="353" t="s">
        <v>351</v>
      </c>
      <c r="C4" s="353"/>
      <c r="D4" s="353"/>
      <c r="E4" s="353"/>
      <c r="F4" s="353"/>
      <c r="G4" s="64"/>
      <c r="H4" s="64"/>
      <c r="K4" s="353" t="s">
        <v>352</v>
      </c>
      <c r="L4" s="353"/>
      <c r="M4" s="353"/>
      <c r="N4" s="353"/>
      <c r="O4" s="353"/>
      <c r="P4" s="353"/>
      <c r="Q4" s="353"/>
      <c r="R4" s="357"/>
    </row>
    <row r="5" spans="1:18" ht="19.5" customHeight="1">
      <c r="A5" s="65" t="s">
        <v>24</v>
      </c>
      <c r="B5" s="25">
        <v>11112</v>
      </c>
      <c r="C5" s="25">
        <v>12281</v>
      </c>
      <c r="D5" s="25">
        <v>13094</v>
      </c>
      <c r="E5" s="25">
        <v>15995</v>
      </c>
      <c r="F5" s="25">
        <v>21094</v>
      </c>
      <c r="G5" s="25">
        <v>26172</v>
      </c>
      <c r="H5" s="25">
        <v>35967</v>
      </c>
      <c r="I5" s="22">
        <v>38227</v>
      </c>
      <c r="J5" s="22">
        <v>39261</v>
      </c>
      <c r="K5" s="66" t="s">
        <v>353</v>
      </c>
      <c r="L5" s="66" t="s">
        <v>354</v>
      </c>
      <c r="M5" s="66" t="s">
        <v>355</v>
      </c>
      <c r="N5" s="14">
        <v>31.8</v>
      </c>
      <c r="O5" s="85">
        <f>SUM(G5-F5)*100/F5</f>
        <v>24.07319616952688</v>
      </c>
      <c r="P5" s="85">
        <f>SUM(H5-G5)*100/G5</f>
        <v>37.42549289316827</v>
      </c>
      <c r="Q5" s="84">
        <f>SUM(I5-H5)*100/H5</f>
        <v>6.2835376873244915</v>
      </c>
      <c r="R5" s="213">
        <f>SUM(J5-I5)*100/I5</f>
        <v>2.704894446333743</v>
      </c>
    </row>
    <row r="6" spans="1:18" ht="19.5" customHeight="1">
      <c r="A6" s="65" t="s">
        <v>26</v>
      </c>
      <c r="B6" s="25">
        <v>2353</v>
      </c>
      <c r="C6" s="25">
        <v>2704</v>
      </c>
      <c r="D6" s="25">
        <v>3234</v>
      </c>
      <c r="E6" s="25">
        <v>5411</v>
      </c>
      <c r="F6" s="25">
        <v>8414</v>
      </c>
      <c r="G6" s="25">
        <v>10261</v>
      </c>
      <c r="H6" s="25">
        <v>12824</v>
      </c>
      <c r="I6" s="22">
        <v>12887</v>
      </c>
      <c r="J6" s="22">
        <v>12768</v>
      </c>
      <c r="K6" s="66" t="s">
        <v>356</v>
      </c>
      <c r="L6" s="66" t="s">
        <v>357</v>
      </c>
      <c r="M6" s="66" t="s">
        <v>358</v>
      </c>
      <c r="N6" s="14">
        <v>55.5</v>
      </c>
      <c r="O6" s="85">
        <f aca="true" t="shared" si="0" ref="O6:O17">SUM(G6-F6)*100/F6</f>
        <v>21.951509389113383</v>
      </c>
      <c r="P6" s="85">
        <f>SUM(H6-G6)*100/G6</f>
        <v>24.978072312640094</v>
      </c>
      <c r="Q6" s="84">
        <f>SUM(I6-H6)*100/H6</f>
        <v>0.4912663755458515</v>
      </c>
      <c r="R6" s="213">
        <f aca="true" t="shared" si="1" ref="R6:R19">SUM(J6-I6)*100/I6</f>
        <v>-0.9234111895708854</v>
      </c>
    </row>
    <row r="7" spans="1:18" ht="19.5" customHeight="1">
      <c r="A7" s="65" t="s">
        <v>43</v>
      </c>
      <c r="B7" s="25">
        <v>4150</v>
      </c>
      <c r="C7" s="25">
        <v>4402</v>
      </c>
      <c r="D7" s="25">
        <v>4503</v>
      </c>
      <c r="E7" s="25">
        <v>5563</v>
      </c>
      <c r="F7" s="25">
        <v>6705</v>
      </c>
      <c r="G7" s="25">
        <v>6907</v>
      </c>
      <c r="H7" s="25">
        <v>7672</v>
      </c>
      <c r="I7" s="22">
        <v>7567</v>
      </c>
      <c r="J7" s="22">
        <v>7561</v>
      </c>
      <c r="K7" s="66" t="s">
        <v>359</v>
      </c>
      <c r="L7" s="66" t="s">
        <v>360</v>
      </c>
      <c r="M7" s="66" t="s">
        <v>361</v>
      </c>
      <c r="N7" s="14">
        <v>20.5</v>
      </c>
      <c r="O7" s="85">
        <f t="shared" si="0"/>
        <v>3.012677106636838</v>
      </c>
      <c r="P7" s="85">
        <f aca="true" t="shared" si="2" ref="P7:P17">SUM(H7-G7)*100/G7</f>
        <v>11.075720283770089</v>
      </c>
      <c r="Q7" s="84">
        <f aca="true" t="shared" si="3" ref="Q7:Q19">SUM(I7-H7)*100/H7</f>
        <v>-1.3686131386861313</v>
      </c>
      <c r="R7" s="213">
        <f t="shared" si="1"/>
        <v>-0.07929166116030131</v>
      </c>
    </row>
    <row r="8" spans="1:18" ht="19.5" customHeight="1">
      <c r="A8" s="65" t="s">
        <v>41</v>
      </c>
      <c r="B8" s="25">
        <v>5981</v>
      </c>
      <c r="C8" s="25">
        <v>6135</v>
      </c>
      <c r="D8" s="25">
        <v>6172</v>
      </c>
      <c r="E8" s="25">
        <v>6576</v>
      </c>
      <c r="F8" s="25">
        <v>6756</v>
      </c>
      <c r="G8" s="25">
        <v>6564</v>
      </c>
      <c r="H8" s="25">
        <v>6790</v>
      </c>
      <c r="I8" s="22">
        <v>6673</v>
      </c>
      <c r="J8" s="22">
        <v>7041</v>
      </c>
      <c r="K8" s="66" t="s">
        <v>362</v>
      </c>
      <c r="L8" s="66" t="s">
        <v>363</v>
      </c>
      <c r="M8" s="66" t="s">
        <v>364</v>
      </c>
      <c r="N8" s="14">
        <v>2.7</v>
      </c>
      <c r="O8" s="85">
        <f t="shared" si="0"/>
        <v>-2.841918294849023</v>
      </c>
      <c r="P8" s="85">
        <f t="shared" si="2"/>
        <v>3.4430225472273004</v>
      </c>
      <c r="Q8" s="84">
        <f t="shared" si="3"/>
        <v>-1.7231222385861562</v>
      </c>
      <c r="R8" s="213">
        <f t="shared" si="1"/>
        <v>5.514760977071782</v>
      </c>
    </row>
    <row r="9" spans="1:18" ht="19.5" customHeight="1">
      <c r="A9" s="65" t="s">
        <v>50</v>
      </c>
      <c r="B9" s="25">
        <v>103</v>
      </c>
      <c r="C9" s="25">
        <v>106</v>
      </c>
      <c r="D9" s="25">
        <v>93</v>
      </c>
      <c r="E9" s="25">
        <v>98</v>
      </c>
      <c r="F9" s="25">
        <v>104</v>
      </c>
      <c r="G9" s="25">
        <v>95</v>
      </c>
      <c r="H9" s="25">
        <v>76</v>
      </c>
      <c r="I9" s="22">
        <v>49</v>
      </c>
      <c r="J9" s="22">
        <v>52</v>
      </c>
      <c r="K9" s="66" t="s">
        <v>365</v>
      </c>
      <c r="L9" s="66" t="s">
        <v>366</v>
      </c>
      <c r="M9" s="66" t="s">
        <v>367</v>
      </c>
      <c r="N9" s="14">
        <v>6.1</v>
      </c>
      <c r="O9" s="85">
        <f t="shared" si="0"/>
        <v>-8.653846153846153</v>
      </c>
      <c r="P9" s="85">
        <f t="shared" si="2"/>
        <v>-20</v>
      </c>
      <c r="Q9" s="84">
        <f t="shared" si="3"/>
        <v>-35.526315789473685</v>
      </c>
      <c r="R9" s="213">
        <f t="shared" si="1"/>
        <v>6.122448979591836</v>
      </c>
    </row>
    <row r="10" spans="1:18" ht="19.5" customHeight="1">
      <c r="A10" s="65" t="s">
        <v>30</v>
      </c>
      <c r="B10" s="25">
        <v>138</v>
      </c>
      <c r="C10" s="25">
        <v>215</v>
      </c>
      <c r="D10" s="25">
        <v>287</v>
      </c>
      <c r="E10" s="25">
        <v>411</v>
      </c>
      <c r="F10" s="25">
        <v>589</v>
      </c>
      <c r="G10" s="25">
        <v>839</v>
      </c>
      <c r="H10" s="25">
        <v>1613</v>
      </c>
      <c r="I10" s="22">
        <v>1450</v>
      </c>
      <c r="J10" s="22">
        <v>1434</v>
      </c>
      <c r="K10" s="66" t="s">
        <v>368</v>
      </c>
      <c r="L10" s="66" t="s">
        <v>369</v>
      </c>
      <c r="M10" s="66" t="s">
        <v>370</v>
      </c>
      <c r="N10" s="14">
        <v>43.3</v>
      </c>
      <c r="O10" s="85">
        <f t="shared" si="0"/>
        <v>42.444821731748725</v>
      </c>
      <c r="P10" s="85">
        <f t="shared" si="2"/>
        <v>92.25268176400476</v>
      </c>
      <c r="Q10" s="84">
        <f t="shared" si="3"/>
        <v>-10.105393676379418</v>
      </c>
      <c r="R10" s="213">
        <f t="shared" si="1"/>
        <v>-1.103448275862069</v>
      </c>
    </row>
    <row r="11" spans="1:18" ht="19.5" customHeight="1">
      <c r="A11" s="65" t="s">
        <v>49</v>
      </c>
      <c r="B11" s="25">
        <v>307</v>
      </c>
      <c r="C11" s="25">
        <v>296</v>
      </c>
      <c r="D11" s="25">
        <v>317</v>
      </c>
      <c r="E11" s="25">
        <v>338</v>
      </c>
      <c r="F11" s="25">
        <v>348</v>
      </c>
      <c r="G11" s="25">
        <v>286</v>
      </c>
      <c r="H11" s="25">
        <v>286</v>
      </c>
      <c r="I11" s="22">
        <v>286</v>
      </c>
      <c r="J11" s="22">
        <v>283</v>
      </c>
      <c r="K11" s="66" t="s">
        <v>371</v>
      </c>
      <c r="L11" s="66" t="s">
        <v>372</v>
      </c>
      <c r="M11" s="66" t="s">
        <v>354</v>
      </c>
      <c r="N11" s="14">
        <v>2.9</v>
      </c>
      <c r="O11" s="85">
        <f t="shared" si="0"/>
        <v>-17.816091954022987</v>
      </c>
      <c r="P11" s="85">
        <f t="shared" si="2"/>
        <v>0</v>
      </c>
      <c r="Q11" s="84">
        <f t="shared" si="3"/>
        <v>0</v>
      </c>
      <c r="R11" s="213">
        <f t="shared" si="1"/>
        <v>-1.048951048951049</v>
      </c>
    </row>
    <row r="12" spans="1:18" ht="19.5" customHeight="1">
      <c r="A12" s="65" t="s">
        <v>44</v>
      </c>
      <c r="B12" s="25">
        <v>2708</v>
      </c>
      <c r="C12" s="25">
        <v>2649</v>
      </c>
      <c r="D12" s="25">
        <v>2616</v>
      </c>
      <c r="E12" s="25">
        <v>2427</v>
      </c>
      <c r="F12" s="25">
        <v>2425</v>
      </c>
      <c r="G12" s="25">
        <v>2355</v>
      </c>
      <c r="H12" s="25">
        <v>1892</v>
      </c>
      <c r="I12" s="22">
        <v>1860</v>
      </c>
      <c r="J12" s="22">
        <v>1843</v>
      </c>
      <c r="K12" s="66" t="s">
        <v>373</v>
      </c>
      <c r="L12" s="66" t="s">
        <v>374</v>
      </c>
      <c r="M12" s="66" t="s">
        <v>375</v>
      </c>
      <c r="N12" s="14">
        <v>-0.08</v>
      </c>
      <c r="O12" s="85">
        <f t="shared" si="0"/>
        <v>-2.88659793814433</v>
      </c>
      <c r="P12" s="85">
        <f t="shared" si="2"/>
        <v>-19.660297239915074</v>
      </c>
      <c r="Q12" s="84">
        <f t="shared" si="3"/>
        <v>-1.6913319238900635</v>
      </c>
      <c r="R12" s="213">
        <f t="shared" si="1"/>
        <v>-0.9139784946236559</v>
      </c>
    </row>
    <row r="13" spans="1:18" ht="19.5" customHeight="1">
      <c r="A13" s="65" t="s">
        <v>168</v>
      </c>
      <c r="B13" s="25">
        <v>15990</v>
      </c>
      <c r="C13" s="25">
        <v>15280</v>
      </c>
      <c r="D13" s="25">
        <v>15280</v>
      </c>
      <c r="E13" s="25">
        <v>15241</v>
      </c>
      <c r="F13" s="25">
        <v>15442</v>
      </c>
      <c r="G13" s="25">
        <v>15457</v>
      </c>
      <c r="H13" s="25">
        <v>15179</v>
      </c>
      <c r="I13" s="22">
        <v>15070</v>
      </c>
      <c r="J13" s="22">
        <v>14949</v>
      </c>
      <c r="K13" s="66" t="s">
        <v>376</v>
      </c>
      <c r="L13" s="66" t="s">
        <v>377</v>
      </c>
      <c r="M13" s="66" t="s">
        <v>378</v>
      </c>
      <c r="N13" s="14">
        <v>1.3</v>
      </c>
      <c r="O13" s="85">
        <f t="shared" si="0"/>
        <v>0.09713767646677891</v>
      </c>
      <c r="P13" s="85">
        <f t="shared" si="2"/>
        <v>-1.7985378792779971</v>
      </c>
      <c r="Q13" s="84">
        <f t="shared" si="3"/>
        <v>-0.7180973713683378</v>
      </c>
      <c r="R13" s="213">
        <f t="shared" si="1"/>
        <v>-0.8029197080291971</v>
      </c>
    </row>
    <row r="14" spans="1:18" ht="19.5" customHeight="1">
      <c r="A14" s="65" t="s">
        <v>510</v>
      </c>
      <c r="B14" s="25"/>
      <c r="C14" s="25"/>
      <c r="D14" s="25"/>
      <c r="E14" s="25">
        <v>330</v>
      </c>
      <c r="F14" s="25">
        <v>1167</v>
      </c>
      <c r="G14" s="25">
        <v>2306</v>
      </c>
      <c r="H14" s="25">
        <v>4719</v>
      </c>
      <c r="I14" s="22">
        <v>5407</v>
      </c>
      <c r="J14" s="22">
        <v>5805</v>
      </c>
      <c r="K14" s="66"/>
      <c r="L14" s="66"/>
      <c r="M14" s="66"/>
      <c r="N14" s="85">
        <f>SUM(F14-E14)*100/E14</f>
        <v>253.63636363636363</v>
      </c>
      <c r="O14" s="85">
        <f t="shared" si="0"/>
        <v>97.6006855184233</v>
      </c>
      <c r="P14" s="85">
        <f t="shared" si="2"/>
        <v>104.6400693842151</v>
      </c>
      <c r="Q14" s="84">
        <f t="shared" si="3"/>
        <v>14.579360033905488</v>
      </c>
      <c r="R14" s="213">
        <f t="shared" si="1"/>
        <v>7.360828555576105</v>
      </c>
    </row>
    <row r="15" spans="1:18" ht="19.5" customHeight="1">
      <c r="A15" s="65" t="s">
        <v>521</v>
      </c>
      <c r="B15" s="25"/>
      <c r="C15" s="25"/>
      <c r="D15" s="25">
        <v>19</v>
      </c>
      <c r="E15" s="25">
        <v>201</v>
      </c>
      <c r="F15" s="25">
        <v>568</v>
      </c>
      <c r="G15" s="25">
        <v>1019</v>
      </c>
      <c r="H15" s="25">
        <v>2039</v>
      </c>
      <c r="I15" s="22">
        <v>2197</v>
      </c>
      <c r="J15" s="22">
        <v>2347</v>
      </c>
      <c r="K15" s="66"/>
      <c r="L15" s="84"/>
      <c r="M15" s="85">
        <f>SUM(E15-D15)*100/D15</f>
        <v>957.8947368421053</v>
      </c>
      <c r="N15" s="85">
        <f>SUM(F15-E15)*100/E15</f>
        <v>182.5870646766169</v>
      </c>
      <c r="O15" s="85">
        <f t="shared" si="0"/>
        <v>79.40140845070422</v>
      </c>
      <c r="P15" s="85">
        <f t="shared" si="2"/>
        <v>100.0981354268891</v>
      </c>
      <c r="Q15" s="84">
        <f t="shared" si="3"/>
        <v>7.748896517900932</v>
      </c>
      <c r="R15" s="213">
        <f t="shared" si="1"/>
        <v>6.827492034592626</v>
      </c>
    </row>
    <row r="16" spans="1:18" ht="19.5" customHeight="1">
      <c r="A16" s="65" t="s">
        <v>34</v>
      </c>
      <c r="B16" s="25"/>
      <c r="C16" s="25"/>
      <c r="D16" s="25">
        <v>17</v>
      </c>
      <c r="E16" s="25">
        <v>64</v>
      </c>
      <c r="F16" s="25">
        <v>138</v>
      </c>
      <c r="G16" s="25">
        <v>316</v>
      </c>
      <c r="H16" s="25">
        <v>689</v>
      </c>
      <c r="I16" s="22">
        <v>823</v>
      </c>
      <c r="J16" s="22">
        <v>869</v>
      </c>
      <c r="K16" s="66"/>
      <c r="L16" s="84"/>
      <c r="M16" s="85">
        <f>SUM(E16-D16)*100/D16</f>
        <v>276.47058823529414</v>
      </c>
      <c r="N16" s="85">
        <f>SUM(F16-E16)*100/E16</f>
        <v>115.625</v>
      </c>
      <c r="O16" s="85">
        <f t="shared" si="0"/>
        <v>128.9855072463768</v>
      </c>
      <c r="P16" s="85">
        <f t="shared" si="2"/>
        <v>118.0379746835443</v>
      </c>
      <c r="Q16" s="84">
        <f t="shared" si="3"/>
        <v>19.44847605224964</v>
      </c>
      <c r="R16" s="213">
        <f t="shared" si="1"/>
        <v>5.589307411907655</v>
      </c>
    </row>
    <row r="17" spans="1:18" ht="19.5" customHeight="1">
      <c r="A17" s="65" t="s">
        <v>379</v>
      </c>
      <c r="B17" s="25">
        <v>10251</v>
      </c>
      <c r="C17" s="25">
        <v>10324</v>
      </c>
      <c r="D17" s="25">
        <v>10371</v>
      </c>
      <c r="E17" s="25">
        <v>10895</v>
      </c>
      <c r="F17" s="25">
        <v>11638</v>
      </c>
      <c r="G17" s="25">
        <v>12780</v>
      </c>
      <c r="H17" s="25">
        <v>14130</v>
      </c>
      <c r="I17" s="22">
        <v>14475</v>
      </c>
      <c r="J17" s="22">
        <v>14356</v>
      </c>
      <c r="K17" s="66" t="s">
        <v>380</v>
      </c>
      <c r="L17" s="66" t="s">
        <v>381</v>
      </c>
      <c r="M17" s="85">
        <f>SUM(E17-D17)*100/D17</f>
        <v>5.052550380869733</v>
      </c>
      <c r="N17" s="85">
        <f>SUM(F17-E17)*100/E17</f>
        <v>6.819642037631941</v>
      </c>
      <c r="O17" s="85">
        <f t="shared" si="0"/>
        <v>9.812682591510569</v>
      </c>
      <c r="P17" s="85">
        <f t="shared" si="2"/>
        <v>10.56338028169014</v>
      </c>
      <c r="Q17" s="84">
        <f t="shared" si="3"/>
        <v>2.4416135881104033</v>
      </c>
      <c r="R17" s="213">
        <f t="shared" si="1"/>
        <v>-0.8221070811744386</v>
      </c>
    </row>
    <row r="18" spans="1:18" ht="19.5" customHeight="1">
      <c r="A18" s="67"/>
      <c r="B18" s="25"/>
      <c r="C18" s="25"/>
      <c r="D18" s="25"/>
      <c r="E18" s="25"/>
      <c r="F18" s="25"/>
      <c r="G18" s="25"/>
      <c r="H18" s="25"/>
      <c r="I18" s="25"/>
      <c r="J18" s="25"/>
      <c r="K18" s="14"/>
      <c r="L18" s="14"/>
      <c r="M18" s="14"/>
      <c r="N18" s="14"/>
      <c r="O18" s="85"/>
      <c r="P18" s="85"/>
      <c r="Q18" s="84"/>
      <c r="R18" s="213"/>
    </row>
    <row r="19" spans="1:18" ht="19.5" customHeight="1" thickBot="1">
      <c r="A19" s="68" t="s">
        <v>382</v>
      </c>
      <c r="B19" s="69">
        <v>53093</v>
      </c>
      <c r="C19" s="69">
        <v>54392</v>
      </c>
      <c r="D19" s="69">
        <v>56003</v>
      </c>
      <c r="E19" s="69">
        <v>63550</v>
      </c>
      <c r="F19" s="69">
        <f>SUM(F5:F18)</f>
        <v>75388</v>
      </c>
      <c r="G19" s="69">
        <f>SUM(G5:G18)</f>
        <v>85357</v>
      </c>
      <c r="H19" s="69">
        <f>SUM(H5:H18)</f>
        <v>103876</v>
      </c>
      <c r="I19" s="69">
        <f>SUM(I5:I18)</f>
        <v>106971</v>
      </c>
      <c r="J19" s="69">
        <f>SUM(J5:J18)</f>
        <v>108569</v>
      </c>
      <c r="K19" s="70" t="s">
        <v>383</v>
      </c>
      <c r="L19" s="70" t="s">
        <v>365</v>
      </c>
      <c r="M19" s="70" t="s">
        <v>384</v>
      </c>
      <c r="N19" s="71">
        <v>18.6</v>
      </c>
      <c r="O19" s="107">
        <f>SUM(G19-F19)*100/F19</f>
        <v>13.223589961267045</v>
      </c>
      <c r="P19" s="107">
        <f>SUM(H19-G19)*100/G19</f>
        <v>21.695935892779737</v>
      </c>
      <c r="Q19" s="226">
        <f t="shared" si="3"/>
        <v>2.9795140359659595</v>
      </c>
      <c r="R19" s="227">
        <f t="shared" si="1"/>
        <v>1.493862822634172</v>
      </c>
    </row>
    <row r="20" ht="13.5" thickTop="1"/>
  </sheetData>
  <mergeCells count="5">
    <mergeCell ref="A1:A4"/>
    <mergeCell ref="B4:F4"/>
    <mergeCell ref="B1:J2"/>
    <mergeCell ref="K1:R2"/>
    <mergeCell ref="K4:R4"/>
  </mergeCells>
  <hyperlinks>
    <hyperlink ref="S1" location="Indice!A1" display="Indice!A1"/>
  </hyperlinks>
  <printOptions gridLines="1" horizontalCentered="1" verticalCentered="1"/>
  <pageMargins left="0.75" right="0.75" top="1.4960629921259843" bottom="1" header="0.3937007874015748" footer="0"/>
  <pageSetup horizontalDpi="300" verticalDpi="300" orientation="landscape" r:id="rId1"/>
  <headerFooter alignWithMargins="0">
    <oddHeader>&amp;LSERVICIO AGRÍCOLA Y GANADERO
Departamento Protección Agrícola
Viñas y Vinos&amp;C&amp;14
EVOLUCIÓN DE LA SUPERFICIE DE CEPAJES
 PARA VINIFICACIÓN
1994  -  2001&amp;R&amp;12CUADRO Nº  37</oddHeader>
  </headerFooter>
</worksheet>
</file>

<file path=xl/worksheets/sheet43.xml><?xml version="1.0" encoding="utf-8"?>
<worksheet xmlns="http://schemas.openxmlformats.org/spreadsheetml/2006/main" xmlns:r="http://schemas.openxmlformats.org/officeDocument/2006/relationships">
  <dimension ref="A1:V15"/>
  <sheetViews>
    <sheetView zoomScale="75" zoomScaleNormal="75" workbookViewId="0" topLeftCell="A1">
      <selection activeCell="A1" sqref="A1"/>
    </sheetView>
  </sheetViews>
  <sheetFormatPr defaultColWidth="11.421875" defaultRowHeight="12.75"/>
  <cols>
    <col min="1" max="1" width="2.421875" style="235" customWidth="1"/>
    <col min="2" max="2" width="6.57421875" style="235" customWidth="1"/>
    <col min="3" max="3" width="6.8515625" style="235" customWidth="1"/>
    <col min="4" max="11" width="7.421875" style="235" bestFit="1" customWidth="1"/>
    <col min="12" max="12" width="4.7109375" style="235" customWidth="1"/>
    <col min="13" max="13" width="5.421875" style="235" customWidth="1"/>
    <col min="14" max="14" width="5.57421875" style="235" customWidth="1"/>
    <col min="15" max="15" width="6.7109375" style="235" bestFit="1" customWidth="1"/>
    <col min="16" max="17" width="6.00390625" style="235" bestFit="1" customWidth="1"/>
    <col min="18" max="20" width="6.7109375" style="235" bestFit="1" customWidth="1"/>
    <col min="21" max="21" width="6.00390625" style="235" bestFit="1" customWidth="1"/>
    <col min="22" max="16384" width="11.421875" style="235" customWidth="1"/>
  </cols>
  <sheetData>
    <row r="1" spans="1:22" ht="44.25" customHeight="1">
      <c r="A1" s="233" t="s">
        <v>385</v>
      </c>
      <c r="B1" s="358" t="s">
        <v>386</v>
      </c>
      <c r="C1" s="358"/>
      <c r="D1" s="358"/>
      <c r="E1" s="358"/>
      <c r="F1" s="358"/>
      <c r="G1" s="358"/>
      <c r="H1" s="358"/>
      <c r="I1" s="358"/>
      <c r="J1" s="358"/>
      <c r="K1" s="358"/>
      <c r="L1" s="240" t="s">
        <v>387</v>
      </c>
      <c r="M1" s="240"/>
      <c r="N1" s="240"/>
      <c r="O1" s="240"/>
      <c r="P1" s="240"/>
      <c r="Q1" s="240"/>
      <c r="R1" s="240"/>
      <c r="S1" s="240"/>
      <c r="T1" s="240"/>
      <c r="U1" s="240"/>
      <c r="V1" s="281" t="s">
        <v>594</v>
      </c>
    </row>
    <row r="2" spans="1:21" ht="26.25" customHeight="1">
      <c r="A2" s="233"/>
      <c r="B2" s="230">
        <v>1994</v>
      </c>
      <c r="C2" s="230">
        <v>1995</v>
      </c>
      <c r="D2" s="230">
        <v>1996</v>
      </c>
      <c r="E2" s="230">
        <v>1997</v>
      </c>
      <c r="F2" s="230">
        <v>1998</v>
      </c>
      <c r="G2" s="230">
        <v>1999</v>
      </c>
      <c r="H2" s="230">
        <v>2000</v>
      </c>
      <c r="I2" s="230">
        <v>2001</v>
      </c>
      <c r="J2" s="230">
        <v>2002</v>
      </c>
      <c r="K2" s="230">
        <v>2003</v>
      </c>
      <c r="L2" s="230">
        <v>1994</v>
      </c>
      <c r="M2" s="230">
        <v>1995</v>
      </c>
      <c r="N2" s="230">
        <v>1996</v>
      </c>
      <c r="O2" s="230">
        <v>1997</v>
      </c>
      <c r="P2" s="230">
        <v>1998</v>
      </c>
      <c r="Q2" s="230">
        <v>1999</v>
      </c>
      <c r="R2" s="230">
        <v>2000</v>
      </c>
      <c r="S2" s="230">
        <v>2001</v>
      </c>
      <c r="T2" s="230">
        <v>2002</v>
      </c>
      <c r="U2" s="230">
        <v>2003</v>
      </c>
    </row>
    <row r="3" spans="1:21" ht="24.75" customHeight="1">
      <c r="A3" s="236" t="s">
        <v>388</v>
      </c>
      <c r="B3" s="231">
        <v>47665</v>
      </c>
      <c r="C3" s="231">
        <v>50456</v>
      </c>
      <c r="D3" s="231">
        <v>50600</v>
      </c>
      <c r="E3" s="231">
        <v>44640</v>
      </c>
      <c r="F3" s="231">
        <v>38409</v>
      </c>
      <c r="G3" s="231">
        <v>20000</v>
      </c>
      <c r="H3" s="231"/>
      <c r="I3" s="231"/>
      <c r="J3" s="231">
        <v>36300</v>
      </c>
      <c r="K3" s="231">
        <v>0</v>
      </c>
      <c r="L3" s="231"/>
      <c r="M3" s="231"/>
      <c r="N3" s="231"/>
      <c r="O3" s="231"/>
      <c r="P3" s="231"/>
      <c r="Q3" s="231">
        <v>694450</v>
      </c>
      <c r="R3" s="231"/>
      <c r="S3" s="231"/>
      <c r="T3" s="231"/>
      <c r="U3" s="231"/>
    </row>
    <row r="4" spans="1:21" ht="24.75" customHeight="1">
      <c r="A4" s="236" t="s">
        <v>84</v>
      </c>
      <c r="B4" s="231">
        <v>627</v>
      </c>
      <c r="C4" s="231">
        <v>1336950</v>
      </c>
      <c r="D4" s="231">
        <v>1688315</v>
      </c>
      <c r="E4" s="231">
        <v>482173</v>
      </c>
      <c r="F4" s="231">
        <v>10604498</v>
      </c>
      <c r="G4" s="231">
        <v>13121419</v>
      </c>
      <c r="H4" s="231">
        <v>6801560</v>
      </c>
      <c r="I4" s="231">
        <v>8611356</v>
      </c>
      <c r="J4" s="231">
        <v>13798897</v>
      </c>
      <c r="K4" s="231">
        <v>18899324</v>
      </c>
      <c r="L4" s="231"/>
      <c r="M4" s="231"/>
      <c r="N4" s="231"/>
      <c r="O4" s="231">
        <v>4703000</v>
      </c>
      <c r="P4" s="231"/>
      <c r="Q4" s="231"/>
      <c r="R4" s="231"/>
      <c r="S4" s="231"/>
      <c r="T4" s="231"/>
      <c r="U4" s="231"/>
    </row>
    <row r="5" spans="1:21" ht="24.75" customHeight="1">
      <c r="A5" s="236" t="s">
        <v>85</v>
      </c>
      <c r="B5" s="231">
        <v>1456732</v>
      </c>
      <c r="C5" s="231">
        <v>1124813</v>
      </c>
      <c r="D5" s="231">
        <v>5254450</v>
      </c>
      <c r="E5" s="231">
        <v>6368324</v>
      </c>
      <c r="F5" s="231">
        <v>8438334</v>
      </c>
      <c r="G5" s="231">
        <v>6198404</v>
      </c>
      <c r="H5" s="231">
        <v>12417856</v>
      </c>
      <c r="I5" s="231">
        <v>10495269</v>
      </c>
      <c r="J5" s="231">
        <v>8677391</v>
      </c>
      <c r="K5" s="231">
        <v>12371482</v>
      </c>
      <c r="L5" s="231"/>
      <c r="M5" s="231"/>
      <c r="N5" s="231">
        <v>18000</v>
      </c>
      <c r="O5" s="231">
        <v>770766</v>
      </c>
      <c r="P5" s="231">
        <v>56353</v>
      </c>
      <c r="Q5" s="231">
        <v>3600</v>
      </c>
      <c r="R5" s="231">
        <v>32850</v>
      </c>
      <c r="S5" s="231">
        <v>260391</v>
      </c>
      <c r="T5" s="231">
        <v>375112</v>
      </c>
      <c r="U5" s="231">
        <v>38900</v>
      </c>
    </row>
    <row r="6" spans="1:21" ht="24.75" customHeight="1">
      <c r="A6" s="236" t="s">
        <v>86</v>
      </c>
      <c r="B6" s="231">
        <v>49898568</v>
      </c>
      <c r="C6" s="231">
        <v>57920345</v>
      </c>
      <c r="D6" s="231">
        <v>76099005</v>
      </c>
      <c r="E6" s="231">
        <v>77117300</v>
      </c>
      <c r="F6" s="231">
        <v>108828443</v>
      </c>
      <c r="G6" s="231">
        <v>80508527</v>
      </c>
      <c r="H6" s="231">
        <v>181595212</v>
      </c>
      <c r="I6" s="231">
        <v>198346116</v>
      </c>
      <c r="J6" s="231">
        <v>173563720</v>
      </c>
      <c r="K6" s="231">
        <v>179343560</v>
      </c>
      <c r="L6" s="231"/>
      <c r="M6" s="231">
        <v>405458</v>
      </c>
      <c r="N6" s="231">
        <v>3913454</v>
      </c>
      <c r="O6" s="231">
        <v>523086</v>
      </c>
      <c r="P6" s="231">
        <v>291105</v>
      </c>
      <c r="Q6" s="231">
        <v>663522</v>
      </c>
      <c r="R6" s="231">
        <v>7150</v>
      </c>
      <c r="S6" s="231">
        <v>1363589</v>
      </c>
      <c r="T6" s="231"/>
      <c r="U6" s="231">
        <v>42960</v>
      </c>
    </row>
    <row r="7" spans="1:21" ht="24.75" customHeight="1">
      <c r="A7" s="236" t="s">
        <v>87</v>
      </c>
      <c r="B7" s="231">
        <v>155659054</v>
      </c>
      <c r="C7" s="231">
        <v>168681691</v>
      </c>
      <c r="D7" s="231">
        <v>192997498</v>
      </c>
      <c r="E7" s="231">
        <v>220382137</v>
      </c>
      <c r="F7" s="231">
        <v>228861203</v>
      </c>
      <c r="G7" s="231">
        <v>212768398</v>
      </c>
      <c r="H7" s="231">
        <v>253157520</v>
      </c>
      <c r="I7" s="231">
        <v>205367289</v>
      </c>
      <c r="J7" s="231">
        <v>244024280</v>
      </c>
      <c r="K7" s="231">
        <v>335265103</v>
      </c>
      <c r="L7" s="231">
        <v>2600</v>
      </c>
      <c r="M7" s="231">
        <v>2736602</v>
      </c>
      <c r="N7" s="231">
        <v>1921176</v>
      </c>
      <c r="O7" s="231">
        <v>2859380</v>
      </c>
      <c r="P7" s="231">
        <v>1300810</v>
      </c>
      <c r="Q7" s="231">
        <v>848919</v>
      </c>
      <c r="R7" s="231">
        <v>6191780</v>
      </c>
      <c r="S7" s="231">
        <v>7334963</v>
      </c>
      <c r="T7" s="231">
        <v>1145416</v>
      </c>
      <c r="U7" s="231">
        <v>1001108</v>
      </c>
    </row>
    <row r="8" spans="1:21" ht="24.75" customHeight="1">
      <c r="A8" s="236" t="s">
        <v>88</v>
      </c>
      <c r="B8" s="231">
        <v>31257513</v>
      </c>
      <c r="C8" s="231">
        <v>27541111</v>
      </c>
      <c r="D8" s="231">
        <v>22689195</v>
      </c>
      <c r="E8" s="231">
        <v>34837572</v>
      </c>
      <c r="F8" s="231">
        <v>29658618</v>
      </c>
      <c r="G8" s="231">
        <v>17649037</v>
      </c>
      <c r="H8" s="231">
        <v>36131960</v>
      </c>
      <c r="I8" s="231">
        <v>14168663</v>
      </c>
      <c r="J8" s="231">
        <v>13269391</v>
      </c>
      <c r="K8" s="231">
        <v>13034691</v>
      </c>
      <c r="L8" s="231"/>
      <c r="M8" s="231">
        <v>900000</v>
      </c>
      <c r="N8" s="231"/>
      <c r="O8" s="231"/>
      <c r="P8" s="231">
        <v>200500</v>
      </c>
      <c r="Q8" s="231">
        <v>178740</v>
      </c>
      <c r="R8" s="231">
        <v>843525</v>
      </c>
      <c r="S8" s="231">
        <v>295460</v>
      </c>
      <c r="T8" s="231"/>
      <c r="U8" s="231">
        <v>72690</v>
      </c>
    </row>
    <row r="9" spans="1:21" ht="24.75" customHeight="1">
      <c r="A9" s="236" t="s">
        <v>549</v>
      </c>
      <c r="B9" s="231">
        <v>38327671</v>
      </c>
      <c r="C9" s="231">
        <v>34248677</v>
      </c>
      <c r="D9" s="231">
        <v>38493616</v>
      </c>
      <c r="E9" s="231">
        <v>42434824</v>
      </c>
      <c r="F9" s="231">
        <v>57577104</v>
      </c>
      <c r="G9" s="231">
        <v>41162000</v>
      </c>
      <c r="H9" s="231">
        <v>80327009</v>
      </c>
      <c r="I9" s="231">
        <v>67380042</v>
      </c>
      <c r="J9" s="231">
        <v>73126437</v>
      </c>
      <c r="K9" s="231">
        <v>81933402</v>
      </c>
      <c r="L9" s="231">
        <v>790087</v>
      </c>
      <c r="M9" s="231">
        <v>2473254</v>
      </c>
      <c r="N9" s="231">
        <v>1354675</v>
      </c>
      <c r="O9" s="231">
        <v>1953196</v>
      </c>
      <c r="P9" s="231">
        <v>729105</v>
      </c>
      <c r="Q9" s="231">
        <v>1640178</v>
      </c>
      <c r="R9" s="231">
        <v>4783870</v>
      </c>
      <c r="S9" s="231">
        <v>4405887</v>
      </c>
      <c r="T9" s="231">
        <v>10510200</v>
      </c>
      <c r="U9" s="231">
        <v>6608000</v>
      </c>
    </row>
    <row r="10" spans="1:21" ht="24.75" customHeight="1">
      <c r="A10" s="236" t="s">
        <v>548</v>
      </c>
      <c r="B10" s="231">
        <f aca="true" t="shared" si="0" ref="B10:G10">SUM(B3:B9)</f>
        <v>276647830</v>
      </c>
      <c r="C10" s="231">
        <f t="shared" si="0"/>
        <v>290904043</v>
      </c>
      <c r="D10" s="231">
        <f t="shared" si="0"/>
        <v>337272679</v>
      </c>
      <c r="E10" s="231">
        <f t="shared" si="0"/>
        <v>381666970</v>
      </c>
      <c r="F10" s="231">
        <f t="shared" si="0"/>
        <v>444006609</v>
      </c>
      <c r="G10" s="231">
        <f t="shared" si="0"/>
        <v>371427785</v>
      </c>
      <c r="H10" s="231">
        <f>SUM(H3:H9)</f>
        <v>570431117</v>
      </c>
      <c r="I10" s="231">
        <f>SUM(I4:I9)</f>
        <v>504368735</v>
      </c>
      <c r="J10" s="231">
        <f>SUM(J3:J9)</f>
        <v>526496416</v>
      </c>
      <c r="K10" s="231">
        <f>SUM(K3:K9)</f>
        <v>640847562</v>
      </c>
      <c r="L10" s="231">
        <f>SUM(L7:L9)</f>
        <v>792687</v>
      </c>
      <c r="M10" s="231">
        <f>SUM(M6:M9)</f>
        <v>6515314</v>
      </c>
      <c r="N10" s="231">
        <f>SUM(N5:N9)</f>
        <v>7207305</v>
      </c>
      <c r="O10" s="231">
        <f>SUM(O4:O9)</f>
        <v>10809428</v>
      </c>
      <c r="P10" s="231">
        <f>SUM(P5:P9)</f>
        <v>2577873</v>
      </c>
      <c r="Q10" s="231">
        <f>SUM(Q3:Q9)</f>
        <v>4029409</v>
      </c>
      <c r="R10" s="231">
        <f>SUM(R3:R9)</f>
        <v>11859175</v>
      </c>
      <c r="S10" s="231">
        <f>SUM(S5:S9)</f>
        <v>13660290</v>
      </c>
      <c r="T10" s="231">
        <f>SUM(T3:T9)</f>
        <v>12030728</v>
      </c>
      <c r="U10" s="231">
        <f>SUM(U3:U9)</f>
        <v>7763658</v>
      </c>
    </row>
    <row r="11" ht="8.25" hidden="1"/>
    <row r="12" spans="1:21" ht="8.25" hidden="1">
      <c r="A12" s="237"/>
      <c r="B12" s="237"/>
      <c r="C12" s="237"/>
      <c r="D12" s="237"/>
      <c r="E12" s="237"/>
      <c r="F12" s="237"/>
      <c r="G12" s="237"/>
      <c r="H12" s="237"/>
      <c r="I12" s="237"/>
      <c r="J12" s="237"/>
      <c r="K12" s="237"/>
      <c r="L12" s="237"/>
      <c r="M12" s="237"/>
      <c r="N12" s="237"/>
      <c r="O12" s="237"/>
      <c r="P12" s="237"/>
      <c r="Q12" s="237"/>
      <c r="R12" s="237"/>
      <c r="S12" s="237"/>
      <c r="T12" s="237"/>
      <c r="U12" s="238"/>
    </row>
    <row r="13" spans="1:21" ht="8.25" hidden="1">
      <c r="A13" s="237"/>
      <c r="B13" s="237"/>
      <c r="C13" s="237"/>
      <c r="D13" s="237"/>
      <c r="E13" s="237"/>
      <c r="F13" s="237"/>
      <c r="G13" s="237"/>
      <c r="H13" s="237"/>
      <c r="I13" s="237"/>
      <c r="J13" s="237"/>
      <c r="K13" s="237"/>
      <c r="L13" s="237"/>
      <c r="M13" s="237"/>
      <c r="N13" s="237"/>
      <c r="O13" s="237"/>
      <c r="P13" s="237"/>
      <c r="Q13" s="237"/>
      <c r="R13" s="237"/>
      <c r="S13" s="237"/>
      <c r="T13" s="237"/>
      <c r="U13" s="238"/>
    </row>
    <row r="14" spans="1:21" ht="8.25" hidden="1">
      <c r="A14" s="237"/>
      <c r="B14" s="237"/>
      <c r="C14" s="237"/>
      <c r="D14" s="237"/>
      <c r="E14" s="237"/>
      <c r="F14" s="237"/>
      <c r="G14" s="237"/>
      <c r="H14" s="237"/>
      <c r="I14" s="237"/>
      <c r="J14" s="237"/>
      <c r="K14" s="237"/>
      <c r="L14" s="237"/>
      <c r="M14" s="237"/>
      <c r="N14" s="237"/>
      <c r="O14" s="237"/>
      <c r="P14" s="237"/>
      <c r="Q14" s="237"/>
      <c r="R14" s="237"/>
      <c r="S14" s="237"/>
      <c r="T14" s="237"/>
      <c r="U14" s="238"/>
    </row>
    <row r="15" spans="1:21" ht="8.25" hidden="1">
      <c r="A15" s="239" t="s">
        <v>23</v>
      </c>
      <c r="B15" s="239"/>
      <c r="C15" s="239"/>
      <c r="D15" s="239"/>
      <c r="E15" s="239"/>
      <c r="F15" s="239"/>
      <c r="G15" s="239"/>
      <c r="H15" s="239"/>
      <c r="I15" s="239"/>
      <c r="J15" s="239"/>
      <c r="K15" s="239"/>
      <c r="L15" s="239"/>
      <c r="M15" s="239"/>
      <c r="N15" s="239"/>
      <c r="O15" s="239"/>
      <c r="P15" s="239"/>
      <c r="Q15" s="239"/>
      <c r="R15" s="239"/>
      <c r="S15" s="239"/>
      <c r="T15" s="239"/>
      <c r="U15" s="239"/>
    </row>
  </sheetData>
  <mergeCells count="1">
    <mergeCell ref="B1:K1"/>
  </mergeCells>
  <hyperlinks>
    <hyperlink ref="V1" location="Indice!A1" display="Indice!A1"/>
  </hyperlinks>
  <printOptions gridLines="1" horizontalCentered="1" verticalCentered="1"/>
  <pageMargins left="0.75" right="0.75" top="1.7322834645669292" bottom="1" header="0.3937007874015748" footer="0.3937007874015748"/>
  <pageSetup horizontalDpi="300" verticalDpi="300" orientation="landscape" r:id="rId1"/>
  <headerFooter alignWithMargins="0">
    <oddHeader>&amp;LSERVICIO AGRÍCOLA Y GANADERO
Departamento Protección Agrícola
Viñas y Vinos&amp;C&amp;14
PRODUCCIÓN REGIONAL DE VINOS Y MOSTOS
DE VIDES PARA VINIFICACIÓN
(1994 - 2003) Litros&amp;R&amp;12CUADRO Nº  38</oddHeader>
    <oddFooter>&amp;L&amp;F</oddFooter>
  </headerFooter>
</worksheet>
</file>

<file path=xl/worksheets/sheet44.xml><?xml version="1.0" encoding="utf-8"?>
<worksheet xmlns="http://schemas.openxmlformats.org/spreadsheetml/2006/main" xmlns:r="http://schemas.openxmlformats.org/officeDocument/2006/relationships">
  <dimension ref="A1:V10"/>
  <sheetViews>
    <sheetView workbookViewId="0" topLeftCell="A1">
      <selection activeCell="A1" sqref="A1"/>
    </sheetView>
  </sheetViews>
  <sheetFormatPr defaultColWidth="11.421875" defaultRowHeight="12.75"/>
  <cols>
    <col min="1" max="1" width="3.7109375" style="235" customWidth="1"/>
    <col min="2" max="2" width="6.421875" style="235" customWidth="1"/>
    <col min="3" max="3" width="6.140625" style="235" customWidth="1"/>
    <col min="4" max="4" width="6.57421875" style="235" customWidth="1"/>
    <col min="5" max="5" width="6.8515625" style="235" customWidth="1"/>
    <col min="6" max="6" width="6.7109375" style="235" customWidth="1"/>
    <col min="7" max="7" width="6.57421875" style="235" customWidth="1"/>
    <col min="8" max="8" width="6.7109375" style="235" customWidth="1"/>
    <col min="9" max="9" width="6.421875" style="235" customWidth="1"/>
    <col min="10" max="10" width="7.28125" style="235" customWidth="1"/>
    <col min="11" max="11" width="7.28125" style="235" bestFit="1" customWidth="1"/>
    <col min="12" max="13" width="6.421875" style="235" customWidth="1"/>
    <col min="14" max="14" width="6.7109375" style="235" customWidth="1"/>
    <col min="15" max="15" width="6.140625" style="235" customWidth="1"/>
    <col min="16" max="16" width="6.28125" style="235" customWidth="1"/>
    <col min="17" max="18" width="7.28125" style="235" bestFit="1" customWidth="1"/>
    <col min="19" max="19" width="5.8515625" style="235" customWidth="1"/>
    <col min="20" max="20" width="6.421875" style="235" customWidth="1"/>
    <col min="21" max="21" width="6.7109375" style="235" customWidth="1"/>
    <col min="22" max="16384" width="11.421875" style="235" customWidth="1"/>
  </cols>
  <sheetData>
    <row r="1" spans="1:22" ht="42" customHeight="1">
      <c r="A1" s="233" t="s">
        <v>385</v>
      </c>
      <c r="B1" s="240" t="s">
        <v>386</v>
      </c>
      <c r="C1" s="240"/>
      <c r="D1" s="240"/>
      <c r="E1" s="240"/>
      <c r="F1" s="240"/>
      <c r="G1" s="240"/>
      <c r="H1" s="240"/>
      <c r="I1" s="240"/>
      <c r="J1" s="240"/>
      <c r="K1" s="240"/>
      <c r="L1" s="240" t="s">
        <v>387</v>
      </c>
      <c r="M1" s="240"/>
      <c r="N1" s="240"/>
      <c r="O1" s="240"/>
      <c r="P1" s="240"/>
      <c r="Q1" s="240"/>
      <c r="R1" s="234"/>
      <c r="S1" s="234"/>
      <c r="T1" s="234"/>
      <c r="U1" s="234"/>
      <c r="V1" s="281" t="s">
        <v>594</v>
      </c>
    </row>
    <row r="2" spans="1:21" ht="30.75" customHeight="1">
      <c r="A2" s="233"/>
      <c r="B2" s="241">
        <v>1994</v>
      </c>
      <c r="C2" s="241">
        <v>1995</v>
      </c>
      <c r="D2" s="241">
        <v>1996</v>
      </c>
      <c r="E2" s="241">
        <v>1997</v>
      </c>
      <c r="F2" s="241">
        <v>1998</v>
      </c>
      <c r="G2" s="241">
        <v>1999</v>
      </c>
      <c r="H2" s="241">
        <v>2000</v>
      </c>
      <c r="I2" s="241">
        <v>2001</v>
      </c>
      <c r="J2" s="241">
        <v>2002</v>
      </c>
      <c r="K2" s="241">
        <v>2003</v>
      </c>
      <c r="L2" s="241">
        <v>1994</v>
      </c>
      <c r="M2" s="241">
        <v>1995</v>
      </c>
      <c r="N2" s="241">
        <v>1996</v>
      </c>
      <c r="O2" s="241">
        <v>1997</v>
      </c>
      <c r="P2" s="241">
        <v>1998</v>
      </c>
      <c r="Q2" s="241">
        <v>1999</v>
      </c>
      <c r="R2" s="241">
        <v>2000</v>
      </c>
      <c r="S2" s="241">
        <v>2001</v>
      </c>
      <c r="T2" s="241">
        <v>2002</v>
      </c>
      <c r="U2" s="241">
        <v>2003</v>
      </c>
    </row>
    <row r="3" spans="1:18" ht="24" customHeight="1">
      <c r="A3" s="236" t="s">
        <v>388</v>
      </c>
      <c r="B3" s="235" t="s">
        <v>23</v>
      </c>
      <c r="G3" s="242"/>
      <c r="H3" s="242">
        <v>800</v>
      </c>
      <c r="Q3" s="242"/>
      <c r="R3" s="242"/>
    </row>
    <row r="4" spans="1:21" ht="24" customHeight="1">
      <c r="A4" s="236" t="s">
        <v>84</v>
      </c>
      <c r="B4" s="242">
        <v>606530</v>
      </c>
      <c r="C4" s="242">
        <v>2153875</v>
      </c>
      <c r="D4" s="242">
        <v>1998600</v>
      </c>
      <c r="E4" s="242">
        <v>2694519</v>
      </c>
      <c r="F4" s="242">
        <v>6141500</v>
      </c>
      <c r="G4" s="242">
        <v>8134700</v>
      </c>
      <c r="H4" s="242">
        <v>8890542</v>
      </c>
      <c r="I4" s="242">
        <v>4703000</v>
      </c>
      <c r="J4" s="242">
        <v>3280000</v>
      </c>
      <c r="K4" s="242">
        <v>932950</v>
      </c>
      <c r="L4" s="242"/>
      <c r="M4" s="242"/>
      <c r="N4" s="242">
        <v>150000</v>
      </c>
      <c r="O4" s="242">
        <v>2001860</v>
      </c>
      <c r="P4" s="242">
        <v>442500</v>
      </c>
      <c r="Q4" s="242">
        <v>3242987</v>
      </c>
      <c r="R4" s="242">
        <v>4157000</v>
      </c>
      <c r="S4" s="242">
        <v>1936730</v>
      </c>
      <c r="T4" s="243">
        <v>900000</v>
      </c>
      <c r="U4" s="243">
        <v>4405046</v>
      </c>
    </row>
    <row r="5" spans="1:21" ht="24" customHeight="1">
      <c r="A5" s="236" t="s">
        <v>85</v>
      </c>
      <c r="B5" s="242">
        <v>5830510</v>
      </c>
      <c r="C5" s="242">
        <v>1921570</v>
      </c>
      <c r="D5" s="242">
        <v>4730871</v>
      </c>
      <c r="E5" s="242">
        <v>5198251</v>
      </c>
      <c r="F5" s="242">
        <v>10302013</v>
      </c>
      <c r="G5" s="242">
        <v>7327891</v>
      </c>
      <c r="H5" s="242">
        <v>5313164</v>
      </c>
      <c r="I5" s="242">
        <v>4033230</v>
      </c>
      <c r="J5" s="242">
        <v>3976725</v>
      </c>
      <c r="K5" s="242">
        <v>4415175</v>
      </c>
      <c r="L5" s="242">
        <v>14968174</v>
      </c>
      <c r="M5" s="242">
        <v>14791449</v>
      </c>
      <c r="N5" s="242">
        <v>15108523</v>
      </c>
      <c r="O5" s="242">
        <v>13558598</v>
      </c>
      <c r="P5" s="242">
        <v>25735760</v>
      </c>
      <c r="Q5" s="242">
        <v>13348896</v>
      </c>
      <c r="R5" s="242">
        <v>12514494</v>
      </c>
      <c r="S5" s="242">
        <v>6964588</v>
      </c>
      <c r="T5" s="243">
        <v>1850887</v>
      </c>
      <c r="U5" s="243">
        <v>4510354</v>
      </c>
    </row>
    <row r="6" spans="1:21" ht="24" customHeight="1">
      <c r="A6" s="236" t="s">
        <v>86</v>
      </c>
      <c r="B6" s="242">
        <v>18575837</v>
      </c>
      <c r="C6" s="242">
        <v>7734213</v>
      </c>
      <c r="D6" s="242">
        <v>6705472</v>
      </c>
      <c r="E6" s="242">
        <v>10970546</v>
      </c>
      <c r="F6" s="242">
        <v>19016964</v>
      </c>
      <c r="G6" s="242">
        <v>11179631</v>
      </c>
      <c r="H6" s="242">
        <v>14945333</v>
      </c>
      <c r="I6" s="242">
        <v>10603207</v>
      </c>
      <c r="J6" s="242">
        <v>7535765</v>
      </c>
      <c r="K6" s="242">
        <v>6747244</v>
      </c>
      <c r="L6" s="242">
        <v>3820727</v>
      </c>
      <c r="M6" s="242">
        <v>773450</v>
      </c>
      <c r="N6" s="242">
        <v>1469201</v>
      </c>
      <c r="O6" s="242">
        <v>3284530</v>
      </c>
      <c r="P6" s="242">
        <v>6468458</v>
      </c>
      <c r="Q6" s="242">
        <v>5874121</v>
      </c>
      <c r="R6" s="242">
        <v>5233927</v>
      </c>
      <c r="S6" s="242">
        <v>13300</v>
      </c>
      <c r="T6" s="243">
        <v>2688560</v>
      </c>
      <c r="U6" s="243">
        <v>12748734</v>
      </c>
    </row>
    <row r="7" spans="1:21" ht="24" customHeight="1">
      <c r="A7" s="236" t="s">
        <v>87</v>
      </c>
      <c r="B7" s="242">
        <v>14157513</v>
      </c>
      <c r="C7" s="242">
        <v>1642352</v>
      </c>
      <c r="D7" s="242">
        <v>5656560</v>
      </c>
      <c r="E7" s="242">
        <v>9339245</v>
      </c>
      <c r="F7" s="242">
        <v>17782458</v>
      </c>
      <c r="G7" s="242">
        <v>18552586</v>
      </c>
      <c r="H7" s="242">
        <v>15274074</v>
      </c>
      <c r="I7" s="242">
        <v>9284000</v>
      </c>
      <c r="J7" s="242">
        <v>9228000</v>
      </c>
      <c r="K7" s="242">
        <v>4939795</v>
      </c>
      <c r="L7" s="242">
        <v>1221558</v>
      </c>
      <c r="M7" s="242">
        <v>6724605</v>
      </c>
      <c r="N7" s="242">
        <v>8541907</v>
      </c>
      <c r="O7" s="242">
        <v>1770550</v>
      </c>
      <c r="P7" s="242">
        <v>3303900</v>
      </c>
      <c r="Q7" s="242">
        <v>2685000</v>
      </c>
      <c r="R7" s="242">
        <v>7760000</v>
      </c>
      <c r="S7" s="242"/>
      <c r="T7" s="243">
        <v>760000</v>
      </c>
      <c r="U7" s="243">
        <v>4354942</v>
      </c>
    </row>
    <row r="8" spans="1:21" ht="24" customHeight="1">
      <c r="A8" s="236" t="s">
        <v>88</v>
      </c>
      <c r="B8" s="242"/>
      <c r="C8" s="242">
        <v>108762</v>
      </c>
      <c r="D8" s="242">
        <v>14900</v>
      </c>
      <c r="E8" s="242"/>
      <c r="F8" s="242"/>
      <c r="G8" s="242">
        <v>700</v>
      </c>
      <c r="H8" s="242"/>
      <c r="I8" s="242"/>
      <c r="J8" s="242"/>
      <c r="K8" s="242">
        <v>29500</v>
      </c>
      <c r="L8" s="242"/>
      <c r="M8" s="242"/>
      <c r="N8" s="242"/>
      <c r="O8" s="242"/>
      <c r="P8" s="242"/>
      <c r="Q8" s="242"/>
      <c r="R8" s="242"/>
      <c r="S8" s="242"/>
      <c r="T8" s="243"/>
      <c r="U8" s="243"/>
    </row>
    <row r="9" spans="1:21" ht="24" customHeight="1">
      <c r="A9" s="236" t="s">
        <v>389</v>
      </c>
      <c r="B9" s="242">
        <v>44019479</v>
      </c>
      <c r="C9" s="242">
        <v>12272002</v>
      </c>
      <c r="D9" s="242">
        <v>25990376</v>
      </c>
      <c r="E9" s="242">
        <v>25990376</v>
      </c>
      <c r="F9" s="242">
        <v>29300924</v>
      </c>
      <c r="G9" s="242">
        <v>11391968</v>
      </c>
      <c r="H9" s="242">
        <v>27082429</v>
      </c>
      <c r="I9" s="242">
        <v>12186384</v>
      </c>
      <c r="J9" s="242">
        <v>11806296</v>
      </c>
      <c r="K9" s="242">
        <v>10309857</v>
      </c>
      <c r="L9" s="242">
        <v>16935544</v>
      </c>
      <c r="M9" s="242">
        <v>39160812</v>
      </c>
      <c r="N9" s="242">
        <v>42148430</v>
      </c>
      <c r="O9" s="242">
        <v>36020035</v>
      </c>
      <c r="P9" s="242">
        <v>60408239</v>
      </c>
      <c r="Q9" s="242">
        <v>50929031</v>
      </c>
      <c r="R9" s="242">
        <v>15685180</v>
      </c>
      <c r="S9" s="242">
        <v>9630114</v>
      </c>
      <c r="T9" s="243">
        <v>2657329</v>
      </c>
      <c r="U9" s="243">
        <v>17294741</v>
      </c>
    </row>
    <row r="10" spans="1:21" ht="24" customHeight="1">
      <c r="A10" s="236" t="s">
        <v>548</v>
      </c>
      <c r="B10" s="242">
        <f>SUM(B4:B9)</f>
        <v>83189869</v>
      </c>
      <c r="C10" s="242">
        <f>SUM(C4:C9)</f>
        <v>25832774</v>
      </c>
      <c r="D10" s="242">
        <f>SUM(D4:D9)</f>
        <v>45096779</v>
      </c>
      <c r="E10" s="242">
        <f>SUM(E4:E9)</f>
        <v>54192937</v>
      </c>
      <c r="F10" s="242">
        <f>SUM(F4:F9)</f>
        <v>82543859</v>
      </c>
      <c r="G10" s="242">
        <f>SUM(G3:G9)</f>
        <v>56587476</v>
      </c>
      <c r="H10" s="242">
        <f>SUM(H3:H9)</f>
        <v>71506342</v>
      </c>
      <c r="I10" s="242">
        <f>SUM(I4:I9)</f>
        <v>40809821</v>
      </c>
      <c r="J10" s="242">
        <f>SUM(J4:J9)</f>
        <v>35826786</v>
      </c>
      <c r="K10" s="242">
        <f>SUM(K4:K9)</f>
        <v>27374521</v>
      </c>
      <c r="L10" s="242">
        <f>SUM(L4:L9)</f>
        <v>36946003</v>
      </c>
      <c r="M10" s="242">
        <f>SUM(M5:M9)</f>
        <v>61450316</v>
      </c>
      <c r="N10" s="242">
        <f>SUM(N4:N9)</f>
        <v>67418061</v>
      </c>
      <c r="O10" s="242">
        <f>SUM(O4:O9)</f>
        <v>56635573</v>
      </c>
      <c r="P10" s="242">
        <f>SUM(P4:P9)</f>
        <v>96358857</v>
      </c>
      <c r="Q10" s="242">
        <f>SUM(Q3:Q9)</f>
        <v>76080035</v>
      </c>
      <c r="R10" s="242">
        <f>SUM(R3:R9)</f>
        <v>45350601</v>
      </c>
      <c r="S10" s="242">
        <f>SUM(S4:S9)</f>
        <v>18544732</v>
      </c>
      <c r="T10" s="243">
        <f>SUM(T4:T9)</f>
        <v>8856776</v>
      </c>
      <c r="U10" s="243">
        <f>SUM(U4:U9)</f>
        <v>43313817</v>
      </c>
    </row>
  </sheetData>
  <hyperlinks>
    <hyperlink ref="V1" location="Indice!A1" display="Indice!A1"/>
  </hyperlinks>
  <printOptions gridLines="1" horizontalCentered="1"/>
  <pageMargins left="0.75" right="0.75" top="2.716535433070866" bottom="1" header="0.3937007874015748" footer="0.7874015748031497"/>
  <pageSetup horizontalDpi="300" verticalDpi="300" orientation="landscape" r:id="rId1"/>
  <headerFooter alignWithMargins="0">
    <oddHeader>&amp;LSERVICIO AGRÍCOLA Y GANADERO
Departamento Protección Agrícola
Viñas y Vinos&amp;C&amp;14
PRODUCCIÓN REGIONAL DE VINOS Y MOSTOS
DE VIDES DE CONSUMO FRESCO
(1994 - 2003) Litros&amp;R&amp;12CUADRO Nº  39</oddHeader>
    <oddFooter>&amp;L&amp;F</oddFooter>
  </headerFooter>
</worksheet>
</file>

<file path=xl/worksheets/sheet45.xml><?xml version="1.0" encoding="utf-8"?>
<worksheet xmlns="http://schemas.openxmlformats.org/spreadsheetml/2006/main" xmlns:r="http://schemas.openxmlformats.org/officeDocument/2006/relationships">
  <dimension ref="A1:J15"/>
  <sheetViews>
    <sheetView zoomScale="75" zoomScaleNormal="75" workbookViewId="0" topLeftCell="A1">
      <selection activeCell="J1" sqref="J1"/>
    </sheetView>
  </sheetViews>
  <sheetFormatPr defaultColWidth="11.421875" defaultRowHeight="12.75"/>
  <cols>
    <col min="1" max="7" width="12.7109375" style="8" customWidth="1"/>
    <col min="8" max="8" width="16.57421875" style="8" customWidth="1"/>
    <col min="9" max="9" width="14.00390625" style="8" customWidth="1"/>
    <col min="10" max="10" width="11.421875" style="8" customWidth="1"/>
  </cols>
  <sheetData>
    <row r="1" spans="1:10" ht="18">
      <c r="A1" s="86" t="s">
        <v>346</v>
      </c>
      <c r="B1" s="359" t="s">
        <v>483</v>
      </c>
      <c r="C1" s="360"/>
      <c r="D1" s="361"/>
      <c r="E1" s="359" t="s">
        <v>484</v>
      </c>
      <c r="F1" s="360"/>
      <c r="G1" s="361"/>
      <c r="H1" s="359" t="s">
        <v>390</v>
      </c>
      <c r="I1" s="361"/>
      <c r="J1" s="281" t="s">
        <v>594</v>
      </c>
    </row>
    <row r="2" spans="1:9" ht="18">
      <c r="A2" s="86"/>
      <c r="B2" s="9" t="s">
        <v>391</v>
      </c>
      <c r="C2" s="9" t="s">
        <v>392</v>
      </c>
      <c r="D2" s="9" t="s">
        <v>393</v>
      </c>
      <c r="E2" s="9" t="s">
        <v>394</v>
      </c>
      <c r="F2" s="9" t="s">
        <v>392</v>
      </c>
      <c r="G2" s="9" t="s">
        <v>393</v>
      </c>
      <c r="H2" s="9" t="s">
        <v>394</v>
      </c>
      <c r="I2" s="9" t="s">
        <v>393</v>
      </c>
    </row>
    <row r="3" spans="1:9" ht="24.75" customHeight="1">
      <c r="A3" s="9">
        <v>1991</v>
      </c>
      <c r="B3" s="214" t="s">
        <v>395</v>
      </c>
      <c r="C3" s="214" t="s">
        <v>396</v>
      </c>
      <c r="D3" s="214"/>
      <c r="E3" s="214" t="s">
        <v>397</v>
      </c>
      <c r="F3" s="214">
        <v>272.852</v>
      </c>
      <c r="G3" s="214"/>
      <c r="H3" s="214" t="s">
        <v>398</v>
      </c>
      <c r="I3" s="214"/>
    </row>
    <row r="4" spans="1:9" ht="24.75" customHeight="1">
      <c r="A4" s="9">
        <v>1992</v>
      </c>
      <c r="B4" s="214" t="s">
        <v>399</v>
      </c>
      <c r="C4" s="214" t="s">
        <v>400</v>
      </c>
      <c r="D4" s="214" t="s">
        <v>401</v>
      </c>
      <c r="E4" s="214" t="s">
        <v>402</v>
      </c>
      <c r="F4" s="214">
        <v>422.03</v>
      </c>
      <c r="G4" s="214" t="s">
        <v>403</v>
      </c>
      <c r="H4" s="214" t="s">
        <v>404</v>
      </c>
      <c r="I4" s="214"/>
    </row>
    <row r="5" spans="1:9" ht="24.75" customHeight="1">
      <c r="A5" s="9">
        <v>1993</v>
      </c>
      <c r="B5" s="214" t="s">
        <v>405</v>
      </c>
      <c r="C5" s="214">
        <v>678.583</v>
      </c>
      <c r="D5" s="214">
        <v>286</v>
      </c>
      <c r="E5" s="214" t="s">
        <v>406</v>
      </c>
      <c r="F5" s="214">
        <v>526.234</v>
      </c>
      <c r="G5" s="214" t="s">
        <v>407</v>
      </c>
      <c r="H5" s="214" t="s">
        <v>408</v>
      </c>
      <c r="I5" s="214"/>
    </row>
    <row r="6" spans="1:9" ht="24.75" customHeight="1">
      <c r="A6" s="9">
        <v>1994</v>
      </c>
      <c r="B6" s="214" t="s">
        <v>409</v>
      </c>
      <c r="C6" s="214" t="s">
        <v>410</v>
      </c>
      <c r="D6" s="214">
        <v>792.687</v>
      </c>
      <c r="E6" s="214" t="s">
        <v>411</v>
      </c>
      <c r="F6" s="214">
        <v>169.531</v>
      </c>
      <c r="G6" s="214" t="s">
        <v>412</v>
      </c>
      <c r="H6" s="214" t="s">
        <v>413</v>
      </c>
      <c r="I6" s="214"/>
    </row>
    <row r="7" spans="1:9" ht="24.75" customHeight="1">
      <c r="A7" s="9">
        <v>1995</v>
      </c>
      <c r="B7" s="214" t="s">
        <v>414</v>
      </c>
      <c r="C7" s="214" t="s">
        <v>415</v>
      </c>
      <c r="D7" s="214" t="s">
        <v>416</v>
      </c>
      <c r="E7" s="214" t="s">
        <v>417</v>
      </c>
      <c r="F7" s="214">
        <v>403.24</v>
      </c>
      <c r="G7" s="214" t="s">
        <v>418</v>
      </c>
      <c r="H7" s="214" t="s">
        <v>419</v>
      </c>
      <c r="I7" s="214"/>
    </row>
    <row r="8" spans="1:9" ht="24.75" customHeight="1">
      <c r="A8" s="9">
        <v>1996</v>
      </c>
      <c r="B8" s="214" t="s">
        <v>420</v>
      </c>
      <c r="C8" s="214" t="s">
        <v>421</v>
      </c>
      <c r="D8" s="214" t="s">
        <v>422</v>
      </c>
      <c r="E8" s="214" t="s">
        <v>423</v>
      </c>
      <c r="F8" s="214">
        <v>188.78</v>
      </c>
      <c r="G8" s="214" t="s">
        <v>424</v>
      </c>
      <c r="H8" s="214" t="s">
        <v>425</v>
      </c>
      <c r="I8" s="214"/>
    </row>
    <row r="9" spans="1:9" ht="24.75" customHeight="1">
      <c r="A9" s="9">
        <v>1997</v>
      </c>
      <c r="B9" s="214" t="s">
        <v>426</v>
      </c>
      <c r="C9" s="214">
        <v>865.503</v>
      </c>
      <c r="D9" s="214" t="s">
        <v>427</v>
      </c>
      <c r="E9" s="214" t="s">
        <v>428</v>
      </c>
      <c r="F9" s="214">
        <v>194.664</v>
      </c>
      <c r="G9" s="214" t="s">
        <v>429</v>
      </c>
      <c r="H9" s="214" t="s">
        <v>430</v>
      </c>
      <c r="I9" s="214"/>
    </row>
    <row r="10" spans="1:9" ht="24.75" customHeight="1">
      <c r="A10" s="9">
        <v>1998</v>
      </c>
      <c r="B10" s="214">
        <v>444006609</v>
      </c>
      <c r="C10" s="214" t="s">
        <v>431</v>
      </c>
      <c r="D10" s="214" t="s">
        <v>432</v>
      </c>
      <c r="E10" s="214" t="s">
        <v>433</v>
      </c>
      <c r="F10" s="214">
        <v>365.807</v>
      </c>
      <c r="G10" s="214" t="s">
        <v>434</v>
      </c>
      <c r="H10" s="214" t="s">
        <v>435</v>
      </c>
      <c r="I10" s="214"/>
    </row>
    <row r="11" spans="1:9" ht="23.25" customHeight="1">
      <c r="A11" s="9">
        <v>1999</v>
      </c>
      <c r="B11" s="215">
        <v>371427785</v>
      </c>
      <c r="C11" s="215">
        <v>755165</v>
      </c>
      <c r="D11" s="215">
        <v>4029409</v>
      </c>
      <c r="E11" s="215">
        <v>56587476</v>
      </c>
      <c r="F11" s="215">
        <v>456608</v>
      </c>
      <c r="G11" s="215">
        <v>76080035</v>
      </c>
      <c r="H11" s="215">
        <v>157595258</v>
      </c>
      <c r="I11" s="215">
        <v>9909518</v>
      </c>
    </row>
    <row r="12" spans="1:9" ht="22.5" customHeight="1">
      <c r="A12" s="9">
        <v>2000</v>
      </c>
      <c r="B12" s="215">
        <v>570431117</v>
      </c>
      <c r="C12" s="215">
        <v>1344934</v>
      </c>
      <c r="D12" s="215">
        <v>11859175</v>
      </c>
      <c r="E12" s="215">
        <v>71506342</v>
      </c>
      <c r="F12" s="215">
        <v>508339</v>
      </c>
      <c r="G12" s="215">
        <v>45350601</v>
      </c>
      <c r="H12" s="215">
        <v>170841994</v>
      </c>
      <c r="I12" s="215">
        <v>44064794</v>
      </c>
    </row>
    <row r="13" spans="1:9" ht="22.5" customHeight="1">
      <c r="A13" s="9">
        <v>2001</v>
      </c>
      <c r="B13" s="215">
        <v>504368735</v>
      </c>
      <c r="C13" s="215">
        <v>804781</v>
      </c>
      <c r="D13" s="215">
        <v>13660290</v>
      </c>
      <c r="E13" s="215">
        <v>40809821</v>
      </c>
      <c r="F13" s="215">
        <v>22630</v>
      </c>
      <c r="G13" s="215">
        <v>18544732</v>
      </c>
      <c r="H13" s="215">
        <v>143957958</v>
      </c>
      <c r="I13" s="215">
        <v>25899046</v>
      </c>
    </row>
    <row r="14" spans="1:9" ht="22.5" customHeight="1">
      <c r="A14" s="48">
        <v>2002</v>
      </c>
      <c r="B14" s="215">
        <v>526496416</v>
      </c>
      <c r="C14" s="215">
        <v>728171</v>
      </c>
      <c r="D14" s="215">
        <v>12030728</v>
      </c>
      <c r="E14" s="215">
        <v>35826786</v>
      </c>
      <c r="F14" s="215">
        <v>376970</v>
      </c>
      <c r="G14" s="215">
        <v>8856776</v>
      </c>
      <c r="H14" s="215">
        <v>92127631</v>
      </c>
      <c r="I14" s="215">
        <v>33999483</v>
      </c>
    </row>
    <row r="15" spans="1:9" ht="23.25" customHeight="1">
      <c r="A15" s="48">
        <v>2003</v>
      </c>
      <c r="B15" s="215">
        <v>640847562</v>
      </c>
      <c r="C15" s="215">
        <v>699351</v>
      </c>
      <c r="D15" s="215">
        <v>7763658</v>
      </c>
      <c r="E15" s="215">
        <v>27374521</v>
      </c>
      <c r="F15" s="215">
        <v>444930</v>
      </c>
      <c r="G15" s="215">
        <v>43313817</v>
      </c>
      <c r="H15" s="215">
        <v>135164091</v>
      </c>
      <c r="I15" s="215">
        <v>28714771</v>
      </c>
    </row>
  </sheetData>
  <mergeCells count="3">
    <mergeCell ref="B1:D1"/>
    <mergeCell ref="E1:G1"/>
    <mergeCell ref="H1:I1"/>
  </mergeCells>
  <hyperlinks>
    <hyperlink ref="J1" location="Indice!A1" display="Indice!A1"/>
  </hyperlinks>
  <printOptions gridLines="1" horizontalCentered="1" verticalCentered="1"/>
  <pageMargins left="0.75" right="0.75" top="1.3385826771653544" bottom="1" header="0.3937007874015748" footer="0.7874015748031497"/>
  <pageSetup horizontalDpi="300" verticalDpi="300" orientation="landscape" r:id="rId1"/>
  <headerFooter alignWithMargins="0">
    <oddHeader>&amp;LSERVICIO AGRÍCOLA Y GANADERO
Departamento Protección Agrícola
Viñas y Vinos&amp;C&amp;14
PRODUCCIÓN NACIONAL DE VINOS, CHICHAS Y MOSTOS
Años  1991  -  2003  (Litros)&amp;R&amp;12CUADRO Nº  40</oddHeader>
    <oddFooter>&amp;L&amp;F</oddFooter>
  </headerFooter>
</worksheet>
</file>

<file path=xl/worksheets/sheet5.xml><?xml version="1.0" encoding="utf-8"?>
<worksheet xmlns="http://schemas.openxmlformats.org/spreadsheetml/2006/main" xmlns:r="http://schemas.openxmlformats.org/officeDocument/2006/relationships">
  <dimension ref="A1:E10"/>
  <sheetViews>
    <sheetView workbookViewId="0" topLeftCell="A1">
      <selection activeCell="E1" sqref="E1"/>
    </sheetView>
  </sheetViews>
  <sheetFormatPr defaultColWidth="11.421875" defaultRowHeight="12.75"/>
  <cols>
    <col min="1" max="4" width="22.7109375" style="8" customWidth="1"/>
    <col min="5" max="5" width="11.421875" style="8" customWidth="1"/>
  </cols>
  <sheetData>
    <row r="1" spans="1:5" ht="20.25">
      <c r="A1" s="303" t="s">
        <v>0</v>
      </c>
      <c r="B1" s="302" t="s">
        <v>2</v>
      </c>
      <c r="C1" s="302"/>
      <c r="D1" s="303" t="s">
        <v>3</v>
      </c>
      <c r="E1" s="281" t="s">
        <v>594</v>
      </c>
    </row>
    <row r="2" spans="1:4" ht="18">
      <c r="A2" s="303"/>
      <c r="B2" s="12" t="s">
        <v>12</v>
      </c>
      <c r="C2" s="12" t="s">
        <v>13</v>
      </c>
      <c r="D2" s="303"/>
    </row>
    <row r="3" spans="1:4" ht="24.75" customHeight="1">
      <c r="A3" s="9" t="s">
        <v>5</v>
      </c>
      <c r="B3" s="108">
        <v>218.1</v>
      </c>
      <c r="C3" s="108">
        <v>1908.7</v>
      </c>
      <c r="D3" s="108">
        <f aca="true" t="shared" si="0" ref="D3:D10">SUM(B3:C3)</f>
        <v>2126.8</v>
      </c>
    </row>
    <row r="4" spans="1:4" ht="24.75" customHeight="1">
      <c r="A4" s="9" t="s">
        <v>6</v>
      </c>
      <c r="B4" s="108">
        <v>2813.3</v>
      </c>
      <c r="C4" s="108">
        <v>2193.1</v>
      </c>
      <c r="D4" s="108">
        <f t="shared" si="0"/>
        <v>5006.4</v>
      </c>
    </row>
    <row r="5" spans="1:4" ht="24.75" customHeight="1">
      <c r="A5" s="9" t="s">
        <v>14</v>
      </c>
      <c r="B5" s="108">
        <v>3299.2</v>
      </c>
      <c r="C5" s="108">
        <v>27161.4</v>
      </c>
      <c r="D5" s="108">
        <f t="shared" si="0"/>
        <v>30460.600000000002</v>
      </c>
    </row>
    <row r="6" spans="1:4" ht="24.75" customHeight="1">
      <c r="A6" s="9" t="s">
        <v>8</v>
      </c>
      <c r="B6" s="108">
        <v>10727.4</v>
      </c>
      <c r="C6" s="108">
        <v>36150</v>
      </c>
      <c r="D6" s="108">
        <f t="shared" si="0"/>
        <v>46877.4</v>
      </c>
    </row>
    <row r="7" spans="1:4" ht="24.75" customHeight="1">
      <c r="A7" s="9" t="s">
        <v>9</v>
      </c>
      <c r="B7" s="108">
        <v>6869.3</v>
      </c>
      <c r="C7" s="108">
        <v>6762.8</v>
      </c>
      <c r="D7" s="108">
        <f t="shared" si="0"/>
        <v>13632.1</v>
      </c>
    </row>
    <row r="8" spans="1:4" ht="24.75" customHeight="1">
      <c r="A8" s="9" t="s">
        <v>489</v>
      </c>
      <c r="B8" s="108">
        <v>4.5</v>
      </c>
      <c r="C8" s="108"/>
      <c r="D8" s="108">
        <f t="shared" si="0"/>
        <v>4.5</v>
      </c>
    </row>
    <row r="9" spans="1:4" ht="24.75" customHeight="1">
      <c r="A9" s="9" t="s">
        <v>10</v>
      </c>
      <c r="B9" s="108">
        <v>1690</v>
      </c>
      <c r="C9" s="108">
        <v>8771</v>
      </c>
      <c r="D9" s="108">
        <f t="shared" si="0"/>
        <v>10461</v>
      </c>
    </row>
    <row r="10" spans="1:4" ht="24.75" customHeight="1">
      <c r="A10" s="12" t="s">
        <v>15</v>
      </c>
      <c r="B10" s="133">
        <f>SUM(B3:B9)</f>
        <v>25621.8</v>
      </c>
      <c r="C10" s="133">
        <f>SUM(C3:C9)</f>
        <v>82947</v>
      </c>
      <c r="D10" s="133">
        <f t="shared" si="0"/>
        <v>108568.8</v>
      </c>
    </row>
  </sheetData>
  <mergeCells count="3">
    <mergeCell ref="B1:C1"/>
    <mergeCell ref="A1:A2"/>
    <mergeCell ref="D1:D2"/>
  </mergeCells>
  <hyperlinks>
    <hyperlink ref="E1" location="Indice!A1" display="Indice!A1"/>
  </hyperlinks>
  <printOptions gridLines="1" horizontalCentered="1" verticalCentered="1"/>
  <pageMargins left="0.75" right="0.75" top="1.1811023622047245" bottom="0.3937007874015748" header="0.3937007874015748" footer="0.5905511811023623"/>
  <pageSetup horizontalDpi="300" verticalDpi="300" orientation="landscape" r:id="rId1"/>
  <headerFooter alignWithMargins="0">
    <oddHeader>&amp;LSERVICIO AGRICOLA Y GANADERO
Departamento Protección Agrícola
Viñas y Vinos&amp;C&amp;14
CATASTRO NACIONAL DE VIDES
PARA VINIFICACIÓN (ha.)&amp;R&amp;12CUADRO Nº  2</oddHeader>
    <oddFooter>&amp;L&amp;F</oddFooter>
  </headerFooter>
</worksheet>
</file>

<file path=xl/worksheets/sheet6.xml><?xml version="1.0" encoding="utf-8"?>
<worksheet xmlns="http://schemas.openxmlformats.org/spreadsheetml/2006/main" xmlns:r="http://schemas.openxmlformats.org/officeDocument/2006/relationships">
  <dimension ref="A1:F9"/>
  <sheetViews>
    <sheetView workbookViewId="0" topLeftCell="A1">
      <selection activeCell="F1" sqref="F1"/>
    </sheetView>
  </sheetViews>
  <sheetFormatPr defaultColWidth="11.421875" defaultRowHeight="12.75"/>
  <cols>
    <col min="1" max="1" width="20.7109375" style="8" customWidth="1"/>
    <col min="2" max="4" width="17.7109375" style="8" customWidth="1"/>
    <col min="5" max="5" width="20.7109375" style="8" customWidth="1"/>
    <col min="6" max="6" width="11.421875" style="8" customWidth="1"/>
  </cols>
  <sheetData>
    <row r="1" spans="1:6" ht="36">
      <c r="A1" s="11" t="s">
        <v>59</v>
      </c>
      <c r="B1" s="11" t="s">
        <v>80</v>
      </c>
      <c r="C1" s="11" t="s">
        <v>81</v>
      </c>
      <c r="D1" s="11" t="s">
        <v>82</v>
      </c>
      <c r="E1" s="56" t="s">
        <v>83</v>
      </c>
      <c r="F1" s="281" t="s">
        <v>594</v>
      </c>
    </row>
    <row r="2" spans="1:5" ht="24.75" customHeight="1">
      <c r="A2" s="9" t="s">
        <v>84</v>
      </c>
      <c r="B2" s="108">
        <v>2127</v>
      </c>
      <c r="C2" s="109"/>
      <c r="D2" s="109"/>
      <c r="E2" s="108">
        <f aca="true" t="shared" si="0" ref="E2:E9">SUM(B2:D2)</f>
        <v>2127</v>
      </c>
    </row>
    <row r="3" spans="1:5" ht="24.75" customHeight="1">
      <c r="A3" s="9" t="s">
        <v>85</v>
      </c>
      <c r="B3" s="108">
        <v>4887</v>
      </c>
      <c r="C3" s="108">
        <v>118.7</v>
      </c>
      <c r="D3" s="108">
        <v>0</v>
      </c>
      <c r="E3" s="108">
        <f t="shared" si="0"/>
        <v>5005.7</v>
      </c>
    </row>
    <row r="4" spans="1:5" ht="24.75" customHeight="1">
      <c r="A4" s="9" t="s">
        <v>86</v>
      </c>
      <c r="B4" s="108">
        <v>29408</v>
      </c>
      <c r="C4" s="108">
        <v>1051.5</v>
      </c>
      <c r="D4" s="108">
        <v>1.3</v>
      </c>
      <c r="E4" s="108">
        <f t="shared" si="0"/>
        <v>30460.8</v>
      </c>
    </row>
    <row r="5" spans="1:5" ht="24.75" customHeight="1">
      <c r="A5" s="9" t="s">
        <v>87</v>
      </c>
      <c r="B5" s="108">
        <v>34829</v>
      </c>
      <c r="C5" s="108">
        <v>11965</v>
      </c>
      <c r="D5" s="108">
        <v>83.1</v>
      </c>
      <c r="E5" s="108">
        <f t="shared" si="0"/>
        <v>46877.1</v>
      </c>
    </row>
    <row r="6" spans="1:5" ht="24.75" customHeight="1">
      <c r="A6" s="9" t="s">
        <v>88</v>
      </c>
      <c r="B6" s="108">
        <v>1117</v>
      </c>
      <c r="C6" s="108">
        <v>12463</v>
      </c>
      <c r="D6" s="108">
        <v>52</v>
      </c>
      <c r="E6" s="108">
        <f t="shared" si="0"/>
        <v>13632</v>
      </c>
    </row>
    <row r="7" spans="1:5" ht="24.75" customHeight="1">
      <c r="A7" s="9" t="s">
        <v>490</v>
      </c>
      <c r="B7" s="108">
        <v>5</v>
      </c>
      <c r="C7" s="108"/>
      <c r="D7" s="108"/>
      <c r="E7" s="108">
        <f t="shared" si="0"/>
        <v>5</v>
      </c>
    </row>
    <row r="8" spans="1:5" ht="24.75" customHeight="1">
      <c r="A8" s="9" t="s">
        <v>10</v>
      </c>
      <c r="B8" s="108">
        <v>10440</v>
      </c>
      <c r="C8" s="108">
        <v>21.1</v>
      </c>
      <c r="D8" s="108">
        <v>0</v>
      </c>
      <c r="E8" s="108">
        <f t="shared" si="0"/>
        <v>10461.1</v>
      </c>
    </row>
    <row r="9" spans="1:5" ht="24.75" customHeight="1">
      <c r="A9" s="12" t="s">
        <v>3</v>
      </c>
      <c r="B9" s="133">
        <f>SUM(B2:B8)</f>
        <v>82813</v>
      </c>
      <c r="C9" s="133">
        <f>SUM(C2:C8)</f>
        <v>25619.3</v>
      </c>
      <c r="D9" s="133">
        <f>SUM(D2:D8)</f>
        <v>136.39999999999998</v>
      </c>
      <c r="E9" s="133">
        <f t="shared" si="0"/>
        <v>108568.7</v>
      </c>
    </row>
  </sheetData>
  <hyperlinks>
    <hyperlink ref="F1" location="Indice!A1" display="Indice!A1"/>
  </hyperlinks>
  <printOptions gridLines="1" horizontalCentered="1" verticalCentered="1"/>
  <pageMargins left="0.75" right="0.75" top="0.5118110236220472" bottom="1" header="0.3937007874015748" footer="0.5905511811023623"/>
  <pageSetup horizontalDpi="300" verticalDpi="300" orientation="landscape" r:id="rId1"/>
  <headerFooter alignWithMargins="0">
    <oddHeader>&amp;LSERVICIO AGRÍCOLA Y GANADERO
Departamento Protección Agrícola
Viñas y Vinos&amp;C&amp;14
CATASTRO NACIONAL DE SUPERFICIE PLANTADA DE VIDES
PARA VINIFICACIÓN SEGÚN RÉGIMEN HÍDRICO
(ha.)&amp;R&amp;12CUADRO Nº  3</oddHeader>
    <oddFooter>&amp;L&amp;F</oddFooter>
  </headerFooter>
</worksheet>
</file>

<file path=xl/worksheets/sheet7.xml><?xml version="1.0" encoding="utf-8"?>
<worksheet xmlns="http://schemas.openxmlformats.org/spreadsheetml/2006/main" xmlns:r="http://schemas.openxmlformats.org/officeDocument/2006/relationships">
  <dimension ref="A1:G11"/>
  <sheetViews>
    <sheetView zoomScale="75" zoomScaleNormal="75" workbookViewId="0" topLeftCell="A1">
      <selection activeCell="G1" sqref="G1"/>
    </sheetView>
  </sheetViews>
  <sheetFormatPr defaultColWidth="11.421875" defaultRowHeight="12.75"/>
  <cols>
    <col min="1" max="1" width="20.7109375" style="8" customWidth="1"/>
    <col min="2" max="2" width="18.421875" style="8" customWidth="1"/>
    <col min="3" max="5" width="20.7109375" style="8" customWidth="1"/>
    <col min="6" max="6" width="14.7109375" style="0" customWidth="1"/>
  </cols>
  <sheetData>
    <row r="1" spans="1:7" ht="26.25" customHeight="1">
      <c r="A1" s="291" t="s">
        <v>0</v>
      </c>
      <c r="B1" s="292" t="s">
        <v>536</v>
      </c>
      <c r="C1" s="292"/>
      <c r="D1" s="292"/>
      <c r="E1" s="292"/>
      <c r="F1" s="293" t="s">
        <v>70</v>
      </c>
      <c r="G1" s="281" t="s">
        <v>594</v>
      </c>
    </row>
    <row r="2" spans="1:6" ht="37.5" customHeight="1">
      <c r="A2" s="291"/>
      <c r="B2" s="30" t="s">
        <v>537</v>
      </c>
      <c r="C2" s="30" t="s">
        <v>538</v>
      </c>
      <c r="D2" s="30" t="s">
        <v>539</v>
      </c>
      <c r="E2" s="30" t="s">
        <v>379</v>
      </c>
      <c r="F2" s="293"/>
    </row>
    <row r="3" spans="1:6" ht="37.5" customHeight="1">
      <c r="A3" s="135"/>
      <c r="B3" s="30"/>
      <c r="C3" s="30"/>
      <c r="D3" s="30"/>
      <c r="E3" s="30"/>
      <c r="F3" s="147"/>
    </row>
    <row r="4" spans="1:6" ht="24.75" customHeight="1">
      <c r="A4" s="48" t="s">
        <v>5</v>
      </c>
      <c r="B4" s="108">
        <v>1244</v>
      </c>
      <c r="C4" s="108">
        <v>852.9</v>
      </c>
      <c r="D4" s="108"/>
      <c r="E4" s="108">
        <v>29.9</v>
      </c>
      <c r="F4" s="108">
        <f>SUM(B4:E4)</f>
        <v>2126.8</v>
      </c>
    </row>
    <row r="5" spans="1:6" ht="24.75" customHeight="1">
      <c r="A5" s="9" t="s">
        <v>6</v>
      </c>
      <c r="B5" s="110">
        <v>4716</v>
      </c>
      <c r="C5" s="110">
        <v>43</v>
      </c>
      <c r="D5" s="110">
        <v>145</v>
      </c>
      <c r="E5" s="110">
        <v>102</v>
      </c>
      <c r="F5" s="108">
        <f aca="true" t="shared" si="0" ref="F5:F10">SUM(B5:E5)</f>
        <v>5006</v>
      </c>
    </row>
    <row r="6" spans="1:6" ht="24.75" customHeight="1">
      <c r="A6" s="9" t="s">
        <v>7</v>
      </c>
      <c r="B6" s="110">
        <v>24107</v>
      </c>
      <c r="C6" s="110">
        <v>3986</v>
      </c>
      <c r="D6" s="110">
        <v>407</v>
      </c>
      <c r="E6" s="110">
        <v>1961</v>
      </c>
      <c r="F6" s="108">
        <f t="shared" si="0"/>
        <v>30461</v>
      </c>
    </row>
    <row r="7" spans="1:6" ht="24.75" customHeight="1">
      <c r="A7" s="9" t="s">
        <v>8</v>
      </c>
      <c r="B7" s="110">
        <v>31002</v>
      </c>
      <c r="C7" s="110">
        <v>5665</v>
      </c>
      <c r="D7" s="110">
        <v>8520</v>
      </c>
      <c r="E7" s="110">
        <v>1690</v>
      </c>
      <c r="F7" s="108">
        <f t="shared" si="0"/>
        <v>46877</v>
      </c>
    </row>
    <row r="8" spans="1:6" ht="24.75" customHeight="1">
      <c r="A8" s="9" t="s">
        <v>9</v>
      </c>
      <c r="B8" s="110">
        <v>1843</v>
      </c>
      <c r="C8" s="110">
        <v>27</v>
      </c>
      <c r="D8" s="110">
        <v>11640</v>
      </c>
      <c r="E8" s="110">
        <v>122</v>
      </c>
      <c r="F8" s="108">
        <f t="shared" si="0"/>
        <v>13632</v>
      </c>
    </row>
    <row r="9" spans="1:6" ht="24.75" customHeight="1">
      <c r="A9" s="9" t="s">
        <v>489</v>
      </c>
      <c r="B9" s="110">
        <v>5</v>
      </c>
      <c r="C9" s="110"/>
      <c r="D9" s="110"/>
      <c r="E9" s="110"/>
      <c r="F9" s="108">
        <f t="shared" si="0"/>
        <v>5</v>
      </c>
    </row>
    <row r="10" spans="1:6" ht="24.75" customHeight="1">
      <c r="A10" s="9" t="s">
        <v>10</v>
      </c>
      <c r="B10" s="110">
        <v>9069</v>
      </c>
      <c r="C10" s="110">
        <v>842</v>
      </c>
      <c r="D10" s="110">
        <v>5</v>
      </c>
      <c r="E10" s="110">
        <v>545</v>
      </c>
      <c r="F10" s="108">
        <f t="shared" si="0"/>
        <v>10461</v>
      </c>
    </row>
    <row r="11" spans="1:6" ht="37.5" customHeight="1">
      <c r="A11" s="47" t="s">
        <v>123</v>
      </c>
      <c r="B11" s="132">
        <f>SUM(B4:B10)</f>
        <v>71986</v>
      </c>
      <c r="C11" s="132">
        <f>SUM(C4:C10)</f>
        <v>11415.9</v>
      </c>
      <c r="D11" s="132">
        <f>SUM(D4:D10)</f>
        <v>20717</v>
      </c>
      <c r="E11" s="132">
        <f>SUM(E4:E10)</f>
        <v>4449.9</v>
      </c>
      <c r="F11" s="133">
        <f>SUM(B11:E11)</f>
        <v>108568.79999999999</v>
      </c>
    </row>
  </sheetData>
  <mergeCells count="3">
    <mergeCell ref="A1:A2"/>
    <mergeCell ref="B1:E1"/>
    <mergeCell ref="F1:F2"/>
  </mergeCells>
  <hyperlinks>
    <hyperlink ref="G1" location="Indice!A1" display="Indice!A1"/>
  </hyperlinks>
  <printOptions gridLines="1" horizontalCentered="1" verticalCentered="1"/>
  <pageMargins left="0.75" right="0.75" top="0.9448818897637796" bottom="1" header="0.7874015748031497" footer="1.1811023622047245"/>
  <pageSetup horizontalDpi="300" verticalDpi="300" orientation="landscape" r:id="rId1"/>
  <headerFooter alignWithMargins="0">
    <oddHeader>&amp;LSERVICIO AGRICOLA Y GANADERO
Departamento Protección Agrícola
Viñas y Vinos&amp;C&amp;14
CATASTRO SUPERFICIE PLANTADA 
SEGUN SISTEMA  DE CONDUCCION  (ha.)  
EN VIDES PARA VINIFICACION&amp;R&amp;12CUADRO N° 3-A</oddHeader>
    <oddFooter>&amp;L&amp;F</oddFooter>
  </headerFooter>
</worksheet>
</file>

<file path=xl/worksheets/sheet8.xml><?xml version="1.0" encoding="utf-8"?>
<worksheet xmlns="http://schemas.openxmlformats.org/spreadsheetml/2006/main" xmlns:r="http://schemas.openxmlformats.org/officeDocument/2006/relationships">
  <dimension ref="A1:I30"/>
  <sheetViews>
    <sheetView zoomScale="75" zoomScaleNormal="75" workbookViewId="0" topLeftCell="A1">
      <selection activeCell="I1" sqref="I1"/>
    </sheetView>
  </sheetViews>
  <sheetFormatPr defaultColWidth="11.421875" defaultRowHeight="12.75"/>
  <cols>
    <col min="1" max="1" width="22.57421875" style="8" customWidth="1"/>
    <col min="2" max="2" width="14.57421875" style="8" customWidth="1"/>
    <col min="3" max="4" width="15.7109375" style="8" customWidth="1"/>
    <col min="5" max="5" width="11.7109375" style="8" bestFit="1" customWidth="1"/>
    <col min="6" max="6" width="13.140625" style="8" bestFit="1" customWidth="1"/>
    <col min="7" max="7" width="16.421875" style="8" bestFit="1" customWidth="1"/>
    <col min="8" max="8" width="11.8515625" style="8" bestFit="1" customWidth="1"/>
    <col min="9" max="9" width="11.421875" style="8" customWidth="1"/>
  </cols>
  <sheetData>
    <row r="1" spans="1:9" ht="15" customHeight="1">
      <c r="A1" s="15"/>
      <c r="B1" s="12" t="s">
        <v>16</v>
      </c>
      <c r="C1" s="12" t="s">
        <v>17</v>
      </c>
      <c r="D1" s="12" t="s">
        <v>18</v>
      </c>
      <c r="E1" s="12" t="s">
        <v>19</v>
      </c>
      <c r="F1" s="12" t="s">
        <v>20</v>
      </c>
      <c r="G1" s="12" t="s">
        <v>21</v>
      </c>
      <c r="H1" s="12" t="s">
        <v>22</v>
      </c>
      <c r="I1" s="281" t="s">
        <v>594</v>
      </c>
    </row>
    <row r="2" spans="1:8" ht="15" customHeight="1">
      <c r="A2" s="55"/>
      <c r="B2" s="53" t="s">
        <v>23</v>
      </c>
      <c r="C2" s="51" t="s">
        <v>23</v>
      </c>
      <c r="D2" s="51" t="s">
        <v>23</v>
      </c>
      <c r="E2" s="51" t="s">
        <v>23</v>
      </c>
      <c r="F2" s="51" t="s">
        <v>23</v>
      </c>
      <c r="G2" s="51" t="s">
        <v>23</v>
      </c>
      <c r="H2" s="51" t="s">
        <v>23</v>
      </c>
    </row>
    <row r="4" spans="1:8" ht="15" customHeight="1">
      <c r="A4" s="15" t="s">
        <v>24</v>
      </c>
      <c r="B4" s="108">
        <v>902.6</v>
      </c>
      <c r="C4" s="108">
        <v>592.5</v>
      </c>
      <c r="D4" s="110">
        <v>15535.5</v>
      </c>
      <c r="E4" s="110">
        <v>15591.9</v>
      </c>
      <c r="F4" s="108">
        <v>437.3</v>
      </c>
      <c r="G4" s="110">
        <v>6201.6</v>
      </c>
      <c r="H4" s="132">
        <f aca="true" t="shared" si="0" ref="H4:H24">SUM(B4:G4)</f>
        <v>39261.4</v>
      </c>
    </row>
    <row r="5" spans="1:8" ht="15" customHeight="1">
      <c r="A5" s="15" t="s">
        <v>25</v>
      </c>
      <c r="B5" s="108">
        <v>60.8</v>
      </c>
      <c r="C5" s="108">
        <v>74.9</v>
      </c>
      <c r="D5" s="108">
        <v>308.3</v>
      </c>
      <c r="E5" s="110">
        <v>8811.8</v>
      </c>
      <c r="F5" s="110">
        <v>5689</v>
      </c>
      <c r="G5" s="108">
        <v>4.5</v>
      </c>
      <c r="H5" s="132">
        <f t="shared" si="0"/>
        <v>14949.3</v>
      </c>
    </row>
    <row r="6" spans="1:8" ht="15" customHeight="1">
      <c r="A6" s="15" t="s">
        <v>26</v>
      </c>
      <c r="B6" s="108">
        <v>239.2</v>
      </c>
      <c r="C6" s="108">
        <v>550.9</v>
      </c>
      <c r="D6" s="110">
        <v>5083.4</v>
      </c>
      <c r="E6" s="110">
        <v>5668.5</v>
      </c>
      <c r="F6" s="108">
        <v>71.4</v>
      </c>
      <c r="G6" s="108">
        <v>1154.9</v>
      </c>
      <c r="H6" s="132">
        <f t="shared" si="0"/>
        <v>12768.3</v>
      </c>
    </row>
    <row r="7" spans="1:8" ht="15" customHeight="1">
      <c r="A7" s="15" t="s">
        <v>510</v>
      </c>
      <c r="B7" s="108">
        <v>151.2</v>
      </c>
      <c r="C7" s="108">
        <v>164.3</v>
      </c>
      <c r="D7" s="108">
        <v>2620.6</v>
      </c>
      <c r="E7" s="108">
        <v>2263</v>
      </c>
      <c r="F7" s="108">
        <v>78.2</v>
      </c>
      <c r="G7" s="108">
        <v>527.4</v>
      </c>
      <c r="H7" s="132">
        <f t="shared" si="0"/>
        <v>5804.7</v>
      </c>
    </row>
    <row r="8" spans="1:8" ht="15" customHeight="1">
      <c r="A8" s="15" t="s">
        <v>27</v>
      </c>
      <c r="B8" s="108">
        <v>186.4</v>
      </c>
      <c r="C8" s="108">
        <v>24.4</v>
      </c>
      <c r="D8" s="108">
        <v>962.8</v>
      </c>
      <c r="E8" s="108">
        <v>1196</v>
      </c>
      <c r="F8" s="108">
        <v>17</v>
      </c>
      <c r="G8" s="108">
        <v>217.3</v>
      </c>
      <c r="H8" s="132">
        <f t="shared" si="0"/>
        <v>2603.9</v>
      </c>
    </row>
    <row r="9" spans="1:8" ht="15" customHeight="1">
      <c r="A9" s="15" t="s">
        <v>521</v>
      </c>
      <c r="B9" s="108">
        <v>126.4</v>
      </c>
      <c r="C9" s="108">
        <v>110.1</v>
      </c>
      <c r="D9" s="108">
        <v>1195.1</v>
      </c>
      <c r="E9" s="108">
        <v>624</v>
      </c>
      <c r="F9" s="108">
        <v>10.2</v>
      </c>
      <c r="G9" s="108">
        <v>281.4</v>
      </c>
      <c r="H9" s="132">
        <f t="shared" si="0"/>
        <v>2347.2</v>
      </c>
    </row>
    <row r="10" spans="1:8" ht="15" customHeight="1">
      <c r="A10" s="15" t="s">
        <v>30</v>
      </c>
      <c r="B10" s="108">
        <v>18.2</v>
      </c>
      <c r="C10" s="108">
        <v>612.8</v>
      </c>
      <c r="D10" s="108">
        <v>197.2</v>
      </c>
      <c r="E10" s="108">
        <v>309.7</v>
      </c>
      <c r="F10" s="108">
        <v>168.5</v>
      </c>
      <c r="G10" s="108">
        <v>127.4</v>
      </c>
      <c r="H10" s="132">
        <f t="shared" si="0"/>
        <v>1433.8000000000002</v>
      </c>
    </row>
    <row r="11" spans="1:8" ht="15" customHeight="1">
      <c r="A11" s="15" t="s">
        <v>29</v>
      </c>
      <c r="B11" s="108">
        <v>9.2</v>
      </c>
      <c r="C11" s="108">
        <v>12.5</v>
      </c>
      <c r="D11" s="108">
        <v>446.8</v>
      </c>
      <c r="E11" s="108">
        <v>407.5</v>
      </c>
      <c r="F11" s="108">
        <v>16.4</v>
      </c>
      <c r="G11" s="108">
        <v>43.7</v>
      </c>
      <c r="H11" s="132">
        <f t="shared" si="0"/>
        <v>936.1</v>
      </c>
    </row>
    <row r="12" spans="1:8" ht="15" customHeight="1">
      <c r="A12" s="15" t="s">
        <v>28</v>
      </c>
      <c r="B12" s="108"/>
      <c r="C12" s="108"/>
      <c r="D12" s="108">
        <v>52.4</v>
      </c>
      <c r="E12" s="108">
        <v>500.1</v>
      </c>
      <c r="F12" s="108">
        <v>96.2</v>
      </c>
      <c r="G12" s="108">
        <v>2.1</v>
      </c>
      <c r="H12" s="132">
        <f t="shared" si="0"/>
        <v>650.8000000000001</v>
      </c>
    </row>
    <row r="13" spans="1:8" ht="15" customHeight="1">
      <c r="A13" s="15" t="s">
        <v>34</v>
      </c>
      <c r="B13" s="108">
        <v>90.3</v>
      </c>
      <c r="C13" s="108">
        <v>25.3</v>
      </c>
      <c r="D13" s="108">
        <v>373.8</v>
      </c>
      <c r="E13" s="108">
        <v>253.3</v>
      </c>
      <c r="F13" s="108">
        <v>6.5</v>
      </c>
      <c r="G13" s="108">
        <v>120.1</v>
      </c>
      <c r="H13" s="132">
        <f t="shared" si="0"/>
        <v>869.3000000000001</v>
      </c>
    </row>
    <row r="14" spans="1:8" ht="15" customHeight="1">
      <c r="A14" s="15" t="s">
        <v>33</v>
      </c>
      <c r="B14" s="108"/>
      <c r="C14" s="108">
        <v>3.1</v>
      </c>
      <c r="D14" s="108">
        <v>7.5</v>
      </c>
      <c r="E14" s="108">
        <v>73.4</v>
      </c>
      <c r="F14" s="108">
        <v>1</v>
      </c>
      <c r="G14" s="108">
        <v>0.5</v>
      </c>
      <c r="H14" s="132">
        <f t="shared" si="0"/>
        <v>85.5</v>
      </c>
    </row>
    <row r="15" spans="1:8" ht="15" customHeight="1">
      <c r="A15" s="15" t="s">
        <v>31</v>
      </c>
      <c r="B15" s="108"/>
      <c r="C15" s="108"/>
      <c r="D15" s="108"/>
      <c r="E15" s="108">
        <v>79.4</v>
      </c>
      <c r="F15" s="108">
        <v>117.8</v>
      </c>
      <c r="G15" s="108"/>
      <c r="H15" s="132">
        <f t="shared" si="0"/>
        <v>197.2</v>
      </c>
    </row>
    <row r="16" spans="1:8" ht="15" customHeight="1">
      <c r="A16" s="15" t="s">
        <v>32</v>
      </c>
      <c r="B16" s="108">
        <v>107.5</v>
      </c>
      <c r="C16" s="108">
        <v>5</v>
      </c>
      <c r="D16" s="108">
        <v>22.8</v>
      </c>
      <c r="E16" s="108">
        <v>50.1</v>
      </c>
      <c r="F16" s="108">
        <v>53.1</v>
      </c>
      <c r="G16" s="108">
        <v>16.6</v>
      </c>
      <c r="H16" s="132">
        <f t="shared" si="0"/>
        <v>255.1</v>
      </c>
    </row>
    <row r="17" spans="1:8" ht="15" customHeight="1">
      <c r="A17" s="15" t="s">
        <v>35</v>
      </c>
      <c r="B17" s="108"/>
      <c r="C17" s="108"/>
      <c r="D17" s="108">
        <v>154.4</v>
      </c>
      <c r="E17" s="108">
        <v>240.4</v>
      </c>
      <c r="F17" s="108"/>
      <c r="G17" s="108">
        <v>7.5</v>
      </c>
      <c r="H17" s="132">
        <f t="shared" si="0"/>
        <v>402.3</v>
      </c>
    </row>
    <row r="18" spans="1:8" ht="15" customHeight="1">
      <c r="A18" s="15" t="s">
        <v>38</v>
      </c>
      <c r="B18" s="108">
        <v>16.9</v>
      </c>
      <c r="C18" s="108">
        <v>14</v>
      </c>
      <c r="D18" s="108">
        <v>63.1</v>
      </c>
      <c r="E18" s="108">
        <v>22.3</v>
      </c>
      <c r="F18" s="134">
        <v>0.2</v>
      </c>
      <c r="G18" s="108">
        <v>13.3</v>
      </c>
      <c r="H18" s="132">
        <f t="shared" si="0"/>
        <v>129.8</v>
      </c>
    </row>
    <row r="19" spans="1:8" ht="15" customHeight="1">
      <c r="A19" s="15" t="s">
        <v>36</v>
      </c>
      <c r="B19" s="108"/>
      <c r="C19" s="108"/>
      <c r="D19" s="108">
        <v>38.7</v>
      </c>
      <c r="E19" s="108">
        <v>9.5</v>
      </c>
      <c r="F19" s="108"/>
      <c r="G19" s="108">
        <v>34.1</v>
      </c>
      <c r="H19" s="132">
        <f t="shared" si="0"/>
        <v>82.30000000000001</v>
      </c>
    </row>
    <row r="20" spans="1:8" ht="15" customHeight="1">
      <c r="A20" s="15" t="s">
        <v>39</v>
      </c>
      <c r="B20" s="108"/>
      <c r="C20" s="108">
        <v>2</v>
      </c>
      <c r="D20" s="108">
        <v>73.9</v>
      </c>
      <c r="E20" s="108">
        <v>35.2</v>
      </c>
      <c r="F20" s="108"/>
      <c r="G20" s="108">
        <v>7.1</v>
      </c>
      <c r="H20" s="132">
        <f t="shared" si="0"/>
        <v>118.2</v>
      </c>
    </row>
    <row r="21" spans="1:8" ht="15" customHeight="1">
      <c r="A21" s="15" t="s">
        <v>37</v>
      </c>
      <c r="B21" s="108"/>
      <c r="C21" s="108">
        <v>0.5</v>
      </c>
      <c r="D21" s="108">
        <v>12.1</v>
      </c>
      <c r="E21" s="108">
        <v>5.7</v>
      </c>
      <c r="F21" s="108"/>
      <c r="G21" s="108">
        <v>9.4</v>
      </c>
      <c r="H21" s="132">
        <f t="shared" si="0"/>
        <v>27.700000000000003</v>
      </c>
    </row>
    <row r="22" spans="1:8" ht="17.25" customHeight="1">
      <c r="A22" s="15" t="s">
        <v>40</v>
      </c>
      <c r="B22" s="108"/>
      <c r="C22" s="108"/>
      <c r="D22" s="108">
        <v>7.5</v>
      </c>
      <c r="E22" s="108"/>
      <c r="F22" s="108"/>
      <c r="G22" s="108">
        <v>2.3</v>
      </c>
      <c r="H22" s="132">
        <f t="shared" si="0"/>
        <v>9.8</v>
      </c>
    </row>
    <row r="23" spans="1:8" ht="15.75">
      <c r="A23" s="15" t="s">
        <v>487</v>
      </c>
      <c r="B23" s="108"/>
      <c r="C23" s="108">
        <v>0.7</v>
      </c>
      <c r="D23" s="108"/>
      <c r="E23" s="108">
        <v>7.7</v>
      </c>
      <c r="F23" s="108"/>
      <c r="G23" s="108"/>
      <c r="H23" s="133">
        <f t="shared" si="0"/>
        <v>8.4</v>
      </c>
    </row>
    <row r="24" spans="1:8" ht="15.75">
      <c r="A24" s="15" t="s">
        <v>515</v>
      </c>
      <c r="B24" s="108"/>
      <c r="C24" s="134">
        <v>0.1</v>
      </c>
      <c r="D24" s="108"/>
      <c r="E24" s="108"/>
      <c r="F24" s="108"/>
      <c r="G24" s="108"/>
      <c r="H24" s="133">
        <f t="shared" si="0"/>
        <v>0.1</v>
      </c>
    </row>
    <row r="25" spans="1:8" ht="15.75">
      <c r="A25" s="15" t="s">
        <v>516</v>
      </c>
      <c r="B25" s="108"/>
      <c r="C25" s="108"/>
      <c r="D25" s="108"/>
      <c r="E25" s="108"/>
      <c r="F25" s="108"/>
      <c r="G25" s="108"/>
      <c r="H25" s="133"/>
    </row>
    <row r="26" spans="1:8" ht="15.75">
      <c r="A26" s="15" t="s">
        <v>517</v>
      </c>
      <c r="B26" s="108"/>
      <c r="C26" s="108"/>
      <c r="D26" s="108">
        <v>1.5</v>
      </c>
      <c r="E26" s="134">
        <v>0.1</v>
      </c>
      <c r="F26" s="108"/>
      <c r="G26" s="108"/>
      <c r="H26" s="133">
        <f>SUM(B26:G26)</f>
        <v>1.6</v>
      </c>
    </row>
    <row r="27" spans="1:8" ht="15.75">
      <c r="A27" s="15" t="s">
        <v>544</v>
      </c>
      <c r="B27" s="108"/>
      <c r="C27" s="108"/>
      <c r="D27" s="108">
        <v>4</v>
      </c>
      <c r="E27" s="134">
        <v>0.4</v>
      </c>
      <c r="F27" s="108"/>
      <c r="G27" s="108"/>
      <c r="H27" s="133">
        <f>SUM(B27:G27)</f>
        <v>4.4</v>
      </c>
    </row>
    <row r="28" spans="1:8" ht="15" customHeight="1">
      <c r="A28" s="21" t="s">
        <v>163</v>
      </c>
      <c r="B28" s="133">
        <f aca="true" t="shared" si="1" ref="B28:G28">SUM(B4:B27)</f>
        <v>1908.7000000000003</v>
      </c>
      <c r="C28" s="133">
        <f t="shared" si="1"/>
        <v>2193.0999999999995</v>
      </c>
      <c r="D28" s="133">
        <f t="shared" si="1"/>
        <v>27161.399999999994</v>
      </c>
      <c r="E28" s="133">
        <f t="shared" si="1"/>
        <v>36149.99999999999</v>
      </c>
      <c r="F28" s="133">
        <f t="shared" si="1"/>
        <v>6762.799999999999</v>
      </c>
      <c r="G28" s="133">
        <f t="shared" si="1"/>
        <v>8771.2</v>
      </c>
      <c r="H28" s="132">
        <f>SUM(B28:G28)</f>
        <v>82947.19999999998</v>
      </c>
    </row>
    <row r="29" ht="12.75">
      <c r="A29" s="8" t="s">
        <v>23</v>
      </c>
    </row>
    <row r="30" ht="12.75">
      <c r="A30" s="8" t="s">
        <v>529</v>
      </c>
    </row>
  </sheetData>
  <hyperlinks>
    <hyperlink ref="I1" location="Indice!A1" display="Indice!A1"/>
  </hyperlinks>
  <printOptions gridLines="1" horizontalCentered="1" verticalCentered="1"/>
  <pageMargins left="0.3937007874015748" right="0.75" top="1.141732283464567" bottom="1" header="0.3937007874015748" footer="0.3937007874015748"/>
  <pageSetup horizontalDpi="300" verticalDpi="300" orientation="landscape" r:id="rId1"/>
  <headerFooter alignWithMargins="0">
    <oddHeader>&amp;LSERVICIO AGRÍCOLA Y GANADERO
Departamento Protección Agrícola
Viñas y Vinos&amp;C&amp;14
DISTRIBUCIÓN NACIONAL DE CEPAJES TINTOS
DE VIDES PARA VINIFICACIÓN (ha.)&amp;R&amp;12CUADRO Nº   4</oddHeader>
    <oddFooter>&amp;L&amp;F</oddFooter>
  </headerFooter>
</worksheet>
</file>

<file path=xl/worksheets/sheet9.xml><?xml version="1.0" encoding="utf-8"?>
<worksheet xmlns="http://schemas.openxmlformats.org/spreadsheetml/2006/main" xmlns:r="http://schemas.openxmlformats.org/officeDocument/2006/relationships">
  <dimension ref="A1:K34"/>
  <sheetViews>
    <sheetView zoomScale="75" zoomScaleNormal="75" workbookViewId="0" topLeftCell="A1">
      <selection activeCell="K1" sqref="K1"/>
    </sheetView>
  </sheetViews>
  <sheetFormatPr defaultColWidth="11.421875" defaultRowHeight="12.75"/>
  <cols>
    <col min="1" max="1" width="19.57421875" style="8" customWidth="1"/>
    <col min="2" max="2" width="13.28125" style="8" customWidth="1"/>
    <col min="3" max="3" width="14.00390625" style="8" customWidth="1"/>
    <col min="4" max="4" width="13.00390625" style="8" customWidth="1"/>
    <col min="5" max="5" width="13.28125" style="8" customWidth="1"/>
    <col min="6" max="6" width="14.140625" style="8" customWidth="1"/>
    <col min="7" max="7" width="12.421875" style="8" bestFit="1" customWidth="1"/>
    <col min="8" max="8" width="16.421875" style="8" bestFit="1" customWidth="1"/>
    <col min="9" max="9" width="11.8515625" style="8" bestFit="1" customWidth="1"/>
    <col min="10" max="10" width="0" style="8" hidden="1" customWidth="1"/>
    <col min="11" max="11" width="11.421875" style="8" customWidth="1"/>
  </cols>
  <sheetData>
    <row r="1" spans="1:11" ht="18">
      <c r="A1" s="15"/>
      <c r="B1" s="12" t="s">
        <v>16</v>
      </c>
      <c r="C1" s="12" t="s">
        <v>17</v>
      </c>
      <c r="D1" s="12" t="s">
        <v>18</v>
      </c>
      <c r="E1" s="12" t="s">
        <v>19</v>
      </c>
      <c r="F1" s="12" t="s">
        <v>20</v>
      </c>
      <c r="G1" s="12" t="s">
        <v>488</v>
      </c>
      <c r="H1" s="12" t="s">
        <v>21</v>
      </c>
      <c r="I1" s="12" t="s">
        <v>22</v>
      </c>
      <c r="K1" s="281" t="s">
        <v>594</v>
      </c>
    </row>
    <row r="2" spans="1:9" ht="2.25" customHeight="1" hidden="1">
      <c r="A2" s="15"/>
      <c r="B2" s="15"/>
      <c r="C2" s="15"/>
      <c r="D2" s="15"/>
      <c r="E2" s="15" t="s">
        <v>23</v>
      </c>
      <c r="F2" s="15"/>
      <c r="G2" s="15"/>
      <c r="H2" s="15" t="s">
        <v>23</v>
      </c>
      <c r="I2" s="15"/>
    </row>
    <row r="3" spans="2:10" ht="15" customHeight="1">
      <c r="B3" s="53" t="s">
        <v>23</v>
      </c>
      <c r="C3" s="51" t="s">
        <v>23</v>
      </c>
      <c r="D3" s="54" t="s">
        <v>23</v>
      </c>
      <c r="E3" s="54" t="s">
        <v>23</v>
      </c>
      <c r="F3" s="51" t="s">
        <v>23</v>
      </c>
      <c r="G3" s="54"/>
      <c r="H3" s="54" t="s">
        <v>23</v>
      </c>
      <c r="I3" s="51" t="s">
        <v>23</v>
      </c>
      <c r="J3" s="8" t="s">
        <v>23</v>
      </c>
    </row>
    <row r="5" spans="1:9" ht="15" customHeight="1">
      <c r="A5" s="15" t="s">
        <v>43</v>
      </c>
      <c r="B5" s="110">
        <v>145.5</v>
      </c>
      <c r="C5" s="110">
        <v>1962</v>
      </c>
      <c r="D5" s="110">
        <v>1602.2</v>
      </c>
      <c r="E5" s="110">
        <v>2621.3</v>
      </c>
      <c r="F5" s="110">
        <v>272.8</v>
      </c>
      <c r="G5" s="110">
        <v>4.5</v>
      </c>
      <c r="H5" s="110">
        <v>952.7</v>
      </c>
      <c r="I5" s="132">
        <f aca="true" t="shared" si="0" ref="I5:I12">SUM(B5:H5)</f>
        <v>7561</v>
      </c>
    </row>
    <row r="6" spans="1:9" ht="15" customHeight="1">
      <c r="A6" s="15" t="s">
        <v>41</v>
      </c>
      <c r="B6" s="110">
        <v>56.7</v>
      </c>
      <c r="C6" s="110">
        <v>638</v>
      </c>
      <c r="D6" s="110">
        <v>923.6</v>
      </c>
      <c r="E6" s="110">
        <v>4964.9</v>
      </c>
      <c r="F6" s="110">
        <v>60.8</v>
      </c>
      <c r="G6" s="110"/>
      <c r="H6" s="110">
        <v>396.5</v>
      </c>
      <c r="I6" s="132">
        <f t="shared" si="0"/>
        <v>7040.5</v>
      </c>
    </row>
    <row r="7" spans="1:9" ht="15" customHeight="1">
      <c r="A7" s="15" t="s">
        <v>42</v>
      </c>
      <c r="B7" s="110"/>
      <c r="C7" s="110">
        <v>0.6</v>
      </c>
      <c r="D7" s="110">
        <v>4</v>
      </c>
      <c r="E7" s="110">
        <v>280.5</v>
      </c>
      <c r="F7" s="110">
        <v>5683.5</v>
      </c>
      <c r="G7" s="110"/>
      <c r="H7" s="110">
        <v>74.6</v>
      </c>
      <c r="I7" s="132">
        <f t="shared" si="0"/>
        <v>6043.200000000001</v>
      </c>
    </row>
    <row r="8" spans="1:9" ht="15" customHeight="1">
      <c r="A8" s="15" t="s">
        <v>44</v>
      </c>
      <c r="B8" s="110">
        <v>7</v>
      </c>
      <c r="C8" s="110">
        <v>14.6</v>
      </c>
      <c r="D8" s="110">
        <v>483</v>
      </c>
      <c r="E8" s="110">
        <v>1196.6</v>
      </c>
      <c r="F8" s="110">
        <v>87</v>
      </c>
      <c r="G8" s="110"/>
      <c r="H8" s="110">
        <v>54.6</v>
      </c>
      <c r="I8" s="132">
        <f t="shared" si="0"/>
        <v>1842.7999999999997</v>
      </c>
    </row>
    <row r="9" spans="1:9" ht="15" customHeight="1">
      <c r="A9" s="15" t="s">
        <v>45</v>
      </c>
      <c r="B9" s="110"/>
      <c r="C9" s="110">
        <v>13</v>
      </c>
      <c r="D9" s="110">
        <v>72.4</v>
      </c>
      <c r="E9" s="110">
        <v>742.3</v>
      </c>
      <c r="F9" s="110">
        <v>131.6</v>
      </c>
      <c r="G9" s="110"/>
      <c r="H9" s="110">
        <v>84.1</v>
      </c>
      <c r="I9" s="132">
        <f t="shared" si="0"/>
        <v>1043.3999999999999</v>
      </c>
    </row>
    <row r="10" spans="1:9" ht="15" customHeight="1">
      <c r="A10" s="15" t="s">
        <v>46</v>
      </c>
      <c r="B10" s="110"/>
      <c r="C10" s="110">
        <v>3.6</v>
      </c>
      <c r="D10" s="110">
        <v>17.5</v>
      </c>
      <c r="E10" s="110">
        <v>185.1</v>
      </c>
      <c r="F10" s="110">
        <v>127.3</v>
      </c>
      <c r="G10" s="110"/>
      <c r="H10" s="110">
        <v>7.7</v>
      </c>
      <c r="I10" s="132">
        <f t="shared" si="0"/>
        <v>341.2</v>
      </c>
    </row>
    <row r="11" spans="1:9" ht="15" customHeight="1">
      <c r="A11" s="15" t="s">
        <v>48</v>
      </c>
      <c r="B11" s="110"/>
      <c r="C11" s="110"/>
      <c r="D11" s="110"/>
      <c r="E11" s="110">
        <v>29.7</v>
      </c>
      <c r="F11" s="110">
        <v>373.9</v>
      </c>
      <c r="G11" s="110"/>
      <c r="H11" s="110"/>
      <c r="I11" s="132">
        <f t="shared" si="0"/>
        <v>403.59999999999997</v>
      </c>
    </row>
    <row r="12" spans="1:9" ht="15" customHeight="1">
      <c r="A12" s="15" t="s">
        <v>47</v>
      </c>
      <c r="B12" s="110"/>
      <c r="C12" s="110">
        <v>67.4</v>
      </c>
      <c r="D12" s="110">
        <v>2.2</v>
      </c>
      <c r="E12" s="110">
        <v>138.3</v>
      </c>
      <c r="F12" s="110">
        <v>49.9</v>
      </c>
      <c r="G12" s="110"/>
      <c r="H12" s="110">
        <v>17.9</v>
      </c>
      <c r="I12" s="132">
        <f t="shared" si="0"/>
        <v>275.7</v>
      </c>
    </row>
    <row r="13" spans="1:9" ht="15" customHeight="1" hidden="1">
      <c r="A13" s="15" t="s">
        <v>23</v>
      </c>
      <c r="B13" s="110"/>
      <c r="C13" s="110"/>
      <c r="D13" s="110"/>
      <c r="E13" s="110"/>
      <c r="F13" s="110"/>
      <c r="G13" s="110"/>
      <c r="H13" s="110"/>
      <c r="I13" s="132"/>
    </row>
    <row r="14" spans="1:9" ht="15" customHeight="1">
      <c r="A14" s="15" t="s">
        <v>49</v>
      </c>
      <c r="B14" s="110"/>
      <c r="C14" s="110">
        <v>8.4</v>
      </c>
      <c r="D14" s="110">
        <v>43.7</v>
      </c>
      <c r="E14" s="110">
        <v>152.1</v>
      </c>
      <c r="F14" s="110">
        <v>34.8</v>
      </c>
      <c r="G14" s="110"/>
      <c r="H14" s="110">
        <v>43.6</v>
      </c>
      <c r="I14" s="132">
        <f>SUM(B14:H14)</f>
        <v>282.6</v>
      </c>
    </row>
    <row r="15" spans="1:9" ht="15" customHeight="1">
      <c r="A15" s="15" t="s">
        <v>52</v>
      </c>
      <c r="B15" s="110"/>
      <c r="C15" s="110">
        <v>1.4</v>
      </c>
      <c r="D15" s="110">
        <v>13.5</v>
      </c>
      <c r="E15" s="110">
        <v>155.2</v>
      </c>
      <c r="F15" s="110">
        <v>4.9</v>
      </c>
      <c r="G15" s="110"/>
      <c r="H15" s="110">
        <v>31.2</v>
      </c>
      <c r="I15" s="132">
        <f>SUM(B15:H15)</f>
        <v>206.2</v>
      </c>
    </row>
    <row r="16" spans="1:9" ht="15" customHeight="1">
      <c r="A16" s="15" t="s">
        <v>51</v>
      </c>
      <c r="B16" s="110"/>
      <c r="C16" s="110">
        <v>0.5</v>
      </c>
      <c r="D16" s="110"/>
      <c r="E16" s="110">
        <v>101.4</v>
      </c>
      <c r="F16" s="110">
        <v>3.6</v>
      </c>
      <c r="G16" s="110"/>
      <c r="H16" s="110"/>
      <c r="I16" s="132">
        <f>SUM(B16:H16)</f>
        <v>105.5</v>
      </c>
    </row>
    <row r="17" spans="1:9" ht="15" customHeight="1">
      <c r="A17" s="15" t="s">
        <v>53</v>
      </c>
      <c r="B17" s="110"/>
      <c r="C17" s="110">
        <v>33.8</v>
      </c>
      <c r="D17" s="110">
        <v>13.9</v>
      </c>
      <c r="E17" s="110">
        <v>71.6</v>
      </c>
      <c r="F17" s="110">
        <v>6.7</v>
      </c>
      <c r="G17" s="110"/>
      <c r="H17" s="110">
        <v>17.1</v>
      </c>
      <c r="I17" s="132">
        <f>SUM(B17:H17)</f>
        <v>143.1</v>
      </c>
    </row>
    <row r="18" spans="1:9" ht="15" customHeight="1">
      <c r="A18" s="15" t="s">
        <v>55</v>
      </c>
      <c r="B18" s="110">
        <v>8.9</v>
      </c>
      <c r="C18" s="110">
        <v>43.2</v>
      </c>
      <c r="D18" s="110">
        <v>78.3</v>
      </c>
      <c r="E18" s="110">
        <v>23</v>
      </c>
      <c r="F18" s="111"/>
      <c r="G18" s="111"/>
      <c r="H18" s="223">
        <v>0.3</v>
      </c>
      <c r="I18" s="132">
        <f>SUM(B18:H18)</f>
        <v>153.70000000000002</v>
      </c>
    </row>
    <row r="19" spans="1:9" ht="15" customHeight="1" hidden="1">
      <c r="A19" s="15" t="s">
        <v>55</v>
      </c>
      <c r="B19" s="110"/>
      <c r="C19" s="110"/>
      <c r="D19" s="110"/>
      <c r="E19" s="110"/>
      <c r="F19" s="110"/>
      <c r="G19" s="110"/>
      <c r="H19" s="110"/>
      <c r="I19" s="132"/>
    </row>
    <row r="20" spans="1:9" ht="15" customHeight="1" hidden="1">
      <c r="A20" s="15" t="s">
        <v>56</v>
      </c>
      <c r="B20" s="110"/>
      <c r="C20" s="110"/>
      <c r="D20" s="110"/>
      <c r="E20" s="110"/>
      <c r="F20" s="110"/>
      <c r="G20" s="110"/>
      <c r="H20" s="110"/>
      <c r="I20" s="211"/>
    </row>
    <row r="21" spans="1:9" ht="15" customHeight="1" hidden="1">
      <c r="A21" s="15" t="s">
        <v>57</v>
      </c>
      <c r="B21" s="110"/>
      <c r="C21" s="110"/>
      <c r="D21" s="110"/>
      <c r="E21" s="110"/>
      <c r="F21" s="110"/>
      <c r="G21" s="110"/>
      <c r="H21" s="110"/>
      <c r="I21" s="211"/>
    </row>
    <row r="22" spans="1:9" ht="15" customHeight="1" hidden="1">
      <c r="A22" s="15" t="s">
        <v>58</v>
      </c>
      <c r="B22" s="110"/>
      <c r="C22" s="110"/>
      <c r="D22" s="110"/>
      <c r="E22" s="110"/>
      <c r="F22" s="110"/>
      <c r="G22" s="110"/>
      <c r="H22" s="110"/>
      <c r="I22" s="211"/>
    </row>
    <row r="23" spans="1:9" ht="15" customHeight="1">
      <c r="A23" s="15" t="s">
        <v>50</v>
      </c>
      <c r="B23" s="110"/>
      <c r="C23" s="110">
        <v>2.1</v>
      </c>
      <c r="D23" s="110">
        <v>38.3</v>
      </c>
      <c r="E23" s="110">
        <v>6.8</v>
      </c>
      <c r="F23" s="110">
        <v>1</v>
      </c>
      <c r="G23" s="110"/>
      <c r="H23" s="110">
        <v>4</v>
      </c>
      <c r="I23" s="132">
        <f>SUM(B23:H23)</f>
        <v>52.199999999999996</v>
      </c>
    </row>
    <row r="24" spans="1:9" ht="15.75">
      <c r="A24" s="15" t="s">
        <v>54</v>
      </c>
      <c r="B24" s="110"/>
      <c r="C24" s="110"/>
      <c r="D24" s="110">
        <v>2.6</v>
      </c>
      <c r="E24" s="110"/>
      <c r="F24" s="110">
        <v>9.9</v>
      </c>
      <c r="G24" s="110"/>
      <c r="H24" s="110">
        <v>0.5</v>
      </c>
      <c r="I24" s="132">
        <f>SUM(B24:H24)</f>
        <v>13</v>
      </c>
    </row>
    <row r="25" spans="1:9" ht="15.75">
      <c r="A25" s="15" t="s">
        <v>56</v>
      </c>
      <c r="B25" s="110"/>
      <c r="C25" s="110">
        <v>2</v>
      </c>
      <c r="D25" s="110"/>
      <c r="E25" s="110"/>
      <c r="F25" s="110"/>
      <c r="G25" s="110"/>
      <c r="H25" s="110"/>
      <c r="I25" s="132">
        <f>SUM(B25:H25)</f>
        <v>2</v>
      </c>
    </row>
    <row r="26" spans="1:9" ht="15.75">
      <c r="A26" s="15" t="s">
        <v>507</v>
      </c>
      <c r="B26" s="110"/>
      <c r="C26" s="110">
        <v>1.2</v>
      </c>
      <c r="D26" s="110"/>
      <c r="E26" s="110"/>
      <c r="F26" s="110"/>
      <c r="G26" s="110"/>
      <c r="H26" s="110"/>
      <c r="I26" s="132">
        <f>SUM(B26:H26)</f>
        <v>1.2</v>
      </c>
    </row>
    <row r="27" spans="1:9" ht="15.75">
      <c r="A27" s="15" t="s">
        <v>512</v>
      </c>
      <c r="B27" s="110"/>
      <c r="C27" s="110"/>
      <c r="D27" s="110">
        <v>0.5</v>
      </c>
      <c r="E27" s="110"/>
      <c r="F27" s="110"/>
      <c r="G27" s="110"/>
      <c r="H27" s="110"/>
      <c r="I27" s="132"/>
    </row>
    <row r="28" spans="1:9" ht="15.75">
      <c r="A28" s="15" t="s">
        <v>513</v>
      </c>
      <c r="B28" s="110"/>
      <c r="C28" s="110">
        <v>2.5</v>
      </c>
      <c r="D28" s="110">
        <v>3.5</v>
      </c>
      <c r="E28" s="110">
        <v>1.1</v>
      </c>
      <c r="F28" s="110"/>
      <c r="G28" s="110"/>
      <c r="H28" s="110">
        <v>2.4</v>
      </c>
      <c r="I28" s="132">
        <f>SUM(B28:H28)</f>
        <v>9.5</v>
      </c>
    </row>
    <row r="29" spans="1:9" ht="15.75">
      <c r="A29" s="15" t="s">
        <v>514</v>
      </c>
      <c r="B29" s="110"/>
      <c r="C29" s="110"/>
      <c r="D29" s="110"/>
      <c r="E29" s="110">
        <v>44.3</v>
      </c>
      <c r="F29" s="110">
        <v>21.6</v>
      </c>
      <c r="G29" s="110"/>
      <c r="H29" s="110">
        <v>2.8</v>
      </c>
      <c r="I29" s="132">
        <f>SUM(B29:H29)</f>
        <v>68.7</v>
      </c>
    </row>
    <row r="30" spans="1:9" ht="15.75">
      <c r="A30" s="15" t="s">
        <v>519</v>
      </c>
      <c r="B30" s="110"/>
      <c r="C30" s="110">
        <v>19</v>
      </c>
      <c r="D30" s="110"/>
      <c r="E30" s="110"/>
      <c r="F30" s="110"/>
      <c r="G30" s="110"/>
      <c r="H30" s="110"/>
      <c r="I30" s="132">
        <f>SUM(B30:H30)</f>
        <v>19</v>
      </c>
    </row>
    <row r="31" spans="1:9" ht="15.75">
      <c r="A31" s="15" t="s">
        <v>73</v>
      </c>
      <c r="B31" s="110"/>
      <c r="C31" s="110"/>
      <c r="D31" s="110"/>
      <c r="E31" s="110">
        <v>13.2</v>
      </c>
      <c r="F31" s="110"/>
      <c r="G31" s="110"/>
      <c r="H31" s="110"/>
      <c r="I31" s="132">
        <f>SUM(B31:H31)</f>
        <v>13.2</v>
      </c>
    </row>
    <row r="32" spans="1:9" ht="15" customHeight="1">
      <c r="A32" s="58" t="s">
        <v>163</v>
      </c>
      <c r="B32" s="133">
        <f aca="true" t="shared" si="1" ref="B32:H32">SUM(B5:B31)</f>
        <v>218.1</v>
      </c>
      <c r="C32" s="133">
        <f t="shared" si="1"/>
        <v>2813.2999999999997</v>
      </c>
      <c r="D32" s="133">
        <f t="shared" si="1"/>
        <v>3299.2000000000003</v>
      </c>
      <c r="E32" s="133">
        <f t="shared" si="1"/>
        <v>10727.4</v>
      </c>
      <c r="F32" s="133">
        <f t="shared" si="1"/>
        <v>6869.3</v>
      </c>
      <c r="G32" s="133">
        <f t="shared" si="1"/>
        <v>4.5</v>
      </c>
      <c r="H32" s="133">
        <f t="shared" si="1"/>
        <v>1689.9999999999998</v>
      </c>
      <c r="I32" s="133">
        <f>SUM(B32:H32)</f>
        <v>25621.8</v>
      </c>
    </row>
    <row r="33" ht="12.75">
      <c r="A33" s="8" t="s">
        <v>23</v>
      </c>
    </row>
    <row r="34" ht="12.75">
      <c r="A34" s="8" t="s">
        <v>529</v>
      </c>
    </row>
  </sheetData>
  <hyperlinks>
    <hyperlink ref="K1" location="Indice!A1" display="Indice!A1"/>
  </hyperlinks>
  <printOptions gridLines="1" horizontalCentered="1" verticalCentered="1"/>
  <pageMargins left="0.3937007874015748" right="0.75" top="1.6535433070866143" bottom="0.3937007874015748" header="0.3937007874015748" footer="0.3937007874015748"/>
  <pageSetup horizontalDpi="300" verticalDpi="300" orientation="landscape" r:id="rId1"/>
  <headerFooter alignWithMargins="0">
    <oddHeader>&amp;L SERVICIO AGRÍCOLA Y GANADERO
 Departamento Protección Agrícola
Viñas y Vinos&amp;C&amp;14      
DISTRIBUCIÓN NACIONAL DE CEPAJES  BLANCOS
DE VIDES PARA VINIFICACIÓN (ha.)&amp;R&amp;12CUADRO Nº  5</oddHead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AGRICOLA Y GANADERO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SERVICIO AGRICOLA Y GANADERO</dc:creator>
  <cp:keywords/>
  <dc:description/>
  <cp:lastModifiedBy>cfarias</cp:lastModifiedBy>
  <cp:lastPrinted>2003-10-15T15:23:41Z</cp:lastPrinted>
  <dcterms:created xsi:type="dcterms:W3CDTF">1999-01-29T22:05:15Z</dcterms:created>
  <dcterms:modified xsi:type="dcterms:W3CDTF">2003-10-08T15:36:56Z</dcterms:modified>
  <cp:category/>
  <cp:version/>
  <cp:contentType/>
  <cp:contentStatus/>
</cp:coreProperties>
</file>