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735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<sst xmlns="http://schemas.openxmlformats.org/spreadsheetml/2006/main" count="196" uniqueCount="78">
  <si>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</si>
  <si>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</si>
  <si>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</si>
  <si>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</si>
  <si>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</si>
  <si>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</si>
  <si>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</si>
  <si>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</si>
  <si>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</si>
  <si>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</si>
  <si>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</si>
  <si>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</si>
  <si>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</si>
  <si>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</si>
  <si>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</si>
  <si>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</si>
  <si>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</si>
  <si>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</si>
  <si>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</si>
  <si>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</si>
  <si>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</si>
  <si>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</si>
  <si>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</si>
  <si>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</si>
  <si>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</si>
  <si>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</si>
  <si>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</si>
  <si>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</si>
  <si>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</si>
  <si>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</si>
  <si>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</si>
  <si>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</si>
  <si>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</si>
  <si>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</si>
  <si>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</si>
  <si>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</si>
  <si>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</si>
  <si>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</si>
  <si>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</si>
  <si>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</si>
  <si>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</si>
  <si>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</si>
  <si>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</si>
  <si>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</si>
  <si>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</si>
  <si>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</si>
  <si>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</si>
  <si>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</si>
  <si>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</si>
  <si>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</si>
  <si>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</si>
  <si>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</si>
  <si>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</si>
  <si>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</si>
  <si>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</si>
  <si>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</si>
  <si>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</si>
  <si>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</si>
  <si>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</si>
  <si>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</si>
  <si>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</si>
  <si>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</si>
  <si>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</si>
  <si>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</si>
  <si>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</si>
  <si>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</si>
  <si>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</si>
  <si>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</si>
  <si>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</si>
  <si>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</si>
  <si>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</si>
  <si>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</si>
  <si>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</si>
  <si>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</si>
  <si>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Octubre</t>
  </si>
  <si>
    <t>Noviembre 2012</t>
  </si>
  <si>
    <t>Nota: lunes 26 feriado nacional en Argentina, mercados cerrados.</t>
  </si>
  <si>
    <t>semana del 26 de noviembre al 2 de diciembre de 2012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</si>
</sst>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68</v>
      </c>
      <c r="E23" s="2"/>
      <c r="F23" s="2"/>
      <c r="G23" s="2"/>
    </row>
    <row r="24" spans="1:7" ht="18">
      <c r="A24" s="1"/>
      <c r="B24" s="1"/>
      <c r="C24" s="1"/>
      <c r="D24" s="11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1">
      <selection activeCell="A13" sqref="A13:G13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62</v>
      </c>
      <c r="B10" s="163"/>
      <c r="C10" s="163"/>
      <c r="D10" s="163"/>
      <c r="E10" s="163"/>
      <c r="F10" s="163"/>
      <c r="G10" s="163"/>
    </row>
    <row r="11" spans="1:7" ht="18">
      <c r="A11" s="166" t="s">
        <v>64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54</v>
      </c>
      <c r="B13" s="164"/>
      <c r="C13" s="164"/>
      <c r="D13" s="164"/>
      <c r="E13" s="164"/>
      <c r="F13" s="164"/>
      <c r="G13" s="164"/>
    </row>
    <row r="14" spans="1:7" ht="18">
      <c r="A14" s="165" t="s">
        <v>55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56</v>
      </c>
      <c r="B18" s="165"/>
      <c r="C18" s="165"/>
      <c r="D18" s="165"/>
      <c r="E18" s="165"/>
      <c r="F18" s="165"/>
      <c r="G18" s="165"/>
    </row>
    <row r="19" spans="1:7" ht="18">
      <c r="A19" s="164" t="s">
        <v>57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58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1" t="s">
        <v>63</v>
      </c>
      <c r="C36" s="161"/>
      <c r="D36" s="161"/>
    </row>
    <row r="37" spans="2:4" ht="18">
      <c r="B37" s="161" t="s">
        <v>59</v>
      </c>
      <c r="C37" s="161"/>
      <c r="D37" s="15"/>
    </row>
    <row r="38" spans="2:4" ht="18">
      <c r="B38" s="161" t="s">
        <v>60</v>
      </c>
      <c r="C38" s="161"/>
      <c r="D38" s="15"/>
    </row>
    <row r="39" spans="2:4" ht="18">
      <c r="B39" s="162" t="s">
        <v>61</v>
      </c>
      <c r="C39" s="162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8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8"/>
      <c r="B2" s="169" t="s">
        <v>75</v>
      </c>
      <c r="C2" s="169"/>
      <c r="D2" s="169"/>
      <c r="E2" s="169"/>
      <c r="F2" s="169"/>
      <c r="G2" s="170" t="s">
        <v>3</v>
      </c>
      <c r="H2" s="170"/>
      <c r="I2" s="170"/>
      <c r="J2" s="170" t="s">
        <v>4</v>
      </c>
      <c r="K2" s="170"/>
      <c r="L2" s="170"/>
      <c r="M2" s="4"/>
      <c r="N2" s="4"/>
      <c r="O2" s="4"/>
    </row>
    <row r="3" spans="1:15" ht="15.75">
      <c r="A3" s="168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0"/>
      <c r="H3" s="170"/>
      <c r="I3" s="170"/>
      <c r="J3" s="171" t="s">
        <v>74</v>
      </c>
      <c r="K3" s="171"/>
      <c r="L3" s="171"/>
      <c r="M3" s="4"/>
      <c r="N3" s="4"/>
      <c r="O3" s="4"/>
    </row>
    <row r="4" spans="1:15" ht="15.75">
      <c r="A4" s="168"/>
      <c r="B4" s="156">
        <v>26</v>
      </c>
      <c r="C4" s="155">
        <v>27</v>
      </c>
      <c r="D4" s="155">
        <v>28</v>
      </c>
      <c r="E4" s="155">
        <v>29</v>
      </c>
      <c r="F4" s="155">
        <v>30</v>
      </c>
      <c r="G4" s="150" t="s">
        <v>69</v>
      </c>
      <c r="H4" s="150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1"/>
      <c r="C5" s="152"/>
      <c r="D5" s="152"/>
      <c r="E5" s="152"/>
      <c r="F5" s="153"/>
      <c r="G5" s="154"/>
      <c r="H5" s="15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39" t="s">
        <v>15</v>
      </c>
      <c r="C6" s="81">
        <v>330</v>
      </c>
      <c r="D6" s="81">
        <v>330</v>
      </c>
      <c r="E6" s="81">
        <v>330</v>
      </c>
      <c r="F6" s="81">
        <v>330</v>
      </c>
      <c r="G6" s="81">
        <v>330</v>
      </c>
      <c r="H6" s="144">
        <f>AVERAGE(B6:F6)</f>
        <v>330</v>
      </c>
      <c r="I6" s="81">
        <f>(H6/G6-1)*100</f>
        <v>0</v>
      </c>
      <c r="J6" s="82">
        <v>262.4</v>
      </c>
      <c r="K6" s="83">
        <v>330</v>
      </c>
      <c r="L6" s="44">
        <f>(K6/J6-1)*100</f>
        <v>25.762195121951237</v>
      </c>
      <c r="M6" s="4"/>
      <c r="N6" s="4"/>
      <c r="O6" s="4"/>
    </row>
    <row r="7" spans="1:15" ht="15">
      <c r="A7" s="128" t="s">
        <v>66</v>
      </c>
      <c r="B7" s="132" t="s">
        <v>67</v>
      </c>
      <c r="C7" s="85">
        <v>317</v>
      </c>
      <c r="D7" s="85">
        <v>317</v>
      </c>
      <c r="E7" s="85">
        <v>317</v>
      </c>
      <c r="F7" s="85">
        <v>317</v>
      </c>
      <c r="G7" s="40">
        <v>317</v>
      </c>
      <c r="H7" s="40">
        <f>AVERAGE(B7:F7)</f>
        <v>317</v>
      </c>
      <c r="I7" s="105">
        <f>(H7/G7-1)*100</f>
        <v>0</v>
      </c>
      <c r="J7" s="95">
        <v>249.9</v>
      </c>
      <c r="K7" s="87">
        <v>317</v>
      </c>
      <c r="L7" s="105">
        <f>(K7/J7-1)*100</f>
        <v>26.850740296118445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346.86</v>
      </c>
      <c r="C10" s="81">
        <v>355.68</v>
      </c>
      <c r="D10" s="81">
        <v>356.78</v>
      </c>
      <c r="E10" s="81">
        <v>354.3</v>
      </c>
      <c r="F10" s="81">
        <v>346.68</v>
      </c>
      <c r="G10" s="81">
        <v>343.535</v>
      </c>
      <c r="H10" s="144">
        <f>AVERAGE(B10:F10)</f>
        <v>352.06</v>
      </c>
      <c r="I10" s="81">
        <f>(H10/G10-1)*100</f>
        <v>2.4815520980394856</v>
      </c>
      <c r="J10" s="82">
        <v>260.25</v>
      </c>
      <c r="K10" s="83">
        <v>343.38</v>
      </c>
      <c r="L10" s="44">
        <f>(K10/J10-1)*100</f>
        <v>31.942363112391938</v>
      </c>
      <c r="M10" s="4"/>
      <c r="N10" s="4"/>
      <c r="O10" s="4"/>
    </row>
    <row r="11" spans="1:15" ht="15">
      <c r="A11" s="94" t="s">
        <v>17</v>
      </c>
      <c r="B11" s="40">
        <v>369</v>
      </c>
      <c r="C11" s="85">
        <v>380.58</v>
      </c>
      <c r="D11" s="85">
        <v>381.49</v>
      </c>
      <c r="E11" s="85">
        <v>381.13</v>
      </c>
      <c r="F11" s="85">
        <v>373.87</v>
      </c>
      <c r="G11" s="85">
        <v>366.3375</v>
      </c>
      <c r="H11" s="40">
        <f>AVERAGE(B11:F11)</f>
        <v>377.21399999999994</v>
      </c>
      <c r="I11" s="105">
        <f>(H11/G11-1)*100</f>
        <v>2.9689835192957315</v>
      </c>
      <c r="J11" s="95">
        <v>301.43</v>
      </c>
      <c r="K11" s="96">
        <v>376</v>
      </c>
      <c r="L11" s="105">
        <f>(K11/J11-1)*100</f>
        <v>24.73874531400324</v>
      </c>
      <c r="M11" s="4"/>
      <c r="N11" s="4"/>
      <c r="O11" s="4"/>
    </row>
    <row r="12" spans="1:15" ht="15">
      <c r="A12" s="97" t="s">
        <v>18</v>
      </c>
      <c r="B12" s="142">
        <v>365.33</v>
      </c>
      <c r="C12" s="98">
        <v>376.9</v>
      </c>
      <c r="D12" s="98">
        <v>377.82</v>
      </c>
      <c r="E12" s="135">
        <v>377.45</v>
      </c>
      <c r="F12" s="135">
        <v>370.2</v>
      </c>
      <c r="G12" s="135">
        <v>362.66499999999996</v>
      </c>
      <c r="H12" s="158">
        <f>AVERAGE(B12:F12)</f>
        <v>373.54</v>
      </c>
      <c r="I12" s="135">
        <f>(H12/G12-1)*100</f>
        <v>2.9986351040216297</v>
      </c>
      <c r="J12" s="141">
        <v>299.42142857142863</v>
      </c>
      <c r="K12" s="99">
        <v>372.33347826086947</v>
      </c>
      <c r="L12" s="142">
        <f>(K12/J12-1)*100</f>
        <v>24.350979165823894</v>
      </c>
      <c r="M12" s="4"/>
      <c r="N12" s="4"/>
      <c r="O12" s="4"/>
    </row>
    <row r="13" spans="1:15" ht="15">
      <c r="A13" s="100" t="s">
        <v>53</v>
      </c>
      <c r="B13" s="159">
        <v>361.65</v>
      </c>
      <c r="C13" s="101">
        <v>373.23</v>
      </c>
      <c r="D13" s="101">
        <v>374.15</v>
      </c>
      <c r="E13" s="108">
        <v>373.78</v>
      </c>
      <c r="F13" s="108">
        <v>366.52</v>
      </c>
      <c r="G13" s="108">
        <v>358.9875</v>
      </c>
      <c r="H13" s="159">
        <f>AVERAGE(B13:F13)</f>
        <v>369.866</v>
      </c>
      <c r="I13" s="136">
        <f>(H13/G13-1)*100</f>
        <v>3.030328354051326</v>
      </c>
      <c r="J13" s="157">
        <v>297.5828571428571</v>
      </c>
      <c r="K13" s="102">
        <v>368.65739130434787</v>
      </c>
      <c r="L13" s="136">
        <f>(K13/J13-1)*100</f>
        <v>23.883947766309287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67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1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85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82">
        <v>350.43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86" t="s">
        <v>67</v>
      </c>
      <c r="K19" s="92" t="s">
        <v>67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1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63" t="s">
        <v>15</v>
      </c>
      <c r="C21" s="85">
        <v>300</v>
      </c>
      <c r="D21" s="85">
        <v>300</v>
      </c>
      <c r="E21" s="85">
        <v>304</v>
      </c>
      <c r="F21" s="85">
        <v>302</v>
      </c>
      <c r="G21" s="85">
        <v>294.8</v>
      </c>
      <c r="H21" s="40">
        <f>AVERAGE(B21:F21)</f>
        <v>301.5</v>
      </c>
      <c r="I21" s="105">
        <f>(H21/G21-1)*100</f>
        <v>2.2727272727272707</v>
      </c>
      <c r="J21" s="95">
        <v>276.2</v>
      </c>
      <c r="K21" s="96">
        <v>274.59</v>
      </c>
      <c r="L21" s="105">
        <f>(K21/J21-1)*100</f>
        <v>-0.5829109341057293</v>
      </c>
      <c r="M21" s="4"/>
      <c r="N21" s="4"/>
      <c r="O21" s="4"/>
    </row>
    <row r="22" spans="1:15" ht="15.75">
      <c r="A22" s="109" t="s">
        <v>13</v>
      </c>
      <c r="B22" s="39"/>
      <c r="C22" s="81"/>
      <c r="D22" s="81"/>
      <c r="E22" s="88"/>
      <c r="F22" s="88"/>
      <c r="G22" s="81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333.36</v>
      </c>
      <c r="C24" s="113">
        <v>336.42</v>
      </c>
      <c r="D24" s="81">
        <v>335.73</v>
      </c>
      <c r="E24" s="81">
        <v>331.89</v>
      </c>
      <c r="F24" s="81">
        <v>330.9</v>
      </c>
      <c r="G24" s="81">
        <v>331.34749999999997</v>
      </c>
      <c r="H24" s="144">
        <f>AVERAGE(B24:F24)</f>
        <v>333.66</v>
      </c>
      <c r="I24" s="81">
        <f>(H24/G24-1)*100</f>
        <v>0.697907785632923</v>
      </c>
      <c r="J24" s="82">
        <v>278.33</v>
      </c>
      <c r="K24" s="83">
        <v>322.44</v>
      </c>
      <c r="L24" s="44">
        <f>(K24/J24-1)*100</f>
        <v>15.84809398914957</v>
      </c>
      <c r="M24" s="4"/>
      <c r="N24" s="4"/>
      <c r="O24" s="4"/>
    </row>
    <row r="25" spans="1:15" ht="15">
      <c r="A25" s="94" t="s">
        <v>27</v>
      </c>
      <c r="B25" s="40">
        <v>332.36</v>
      </c>
      <c r="C25" s="84">
        <v>335.42</v>
      </c>
      <c r="D25" s="85">
        <v>334.73</v>
      </c>
      <c r="E25" s="85">
        <v>330.89</v>
      </c>
      <c r="F25" s="85">
        <v>329.9</v>
      </c>
      <c r="G25" s="85">
        <v>330.34749999999997</v>
      </c>
      <c r="H25" s="40">
        <f>AVERAGE(B25:F25)</f>
        <v>332.66</v>
      </c>
      <c r="I25" s="105">
        <f>(H25/G25-1)*100</f>
        <v>0.7000204330288806</v>
      </c>
      <c r="J25" s="95">
        <v>277.33</v>
      </c>
      <c r="K25" s="96">
        <v>321.44</v>
      </c>
      <c r="L25" s="105">
        <f>(K25/J25-1)*100</f>
        <v>15.905239245664028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582</v>
      </c>
      <c r="C27" s="84">
        <v>582</v>
      </c>
      <c r="D27" s="84">
        <v>582</v>
      </c>
      <c r="E27" s="85">
        <v>582</v>
      </c>
      <c r="F27" s="85">
        <v>582</v>
      </c>
      <c r="G27" s="85">
        <v>581.2</v>
      </c>
      <c r="H27" s="40">
        <f>AVERAGE(B27:F27)</f>
        <v>582</v>
      </c>
      <c r="I27" s="105">
        <f>(H27/G27-1)*100</f>
        <v>0.13764624913970014</v>
      </c>
      <c r="J27" s="95">
        <v>603.38</v>
      </c>
      <c r="K27" s="96">
        <v>577.87</v>
      </c>
      <c r="L27" s="41">
        <f>(K27/J27-1)*100</f>
        <v>-4.227849779575054</v>
      </c>
      <c r="M27" s="4"/>
      <c r="N27" s="4"/>
      <c r="O27" s="4"/>
    </row>
    <row r="28" spans="1:12" ht="15">
      <c r="A28" s="103" t="s">
        <v>30</v>
      </c>
      <c r="B28" s="44">
        <v>575</v>
      </c>
      <c r="C28" s="113">
        <v>575</v>
      </c>
      <c r="D28" s="113">
        <v>575</v>
      </c>
      <c r="E28" s="81">
        <v>575</v>
      </c>
      <c r="F28" s="81">
        <v>575</v>
      </c>
      <c r="G28" s="81">
        <v>575</v>
      </c>
      <c r="H28" s="44">
        <f>AVERAGE(B28:F28)</f>
        <v>575</v>
      </c>
      <c r="I28" s="44">
        <f>(H28/G28-1)*100</f>
        <v>0</v>
      </c>
      <c r="J28" s="82">
        <v>600</v>
      </c>
      <c r="K28" s="83">
        <v>571.09</v>
      </c>
      <c r="L28" s="44">
        <f>(K28/J28-1)*100</f>
        <v>-4.8183333333333245</v>
      </c>
    </row>
    <row r="29" spans="1:12" ht="15">
      <c r="A29" s="130" t="s">
        <v>31</v>
      </c>
      <c r="B29" s="115">
        <v>575</v>
      </c>
      <c r="C29" s="114">
        <v>575</v>
      </c>
      <c r="D29" s="114">
        <v>575</v>
      </c>
      <c r="E29" s="140">
        <v>575</v>
      </c>
      <c r="F29" s="140">
        <v>575</v>
      </c>
      <c r="G29" s="115">
        <v>574.2</v>
      </c>
      <c r="H29" s="115">
        <f>AVERAGE(B29:F29)</f>
        <v>575</v>
      </c>
      <c r="I29" s="116">
        <f>(H29/G29-1)*100</f>
        <v>0.13932427725529273</v>
      </c>
      <c r="J29" s="117">
        <v>581.24</v>
      </c>
      <c r="K29" s="118">
        <v>571.65</v>
      </c>
      <c r="L29" s="137">
        <f>(K29/J29-1)*100</f>
        <v>-1.649920858853493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71</v>
      </c>
      <c r="B31" s="123"/>
      <c r="C31" s="123"/>
    </row>
    <row r="32" ht="15">
      <c r="A32" s="124" t="s">
        <v>76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3 H26:H29 H12:H13 H10:H11 H24:H25 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9" t="s">
        <v>75</v>
      </c>
      <c r="C2" s="169"/>
      <c r="D2" s="169"/>
      <c r="E2" s="169"/>
      <c r="F2" s="169"/>
      <c r="G2" s="172" t="s">
        <v>3</v>
      </c>
      <c r="H2" s="172"/>
      <c r="I2" s="172"/>
      <c r="J2" s="24"/>
      <c r="K2" s="25"/>
      <c r="L2" s="26"/>
    </row>
    <row r="3" spans="1:12" ht="15" customHeight="1">
      <c r="A3" s="23"/>
      <c r="B3" s="169"/>
      <c r="C3" s="169"/>
      <c r="D3" s="169"/>
      <c r="E3" s="169"/>
      <c r="F3" s="169"/>
      <c r="G3" s="172"/>
      <c r="H3" s="172"/>
      <c r="I3" s="172"/>
      <c r="J3" s="171" t="s">
        <v>4</v>
      </c>
      <c r="K3" s="171"/>
      <c r="L3" s="171"/>
    </row>
    <row r="4" spans="1:12" ht="15" customHeight="1">
      <c r="A4" s="173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2"/>
      <c r="H4" s="172"/>
      <c r="I4" s="172"/>
      <c r="J4" s="171" t="s">
        <v>74</v>
      </c>
      <c r="K4" s="171"/>
      <c r="L4" s="171"/>
    </row>
    <row r="5" spans="1:12" ht="15" customHeight="1">
      <c r="A5" s="173"/>
      <c r="B5" s="76">
        <v>26</v>
      </c>
      <c r="C5" s="77">
        <v>27</v>
      </c>
      <c r="D5" s="77">
        <v>28</v>
      </c>
      <c r="E5" s="77">
        <v>29</v>
      </c>
      <c r="F5" s="77">
        <v>30</v>
      </c>
      <c r="G5" s="29" t="s">
        <v>69</v>
      </c>
      <c r="H5" s="29" t="s">
        <v>70</v>
      </c>
      <c r="I5" s="134" t="s">
        <v>72</v>
      </c>
      <c r="J5" s="30">
        <v>2011</v>
      </c>
      <c r="K5" s="30">
        <v>2012</v>
      </c>
      <c r="L5" s="134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254.0466</v>
      </c>
      <c r="C8" s="40">
        <v>256.9746</v>
      </c>
      <c r="D8" s="41">
        <v>255.4245</v>
      </c>
      <c r="E8" s="40">
        <v>248.5351</v>
      </c>
      <c r="F8" s="84">
        <v>248.5351</v>
      </c>
      <c r="G8" s="41">
        <v>256.80240000000003</v>
      </c>
      <c r="H8" s="51">
        <f aca="true" t="shared" si="0" ref="H8:H13">AVERAGE(B8:F8)</f>
        <v>252.70318000000003</v>
      </c>
      <c r="I8" s="143">
        <f aca="true" t="shared" si="1" ref="I8:I13">(H8/G8-1)*100</f>
        <v>-1.5962545521381433</v>
      </c>
      <c r="J8" s="42">
        <v>230.11</v>
      </c>
      <c r="K8" s="43">
        <v>264.08</v>
      </c>
      <c r="L8" s="41">
        <f>(K8/J8-1)*100</f>
        <v>14.762504888966133</v>
      </c>
    </row>
    <row r="9" spans="1:12" ht="15" customHeight="1">
      <c r="A9" s="38" t="s">
        <v>36</v>
      </c>
      <c r="B9" s="39" t="s">
        <v>15</v>
      </c>
      <c r="C9" s="44">
        <v>547</v>
      </c>
      <c r="D9" s="45">
        <v>558</v>
      </c>
      <c r="E9" s="44">
        <v>558</v>
      </c>
      <c r="F9" s="45">
        <v>558</v>
      </c>
      <c r="G9" s="45">
        <v>540.4</v>
      </c>
      <c r="H9" s="45">
        <f t="shared" si="0"/>
        <v>555.25</v>
      </c>
      <c r="I9" s="45">
        <f t="shared" si="1"/>
        <v>2.7479644707623985</v>
      </c>
      <c r="J9" s="47">
        <v>475.75</v>
      </c>
      <c r="K9" s="48">
        <v>599.5</v>
      </c>
      <c r="L9" s="44">
        <f>(K9/J9-1)*100</f>
        <v>26.011560693641613</v>
      </c>
    </row>
    <row r="10" spans="1:12" ht="15" customHeight="1">
      <c r="A10" s="31" t="s">
        <v>37</v>
      </c>
      <c r="B10" s="41">
        <v>523.5101</v>
      </c>
      <c r="C10" s="149">
        <v>532.5124</v>
      </c>
      <c r="D10" s="41">
        <v>531.4101</v>
      </c>
      <c r="E10" s="40">
        <v>532.0531</v>
      </c>
      <c r="F10" s="85">
        <v>528.6543</v>
      </c>
      <c r="G10" s="41">
        <v>517.585175</v>
      </c>
      <c r="H10" s="51">
        <f t="shared" si="0"/>
        <v>529.628</v>
      </c>
      <c r="I10" s="143">
        <f t="shared" si="1"/>
        <v>2.3267329865079622</v>
      </c>
      <c r="J10" s="42">
        <v>446.02</v>
      </c>
      <c r="K10" s="43">
        <v>565.53</v>
      </c>
      <c r="L10" s="41">
        <f>(K10/J10-1)*100</f>
        <v>26.794762566701035</v>
      </c>
    </row>
    <row r="11" spans="1:12" ht="15" customHeight="1">
      <c r="A11" s="38" t="s">
        <v>65</v>
      </c>
      <c r="B11" s="45">
        <v>587.2151643476507</v>
      </c>
      <c r="C11" s="44">
        <v>595.4536310601488</v>
      </c>
      <c r="D11" s="45">
        <v>596.8992248062016</v>
      </c>
      <c r="E11" s="44">
        <v>601.5916188173668</v>
      </c>
      <c r="F11" s="44">
        <v>598.6702931399213</v>
      </c>
      <c r="G11" s="45">
        <v>579.5594843831501</v>
      </c>
      <c r="H11" s="45">
        <f t="shared" si="0"/>
        <v>595.9659864342578</v>
      </c>
      <c r="I11" s="45">
        <f t="shared" si="1"/>
        <v>2.8308573137354243</v>
      </c>
      <c r="J11" s="44">
        <v>515.7743446679474</v>
      </c>
      <c r="K11" s="48">
        <v>617.7211380068758</v>
      </c>
      <c r="L11" s="44">
        <f aca="true" t="shared" si="2" ref="L11:L24">(K11/J11-1)*100</f>
        <v>19.765774392008815</v>
      </c>
    </row>
    <row r="12" spans="1:12" s="17" customFormat="1" ht="15" customHeight="1">
      <c r="A12" s="49" t="s">
        <v>73</v>
      </c>
      <c r="B12" s="41">
        <v>247.02561000201652</v>
      </c>
      <c r="C12" s="50">
        <v>246.4292898813116</v>
      </c>
      <c r="D12" s="41">
        <v>246.6525722339676</v>
      </c>
      <c r="E12" s="40">
        <v>246.80165206003826</v>
      </c>
      <c r="F12" s="85">
        <v>246.80165206003826</v>
      </c>
      <c r="G12" s="138">
        <v>250.40641607213757</v>
      </c>
      <c r="H12" s="51">
        <f t="shared" si="0"/>
        <v>246.74215524747447</v>
      </c>
      <c r="I12" s="143">
        <f t="shared" si="1"/>
        <v>-1.4633254539322516</v>
      </c>
      <c r="J12" s="63" t="s">
        <v>67</v>
      </c>
      <c r="K12" s="53">
        <v>251.5145555590854</v>
      </c>
      <c r="L12" s="63" t="s">
        <v>67</v>
      </c>
    </row>
    <row r="13" spans="1:12" ht="15" customHeight="1">
      <c r="A13" s="54" t="s">
        <v>38</v>
      </c>
      <c r="B13" s="160" t="s">
        <v>15</v>
      </c>
      <c r="C13" s="55">
        <v>238</v>
      </c>
      <c r="D13" s="45">
        <v>241</v>
      </c>
      <c r="E13" s="44">
        <v>244</v>
      </c>
      <c r="F13" s="44">
        <v>242</v>
      </c>
      <c r="G13" s="46">
        <v>235.6</v>
      </c>
      <c r="H13" s="45">
        <f t="shared" si="0"/>
        <v>241.25</v>
      </c>
      <c r="I13" s="45">
        <f t="shared" si="1"/>
        <v>2.398132427843813</v>
      </c>
      <c r="J13" s="57">
        <v>213.05</v>
      </c>
      <c r="K13" s="57">
        <v>236.36</v>
      </c>
      <c r="L13" s="44">
        <f t="shared" si="2"/>
        <v>10.941093639990607</v>
      </c>
    </row>
    <row r="14" spans="1:12" ht="15" customHeight="1">
      <c r="A14" s="49" t="s">
        <v>39</v>
      </c>
      <c r="B14" s="50">
        <v>1020.0777</v>
      </c>
      <c r="C14" s="59">
        <v>1038.8169</v>
      </c>
      <c r="D14" s="51">
        <v>1038.5965</v>
      </c>
      <c r="E14" s="50">
        <v>1031.1008</v>
      </c>
      <c r="F14" s="85">
        <v>1023.1641</v>
      </c>
      <c r="G14" s="51">
        <v>1001.88955</v>
      </c>
      <c r="H14" s="51">
        <f aca="true" t="shared" si="3" ref="H14:H22">AVERAGE(B14:F14)</f>
        <v>1030.3512</v>
      </c>
      <c r="I14" s="143">
        <f aca="true" t="shared" si="4" ref="I14:I22">(H14/G14-1)*100</f>
        <v>2.8407971717042235</v>
      </c>
      <c r="J14" s="60">
        <v>1104.5</v>
      </c>
      <c r="K14" s="60">
        <v>1084.34</v>
      </c>
      <c r="L14" s="41">
        <f t="shared" si="2"/>
        <v>-1.825260298777731</v>
      </c>
    </row>
    <row r="15" spans="1:12" ht="15" customHeight="1">
      <c r="A15" s="54" t="s">
        <v>40</v>
      </c>
      <c r="B15" s="55">
        <v>1086.2163</v>
      </c>
      <c r="C15" s="55">
        <v>1104.9555</v>
      </c>
      <c r="D15" s="45">
        <v>1104.7351</v>
      </c>
      <c r="E15" s="44">
        <v>1097.2394</v>
      </c>
      <c r="F15" s="44">
        <v>1089.3027</v>
      </c>
      <c r="G15" s="46">
        <v>1068.02815</v>
      </c>
      <c r="H15" s="45">
        <f t="shared" si="3"/>
        <v>1096.4898</v>
      </c>
      <c r="I15" s="45">
        <f t="shared" si="4"/>
        <v>2.6648782618697853</v>
      </c>
      <c r="J15" s="146">
        <v>1126.77</v>
      </c>
      <c r="K15" s="147">
        <v>1119.92</v>
      </c>
      <c r="L15" s="44">
        <f t="shared" si="2"/>
        <v>-0.6079324085660698</v>
      </c>
    </row>
    <row r="16" spans="1:12" ht="15" customHeight="1">
      <c r="A16" s="49" t="s">
        <v>41</v>
      </c>
      <c r="B16" s="50">
        <v>1162.0358</v>
      </c>
      <c r="C16" s="50">
        <v>1176.9281</v>
      </c>
      <c r="D16" s="41">
        <v>1176.7749</v>
      </c>
      <c r="E16" s="40">
        <v>1177.3839</v>
      </c>
      <c r="F16" s="85">
        <v>1165.0234</v>
      </c>
      <c r="G16" s="51">
        <v>1126.43754</v>
      </c>
      <c r="H16" s="51">
        <f t="shared" si="3"/>
        <v>1171.62922</v>
      </c>
      <c r="I16" s="143">
        <f t="shared" si="4"/>
        <v>4.011911747898611</v>
      </c>
      <c r="J16" s="60">
        <v>1220.47</v>
      </c>
      <c r="K16" s="148">
        <v>1177.22</v>
      </c>
      <c r="L16" s="41">
        <f t="shared" si="2"/>
        <v>-3.543716764852889</v>
      </c>
    </row>
    <row r="17" spans="1:12" ht="15" customHeight="1">
      <c r="A17" s="54" t="s">
        <v>42</v>
      </c>
      <c r="B17" s="160" t="s">
        <v>15</v>
      </c>
      <c r="C17" s="56">
        <v>1100</v>
      </c>
      <c r="D17" s="45">
        <v>1140</v>
      </c>
      <c r="E17" s="44">
        <v>1135</v>
      </c>
      <c r="F17" s="44">
        <v>1128</v>
      </c>
      <c r="G17" s="46">
        <v>1077.4</v>
      </c>
      <c r="H17" s="45">
        <f>AVERAGE(B17:F17)</f>
        <v>1125.75</v>
      </c>
      <c r="I17" s="45">
        <f>(H17/G17-1)*100</f>
        <v>4.487655466864671</v>
      </c>
      <c r="J17" s="146">
        <v>1127.2</v>
      </c>
      <c r="K17" s="147">
        <v>1093.55</v>
      </c>
      <c r="L17" s="44">
        <f t="shared" si="2"/>
        <v>-2.9852732434350715</v>
      </c>
    </row>
    <row r="18" spans="1:12" ht="15" customHeight="1">
      <c r="A18" s="49" t="s">
        <v>43</v>
      </c>
      <c r="B18" s="50">
        <v>1250</v>
      </c>
      <c r="C18" s="50">
        <v>1260</v>
      </c>
      <c r="D18" s="51">
        <v>1265</v>
      </c>
      <c r="E18" s="50">
        <v>1265</v>
      </c>
      <c r="F18" s="85">
        <v>1265</v>
      </c>
      <c r="G18" s="51">
        <v>1235</v>
      </c>
      <c r="H18" s="51">
        <f t="shared" si="3"/>
        <v>1261</v>
      </c>
      <c r="I18" s="143">
        <f t="shared" si="4"/>
        <v>2.1052631578947434</v>
      </c>
      <c r="J18" s="60">
        <v>1214.29</v>
      </c>
      <c r="K18" s="148">
        <v>1235.11</v>
      </c>
      <c r="L18" s="41">
        <v>1.42</v>
      </c>
    </row>
    <row r="19" spans="1:12" ht="15" customHeight="1">
      <c r="A19" s="54" t="s">
        <v>44</v>
      </c>
      <c r="B19" s="160" t="s">
        <v>15</v>
      </c>
      <c r="C19" s="56">
        <v>1120</v>
      </c>
      <c r="D19" s="46">
        <v>1115</v>
      </c>
      <c r="E19" s="55">
        <v>1125</v>
      </c>
      <c r="F19" s="44">
        <v>1130</v>
      </c>
      <c r="G19" s="46">
        <v>1128</v>
      </c>
      <c r="H19" s="45">
        <f>AVERAGE(B19:F19)</f>
        <v>1122.5</v>
      </c>
      <c r="I19" s="45">
        <f>(H19/G19-1)*100</f>
        <v>-0.4875886524822737</v>
      </c>
      <c r="J19" s="146">
        <v>1114.75</v>
      </c>
      <c r="K19" s="147">
        <v>1195.45</v>
      </c>
      <c r="L19" s="44">
        <f t="shared" si="2"/>
        <v>7.2392913209239795</v>
      </c>
    </row>
    <row r="20" spans="1:12" ht="15" customHeight="1">
      <c r="A20" s="49" t="s">
        <v>45</v>
      </c>
      <c r="B20" s="50">
        <v>1194.4949</v>
      </c>
      <c r="C20" s="59">
        <v>1198.9631</v>
      </c>
      <c r="D20" s="50">
        <v>1198.7586</v>
      </c>
      <c r="E20" s="50">
        <v>1203.2604</v>
      </c>
      <c r="F20" s="84">
        <v>1193.5651</v>
      </c>
      <c r="G20" s="51">
        <v>1182.02064</v>
      </c>
      <c r="H20" s="51">
        <f t="shared" si="3"/>
        <v>1197.8084199999998</v>
      </c>
      <c r="I20" s="143">
        <f t="shared" si="4"/>
        <v>1.3356602639358117</v>
      </c>
      <c r="J20" s="60">
        <v>1268.06</v>
      </c>
      <c r="K20" s="148">
        <v>1216.54</v>
      </c>
      <c r="L20" s="41">
        <f t="shared" si="2"/>
        <v>-4.062899231897543</v>
      </c>
    </row>
    <row r="21" spans="1:12" ht="15" customHeight="1">
      <c r="A21" s="54" t="s">
        <v>46</v>
      </c>
      <c r="B21" s="55">
        <v>1234.5872</v>
      </c>
      <c r="C21" s="56">
        <v>1234.5872</v>
      </c>
      <c r="D21" s="46">
        <v>1234.5872</v>
      </c>
      <c r="E21" s="55">
        <v>1234.5872</v>
      </c>
      <c r="F21" s="113">
        <v>1234.5872</v>
      </c>
      <c r="G21" s="46">
        <v>1245.6103</v>
      </c>
      <c r="H21" s="45">
        <f t="shared" si="3"/>
        <v>1234.5872</v>
      </c>
      <c r="I21" s="45">
        <f t="shared" si="4"/>
        <v>-0.8849557522124019</v>
      </c>
      <c r="J21" s="146">
        <v>1255.06</v>
      </c>
      <c r="K21" s="147">
        <v>1394.18</v>
      </c>
      <c r="L21" s="44">
        <f t="shared" si="2"/>
        <v>11.084729016939443</v>
      </c>
    </row>
    <row r="22" spans="1:12" ht="15" customHeight="1">
      <c r="A22" s="49" t="s">
        <v>47</v>
      </c>
      <c r="B22" s="59">
        <v>1444.0261</v>
      </c>
      <c r="C22" s="59">
        <v>1444.0261</v>
      </c>
      <c r="D22" s="126">
        <v>1444.0261</v>
      </c>
      <c r="E22" s="50">
        <v>1444.0261</v>
      </c>
      <c r="F22" s="126">
        <v>1444.0261</v>
      </c>
      <c r="G22" s="50">
        <v>1455.0492</v>
      </c>
      <c r="H22" s="51">
        <f t="shared" si="3"/>
        <v>1444.0261</v>
      </c>
      <c r="I22" s="143">
        <f t="shared" si="4"/>
        <v>-0.7575757575757458</v>
      </c>
      <c r="J22" s="60">
        <v>1442.45</v>
      </c>
      <c r="K22" s="61">
        <v>1607.46</v>
      </c>
      <c r="L22" s="62">
        <f t="shared" si="2"/>
        <v>11.439564629623211</v>
      </c>
    </row>
    <row r="23" spans="1:12" ht="15" customHeight="1">
      <c r="A23" s="54" t="s">
        <v>48</v>
      </c>
      <c r="B23" s="46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1">
        <v>422.6257</v>
      </c>
      <c r="C24" s="50">
        <v>423.287</v>
      </c>
      <c r="D24" s="50">
        <v>425.2712</v>
      </c>
      <c r="E24" s="50">
        <v>423.5075</v>
      </c>
      <c r="F24" s="91">
        <v>427.4758</v>
      </c>
      <c r="G24" s="50">
        <v>432.87715000000003</v>
      </c>
      <c r="H24" s="41">
        <f>AVERAGE(B24:F24)</f>
        <v>424.43343999999996</v>
      </c>
      <c r="I24" s="143">
        <f>(H24/G24-1)*100</f>
        <v>-1.9506019201983915</v>
      </c>
      <c r="J24" s="52">
        <v>561.4</v>
      </c>
      <c r="K24" s="40">
        <v>448.53</v>
      </c>
      <c r="L24" s="62">
        <f t="shared" si="2"/>
        <v>-20.105094406840042</v>
      </c>
    </row>
    <row r="25" spans="1:12" ht="15" customHeight="1">
      <c r="A25" s="54" t="s">
        <v>50</v>
      </c>
      <c r="B25" s="45">
        <v>509.4</v>
      </c>
      <c r="C25" s="55">
        <v>510.7</v>
      </c>
      <c r="D25" s="56">
        <v>509.6</v>
      </c>
      <c r="E25" s="55">
        <v>513.3</v>
      </c>
      <c r="F25" s="81">
        <v>516.1</v>
      </c>
      <c r="G25" s="55">
        <v>520.24</v>
      </c>
      <c r="H25" s="45">
        <f>AVERAGE(B25:F25)</f>
        <v>511.82</v>
      </c>
      <c r="I25" s="45">
        <f>(H25/G25-1)*100</f>
        <v>-1.618483776718438</v>
      </c>
      <c r="J25" s="57">
        <v>688.35</v>
      </c>
      <c r="K25" s="58">
        <v>564.54</v>
      </c>
      <c r="L25" s="44">
        <f>(K25/J25-1)*100</f>
        <v>-17.986489431248643</v>
      </c>
    </row>
    <row r="26" spans="1:12" ht="15" customHeight="1">
      <c r="A26" s="49" t="s">
        <v>51</v>
      </c>
      <c r="B26" s="51">
        <v>422.1847</v>
      </c>
      <c r="C26" s="59">
        <v>423.9484</v>
      </c>
      <c r="D26" s="59">
        <v>422.4052</v>
      </c>
      <c r="E26" s="50">
        <v>426.3735</v>
      </c>
      <c r="F26" s="85">
        <v>426.3735</v>
      </c>
      <c r="G26" s="50">
        <v>433.318075</v>
      </c>
      <c r="H26" s="51">
        <f>AVERAGE(B26:F26)</f>
        <v>424.25706</v>
      </c>
      <c r="I26" s="143">
        <f>(H26/G26-1)*100</f>
        <v>-2.091077091579896</v>
      </c>
      <c r="J26" s="52">
        <v>579.78</v>
      </c>
      <c r="K26" s="53">
        <v>449.49</v>
      </c>
      <c r="L26" s="41">
        <f>(K26/J26-1)*100</f>
        <v>-22.47231708579116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67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3&amp;R&amp;D</oddFooter>
  </headerFooter>
  <ignoredErrors>
    <ignoredError sqref="H22:H26 H8 H14:H16 H18 H20:H21 H11:H12 H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2012-12-03T13:12:19Z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