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<sst xmlns="http://schemas.openxmlformats.org/spreadsheetml/2006/main" count="194" uniqueCount="78">
  <si>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</si>
  <si>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</si>
  <si>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</si>
  <si>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</si>
  <si>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</si>
  <si>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</si>
  <si>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</si>
  <si>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</si>
  <si>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</si>
  <si>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</si>
  <si>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</si>
  <si>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</si>
  <si>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</si>
  <si>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</si>
  <si>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</si>
  <si>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</si>
  <si>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</si>
  <si>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</si>
  <si>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</si>
  <si>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</si>
  <si>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</si>
  <si>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</si>
  <si>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</si>
  <si>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</si>
  <si>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</si>
  <si>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</si>
  <si>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</si>
  <si>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</si>
  <si>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</si>
  <si>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</si>
  <si>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</si>
  <si>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</si>
  <si>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</si>
  <si>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</si>
  <si>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</si>
  <si>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</si>
  <si>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</si>
  <si>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</si>
  <si>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</si>
  <si>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</si>
  <si>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</si>
  <si>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</si>
  <si>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</si>
  <si>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</si>
  <si>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</si>
  <si>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</si>
  <si>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</si>
  <si>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</si>
  <si>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</si>
  <si>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</si>
  <si>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</si>
  <si>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</si>
  <si>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</si>
  <si>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</si>
  <si>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</si>
  <si>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</si>
  <si>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</si>
  <si>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</si>
  <si>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</si>
  <si>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</si>
  <si>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</si>
  <si>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</si>
  <si>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</si>
  <si>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</si>
  <si>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</si>
  <si>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</si>
  <si>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</si>
  <si>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</si>
  <si>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</si>
  <si>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</si>
  <si>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</si>
  <si>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</si>
  <si>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</si>
  <si>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</si>
  <si>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Diciembre</t>
  </si>
  <si>
    <t>Enero/febrero 2013</t>
  </si>
  <si>
    <t>semana del 28 de enero al 3 de febrero de 2013</t>
  </si>
  <si>
    <t>Nota: jueves 31 de enero feriado nacional en Argentina, mercados cerrados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</si>
</sst>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9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2" fontId="55" fillId="0" borderId="26" xfId="0" applyNumberFormat="1" applyFont="1" applyBorder="1" applyAlignment="1">
      <alignment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/>
      <protection/>
    </xf>
    <xf numFmtId="2" fontId="55" fillId="19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7" t="s">
        <v>60</v>
      </c>
      <c r="B10" s="167"/>
      <c r="C10" s="167"/>
      <c r="D10" s="167"/>
      <c r="E10" s="167"/>
      <c r="F10" s="167"/>
      <c r="G10" s="167"/>
    </row>
    <row r="11" spans="1:7" ht="18">
      <c r="A11" s="170" t="s">
        <v>62</v>
      </c>
      <c r="B11" s="170"/>
      <c r="C11" s="170"/>
      <c r="D11" s="170"/>
      <c r="E11" s="170"/>
      <c r="F11" s="170"/>
      <c r="G11" s="170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8" t="s">
        <v>54</v>
      </c>
      <c r="B13" s="168"/>
      <c r="C13" s="168"/>
      <c r="D13" s="168"/>
      <c r="E13" s="168"/>
      <c r="F13" s="168"/>
      <c r="G13" s="168"/>
    </row>
    <row r="14" spans="1:7" ht="18">
      <c r="A14" s="169" t="s">
        <v>55</v>
      </c>
      <c r="B14" s="169"/>
      <c r="C14" s="169"/>
      <c r="D14" s="169"/>
      <c r="E14" s="169"/>
      <c r="F14" s="169"/>
      <c r="G14" s="169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9" t="s">
        <v>56</v>
      </c>
      <c r="B18" s="169"/>
      <c r="C18" s="169"/>
      <c r="D18" s="169"/>
      <c r="E18" s="169"/>
      <c r="F18" s="169"/>
      <c r="G18" s="169"/>
    </row>
    <row r="19" spans="1:7" ht="18">
      <c r="A19" s="168" t="s">
        <v>57</v>
      </c>
      <c r="B19" s="168"/>
      <c r="C19" s="168"/>
      <c r="D19" s="168"/>
      <c r="E19" s="168"/>
      <c r="F19" s="168"/>
      <c r="G19" s="168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9" t="s">
        <v>58</v>
      </c>
      <c r="B22" s="169"/>
      <c r="C22" s="169"/>
      <c r="D22" s="169"/>
      <c r="E22" s="169"/>
      <c r="F22" s="169"/>
      <c r="G22" s="169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1" t="s">
        <v>0</v>
      </c>
      <c r="B24" s="171"/>
      <c r="C24" s="171"/>
      <c r="D24" s="171"/>
      <c r="E24" s="171"/>
      <c r="F24" s="171"/>
      <c r="G24" s="171"/>
    </row>
    <row r="36" spans="2:4" ht="18">
      <c r="B36" s="172" t="s">
        <v>61</v>
      </c>
      <c r="C36" s="172"/>
      <c r="D36" s="172"/>
    </row>
    <row r="37" spans="2:4" ht="18">
      <c r="B37" s="172" t="s">
        <v>72</v>
      </c>
      <c r="C37" s="172"/>
      <c r="D37" s="15"/>
    </row>
    <row r="38" spans="2:4" ht="18">
      <c r="B38" s="172" t="s">
        <v>73</v>
      </c>
      <c r="C38" s="172"/>
      <c r="D38" s="15"/>
    </row>
    <row r="39" spans="2:4" ht="18">
      <c r="B39" s="166" t="s">
        <v>59</v>
      </c>
      <c r="C39" s="166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3" sqref="B3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3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3"/>
      <c r="B2" s="174" t="s">
        <v>75</v>
      </c>
      <c r="C2" s="174"/>
      <c r="D2" s="174"/>
      <c r="E2" s="174"/>
      <c r="F2" s="174"/>
      <c r="G2" s="175" t="s">
        <v>3</v>
      </c>
      <c r="H2" s="175"/>
      <c r="I2" s="175"/>
      <c r="J2" s="175" t="s">
        <v>4</v>
      </c>
      <c r="K2" s="175"/>
      <c r="L2" s="175"/>
      <c r="M2" s="4"/>
      <c r="N2" s="4"/>
      <c r="O2" s="4"/>
    </row>
    <row r="3" spans="1:15" ht="15.75">
      <c r="A3" s="173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5"/>
      <c r="H3" s="175"/>
      <c r="I3" s="175"/>
      <c r="J3" s="176" t="s">
        <v>74</v>
      </c>
      <c r="K3" s="176"/>
      <c r="L3" s="176"/>
      <c r="M3" s="4"/>
      <c r="N3" s="4"/>
      <c r="O3" s="4"/>
    </row>
    <row r="4" spans="1:15" ht="15.75">
      <c r="A4" s="173"/>
      <c r="B4" s="155">
        <v>28</v>
      </c>
      <c r="C4" s="154">
        <v>29</v>
      </c>
      <c r="D4" s="154">
        <v>30</v>
      </c>
      <c r="E4" s="154">
        <v>31</v>
      </c>
      <c r="F4" s="154">
        <v>1</v>
      </c>
      <c r="G4" s="149" t="s">
        <v>67</v>
      </c>
      <c r="H4" s="149" t="s">
        <v>68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0"/>
      <c r="C5" s="151"/>
      <c r="D5" s="151"/>
      <c r="E5" s="151"/>
      <c r="F5" s="152"/>
      <c r="G5" s="153"/>
      <c r="H5" s="153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355</v>
      </c>
      <c r="C6" s="81">
        <v>355</v>
      </c>
      <c r="D6" s="81">
        <v>355</v>
      </c>
      <c r="E6" s="88" t="s">
        <v>15</v>
      </c>
      <c r="F6" s="81">
        <v>355</v>
      </c>
      <c r="G6" s="81">
        <v>357</v>
      </c>
      <c r="H6" s="144">
        <f>AVERAGE(B6:F6)</f>
        <v>355</v>
      </c>
      <c r="I6" s="81">
        <f>(H6/G6-1)*100</f>
        <v>-0.5602240896358524</v>
      </c>
      <c r="J6" s="82">
        <v>222.94</v>
      </c>
      <c r="K6" s="83">
        <v>350.72</v>
      </c>
      <c r="L6" s="44">
        <f>(K6/J6-1)*100</f>
        <v>57.31586974073743</v>
      </c>
      <c r="M6" s="4"/>
      <c r="N6" s="4"/>
      <c r="O6" s="4"/>
    </row>
    <row r="7" spans="1:15" ht="15">
      <c r="A7" s="128" t="s">
        <v>64</v>
      </c>
      <c r="B7" s="159">
        <v>340</v>
      </c>
      <c r="C7" s="85">
        <v>340</v>
      </c>
      <c r="D7" s="85">
        <v>340</v>
      </c>
      <c r="E7" s="91" t="s">
        <v>15</v>
      </c>
      <c r="F7" s="85">
        <v>340</v>
      </c>
      <c r="G7" s="40">
        <v>345</v>
      </c>
      <c r="H7" s="40">
        <f>AVERAGE(B7:F7)</f>
        <v>340</v>
      </c>
      <c r="I7" s="105">
        <f>(H7/G7-1)*100</f>
        <v>-1.449275362318836</v>
      </c>
      <c r="J7" s="95">
        <v>213.94</v>
      </c>
      <c r="K7" s="87">
        <v>317</v>
      </c>
      <c r="L7" s="105">
        <f>(K7/J7-1)*100</f>
        <v>48.17238478077965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315.72</v>
      </c>
      <c r="C10" s="81">
        <v>314.9</v>
      </c>
      <c r="D10" s="81">
        <v>318.57</v>
      </c>
      <c r="E10" s="81">
        <v>315.81</v>
      </c>
      <c r="F10" s="81">
        <v>310.49</v>
      </c>
      <c r="G10" s="81">
        <v>315.4475</v>
      </c>
      <c r="H10" s="144">
        <f>AVERAGE(B10:F10)</f>
        <v>315.098</v>
      </c>
      <c r="I10" s="81">
        <f>(H10/G10-1)*100</f>
        <v>-0.1107949817322984</v>
      </c>
      <c r="J10" s="82">
        <v>249.21</v>
      </c>
      <c r="K10" s="83">
        <v>330.35</v>
      </c>
      <c r="L10" s="44">
        <f>(K10/J10-1)*100</f>
        <v>32.55888608001285</v>
      </c>
      <c r="M10" s="4"/>
      <c r="N10" s="4"/>
      <c r="O10" s="4"/>
    </row>
    <row r="11" spans="1:15" ht="15">
      <c r="A11" s="94" t="s">
        <v>17</v>
      </c>
      <c r="B11" s="40">
        <v>348.24</v>
      </c>
      <c r="C11" s="85">
        <v>345.67</v>
      </c>
      <c r="D11" s="85">
        <v>349.34</v>
      </c>
      <c r="E11" s="85">
        <v>348.24</v>
      </c>
      <c r="F11" s="85">
        <v>342.45</v>
      </c>
      <c r="G11" s="85">
        <v>347.875</v>
      </c>
      <c r="H11" s="40">
        <f>AVERAGE(B11:F11)</f>
        <v>346.788</v>
      </c>
      <c r="I11" s="105">
        <f>(H11/G11-1)*100</f>
        <v>-0.3124685591088694</v>
      </c>
      <c r="J11" s="95">
        <v>291.43</v>
      </c>
      <c r="K11" s="96">
        <v>362.03</v>
      </c>
      <c r="L11" s="105">
        <f>(K11/J11-1)*100</f>
        <v>24.225371444257604</v>
      </c>
      <c r="M11" s="4"/>
      <c r="N11" s="4"/>
      <c r="O11" s="4"/>
    </row>
    <row r="12" spans="1:15" ht="15">
      <c r="A12" s="97" t="s">
        <v>18</v>
      </c>
      <c r="B12" s="142">
        <v>344.57</v>
      </c>
      <c r="C12" s="98">
        <v>341.99</v>
      </c>
      <c r="D12" s="98">
        <v>345.67</v>
      </c>
      <c r="E12" s="135">
        <v>344.57</v>
      </c>
      <c r="F12" s="135">
        <v>338.78</v>
      </c>
      <c r="G12" s="135">
        <v>344.125</v>
      </c>
      <c r="H12" s="160">
        <f>AVERAGE(B12:F12)</f>
        <v>343.116</v>
      </c>
      <c r="I12" s="161">
        <f>(H12/G12-1)*100</f>
        <v>-0.29320741009808415</v>
      </c>
      <c r="J12" s="141">
        <v>289.5957142857143</v>
      </c>
      <c r="K12" s="99">
        <v>358.35499999999996</v>
      </c>
      <c r="L12" s="142">
        <f>(K12/J12-1)*100</f>
        <v>23.74319864638881</v>
      </c>
      <c r="M12" s="4"/>
      <c r="N12" s="4"/>
      <c r="O12" s="4"/>
    </row>
    <row r="13" spans="1:15" ht="15">
      <c r="A13" s="100" t="s">
        <v>53</v>
      </c>
      <c r="B13" s="164">
        <v>340.89</v>
      </c>
      <c r="C13" s="108">
        <v>338.32</v>
      </c>
      <c r="D13" s="101">
        <v>341.99</v>
      </c>
      <c r="E13" s="108">
        <v>340.89</v>
      </c>
      <c r="F13" s="108">
        <v>335.11</v>
      </c>
      <c r="G13" s="108">
        <v>340.525</v>
      </c>
      <c r="H13" s="162">
        <f>AVERAGE(B13:F13)</f>
        <v>339.44000000000005</v>
      </c>
      <c r="I13" s="163">
        <f>(H13/G13-1)*100</f>
        <v>-0.31862565156740574</v>
      </c>
      <c r="J13" s="156">
        <v>287.7585714285714</v>
      </c>
      <c r="K13" s="102">
        <v>354.6815</v>
      </c>
      <c r="L13" s="136">
        <f>(K13/J13-1)*100</f>
        <v>23.256623856308156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324.11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7">
        <v>321.79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293</v>
      </c>
      <c r="C21" s="85">
        <v>297</v>
      </c>
      <c r="D21" s="85">
        <v>297</v>
      </c>
      <c r="E21" s="91" t="s">
        <v>15</v>
      </c>
      <c r="F21" s="85">
        <v>300</v>
      </c>
      <c r="G21" s="85">
        <v>294.6</v>
      </c>
      <c r="H21" s="40">
        <f>AVERAGE(B21:F21)</f>
        <v>296.75</v>
      </c>
      <c r="I21" s="105">
        <f>(H21/G21-1)*100</f>
        <v>0.7298031228784696</v>
      </c>
      <c r="J21" s="95">
        <v>240.24</v>
      </c>
      <c r="K21" s="96">
        <v>285.28</v>
      </c>
      <c r="L21" s="105">
        <f>(K21/J21-1)*100</f>
        <v>18.747918747918725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39">
        <v>311.32</v>
      </c>
      <c r="C24" s="81">
        <v>312.99</v>
      </c>
      <c r="D24" s="81">
        <v>317.22</v>
      </c>
      <c r="E24" s="81">
        <v>317.32</v>
      </c>
      <c r="F24" s="81">
        <v>315.55</v>
      </c>
      <c r="G24" s="81">
        <v>309.4725</v>
      </c>
      <c r="H24" s="81">
        <f>AVERAGE(B24:F24)</f>
        <v>314.88</v>
      </c>
      <c r="I24" s="81">
        <f>(H24/G24-1)*100</f>
        <v>1.7473281147759367</v>
      </c>
      <c r="J24" s="82">
        <v>262.13</v>
      </c>
      <c r="K24" s="83">
        <v>315.23</v>
      </c>
      <c r="L24" s="44">
        <f>(K24/J24-1)*100</f>
        <v>20.2571243276237</v>
      </c>
      <c r="M24" s="4"/>
      <c r="N24" s="4"/>
      <c r="O24" s="4"/>
    </row>
    <row r="25" spans="1:15" ht="15">
      <c r="A25" s="94" t="s">
        <v>27</v>
      </c>
      <c r="B25" s="63">
        <v>310.32</v>
      </c>
      <c r="C25" s="85">
        <v>311.99</v>
      </c>
      <c r="D25" s="85">
        <v>316.22</v>
      </c>
      <c r="E25" s="85">
        <v>316.32</v>
      </c>
      <c r="F25" s="85">
        <v>314.55</v>
      </c>
      <c r="G25" s="85">
        <v>308.4725</v>
      </c>
      <c r="H25" s="85">
        <f>AVERAGE(B25:F25)</f>
        <v>313.88</v>
      </c>
      <c r="I25" s="85">
        <f>(H25/G25-1)*100</f>
        <v>1.7529925682191916</v>
      </c>
      <c r="J25" s="95">
        <v>261.13</v>
      </c>
      <c r="K25" s="96">
        <v>314.23</v>
      </c>
      <c r="L25" s="105">
        <f>(K25/J25-1)*100</f>
        <v>20.33469919197335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599</v>
      </c>
      <c r="C27" s="84">
        <v>599</v>
      </c>
      <c r="D27" s="84">
        <v>599</v>
      </c>
      <c r="E27" s="85">
        <v>599</v>
      </c>
      <c r="F27" s="85">
        <v>599</v>
      </c>
      <c r="G27" s="85">
        <v>597.8</v>
      </c>
      <c r="H27" s="40">
        <f>AVERAGE(B27:F27)</f>
        <v>599</v>
      </c>
      <c r="I27" s="105">
        <f>(H27/G27-1)*100</f>
        <v>0.20073603211776536</v>
      </c>
      <c r="J27" s="95">
        <v>609.81</v>
      </c>
      <c r="K27" s="96">
        <v>582.9</v>
      </c>
      <c r="L27" s="41">
        <f>(K27/J27-1)*100</f>
        <v>-4.412849904068472</v>
      </c>
      <c r="M27" s="4"/>
      <c r="N27" s="4"/>
      <c r="O27" s="4"/>
    </row>
    <row r="28" spans="1:12" ht="15">
      <c r="A28" s="103" t="s">
        <v>30</v>
      </c>
      <c r="B28" s="44">
        <v>593</v>
      </c>
      <c r="C28" s="113">
        <v>593</v>
      </c>
      <c r="D28" s="113">
        <v>593</v>
      </c>
      <c r="E28" s="81">
        <v>593</v>
      </c>
      <c r="F28" s="81">
        <v>593</v>
      </c>
      <c r="G28" s="81">
        <v>591.8</v>
      </c>
      <c r="H28" s="44">
        <f>AVERAGE(B28:F28)</f>
        <v>593</v>
      </c>
      <c r="I28" s="44">
        <f>(H28/G28-1)*100</f>
        <v>0.2027712064886833</v>
      </c>
      <c r="J28" s="82">
        <v>606.1</v>
      </c>
      <c r="K28" s="83">
        <v>575.9</v>
      </c>
      <c r="L28" s="44">
        <f>(K28/J28-1)*100</f>
        <v>-4.98267612605181</v>
      </c>
    </row>
    <row r="29" spans="1:12" ht="15">
      <c r="A29" s="130" t="s">
        <v>31</v>
      </c>
      <c r="B29" s="115">
        <v>592</v>
      </c>
      <c r="C29" s="114">
        <v>592</v>
      </c>
      <c r="D29" s="114">
        <v>592</v>
      </c>
      <c r="E29" s="140">
        <v>592</v>
      </c>
      <c r="F29" s="140">
        <v>592</v>
      </c>
      <c r="G29" s="115">
        <v>590.8</v>
      </c>
      <c r="H29" s="115">
        <f>AVERAGE(B29:F29)</f>
        <v>592</v>
      </c>
      <c r="I29" s="116">
        <f>(H29/G29-1)*100</f>
        <v>0.20311442112390665</v>
      </c>
      <c r="J29" s="117">
        <v>601.38</v>
      </c>
      <c r="K29" s="118">
        <v>575.9</v>
      </c>
      <c r="L29" s="137">
        <f>(K29/J29-1)*100</f>
        <v>-4.23692174664938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2:H25 H6:H7 H10:H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4" t="s">
        <v>75</v>
      </c>
      <c r="C2" s="174"/>
      <c r="D2" s="174"/>
      <c r="E2" s="174"/>
      <c r="F2" s="174"/>
      <c r="G2" s="177" t="s">
        <v>3</v>
      </c>
      <c r="H2" s="177"/>
      <c r="I2" s="177"/>
      <c r="J2" s="24"/>
      <c r="K2" s="25"/>
      <c r="L2" s="26"/>
    </row>
    <row r="3" spans="1:12" ht="15" customHeight="1">
      <c r="A3" s="23"/>
      <c r="B3" s="174"/>
      <c r="C3" s="174"/>
      <c r="D3" s="174"/>
      <c r="E3" s="174"/>
      <c r="F3" s="174"/>
      <c r="G3" s="177"/>
      <c r="H3" s="177"/>
      <c r="I3" s="177"/>
      <c r="J3" s="176" t="s">
        <v>4</v>
      </c>
      <c r="K3" s="176"/>
      <c r="L3" s="176"/>
    </row>
    <row r="4" spans="1:12" ht="15" customHeight="1">
      <c r="A4" s="178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7"/>
      <c r="H4" s="177"/>
      <c r="I4" s="177"/>
      <c r="J4" s="176" t="s">
        <v>74</v>
      </c>
      <c r="K4" s="176"/>
      <c r="L4" s="176"/>
    </row>
    <row r="5" spans="1:12" ht="15" customHeight="1">
      <c r="A5" s="178"/>
      <c r="B5" s="76">
        <v>28</v>
      </c>
      <c r="C5" s="77">
        <v>29</v>
      </c>
      <c r="D5" s="77">
        <v>30</v>
      </c>
      <c r="E5" s="77">
        <v>31</v>
      </c>
      <c r="F5" s="77">
        <v>1</v>
      </c>
      <c r="G5" s="29" t="s">
        <v>67</v>
      </c>
      <c r="H5" s="29" t="s">
        <v>68</v>
      </c>
      <c r="I5" s="134" t="s">
        <v>70</v>
      </c>
      <c r="J5" s="30">
        <v>2011</v>
      </c>
      <c r="K5" s="30">
        <v>2012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248.8796</v>
      </c>
      <c r="C8" s="40">
        <v>248.0184</v>
      </c>
      <c r="D8" s="40">
        <v>249.3963</v>
      </c>
      <c r="E8" s="41">
        <v>248.0184</v>
      </c>
      <c r="F8" s="84">
        <v>247.5017</v>
      </c>
      <c r="G8" s="41">
        <v>248.49205</v>
      </c>
      <c r="H8" s="51">
        <f aca="true" t="shared" si="0" ref="H8:H22">AVERAGE(B8:F8)</f>
        <v>248.36288</v>
      </c>
      <c r="I8" s="143">
        <f aca="true" t="shared" si="1" ref="I8:I22">(H8/G8-1)*100</f>
        <v>-0.051981542266654746</v>
      </c>
      <c r="J8" s="42">
        <v>211.28</v>
      </c>
      <c r="K8" s="43">
        <v>254.03</v>
      </c>
      <c r="L8" s="41">
        <f>(K8/J8-1)*100</f>
        <v>20.233812949640285</v>
      </c>
    </row>
    <row r="9" spans="1:12" ht="15" customHeight="1">
      <c r="A9" s="38" t="s">
        <v>36</v>
      </c>
      <c r="B9" s="44">
        <v>537</v>
      </c>
      <c r="C9" s="44">
        <v>539</v>
      </c>
      <c r="D9" s="44">
        <v>541</v>
      </c>
      <c r="E9" s="39" t="s">
        <v>15</v>
      </c>
      <c r="F9" s="45">
        <v>550</v>
      </c>
      <c r="G9" s="45">
        <v>534</v>
      </c>
      <c r="H9" s="45">
        <f t="shared" si="0"/>
        <v>541.75</v>
      </c>
      <c r="I9" s="45">
        <f t="shared" si="1"/>
        <v>1.4513108614232273</v>
      </c>
      <c r="J9" s="47">
        <v>444.65</v>
      </c>
      <c r="K9" s="48">
        <v>558.78</v>
      </c>
      <c r="L9" s="44">
        <f>(K9/J9-1)*100</f>
        <v>25.667378837287757</v>
      </c>
    </row>
    <row r="10" spans="1:12" ht="15" customHeight="1">
      <c r="A10" s="31" t="s">
        <v>37</v>
      </c>
      <c r="B10" s="40">
        <v>531.9613</v>
      </c>
      <c r="C10" s="159">
        <v>533.431</v>
      </c>
      <c r="D10" s="40">
        <v>543.3519</v>
      </c>
      <c r="E10" s="41">
        <v>539.5856</v>
      </c>
      <c r="F10" s="85">
        <v>541.6984</v>
      </c>
      <c r="G10" s="41">
        <v>529.5729000000001</v>
      </c>
      <c r="H10" s="51">
        <f t="shared" si="0"/>
        <v>538.00564</v>
      </c>
      <c r="I10" s="143">
        <f t="shared" si="1"/>
        <v>1.592366225688635</v>
      </c>
      <c r="J10" s="42">
        <v>420.05</v>
      </c>
      <c r="K10" s="43">
        <v>534.8</v>
      </c>
      <c r="L10" s="41">
        <f>(K10/J10-1)*100</f>
        <v>27.318176407570505</v>
      </c>
    </row>
    <row r="11" spans="1:12" ht="15" customHeight="1">
      <c r="A11" s="38" t="s">
        <v>63</v>
      </c>
      <c r="B11" s="44">
        <v>612.8968253968253</v>
      </c>
      <c r="C11" s="44">
        <v>613.7718600953896</v>
      </c>
      <c r="D11" s="44">
        <v>623.0554447546868</v>
      </c>
      <c r="E11" s="45">
        <v>621.7807945697743</v>
      </c>
      <c r="F11" s="44">
        <v>626.4419701073327</v>
      </c>
      <c r="G11" s="45">
        <v>608.44397405104</v>
      </c>
      <c r="H11" s="45">
        <f t="shared" si="0"/>
        <v>619.5893789848018</v>
      </c>
      <c r="I11" s="45">
        <f t="shared" si="1"/>
        <v>1.8317882022161225</v>
      </c>
      <c r="J11" s="44">
        <v>497.8386724525727</v>
      </c>
      <c r="K11" s="48">
        <v>598.293615318171</v>
      </c>
      <c r="L11" s="44">
        <f aca="true" t="shared" si="2" ref="L11:L24">(K11/J11-1)*100</f>
        <v>20.178212024130815</v>
      </c>
    </row>
    <row r="12" spans="1:12" s="17" customFormat="1" ht="15" customHeight="1">
      <c r="A12" s="49" t="s">
        <v>71</v>
      </c>
      <c r="B12" s="40">
        <v>239.58333333333334</v>
      </c>
      <c r="C12" s="159">
        <v>239.96422893481719</v>
      </c>
      <c r="D12" s="159">
        <v>240.8256880733945</v>
      </c>
      <c r="E12" s="41">
        <v>241.0660810541026</v>
      </c>
      <c r="F12" s="85">
        <v>242.25097803189888</v>
      </c>
      <c r="G12" s="138">
        <v>242.48893824323486</v>
      </c>
      <c r="H12" s="51">
        <f t="shared" si="0"/>
        <v>240.7380618855093</v>
      </c>
      <c r="I12" s="143">
        <f t="shared" si="1"/>
        <v>-0.7220438055484779</v>
      </c>
      <c r="J12" s="63"/>
      <c r="K12" s="53">
        <v>248.06090837180014</v>
      </c>
      <c r="L12" s="63" t="s">
        <v>65</v>
      </c>
    </row>
    <row r="13" spans="1:12" ht="15" customHeight="1">
      <c r="A13" s="54" t="s">
        <v>38</v>
      </c>
      <c r="B13" s="55">
        <v>235</v>
      </c>
      <c r="C13" s="55">
        <v>239</v>
      </c>
      <c r="D13" s="44">
        <v>239</v>
      </c>
      <c r="E13" s="39" t="s">
        <v>15</v>
      </c>
      <c r="F13" s="44">
        <v>243</v>
      </c>
      <c r="G13" s="46">
        <v>238.2</v>
      </c>
      <c r="H13" s="45">
        <f t="shared" si="0"/>
        <v>239</v>
      </c>
      <c r="I13" s="45">
        <f t="shared" si="1"/>
        <v>0.3358522250209939</v>
      </c>
      <c r="J13" s="57">
        <v>210</v>
      </c>
      <c r="K13" s="57">
        <v>230.39</v>
      </c>
      <c r="L13" s="44">
        <f t="shared" si="2"/>
        <v>9.709523809523812</v>
      </c>
    </row>
    <row r="14" spans="1:12" ht="15" customHeight="1">
      <c r="A14" s="49" t="s">
        <v>39</v>
      </c>
      <c r="B14" s="50">
        <v>1088.8618</v>
      </c>
      <c r="C14" s="59">
        <v>1090.4051</v>
      </c>
      <c r="D14" s="50">
        <v>1110.0262</v>
      </c>
      <c r="E14" s="51">
        <v>1121.2697</v>
      </c>
      <c r="F14" s="85">
        <v>1168.2281</v>
      </c>
      <c r="G14" s="51">
        <v>1094.152925</v>
      </c>
      <c r="H14" s="51">
        <f t="shared" si="0"/>
        <v>1115.75818</v>
      </c>
      <c r="I14" s="143">
        <f t="shared" si="1"/>
        <v>1.97461017617806</v>
      </c>
      <c r="J14" s="60">
        <v>1104.29</v>
      </c>
      <c r="K14" s="60">
        <v>1020.96</v>
      </c>
      <c r="L14" s="41">
        <f t="shared" si="2"/>
        <v>-7.546025047768246</v>
      </c>
    </row>
    <row r="15" spans="1:12" ht="15" customHeight="1">
      <c r="A15" s="54" t="s">
        <v>40</v>
      </c>
      <c r="B15" s="55">
        <v>1143.9773</v>
      </c>
      <c r="C15" s="55">
        <v>1140.009</v>
      </c>
      <c r="D15" s="44">
        <v>1159.6301</v>
      </c>
      <c r="E15" s="45">
        <v>1165.3621</v>
      </c>
      <c r="F15" s="44">
        <v>1124.1357</v>
      </c>
      <c r="G15" s="46">
        <v>1150.09515</v>
      </c>
      <c r="H15" s="45">
        <f t="shared" si="0"/>
        <v>1146.62284</v>
      </c>
      <c r="I15" s="45">
        <f t="shared" si="1"/>
        <v>-0.3019150198138032</v>
      </c>
      <c r="J15" s="146">
        <v>1104.47</v>
      </c>
      <c r="K15" s="147">
        <v>1088.78</v>
      </c>
      <c r="L15" s="44">
        <f t="shared" si="2"/>
        <v>-1.420590871639793</v>
      </c>
    </row>
    <row r="16" spans="1:12" ht="15" customHeight="1">
      <c r="A16" s="49" t="s">
        <v>41</v>
      </c>
      <c r="B16" s="50">
        <v>1207.4303</v>
      </c>
      <c r="C16" s="50">
        <v>1203.4422</v>
      </c>
      <c r="D16" s="40">
        <v>1199.9461</v>
      </c>
      <c r="E16" s="41">
        <v>1221.0012</v>
      </c>
      <c r="F16" s="85">
        <v>1235.2382</v>
      </c>
      <c r="G16" s="51">
        <v>1210.9248</v>
      </c>
      <c r="H16" s="51">
        <f t="shared" si="0"/>
        <v>1213.4116</v>
      </c>
      <c r="I16" s="143">
        <f t="shared" si="1"/>
        <v>0.205363702188599</v>
      </c>
      <c r="J16" s="60">
        <v>1205.59</v>
      </c>
      <c r="K16" s="148">
        <v>1166.46</v>
      </c>
      <c r="L16" s="41">
        <f t="shared" si="2"/>
        <v>-3.2457137169352723</v>
      </c>
    </row>
    <row r="17" spans="1:12" ht="15" customHeight="1">
      <c r="A17" s="54" t="s">
        <v>42</v>
      </c>
      <c r="B17" s="55">
        <v>1154</v>
      </c>
      <c r="C17" s="56">
        <v>1155</v>
      </c>
      <c r="D17" s="44">
        <v>1151</v>
      </c>
      <c r="E17" s="39" t="s">
        <v>15</v>
      </c>
      <c r="F17" s="44">
        <v>1161</v>
      </c>
      <c r="G17" s="46">
        <v>1142.4</v>
      </c>
      <c r="H17" s="45">
        <f t="shared" si="0"/>
        <v>1155.25</v>
      </c>
      <c r="I17" s="45">
        <f t="shared" si="1"/>
        <v>1.1248249299719904</v>
      </c>
      <c r="J17" s="146">
        <v>1112.88</v>
      </c>
      <c r="K17" s="147">
        <v>1114.17</v>
      </c>
      <c r="L17" s="44">
        <f t="shared" si="2"/>
        <v>0.11591546258356011</v>
      </c>
    </row>
    <row r="18" spans="1:12" ht="15" customHeight="1">
      <c r="A18" s="49" t="s">
        <v>43</v>
      </c>
      <c r="B18" s="50">
        <v>1270</v>
      </c>
      <c r="C18" s="50">
        <v>1260</v>
      </c>
      <c r="D18" s="50">
        <v>1255</v>
      </c>
      <c r="E18" s="51">
        <v>1260</v>
      </c>
      <c r="F18" s="85">
        <v>1265</v>
      </c>
      <c r="G18" s="51">
        <v>1259.5</v>
      </c>
      <c r="H18" s="51">
        <f t="shared" si="0"/>
        <v>1262</v>
      </c>
      <c r="I18" s="143">
        <f t="shared" si="1"/>
        <v>0.1984914648670122</v>
      </c>
      <c r="J18" s="60">
        <v>1189.29</v>
      </c>
      <c r="K18" s="148">
        <v>1260.13</v>
      </c>
      <c r="L18" s="41">
        <v>1.42</v>
      </c>
    </row>
    <row r="19" spans="1:12" ht="15" customHeight="1">
      <c r="A19" s="54" t="s">
        <v>44</v>
      </c>
      <c r="B19" s="55">
        <v>1150</v>
      </c>
      <c r="C19" s="56">
        <v>1150</v>
      </c>
      <c r="D19" s="55">
        <v>1140</v>
      </c>
      <c r="E19" s="165" t="s">
        <v>15</v>
      </c>
      <c r="F19" s="44">
        <v>1145</v>
      </c>
      <c r="G19" s="46">
        <v>1147</v>
      </c>
      <c r="H19" s="45">
        <f t="shared" si="0"/>
        <v>1146.25</v>
      </c>
      <c r="I19" s="45">
        <f t="shared" si="1"/>
        <v>-0.0653879686137726</v>
      </c>
      <c r="J19" s="146">
        <v>1055.29</v>
      </c>
      <c r="K19" s="147">
        <v>1153.44</v>
      </c>
      <c r="L19" s="44">
        <f t="shared" si="2"/>
        <v>9.300760928275654</v>
      </c>
    </row>
    <row r="20" spans="1:12" ht="15" customHeight="1">
      <c r="A20" s="49" t="s">
        <v>45</v>
      </c>
      <c r="B20" s="50">
        <v>1238.3901</v>
      </c>
      <c r="C20" s="59">
        <v>1233.0241</v>
      </c>
      <c r="D20" s="50">
        <v>1232.3042</v>
      </c>
      <c r="E20" s="51">
        <v>1237.2812</v>
      </c>
      <c r="F20" s="84">
        <v>1239.3104</v>
      </c>
      <c r="G20" s="51">
        <v>1223.97598</v>
      </c>
      <c r="H20" s="51">
        <f t="shared" si="0"/>
        <v>1236.0620000000001</v>
      </c>
      <c r="I20" s="143">
        <f t="shared" si="1"/>
        <v>0.9874393123303182</v>
      </c>
      <c r="J20" s="60">
        <v>1245.57</v>
      </c>
      <c r="K20" s="148">
        <v>1187.13</v>
      </c>
      <c r="L20" s="41">
        <f t="shared" si="2"/>
        <v>-4.691827837857354</v>
      </c>
    </row>
    <row r="21" spans="1:12" ht="15" customHeight="1">
      <c r="A21" s="54" t="s">
        <v>46</v>
      </c>
      <c r="B21" s="55">
        <v>1157.4255</v>
      </c>
      <c r="C21" s="56">
        <v>1157.4255</v>
      </c>
      <c r="D21" s="55">
        <v>1157.4255</v>
      </c>
      <c r="E21" s="46">
        <v>1157.4255</v>
      </c>
      <c r="F21" s="113">
        <v>1157.4255</v>
      </c>
      <c r="G21" s="46">
        <v>1157.4255</v>
      </c>
      <c r="H21" s="45">
        <f t="shared" si="0"/>
        <v>1157.4255</v>
      </c>
      <c r="I21" s="45">
        <f t="shared" si="1"/>
        <v>0</v>
      </c>
      <c r="J21" s="146">
        <v>1201.52</v>
      </c>
      <c r="K21" s="147">
        <v>1188.84</v>
      </c>
      <c r="L21" s="44">
        <f t="shared" si="2"/>
        <v>-1.0553299154404505</v>
      </c>
    </row>
    <row r="22" spans="1:12" ht="15" customHeight="1">
      <c r="A22" s="49" t="s">
        <v>47</v>
      </c>
      <c r="B22" s="59">
        <v>1366.8644</v>
      </c>
      <c r="C22" s="59">
        <v>1366.8644</v>
      </c>
      <c r="D22" s="59">
        <v>1366.8644</v>
      </c>
      <c r="E22" s="51">
        <v>1366.8644</v>
      </c>
      <c r="F22" s="126">
        <v>1366.8644</v>
      </c>
      <c r="G22" s="50">
        <v>1366.8644</v>
      </c>
      <c r="H22" s="51">
        <f t="shared" si="0"/>
        <v>1366.8644</v>
      </c>
      <c r="I22" s="143">
        <f t="shared" si="1"/>
        <v>0</v>
      </c>
      <c r="J22" s="60">
        <v>1389.96</v>
      </c>
      <c r="K22" s="61">
        <v>1397.73</v>
      </c>
      <c r="L22" s="62">
        <f t="shared" si="2"/>
        <v>0.5590088923422165</v>
      </c>
    </row>
    <row r="23" spans="1:12" ht="15" customHeight="1">
      <c r="A23" s="54" t="s">
        <v>48</v>
      </c>
      <c r="B23" s="55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0">
        <v>408.2956</v>
      </c>
      <c r="C24" s="50">
        <v>415.1299</v>
      </c>
      <c r="D24" s="50">
        <v>408.5161</v>
      </c>
      <c r="E24" s="50">
        <v>415.1299</v>
      </c>
      <c r="F24" s="85">
        <v>417.1141</v>
      </c>
      <c r="G24" s="50">
        <v>408.42792</v>
      </c>
      <c r="H24" s="51">
        <f>AVERAGE(B24:F24)</f>
        <v>412.83711999999997</v>
      </c>
      <c r="I24" s="143">
        <f>(H24/G24-1)*100</f>
        <v>1.0795540128598402</v>
      </c>
      <c r="J24" s="158">
        <v>508.24</v>
      </c>
      <c r="K24" s="40">
        <v>425.57</v>
      </c>
      <c r="L24" s="62">
        <f t="shared" si="2"/>
        <v>-16.265937352431926</v>
      </c>
    </row>
    <row r="25" spans="1:12" ht="15" customHeight="1">
      <c r="A25" s="54" t="s">
        <v>50</v>
      </c>
      <c r="B25" s="44">
        <v>494.4</v>
      </c>
      <c r="C25" s="55">
        <v>487.8</v>
      </c>
      <c r="D25" s="56">
        <v>496.8</v>
      </c>
      <c r="E25" s="55">
        <v>499.4</v>
      </c>
      <c r="F25" s="81">
        <v>502.5</v>
      </c>
      <c r="G25" s="55">
        <v>487.32</v>
      </c>
      <c r="H25" s="45">
        <f>AVERAGE(B25:F25)</f>
        <v>496.18</v>
      </c>
      <c r="I25" s="45">
        <f>(H25/G25-1)*100</f>
        <v>1.8181071985553743</v>
      </c>
      <c r="J25" s="57">
        <v>607.92</v>
      </c>
      <c r="K25" s="58">
        <v>515.66</v>
      </c>
      <c r="L25" s="44">
        <f>(K25/J25-1)*100</f>
        <v>-15.176338991972626</v>
      </c>
    </row>
    <row r="26" spans="1:12" ht="15" customHeight="1">
      <c r="A26" s="49" t="s">
        <v>51</v>
      </c>
      <c r="B26" s="50">
        <v>412.9253</v>
      </c>
      <c r="C26" s="59">
        <v>405.2092</v>
      </c>
      <c r="D26" s="59">
        <v>412.4844</v>
      </c>
      <c r="E26" s="50">
        <v>414.0276</v>
      </c>
      <c r="F26" s="85">
        <v>416.4527</v>
      </c>
      <c r="G26" s="50">
        <v>405.0438</v>
      </c>
      <c r="H26" s="51">
        <f>AVERAGE(B26:F26)</f>
        <v>412.2198399999999</v>
      </c>
      <c r="I26" s="143">
        <f>(H26/G26-1)*100</f>
        <v>1.7716701255518386</v>
      </c>
      <c r="J26" s="52">
        <v>516.22</v>
      </c>
      <c r="K26" s="53">
        <v>423.33</v>
      </c>
      <c r="L26" s="41">
        <f>(K26/J26-1)*100</f>
        <v>-17.994266010615632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3&amp;R&amp;D</oddFooter>
  </headerFooter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2013-02-04T13:06:58Z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