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21600" firstSheet="3" activeTab="4"/>
  </bookViews>
  <sheets>
    <sheet name="Resumen" sheetId="1" r:id="rId1"/>
    <sheet name="2015" sheetId="2" r:id="rId2"/>
    <sheet name="2014" sheetId="3" r:id="rId3"/>
    <sheet name="2013" sheetId="4" r:id="rId4"/>
    <sheet name="Atacama" sheetId="5" r:id="rId5"/>
    <sheet name="Coquimbo" sheetId="6" r:id="rId6"/>
    <sheet name="Valparaiso" sheetId="7" r:id="rId7"/>
    <sheet name="Metropolitana" sheetId="8" r:id="rId8"/>
    <sheet name="O'Higgins" sheetId="9" r:id="rId9"/>
    <sheet name="Maule" sheetId="10" r:id="rId10"/>
    <sheet name="Biobío_Araucanía_Ríos_Lagos" sheetId="11" r:id="rId11"/>
  </sheets>
  <definedNames/>
  <calcPr fullCalcOnLoad="1"/>
</workbook>
</file>

<file path=xl/sharedStrings.xml><?xml version="1.0" encoding="utf-8"?>
<sst xmlns="http://schemas.openxmlformats.org/spreadsheetml/2006/main" count="395" uniqueCount="81">
  <si>
    <t xml:space="preserve">Distribución de la mano de obra permanente y temporal en predios frutícolas de la Región de Valparaíso </t>
  </si>
  <si>
    <t>Año</t>
  </si>
  <si>
    <t>Mujer</t>
  </si>
  <si>
    <t>Hombre</t>
  </si>
  <si>
    <t>Total</t>
  </si>
  <si>
    <t>Permanente</t>
  </si>
  <si>
    <t>Temporal</t>
  </si>
  <si>
    <t xml:space="preserve">Distribución de la mano de obra permanente y temporal en industrias frutícolas de la Región de Valparaíso </t>
  </si>
  <si>
    <t>Distribución de la mano de obra permanente y temporal en predios frutícolas de la Región Metropolitana</t>
  </si>
  <si>
    <t>Catastro Frutícola 2009-2013</t>
  </si>
  <si>
    <t xml:space="preserve">Distribución de la mano de obra permanente y temporal en industrias frutícolas de la Región Metropolitana </t>
  </si>
  <si>
    <t>Catastro frutícola Año 2009-2013</t>
  </si>
  <si>
    <t>Total Permanente</t>
  </si>
  <si>
    <t>Total Temporal</t>
  </si>
  <si>
    <t>Región</t>
  </si>
  <si>
    <t>Mujeres</t>
  </si>
  <si>
    <t>Hombres</t>
  </si>
  <si>
    <t>%</t>
  </si>
  <si>
    <t>Predial</t>
  </si>
  <si>
    <t>Fuente: Catastro Frutícola 2011-2012 Odepa -Ciren</t>
  </si>
  <si>
    <t>Distribución de la mano de obra permanente y temporal en predios frutícolas de la Región de O'Higgins</t>
  </si>
  <si>
    <t>Catastro Frutícola 2009-2015</t>
  </si>
  <si>
    <t>Distribución de la mano de obra permanente y temporal en industrias frutícolas de la Región de O'Higgins</t>
  </si>
  <si>
    <t>Fuente: Catastro Frutícola Odepa -Ciren</t>
  </si>
  <si>
    <t>Catastro frutícola Año 2009-2015</t>
  </si>
  <si>
    <t>% Var 15/09</t>
  </si>
  <si>
    <t>% Var 13/09</t>
  </si>
  <si>
    <t>Distribución de la mano de obra permanente y temporal a nivel predial e  industrial por región</t>
  </si>
  <si>
    <t>Catastro frutícola  Odepa_Ciren</t>
  </si>
  <si>
    <t>Región/año referencia</t>
  </si>
  <si>
    <t>Industrial</t>
  </si>
  <si>
    <t>% Participación</t>
  </si>
  <si>
    <t>Atacama /2011</t>
  </si>
  <si>
    <t>Coquimbo /2011</t>
  </si>
  <si>
    <t>Valparaíso /2008</t>
  </si>
  <si>
    <t>Metropolitana /2010</t>
  </si>
  <si>
    <t>O'Higgins /2009</t>
  </si>
  <si>
    <t>Maule /2013</t>
  </si>
  <si>
    <t>Bío Bío / 2012</t>
  </si>
  <si>
    <t>La Araucanía /2012</t>
  </si>
  <si>
    <t>Los Ríos /2012</t>
  </si>
  <si>
    <t>Los Lagos /2012</t>
  </si>
  <si>
    <t>Total estimado</t>
  </si>
  <si>
    <t>Fuente: elaborado por Odepa con información del Catastro Frutícola Ciren.</t>
  </si>
  <si>
    <t>Valparaíso /2014</t>
  </si>
  <si>
    <t>Metropolitana /2014</t>
  </si>
  <si>
    <t>Atacama /2015</t>
  </si>
  <si>
    <t>Coquimbo /2015</t>
  </si>
  <si>
    <t>O'Higgins /2015</t>
  </si>
  <si>
    <t>Distribución de la mano de obra permanente y temporal en predios frutícolas</t>
  </si>
  <si>
    <t>Bíobío</t>
  </si>
  <si>
    <t>La Araucanía</t>
  </si>
  <si>
    <t>Los Ríos</t>
  </si>
  <si>
    <t>Los Lagos</t>
  </si>
  <si>
    <t>Distribución de la mano de obra permanente y temporal en industrias frutícolas</t>
  </si>
  <si>
    <t>Distribución de la mano de obra permanente y temporal en predios frutícolas de la Región de Coquimbo</t>
  </si>
  <si>
    <t>Distribución de la mano de obra permanente y temporal en industrias frutícolas de la Región de Coquimbo</t>
  </si>
  <si>
    <t>Distribución de la mano de obra permanente y temporal en predios frutícolas de la Región de Atacama</t>
  </si>
  <si>
    <t>Distribución de la mano de obra permanente y temporal en industrias frutícolas de la Región de Atacama</t>
  </si>
  <si>
    <t>Catastro frutícola 2011-2015</t>
  </si>
  <si>
    <t>% Var 15/11</t>
  </si>
  <si>
    <t>Catastro Frutícola 2008 - 2013</t>
  </si>
  <si>
    <t>La Araucanía/2012</t>
  </si>
  <si>
    <t>Bíobío/2012</t>
  </si>
  <si>
    <t>Los Ríos/2012</t>
  </si>
  <si>
    <t>Los Lagos/2012</t>
  </si>
  <si>
    <t>O´Higgins/2015</t>
  </si>
  <si>
    <t>Metropolitana/2013</t>
  </si>
  <si>
    <t>Valparaíso/2013</t>
  </si>
  <si>
    <t>Coquimbo/2015</t>
  </si>
  <si>
    <t>Atacama/2015</t>
  </si>
  <si>
    <t xml:space="preserve">Distribución de la mano de obra permanente y temporal en predios frutícolas </t>
  </si>
  <si>
    <t xml:space="preserve">Distribución de la mano de obra permanente y temporal en industrias frutícolas </t>
  </si>
  <si>
    <t xml:space="preserve">Distribución de la mano de obra permanente y temporal en predios e industrias frutícolas </t>
  </si>
  <si>
    <t>Región/Año</t>
  </si>
  <si>
    <t>Industrias frutícolas</t>
  </si>
  <si>
    <t>Distribución de la mano de obra permanente y temporal en predios frutícolas de la Región del Maule</t>
  </si>
  <si>
    <t>Catastro Frutícola 2012-2013</t>
  </si>
  <si>
    <t>Distribución de la mano de obra permanente y temporal en industrias frutícolas de la Región del Maule</t>
  </si>
  <si>
    <t>Catastro frutícola Año 2012-2013</t>
  </si>
  <si>
    <t>Maule/2013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</si>
</sst>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_-;\-* #,##0_-;_-* &quot;-&quot;??_-;_-@_-"/>
    <numFmt numFmtId="166" formatCode="_-* #,##0\ _€_-;\-* #,##0\ _€_-;_-* &quot;-&quot;??\ _€_-;_-@_-"/>
    <numFmt numFmtId="167" formatCode="_-* #,##0.0\ _€_-;\-* #,##0.0\ _€_-;_-* &quot;-&quot;??\ _€_-;_-@_-"/>
    <numFmt numFmtId="168" formatCode="0.0%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2" xfId="46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9" fontId="6" fillId="0" borderId="12" xfId="52" applyFont="1" applyBorder="1" applyAlignment="1">
      <alignment/>
    </xf>
    <xf numFmtId="0" fontId="44" fillId="0" borderId="12" xfId="0" applyFont="1" applyBorder="1" applyAlignment="1">
      <alignment/>
    </xf>
    <xf numFmtId="166" fontId="44" fillId="0" borderId="12" xfId="0" applyNumberFormat="1" applyFont="1" applyBorder="1" applyAlignment="1">
      <alignment/>
    </xf>
    <xf numFmtId="0" fontId="44" fillId="0" borderId="14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46" applyNumberFormat="1" applyFont="1" applyAlignment="1">
      <alignment/>
    </xf>
    <xf numFmtId="166" fontId="0" fillId="0" borderId="0" xfId="46" applyNumberFormat="1" applyFon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44" fillId="2" borderId="10" xfId="0" applyFont="1" applyFill="1" applyBorder="1" applyAlignment="1">
      <alignment/>
    </xf>
    <xf numFmtId="0" fontId="44" fillId="2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0" xfId="52" applyFont="1" applyAlignment="1">
      <alignment/>
    </xf>
    <xf numFmtId="168" fontId="0" fillId="0" borderId="12" xfId="52" applyNumberFormat="1" applyFont="1" applyBorder="1" applyAlignment="1">
      <alignment/>
    </xf>
    <xf numFmtId="0" fontId="0" fillId="0" borderId="12" xfId="0" applyBorder="1" applyAlignment="1">
      <alignment horizontal="center"/>
    </xf>
    <xf numFmtId="168" fontId="0" fillId="0" borderId="12" xfId="52" applyNumberFormat="1" applyFont="1" applyBorder="1" applyAlignment="1">
      <alignment horizontal="center"/>
    </xf>
    <xf numFmtId="0" fontId="44" fillId="0" borderId="0" xfId="0" applyFont="1" applyFill="1" applyBorder="1" applyAlignment="1">
      <alignment/>
    </xf>
    <xf numFmtId="166" fontId="6" fillId="0" borderId="12" xfId="46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9" fontId="6" fillId="0" borderId="0" xfId="52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0" fontId="44" fillId="2" borderId="12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44" fillId="2" borderId="15" xfId="0" applyFont="1" applyFill="1" applyBorder="1" applyAlignment="1">
      <alignment horizontal="center"/>
    </xf>
    <xf numFmtId="168" fontId="6" fillId="0" borderId="12" xfId="52" applyNumberFormat="1" applyFont="1" applyBorder="1" applyAlignment="1">
      <alignment/>
    </xf>
    <xf numFmtId="168" fontId="6" fillId="0" borderId="12" xfId="52" applyNumberFormat="1" applyFont="1" applyBorder="1" applyAlignment="1">
      <alignment horizontal="center"/>
    </xf>
    <xf numFmtId="165" fontId="6" fillId="0" borderId="12" xfId="46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2" xfId="52" applyNumberFormat="1" applyFont="1" applyBorder="1" applyAlignment="1">
      <alignment/>
    </xf>
    <xf numFmtId="168" fontId="0" fillId="0" borderId="12" xfId="52" applyNumberFormat="1" applyFont="1" applyBorder="1" applyAlignment="1">
      <alignment horizontal="right"/>
    </xf>
    <xf numFmtId="166" fontId="6" fillId="0" borderId="12" xfId="46" applyNumberFormat="1" applyFont="1" applyBorder="1" applyAlignment="1">
      <alignment horizontal="center"/>
    </xf>
    <xf numFmtId="9" fontId="0" fillId="0" borderId="12" xfId="52" applyFont="1" applyBorder="1" applyAlignment="1">
      <alignment/>
    </xf>
    <xf numFmtId="0" fontId="0" fillId="0" borderId="12" xfId="0" applyFont="1" applyBorder="1" applyAlignment="1">
      <alignment/>
    </xf>
    <xf numFmtId="166" fontId="0" fillId="0" borderId="12" xfId="46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9" fontId="44" fillId="0" borderId="12" xfId="52" applyFont="1" applyBorder="1" applyAlignment="1">
      <alignment/>
    </xf>
    <xf numFmtId="9" fontId="0" fillId="0" borderId="12" xfId="52" applyFont="1" applyBorder="1" applyAlignment="1">
      <alignment/>
    </xf>
    <xf numFmtId="166" fontId="44" fillId="0" borderId="0" xfId="46" applyNumberFormat="1" applyFont="1" applyAlignment="1">
      <alignment horizontal="center"/>
    </xf>
    <xf numFmtId="0" fontId="44" fillId="2" borderId="12" xfId="0" applyFont="1" applyFill="1" applyBorder="1" applyAlignment="1">
      <alignment horizontal="center"/>
    </xf>
    <xf numFmtId="166" fontId="0" fillId="0" borderId="12" xfId="46" applyNumberFormat="1" applyFont="1" applyBorder="1" applyAlignment="1">
      <alignment horizontal="center"/>
    </xf>
    <xf numFmtId="0" fontId="44" fillId="0" borderId="12" xfId="0" applyFont="1" applyFill="1" applyBorder="1" applyAlignment="1">
      <alignment/>
    </xf>
    <xf numFmtId="168" fontId="44" fillId="0" borderId="12" xfId="52" applyNumberFormat="1" applyFont="1" applyBorder="1" applyAlignment="1">
      <alignment/>
    </xf>
    <xf numFmtId="166" fontId="44" fillId="0" borderId="12" xfId="46" applyNumberFormat="1" applyFont="1" applyBorder="1" applyAlignment="1">
      <alignment horizontal="center"/>
    </xf>
    <xf numFmtId="166" fontId="44" fillId="0" borderId="12" xfId="46" applyNumberFormat="1" applyFont="1" applyBorder="1" applyAlignment="1">
      <alignment/>
    </xf>
    <xf numFmtId="168" fontId="0" fillId="0" borderId="12" xfId="52" applyNumberFormat="1" applyFont="1" applyBorder="1" applyAlignment="1">
      <alignment/>
    </xf>
    <xf numFmtId="166" fontId="44" fillId="0" borderId="12" xfId="0" applyNumberFormat="1" applyFont="1" applyFill="1" applyBorder="1" applyAlignment="1">
      <alignment/>
    </xf>
    <xf numFmtId="0" fontId="45" fillId="0" borderId="0" xfId="0" applyFont="1" applyAlignment="1">
      <alignment horizont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/>
    </xf>
    <xf numFmtId="0" fontId="44" fillId="2" borderId="16" xfId="0" applyFont="1" applyFill="1" applyBorder="1" applyAlignment="1">
      <alignment horizontal="center"/>
    </xf>
    <xf numFmtId="0" fontId="44" fillId="2" borderId="17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2" borderId="12" xfId="0" applyFont="1" applyFill="1" applyBorder="1" applyAlignment="1">
      <alignment horizontal="center"/>
    </xf>
    <xf numFmtId="0" fontId="44" fillId="2" borderId="10" xfId="0" applyFont="1" applyFill="1" applyBorder="1" applyAlignment="1">
      <alignment horizontal="center" wrapText="1"/>
    </xf>
    <xf numFmtId="0" fontId="44" fillId="2" borderId="11" xfId="0" applyFont="1" applyFill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22</xdr:row>
      <xdr:rowOff>9525</xdr:rowOff>
    </xdr:from>
    <xdr:to>
      <xdr:col>12</xdr:col>
      <xdr:colOff>171450</xdr:colOff>
      <xdr:row>23</xdr:row>
      <xdr:rowOff>104775</xdr:rowOff>
    </xdr:to>
    <xdr:sp>
      <xdr:nvSpPr>
        <xdr:cNvPr id="1" name="Elipse 1"/>
        <xdr:cNvSpPr>
          <a:spLocks/>
        </xdr:cNvSpPr>
      </xdr:nvSpPr>
      <xdr:spPr>
        <a:xfrm>
          <a:off x="7867650" y="4200525"/>
          <a:ext cx="781050" cy="285750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142875</xdr:colOff>
      <xdr:row>23</xdr:row>
      <xdr:rowOff>85725</xdr:rowOff>
    </xdr:to>
    <xdr:sp>
      <xdr:nvSpPr>
        <xdr:cNvPr id="2" name="Elipse 2"/>
        <xdr:cNvSpPr>
          <a:spLocks/>
        </xdr:cNvSpPr>
      </xdr:nvSpPr>
      <xdr:spPr>
        <a:xfrm>
          <a:off x="5181600" y="4191000"/>
          <a:ext cx="828675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142875</xdr:colOff>
      <xdr:row>23</xdr:row>
      <xdr:rowOff>85725</xdr:rowOff>
    </xdr:to>
    <xdr:sp>
      <xdr:nvSpPr>
        <xdr:cNvPr id="3" name="Elipse 3"/>
        <xdr:cNvSpPr>
          <a:spLocks/>
        </xdr:cNvSpPr>
      </xdr:nvSpPr>
      <xdr:spPr>
        <a:xfrm>
          <a:off x="2657475" y="4191000"/>
          <a:ext cx="828675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152400</xdr:colOff>
      <xdr:row>23</xdr:row>
      <xdr:rowOff>85725</xdr:rowOff>
    </xdr:to>
    <xdr:sp>
      <xdr:nvSpPr>
        <xdr:cNvPr id="4" name="Elipse 4"/>
        <xdr:cNvSpPr>
          <a:spLocks/>
        </xdr:cNvSpPr>
      </xdr:nvSpPr>
      <xdr:spPr>
        <a:xfrm>
          <a:off x="3343275" y="4191000"/>
          <a:ext cx="552450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152400</xdr:colOff>
      <xdr:row>23</xdr:row>
      <xdr:rowOff>85725</xdr:rowOff>
    </xdr:to>
    <xdr:sp>
      <xdr:nvSpPr>
        <xdr:cNvPr id="5" name="Elipse 5"/>
        <xdr:cNvSpPr>
          <a:spLocks/>
        </xdr:cNvSpPr>
      </xdr:nvSpPr>
      <xdr:spPr>
        <a:xfrm>
          <a:off x="5867400" y="4191000"/>
          <a:ext cx="552450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4</xdr:col>
      <xdr:colOff>142875</xdr:colOff>
      <xdr:row>39</xdr:row>
      <xdr:rowOff>85725</xdr:rowOff>
    </xdr:to>
    <xdr:sp>
      <xdr:nvSpPr>
        <xdr:cNvPr id="6" name="Elipse 6"/>
        <xdr:cNvSpPr>
          <a:spLocks/>
        </xdr:cNvSpPr>
      </xdr:nvSpPr>
      <xdr:spPr>
        <a:xfrm>
          <a:off x="2657475" y="7239000"/>
          <a:ext cx="828675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152400</xdr:colOff>
      <xdr:row>39</xdr:row>
      <xdr:rowOff>85725</xdr:rowOff>
    </xdr:to>
    <xdr:sp>
      <xdr:nvSpPr>
        <xdr:cNvPr id="7" name="Elipse 7"/>
        <xdr:cNvSpPr>
          <a:spLocks/>
        </xdr:cNvSpPr>
      </xdr:nvSpPr>
      <xdr:spPr>
        <a:xfrm>
          <a:off x="3343275" y="7239000"/>
          <a:ext cx="552450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142875</xdr:colOff>
      <xdr:row>39</xdr:row>
      <xdr:rowOff>85725</xdr:rowOff>
    </xdr:to>
    <xdr:sp>
      <xdr:nvSpPr>
        <xdr:cNvPr id="8" name="Elipse 8"/>
        <xdr:cNvSpPr>
          <a:spLocks/>
        </xdr:cNvSpPr>
      </xdr:nvSpPr>
      <xdr:spPr>
        <a:xfrm>
          <a:off x="5181600" y="7239000"/>
          <a:ext cx="828675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9</xdr:col>
      <xdr:colOff>152400</xdr:colOff>
      <xdr:row>39</xdr:row>
      <xdr:rowOff>85725</xdr:rowOff>
    </xdr:to>
    <xdr:sp>
      <xdr:nvSpPr>
        <xdr:cNvPr id="9" name="Elipse 9"/>
        <xdr:cNvSpPr>
          <a:spLocks/>
        </xdr:cNvSpPr>
      </xdr:nvSpPr>
      <xdr:spPr>
        <a:xfrm>
          <a:off x="5867400" y="7239000"/>
          <a:ext cx="552450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95250</xdr:colOff>
      <xdr:row>39</xdr:row>
      <xdr:rowOff>85725</xdr:rowOff>
    </xdr:to>
    <xdr:sp>
      <xdr:nvSpPr>
        <xdr:cNvPr id="10" name="Elipse 10"/>
        <xdr:cNvSpPr>
          <a:spLocks/>
        </xdr:cNvSpPr>
      </xdr:nvSpPr>
      <xdr:spPr>
        <a:xfrm>
          <a:off x="7791450" y="7239000"/>
          <a:ext cx="781050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0</xdr:rowOff>
    </xdr:from>
    <xdr:to>
      <xdr:col>5</xdr:col>
      <xdr:colOff>152400</xdr:colOff>
      <xdr:row>6</xdr:row>
      <xdr:rowOff>85725</xdr:rowOff>
    </xdr:to>
    <xdr:sp>
      <xdr:nvSpPr>
        <xdr:cNvPr id="11" name="Elipse 16"/>
        <xdr:cNvSpPr>
          <a:spLocks/>
        </xdr:cNvSpPr>
      </xdr:nvSpPr>
      <xdr:spPr>
        <a:xfrm>
          <a:off x="3181350" y="952500"/>
          <a:ext cx="714375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5</xdr:row>
      <xdr:rowOff>0</xdr:rowOff>
    </xdr:from>
    <xdr:to>
      <xdr:col>9</xdr:col>
      <xdr:colOff>152400</xdr:colOff>
      <xdr:row>6</xdr:row>
      <xdr:rowOff>85725</xdr:rowOff>
    </xdr:to>
    <xdr:sp>
      <xdr:nvSpPr>
        <xdr:cNvPr id="12" name="Elipse 17"/>
        <xdr:cNvSpPr>
          <a:spLocks/>
        </xdr:cNvSpPr>
      </xdr:nvSpPr>
      <xdr:spPr>
        <a:xfrm>
          <a:off x="5705475" y="952500"/>
          <a:ext cx="714375" cy="276225"/>
        </a:xfrm>
        <a:prstGeom prst="ellipse">
          <a:avLst/>
        </a:prstGeom>
        <a:noFill/>
        <a:ln w="25400" cmpd="sng">
          <a:solidFill>
            <a:srgbClr val="FF0000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A1" sqref="A1:L7"/>
    </sheetView>
  </sheetViews>
  <sheetFormatPr defaultColWidth="11.421875" defaultRowHeight="15"/>
  <cols>
    <col min="1" max="1" width="18.28125" style="0" customWidth="1"/>
    <col min="2" max="2" width="11.28125" style="0" bestFit="1" customWidth="1"/>
    <col min="3" max="4" width="10.28125" style="0" bestFit="1" customWidth="1"/>
    <col min="5" max="5" width="6.00390625" style="0" bestFit="1" customWidth="1"/>
    <col min="6" max="6" width="11.28125" style="0" bestFit="1" customWidth="1"/>
    <col min="7" max="8" width="10.28125" style="0" bestFit="1" customWidth="1"/>
    <col min="9" max="9" width="6.00390625" style="0" bestFit="1" customWidth="1"/>
    <col min="10" max="10" width="12.421875" style="0" customWidth="1"/>
    <col min="11" max="11" width="10.421875" style="0" customWidth="1"/>
    <col min="12" max="12" width="10.28125" style="0" bestFit="1" customWidth="1"/>
  </cols>
  <sheetData>
    <row r="1" spans="1:12" ht="15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2" customFormat="1" ht="15">
      <c r="A2" s="63"/>
      <c r="B2" s="64" t="s">
        <v>2</v>
      </c>
      <c r="C2" s="65"/>
      <c r="D2" s="65"/>
      <c r="E2" s="66"/>
      <c r="F2" s="64" t="s">
        <v>3</v>
      </c>
      <c r="G2" s="65"/>
      <c r="H2" s="65"/>
      <c r="I2" s="66"/>
      <c r="J2" s="63" t="s">
        <v>12</v>
      </c>
      <c r="K2" s="63" t="s">
        <v>13</v>
      </c>
      <c r="L2" s="63" t="s">
        <v>4</v>
      </c>
    </row>
    <row r="3" spans="1:12" s="32" customFormat="1" ht="15">
      <c r="A3" s="63"/>
      <c r="B3" s="38" t="s">
        <v>5</v>
      </c>
      <c r="C3" s="54" t="s">
        <v>6</v>
      </c>
      <c r="D3" s="54" t="s">
        <v>4</v>
      </c>
      <c r="E3" s="54" t="s">
        <v>17</v>
      </c>
      <c r="F3" s="38" t="s">
        <v>5</v>
      </c>
      <c r="G3" s="54" t="s">
        <v>6</v>
      </c>
      <c r="H3" s="54" t="s">
        <v>4</v>
      </c>
      <c r="I3" s="54" t="s">
        <v>17</v>
      </c>
      <c r="J3" s="63"/>
      <c r="K3" s="63"/>
      <c r="L3" s="63"/>
    </row>
    <row r="4" spans="1:12" ht="15">
      <c r="A4" s="5" t="s">
        <v>18</v>
      </c>
      <c r="B4" s="6">
        <v>9176</v>
      </c>
      <c r="C4" s="6">
        <v>143183</v>
      </c>
      <c r="D4" s="6">
        <v>152359</v>
      </c>
      <c r="E4" s="24">
        <v>0.39219264827018124</v>
      </c>
      <c r="F4" s="6">
        <v>57873</v>
      </c>
      <c r="G4" s="6">
        <v>178248</v>
      </c>
      <c r="H4" s="6">
        <v>236121</v>
      </c>
      <c r="I4" s="24">
        <v>0.6078073517298188</v>
      </c>
      <c r="J4" s="6">
        <v>67049</v>
      </c>
      <c r="K4" s="6">
        <v>321431</v>
      </c>
      <c r="L4" s="6">
        <v>388480</v>
      </c>
    </row>
    <row r="5" spans="1:12" ht="15">
      <c r="A5" s="5" t="s">
        <v>75</v>
      </c>
      <c r="B5" s="6">
        <v>5369</v>
      </c>
      <c r="C5" s="6">
        <v>72613</v>
      </c>
      <c r="D5" s="6">
        <v>77982</v>
      </c>
      <c r="E5" s="24">
        <v>0.6433733746947397</v>
      </c>
      <c r="F5" s="6">
        <v>11684</v>
      </c>
      <c r="G5" s="6">
        <v>31542</v>
      </c>
      <c r="H5" s="6">
        <v>43226</v>
      </c>
      <c r="I5" s="24">
        <v>0.3566266253052604</v>
      </c>
      <c r="J5" s="6">
        <v>17053</v>
      </c>
      <c r="K5" s="6">
        <v>104155</v>
      </c>
      <c r="L5" s="6">
        <v>121208</v>
      </c>
    </row>
    <row r="6" spans="1:12" s="32" customFormat="1" ht="15">
      <c r="A6" s="10" t="s">
        <v>42</v>
      </c>
      <c r="B6" s="11">
        <f>SUM(B4:B5)</f>
        <v>14545</v>
      </c>
      <c r="C6" s="11">
        <f>SUM(C4:C5)</f>
        <v>215796</v>
      </c>
      <c r="D6" s="11">
        <f>SUM(D4:D5)</f>
        <v>230341</v>
      </c>
      <c r="E6" s="57">
        <f>+D6/L6</f>
        <v>0.4519254916733374</v>
      </c>
      <c r="F6" s="11">
        <f>SUM(F4:F5)</f>
        <v>69557</v>
      </c>
      <c r="G6" s="11">
        <f>SUM(G4:G5)</f>
        <v>209790</v>
      </c>
      <c r="H6" s="11">
        <f>SUM(H4:H5)</f>
        <v>279347</v>
      </c>
      <c r="I6" s="57">
        <f>+H6/L6</f>
        <v>0.5480745083266626</v>
      </c>
      <c r="J6" s="11">
        <f>SUM(J4:J5)</f>
        <v>84102</v>
      </c>
      <c r="K6" s="11">
        <f>SUM(K4:K5)</f>
        <v>425586</v>
      </c>
      <c r="L6" s="11">
        <f>SUM(L4:L5)</f>
        <v>509688</v>
      </c>
    </row>
    <row r="7" ht="15">
      <c r="A7" s="27" t="s">
        <v>43</v>
      </c>
    </row>
    <row r="10" spans="1:12" ht="15">
      <c r="A10" s="62" t="s">
        <v>71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s="32" customFormat="1" ht="15">
      <c r="A11" s="63" t="s">
        <v>74</v>
      </c>
      <c r="B11" s="64" t="s">
        <v>2</v>
      </c>
      <c r="C11" s="65"/>
      <c r="D11" s="65"/>
      <c r="E11" s="66"/>
      <c r="F11" s="64" t="s">
        <v>3</v>
      </c>
      <c r="G11" s="65"/>
      <c r="H11" s="65"/>
      <c r="I11" s="66"/>
      <c r="J11" s="63" t="s">
        <v>12</v>
      </c>
      <c r="K11" s="63" t="s">
        <v>13</v>
      </c>
      <c r="L11" s="63" t="s">
        <v>4</v>
      </c>
    </row>
    <row r="12" spans="1:12" s="32" customFormat="1" ht="15">
      <c r="A12" s="63"/>
      <c r="B12" s="38" t="s">
        <v>5</v>
      </c>
      <c r="C12" s="54" t="s">
        <v>6</v>
      </c>
      <c r="D12" s="54" t="s">
        <v>4</v>
      </c>
      <c r="E12" s="54" t="s">
        <v>17</v>
      </c>
      <c r="F12" s="38" t="s">
        <v>5</v>
      </c>
      <c r="G12" s="54" t="s">
        <v>6</v>
      </c>
      <c r="H12" s="54" t="s">
        <v>4</v>
      </c>
      <c r="I12" s="54" t="s">
        <v>17</v>
      </c>
      <c r="J12" s="63"/>
      <c r="K12" s="63"/>
      <c r="L12" s="63"/>
    </row>
    <row r="13" spans="1:12" ht="15">
      <c r="A13" s="5" t="s">
        <v>70</v>
      </c>
      <c r="B13" s="6">
        <v>311</v>
      </c>
      <c r="C13" s="6">
        <v>2825</v>
      </c>
      <c r="D13" s="7">
        <f aca="true" t="shared" si="0" ref="D13:D22">SUM(B13:C13)</f>
        <v>3136</v>
      </c>
      <c r="E13" s="24">
        <f>+D13/L13</f>
        <v>0.29767441860465116</v>
      </c>
      <c r="F13" s="6">
        <v>1946</v>
      </c>
      <c r="G13" s="6">
        <v>5453</v>
      </c>
      <c r="H13" s="6">
        <v>7399</v>
      </c>
      <c r="I13" s="24">
        <f>+H13/L13</f>
        <v>0.7023255813953488</v>
      </c>
      <c r="J13" s="55">
        <f>+B13+F13</f>
        <v>2257</v>
      </c>
      <c r="K13" s="55">
        <v>8278</v>
      </c>
      <c r="L13" s="6">
        <f aca="true" t="shared" si="1" ref="L13:L22">SUM(J13:K13)</f>
        <v>10535</v>
      </c>
    </row>
    <row r="14" spans="1:12" ht="15">
      <c r="A14" s="5" t="s">
        <v>69</v>
      </c>
      <c r="B14" s="6">
        <v>1276</v>
      </c>
      <c r="C14" s="6">
        <v>11158</v>
      </c>
      <c r="D14" s="7">
        <f t="shared" si="0"/>
        <v>12434</v>
      </c>
      <c r="E14" s="24">
        <f aca="true" t="shared" si="2" ref="E14:E23">+D14/L14</f>
        <v>0.3598633943042371</v>
      </c>
      <c r="F14" s="6">
        <v>7070</v>
      </c>
      <c r="G14" s="6">
        <v>15048</v>
      </c>
      <c r="H14" s="6">
        <v>22118</v>
      </c>
      <c r="I14" s="24">
        <f aca="true" t="shared" si="3" ref="I14:I23">+H14/L14</f>
        <v>0.6401366056957629</v>
      </c>
      <c r="J14" s="55">
        <f aca="true" t="shared" si="4" ref="J14:J22">+B14+F14</f>
        <v>8346</v>
      </c>
      <c r="K14" s="55">
        <v>26206</v>
      </c>
      <c r="L14" s="6">
        <f t="shared" si="1"/>
        <v>34552</v>
      </c>
    </row>
    <row r="15" spans="1:12" ht="15">
      <c r="A15" s="5" t="s">
        <v>68</v>
      </c>
      <c r="B15" s="6">
        <v>1441</v>
      </c>
      <c r="C15" s="6">
        <v>11520</v>
      </c>
      <c r="D15" s="7">
        <f t="shared" si="0"/>
        <v>12961</v>
      </c>
      <c r="E15" s="24">
        <f t="shared" si="2"/>
        <v>0.297564111394265</v>
      </c>
      <c r="F15" s="6">
        <v>10275</v>
      </c>
      <c r="G15" s="6">
        <v>20321</v>
      </c>
      <c r="H15" s="6">
        <v>30596</v>
      </c>
      <c r="I15" s="24">
        <f t="shared" si="3"/>
        <v>0.702435888605735</v>
      </c>
      <c r="J15" s="55">
        <f t="shared" si="4"/>
        <v>11716</v>
      </c>
      <c r="K15" s="55">
        <v>31841</v>
      </c>
      <c r="L15" s="6">
        <f t="shared" si="1"/>
        <v>43557</v>
      </c>
    </row>
    <row r="16" spans="1:13" s="30" customFormat="1" ht="15">
      <c r="A16" s="29" t="s">
        <v>67</v>
      </c>
      <c r="B16" s="46">
        <v>1161</v>
      </c>
      <c r="C16" s="46">
        <v>11886</v>
      </c>
      <c r="D16" s="7">
        <f t="shared" si="0"/>
        <v>13047</v>
      </c>
      <c r="E16" s="24">
        <f t="shared" si="2"/>
        <v>0.31043589987627296</v>
      </c>
      <c r="F16" s="46">
        <v>8437</v>
      </c>
      <c r="G16" s="46">
        <v>20544</v>
      </c>
      <c r="H16" s="46">
        <f>SUM(F16:G16)</f>
        <v>28981</v>
      </c>
      <c r="I16" s="24">
        <f t="shared" si="3"/>
        <v>0.689564100123727</v>
      </c>
      <c r="J16" s="55">
        <f t="shared" si="4"/>
        <v>9598</v>
      </c>
      <c r="K16" s="46">
        <f>+C16+G16</f>
        <v>32430</v>
      </c>
      <c r="L16" s="6">
        <f t="shared" si="1"/>
        <v>42028</v>
      </c>
      <c r="M16" s="31"/>
    </row>
    <row r="17" spans="1:12" ht="15">
      <c r="A17" s="5" t="s">
        <v>66</v>
      </c>
      <c r="B17" s="6">
        <v>2002</v>
      </c>
      <c r="C17" s="6">
        <v>27498</v>
      </c>
      <c r="D17" s="7">
        <f t="shared" si="0"/>
        <v>29500</v>
      </c>
      <c r="E17" s="24">
        <f t="shared" si="2"/>
        <v>0.31382978723404253</v>
      </c>
      <c r="F17" s="6">
        <v>14383</v>
      </c>
      <c r="G17" s="6">
        <v>50117</v>
      </c>
      <c r="H17" s="6">
        <f>+G17+F17</f>
        <v>64500</v>
      </c>
      <c r="I17" s="24">
        <f t="shared" si="3"/>
        <v>0.6861702127659575</v>
      </c>
      <c r="J17" s="55">
        <f t="shared" si="4"/>
        <v>16385</v>
      </c>
      <c r="K17" s="6">
        <f>+C17+G17</f>
        <v>77615</v>
      </c>
      <c r="L17" s="6">
        <f t="shared" si="1"/>
        <v>94000</v>
      </c>
    </row>
    <row r="18" spans="1:12" ht="15">
      <c r="A18" s="5" t="s">
        <v>80</v>
      </c>
      <c r="B18" s="6">
        <v>1682</v>
      </c>
      <c r="C18" s="6">
        <v>38135</v>
      </c>
      <c r="D18" s="6">
        <f>SUM(B18:C18)</f>
        <v>39817</v>
      </c>
      <c r="E18" s="24">
        <f>+D18/L18</f>
        <v>0.4212458475275597</v>
      </c>
      <c r="F18" s="6">
        <v>10296</v>
      </c>
      <c r="G18" s="6">
        <v>44409</v>
      </c>
      <c r="H18" s="6">
        <f>+G18+F18</f>
        <v>54705</v>
      </c>
      <c r="I18" s="24">
        <f>+H18/L18</f>
        <v>0.5787541524724403</v>
      </c>
      <c r="J18" s="7">
        <f>+B18+F18</f>
        <v>11978</v>
      </c>
      <c r="K18" s="7">
        <f>+C18+G18</f>
        <v>82544</v>
      </c>
      <c r="L18" s="7">
        <f>+J18+K18</f>
        <v>94522</v>
      </c>
    </row>
    <row r="19" spans="1:14" ht="15">
      <c r="A19" s="5" t="s">
        <v>63</v>
      </c>
      <c r="B19" s="6">
        <v>449</v>
      </c>
      <c r="C19" s="6">
        <v>24624</v>
      </c>
      <c r="D19" s="7">
        <f t="shared" si="0"/>
        <v>25073</v>
      </c>
      <c r="E19" s="24">
        <f t="shared" si="2"/>
        <v>0.5941469194312796</v>
      </c>
      <c r="F19" s="6">
        <v>3197</v>
      </c>
      <c r="G19" s="6">
        <v>13930</v>
      </c>
      <c r="H19" s="7">
        <f>+G19+F19</f>
        <v>17127</v>
      </c>
      <c r="I19" s="24">
        <f t="shared" si="3"/>
        <v>0.4058530805687204</v>
      </c>
      <c r="J19" s="55">
        <f t="shared" si="4"/>
        <v>3646</v>
      </c>
      <c r="K19" s="6">
        <f>+C19+G19</f>
        <v>38554</v>
      </c>
      <c r="L19" s="6">
        <f t="shared" si="1"/>
        <v>42200</v>
      </c>
      <c r="M19" s="13"/>
      <c r="N19" s="14"/>
    </row>
    <row r="20" spans="1:14" ht="15">
      <c r="A20" s="5" t="s">
        <v>62</v>
      </c>
      <c r="B20" s="6">
        <v>521</v>
      </c>
      <c r="C20" s="6">
        <v>4047</v>
      </c>
      <c r="D20" s="7">
        <f t="shared" si="0"/>
        <v>4568</v>
      </c>
      <c r="E20" s="24">
        <f t="shared" si="2"/>
        <v>0.504361267527879</v>
      </c>
      <c r="F20" s="6">
        <v>1515</v>
      </c>
      <c r="G20" s="6">
        <v>2974</v>
      </c>
      <c r="H20" s="7">
        <f>+G20+F20</f>
        <v>4489</v>
      </c>
      <c r="I20" s="24">
        <f t="shared" si="3"/>
        <v>0.49563873247212104</v>
      </c>
      <c r="J20" s="55">
        <f t="shared" si="4"/>
        <v>2036</v>
      </c>
      <c r="K20" s="6">
        <f>+C20+G20</f>
        <v>7021</v>
      </c>
      <c r="L20" s="6">
        <f t="shared" si="1"/>
        <v>9057</v>
      </c>
      <c r="N20" s="14"/>
    </row>
    <row r="21" spans="1:14" ht="15">
      <c r="A21" s="5" t="s">
        <v>64</v>
      </c>
      <c r="B21" s="6">
        <v>193</v>
      </c>
      <c r="C21" s="6">
        <v>3624</v>
      </c>
      <c r="D21" s="7">
        <f t="shared" si="0"/>
        <v>3817</v>
      </c>
      <c r="E21" s="24">
        <f t="shared" si="2"/>
        <v>0.5724355128974206</v>
      </c>
      <c r="F21" s="6">
        <v>479</v>
      </c>
      <c r="G21" s="6">
        <v>2372</v>
      </c>
      <c r="H21" s="7">
        <f>+G21+F21</f>
        <v>2851</v>
      </c>
      <c r="I21" s="24">
        <f t="shared" si="3"/>
        <v>0.4275644871025795</v>
      </c>
      <c r="J21" s="55">
        <f t="shared" si="4"/>
        <v>672</v>
      </c>
      <c r="K21" s="6">
        <f>+C21+G21</f>
        <v>5996</v>
      </c>
      <c r="L21" s="6">
        <f t="shared" si="1"/>
        <v>6668</v>
      </c>
      <c r="N21" s="14"/>
    </row>
    <row r="22" spans="1:14" ht="15">
      <c r="A22" s="5" t="s">
        <v>65</v>
      </c>
      <c r="B22" s="6">
        <v>140</v>
      </c>
      <c r="C22" s="6">
        <v>7866</v>
      </c>
      <c r="D22" s="7">
        <f t="shared" si="0"/>
        <v>8006</v>
      </c>
      <c r="E22" s="24">
        <f t="shared" si="2"/>
        <v>0.7046914884253147</v>
      </c>
      <c r="F22" s="6">
        <v>275</v>
      </c>
      <c r="G22" s="6">
        <v>3080</v>
      </c>
      <c r="H22" s="7">
        <f>+G22+F22</f>
        <v>3355</v>
      </c>
      <c r="I22" s="24">
        <f t="shared" si="3"/>
        <v>0.29530851157468535</v>
      </c>
      <c r="J22" s="55">
        <f t="shared" si="4"/>
        <v>415</v>
      </c>
      <c r="K22" s="6">
        <f>+C22+G22</f>
        <v>10946</v>
      </c>
      <c r="L22" s="6">
        <f t="shared" si="1"/>
        <v>11361</v>
      </c>
      <c r="N22" s="14"/>
    </row>
    <row r="23" spans="1:12" ht="15">
      <c r="A23" s="56" t="s">
        <v>42</v>
      </c>
      <c r="B23" s="11">
        <f>SUM(B13:B22)</f>
        <v>9176</v>
      </c>
      <c r="C23" s="11">
        <f>SUM(C13:C22)</f>
        <v>143183</v>
      </c>
      <c r="D23" s="11">
        <f>SUM(D13:D22)</f>
        <v>152359</v>
      </c>
      <c r="E23" s="57">
        <f t="shared" si="2"/>
        <v>0.39219264827018124</v>
      </c>
      <c r="F23" s="11">
        <f>SUM(F13:F22)</f>
        <v>57873</v>
      </c>
      <c r="G23" s="11">
        <f>SUM(G13:G22)</f>
        <v>178248</v>
      </c>
      <c r="H23" s="11">
        <f>SUM(H13:H22)</f>
        <v>236121</v>
      </c>
      <c r="I23" s="57">
        <f t="shared" si="3"/>
        <v>0.6078073517298188</v>
      </c>
      <c r="J23" s="58">
        <f>SUM(J13:J22)</f>
        <v>67049</v>
      </c>
      <c r="K23" s="11">
        <f>SUM(K13:K22)</f>
        <v>321431</v>
      </c>
      <c r="L23" s="59">
        <f>SUM(J23:K23)</f>
        <v>388480</v>
      </c>
    </row>
    <row r="24" ht="15">
      <c r="A24" s="27" t="s">
        <v>43</v>
      </c>
    </row>
    <row r="25" spans="10:11" ht="15">
      <c r="J25" s="13"/>
      <c r="K25" s="13"/>
    </row>
    <row r="26" spans="1:12" ht="15">
      <c r="A26" s="62" t="s">
        <v>72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s="32" customFormat="1" ht="15">
      <c r="A27" s="63" t="s">
        <v>74</v>
      </c>
      <c r="B27" s="64" t="s">
        <v>2</v>
      </c>
      <c r="C27" s="65"/>
      <c r="D27" s="65"/>
      <c r="E27" s="66"/>
      <c r="F27" s="64" t="s">
        <v>3</v>
      </c>
      <c r="G27" s="65"/>
      <c r="H27" s="65"/>
      <c r="I27" s="66"/>
      <c r="J27" s="63" t="s">
        <v>12</v>
      </c>
      <c r="K27" s="63" t="s">
        <v>13</v>
      </c>
      <c r="L27" s="63" t="s">
        <v>4</v>
      </c>
    </row>
    <row r="28" spans="1:12" s="32" customFormat="1" ht="15">
      <c r="A28" s="63"/>
      <c r="B28" s="38" t="s">
        <v>5</v>
      </c>
      <c r="C28" s="54" t="s">
        <v>6</v>
      </c>
      <c r="D28" s="54" t="s">
        <v>4</v>
      </c>
      <c r="E28" s="54" t="s">
        <v>17</v>
      </c>
      <c r="F28" s="38" t="s">
        <v>5</v>
      </c>
      <c r="G28" s="54" t="s">
        <v>6</v>
      </c>
      <c r="H28" s="54" t="s">
        <v>4</v>
      </c>
      <c r="I28" s="54" t="s">
        <v>17</v>
      </c>
      <c r="J28" s="63"/>
      <c r="K28" s="63"/>
      <c r="L28" s="63"/>
    </row>
    <row r="29" spans="1:12" s="33" customFormat="1" ht="15">
      <c r="A29" s="5" t="s">
        <v>70</v>
      </c>
      <c r="B29" s="6">
        <v>33</v>
      </c>
      <c r="C29" s="6">
        <v>3359</v>
      </c>
      <c r="D29" s="7">
        <f>SUM(B29:C29)</f>
        <v>3392</v>
      </c>
      <c r="E29" s="60">
        <f>+D29/L29</f>
        <v>0.47586980920314254</v>
      </c>
      <c r="F29" s="6">
        <v>1348</v>
      </c>
      <c r="G29" s="6">
        <v>2388</v>
      </c>
      <c r="H29" s="7">
        <f>SUM(F29:G29)</f>
        <v>3736</v>
      </c>
      <c r="I29" s="24">
        <f>+H29/L29</f>
        <v>0.5241301907968574</v>
      </c>
      <c r="J29" s="55">
        <f aca="true" t="shared" si="5" ref="J29:K32">+B29+F29</f>
        <v>1381</v>
      </c>
      <c r="K29" s="6">
        <f t="shared" si="5"/>
        <v>5747</v>
      </c>
      <c r="L29" s="6">
        <f>SUM(J29:K29)</f>
        <v>7128</v>
      </c>
    </row>
    <row r="30" spans="1:12" s="33" customFormat="1" ht="15">
      <c r="A30" s="5" t="s">
        <v>69</v>
      </c>
      <c r="B30" s="6">
        <v>192</v>
      </c>
      <c r="C30" s="6">
        <v>6612</v>
      </c>
      <c r="D30" s="7">
        <f>SUM(B30:C30)</f>
        <v>6804</v>
      </c>
      <c r="E30" s="60">
        <f aca="true" t="shared" si="6" ref="E30:E39">+D30/L30</f>
        <v>0.5556553695385872</v>
      </c>
      <c r="F30" s="6">
        <v>1852</v>
      </c>
      <c r="G30" s="6">
        <v>3589</v>
      </c>
      <c r="H30" s="7">
        <f>SUM(F30:G30)</f>
        <v>5441</v>
      </c>
      <c r="I30" s="24">
        <f aca="true" t="shared" si="7" ref="I30:I39">+H30/L30</f>
        <v>0.4443446304614128</v>
      </c>
      <c r="J30" s="55">
        <f t="shared" si="5"/>
        <v>2044</v>
      </c>
      <c r="K30" s="6">
        <f t="shared" si="5"/>
        <v>10201</v>
      </c>
      <c r="L30" s="6">
        <f>SUM(J30:K30)</f>
        <v>12245</v>
      </c>
    </row>
    <row r="31" spans="1:12" s="30" customFormat="1" ht="15">
      <c r="A31" s="5" t="s">
        <v>68</v>
      </c>
      <c r="B31" s="6">
        <v>1255</v>
      </c>
      <c r="C31" s="6">
        <v>10297</v>
      </c>
      <c r="D31" s="7">
        <f>SUM(B31:C31)</f>
        <v>11552</v>
      </c>
      <c r="E31" s="60">
        <f t="shared" si="6"/>
        <v>0.6680159602151159</v>
      </c>
      <c r="F31" s="6">
        <v>1723</v>
      </c>
      <c r="G31" s="6">
        <v>4018</v>
      </c>
      <c r="H31" s="7">
        <f>SUM(F31:G31)</f>
        <v>5741</v>
      </c>
      <c r="I31" s="24">
        <f t="shared" si="7"/>
        <v>0.33198403978488406</v>
      </c>
      <c r="J31" s="55">
        <f t="shared" si="5"/>
        <v>2978</v>
      </c>
      <c r="K31" s="6">
        <f t="shared" si="5"/>
        <v>14315</v>
      </c>
      <c r="L31" s="6">
        <f>+K31+J31</f>
        <v>17293</v>
      </c>
    </row>
    <row r="32" spans="1:13" s="30" customFormat="1" ht="15">
      <c r="A32" s="29" t="s">
        <v>67</v>
      </c>
      <c r="B32" s="6">
        <v>1229</v>
      </c>
      <c r="C32" s="6">
        <v>9966</v>
      </c>
      <c r="D32" s="7">
        <f>SUM(B32:C32)</f>
        <v>11195</v>
      </c>
      <c r="E32" s="60">
        <f t="shared" si="6"/>
        <v>0.6296046341600585</v>
      </c>
      <c r="F32" s="6">
        <v>2321</v>
      </c>
      <c r="G32" s="6">
        <v>4265</v>
      </c>
      <c r="H32" s="7">
        <f>SUM(F32:G32)</f>
        <v>6586</v>
      </c>
      <c r="I32" s="24">
        <f t="shared" si="7"/>
        <v>0.37039536583994154</v>
      </c>
      <c r="J32" s="55">
        <f t="shared" si="5"/>
        <v>3550</v>
      </c>
      <c r="K32" s="6">
        <f t="shared" si="5"/>
        <v>14231</v>
      </c>
      <c r="L32" s="6">
        <f>+K32+J32</f>
        <v>17781</v>
      </c>
      <c r="M32" s="31"/>
    </row>
    <row r="33" spans="1:13" ht="15">
      <c r="A33" s="5" t="s">
        <v>66</v>
      </c>
      <c r="B33" s="6">
        <v>947</v>
      </c>
      <c r="C33" s="6">
        <v>21342</v>
      </c>
      <c r="D33" s="7">
        <f>SUM(B33:C33)</f>
        <v>22289</v>
      </c>
      <c r="E33" s="60">
        <f t="shared" si="6"/>
        <v>0.650431889809735</v>
      </c>
      <c r="F33" s="6">
        <v>2350</v>
      </c>
      <c r="G33" s="6">
        <v>9629</v>
      </c>
      <c r="H33" s="7">
        <f>+G33+F33</f>
        <v>11979</v>
      </c>
      <c r="I33" s="24">
        <f t="shared" si="7"/>
        <v>0.34956811019026496</v>
      </c>
      <c r="J33" s="55">
        <f>+B33+F33</f>
        <v>3297</v>
      </c>
      <c r="K33" s="6">
        <f>+C33+G33</f>
        <v>30971</v>
      </c>
      <c r="L33" s="6">
        <f>+J33+K33</f>
        <v>34268</v>
      </c>
      <c r="M33" s="23"/>
    </row>
    <row r="34" spans="1:12" ht="15">
      <c r="A34" s="5" t="s">
        <v>80</v>
      </c>
      <c r="B34" s="6">
        <v>842</v>
      </c>
      <c r="C34" s="6">
        <v>14062</v>
      </c>
      <c r="D34" s="6">
        <f>SUM(B34:C34)</f>
        <v>14904</v>
      </c>
      <c r="E34" s="24">
        <f>+D34/L34</f>
        <v>0.700014090460758</v>
      </c>
      <c r="F34" s="6">
        <v>1487</v>
      </c>
      <c r="G34" s="6">
        <v>4900</v>
      </c>
      <c r="H34" s="6">
        <f>+G34+F34</f>
        <v>6387</v>
      </c>
      <c r="I34" s="24">
        <f>+H34/L34</f>
        <v>0.2999859095392419</v>
      </c>
      <c r="J34" s="7">
        <f>+B34+F34</f>
        <v>2329</v>
      </c>
      <c r="K34" s="7">
        <f>+C34+G34</f>
        <v>18962</v>
      </c>
      <c r="L34" s="7">
        <f>+J34+K34</f>
        <v>21291</v>
      </c>
    </row>
    <row r="35" spans="1:14" ht="15">
      <c r="A35" s="5" t="s">
        <v>63</v>
      </c>
      <c r="B35" s="6">
        <v>771</v>
      </c>
      <c r="C35" s="6">
        <v>3939</v>
      </c>
      <c r="D35" s="7">
        <f>SUM(B35:C35)</f>
        <v>4710</v>
      </c>
      <c r="E35" s="60">
        <f t="shared" si="6"/>
        <v>0.6836986500217739</v>
      </c>
      <c r="F35" s="6">
        <v>343</v>
      </c>
      <c r="G35" s="6">
        <v>1836</v>
      </c>
      <c r="H35" s="7">
        <f>SUM(F35:G35)</f>
        <v>2179</v>
      </c>
      <c r="I35" s="24">
        <f t="shared" si="7"/>
        <v>0.3163013499782262</v>
      </c>
      <c r="J35" s="55">
        <f>+B35+F35</f>
        <v>1114</v>
      </c>
      <c r="K35" s="6">
        <f>+C35+G35</f>
        <v>5775</v>
      </c>
      <c r="L35" s="6">
        <f>SUM(J35:K35)</f>
        <v>6889</v>
      </c>
      <c r="N35" s="14"/>
    </row>
    <row r="36" spans="1:14" ht="15">
      <c r="A36" s="5" t="s">
        <v>62</v>
      </c>
      <c r="B36" s="6">
        <v>51</v>
      </c>
      <c r="C36" s="6">
        <v>1962</v>
      </c>
      <c r="D36" s="7">
        <f>SUM(B36:C36)</f>
        <v>2013</v>
      </c>
      <c r="E36" s="60">
        <f t="shared" si="6"/>
        <v>0.7579066265060241</v>
      </c>
      <c r="F36" s="6">
        <v>75</v>
      </c>
      <c r="G36" s="6">
        <v>568</v>
      </c>
      <c r="H36" s="7">
        <f>SUM(F36:G36)</f>
        <v>643</v>
      </c>
      <c r="I36" s="24">
        <f t="shared" si="7"/>
        <v>0.24209337349397592</v>
      </c>
      <c r="J36" s="55">
        <f aca="true" t="shared" si="8" ref="J36:K38">+B36+F36</f>
        <v>126</v>
      </c>
      <c r="K36" s="6">
        <f t="shared" si="8"/>
        <v>2530</v>
      </c>
      <c r="L36" s="6">
        <f>SUM(J36:K36)</f>
        <v>2656</v>
      </c>
      <c r="N36" s="14"/>
    </row>
    <row r="37" spans="1:14" ht="15">
      <c r="A37" s="5" t="s">
        <v>64</v>
      </c>
      <c r="B37" s="6">
        <v>19</v>
      </c>
      <c r="C37" s="6">
        <v>529</v>
      </c>
      <c r="D37" s="7">
        <f>SUM(B37:C37)</f>
        <v>548</v>
      </c>
      <c r="E37" s="60">
        <f t="shared" si="6"/>
        <v>0.6790582403965304</v>
      </c>
      <c r="F37" s="6">
        <v>72</v>
      </c>
      <c r="G37" s="6">
        <v>187</v>
      </c>
      <c r="H37" s="7">
        <f>SUM(F37:G37)</f>
        <v>259</v>
      </c>
      <c r="I37" s="24">
        <f t="shared" si="7"/>
        <v>0.32094175960346966</v>
      </c>
      <c r="J37" s="55">
        <f t="shared" si="8"/>
        <v>91</v>
      </c>
      <c r="K37" s="6">
        <f t="shared" si="8"/>
        <v>716</v>
      </c>
      <c r="L37" s="6">
        <f>SUM(J37:K37)</f>
        <v>807</v>
      </c>
      <c r="N37" s="14"/>
    </row>
    <row r="38" spans="1:14" ht="15">
      <c r="A38" s="5" t="s">
        <v>65</v>
      </c>
      <c r="B38" s="6">
        <v>30</v>
      </c>
      <c r="C38" s="6">
        <v>545</v>
      </c>
      <c r="D38" s="7">
        <f>SUM(B38:C38)</f>
        <v>575</v>
      </c>
      <c r="E38" s="60">
        <f t="shared" si="6"/>
        <v>0.6764705882352942</v>
      </c>
      <c r="F38" s="6">
        <v>113</v>
      </c>
      <c r="G38" s="6">
        <v>162</v>
      </c>
      <c r="H38" s="7">
        <f>SUM(F38:G38)</f>
        <v>275</v>
      </c>
      <c r="I38" s="24">
        <f t="shared" si="7"/>
        <v>0.3235294117647059</v>
      </c>
      <c r="J38" s="55">
        <f t="shared" si="8"/>
        <v>143</v>
      </c>
      <c r="K38" s="6">
        <f t="shared" si="8"/>
        <v>707</v>
      </c>
      <c r="L38" s="6">
        <f>SUM(J38:K38)</f>
        <v>850</v>
      </c>
      <c r="N38" s="14"/>
    </row>
    <row r="39" spans="1:12" s="32" customFormat="1" ht="15">
      <c r="A39" s="56" t="s">
        <v>42</v>
      </c>
      <c r="B39" s="11">
        <f>SUM(B29:B38)</f>
        <v>5369</v>
      </c>
      <c r="C39" s="11">
        <f>SUM(C29:C38)</f>
        <v>72613</v>
      </c>
      <c r="D39" s="11">
        <f>SUM(B39:C39)</f>
        <v>77982</v>
      </c>
      <c r="E39" s="57">
        <f t="shared" si="6"/>
        <v>0.6433733746947397</v>
      </c>
      <c r="F39" s="59">
        <f>SUM(F29:F38)</f>
        <v>11684</v>
      </c>
      <c r="G39" s="59">
        <f>SUM(G29:G38)</f>
        <v>31542</v>
      </c>
      <c r="H39" s="11">
        <f>SUM(H29:H38)</f>
        <v>43226</v>
      </c>
      <c r="I39" s="57">
        <f t="shared" si="7"/>
        <v>0.3566266253052604</v>
      </c>
      <c r="J39" s="11">
        <f>SUM(J29:J38)</f>
        <v>17053</v>
      </c>
      <c r="K39" s="11">
        <f>SUM(K29:K38)</f>
        <v>104155</v>
      </c>
      <c r="L39" s="61">
        <f>SUM(L29:L38)</f>
        <v>121208</v>
      </c>
    </row>
    <row r="40" ht="15">
      <c r="A40" s="27" t="s">
        <v>43</v>
      </c>
    </row>
  </sheetData>
  <sheetProtection/>
  <mergeCells count="21">
    <mergeCell ref="A1:L1"/>
    <mergeCell ref="A2:A3"/>
    <mergeCell ref="B2:E2"/>
    <mergeCell ref="F2:I2"/>
    <mergeCell ref="J2:J3"/>
    <mergeCell ref="K2:K3"/>
    <mergeCell ref="L2:L3"/>
    <mergeCell ref="A10:L10"/>
    <mergeCell ref="A26:L26"/>
    <mergeCell ref="A27:A28"/>
    <mergeCell ref="B27:E27"/>
    <mergeCell ref="F27:I27"/>
    <mergeCell ref="J27:J28"/>
    <mergeCell ref="K27:K28"/>
    <mergeCell ref="L27:L28"/>
    <mergeCell ref="A11:A12"/>
    <mergeCell ref="B11:E11"/>
    <mergeCell ref="F11:I11"/>
    <mergeCell ref="J11:J12"/>
    <mergeCell ref="K11:K12"/>
    <mergeCell ref="L11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12.421875" style="0" customWidth="1"/>
    <col min="2" max="2" width="11.7109375" style="0" bestFit="1" customWidth="1"/>
    <col min="3" max="4" width="11.8515625" style="0" bestFit="1" customWidth="1"/>
    <col min="5" max="5" width="7.140625" style="0" bestFit="1" customWidth="1"/>
    <col min="6" max="8" width="11.8515625" style="0" bestFit="1" customWidth="1"/>
    <col min="9" max="9" width="7.140625" style="0" bestFit="1" customWidth="1"/>
    <col min="10" max="10" width="11.8515625" style="0" bestFit="1" customWidth="1"/>
    <col min="11" max="11" width="11.8515625" style="0" customWidth="1"/>
  </cols>
  <sheetData>
    <row r="1" spans="1:12" s="21" customFormat="1" ht="15" customHeight="1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1" customFormat="1" ht="15.75">
      <c r="A2" s="72" t="s">
        <v>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3" customFormat="1" ht="15">
      <c r="A3" s="18" t="s">
        <v>1</v>
      </c>
      <c r="B3" s="74" t="s">
        <v>15</v>
      </c>
      <c r="C3" s="74"/>
      <c r="D3" s="74"/>
      <c r="E3" s="74"/>
      <c r="F3" s="64" t="s">
        <v>16</v>
      </c>
      <c r="G3" s="65"/>
      <c r="H3" s="65"/>
      <c r="I3" s="66"/>
      <c r="J3" s="75" t="s">
        <v>12</v>
      </c>
      <c r="K3" s="75" t="s">
        <v>13</v>
      </c>
      <c r="L3" s="19" t="s">
        <v>4</v>
      </c>
    </row>
    <row r="4" spans="1:12" s="33" customFormat="1" ht="15">
      <c r="A4" s="34"/>
      <c r="B4" s="54" t="s">
        <v>5</v>
      </c>
      <c r="C4" s="54" t="s">
        <v>6</v>
      </c>
      <c r="D4" s="54" t="s">
        <v>4</v>
      </c>
      <c r="E4" s="54" t="s">
        <v>17</v>
      </c>
      <c r="F4" s="36" t="s">
        <v>5</v>
      </c>
      <c r="G4" s="36" t="s">
        <v>6</v>
      </c>
      <c r="H4" s="36" t="s">
        <v>4</v>
      </c>
      <c r="I4" s="36" t="s">
        <v>17</v>
      </c>
      <c r="J4" s="76"/>
      <c r="K4" s="76"/>
      <c r="L4" s="36"/>
    </row>
    <row r="5" spans="1:12" ht="15">
      <c r="A5" s="5">
        <v>2013</v>
      </c>
      <c r="B5" s="6">
        <v>1682</v>
      </c>
      <c r="C5" s="6">
        <v>38135</v>
      </c>
      <c r="D5" s="6">
        <f>SUM(B5:C5)</f>
        <v>39817</v>
      </c>
      <c r="E5" s="24">
        <f>+D5/L5</f>
        <v>0.4212458475275597</v>
      </c>
      <c r="F5" s="6">
        <v>10296</v>
      </c>
      <c r="G5" s="6">
        <v>44409</v>
      </c>
      <c r="H5" s="6">
        <f>+G5+F5</f>
        <v>54705</v>
      </c>
      <c r="I5" s="24">
        <f>+H5/L5</f>
        <v>0.5787541524724403</v>
      </c>
      <c r="J5" s="7">
        <f>+B5+F5</f>
        <v>11978</v>
      </c>
      <c r="K5" s="7">
        <f>+C5+G5</f>
        <v>82544</v>
      </c>
      <c r="L5" s="7">
        <f>+J5+K5</f>
        <v>94522</v>
      </c>
    </row>
    <row r="6" spans="1:12" ht="15">
      <c r="A6" s="12" t="s">
        <v>23</v>
      </c>
      <c r="B6" s="14"/>
      <c r="C6" s="14"/>
      <c r="D6" s="15"/>
      <c r="E6" s="16"/>
      <c r="F6" s="14"/>
      <c r="G6" s="14"/>
      <c r="H6" s="15"/>
      <c r="I6" s="16"/>
      <c r="J6" s="17"/>
      <c r="K6" s="17"/>
      <c r="L6" s="17"/>
    </row>
    <row r="7" spans="1:12" ht="15">
      <c r="A7" s="27"/>
      <c r="B7" s="14"/>
      <c r="C7" s="14"/>
      <c r="D7" s="15"/>
      <c r="E7" s="16"/>
      <c r="F7" s="14"/>
      <c r="G7" s="14"/>
      <c r="H7" s="15"/>
      <c r="I7" s="16"/>
      <c r="J7" s="17"/>
      <c r="K7" s="17"/>
      <c r="L7" s="17"/>
    </row>
    <row r="8" spans="1:12" s="22" customFormat="1" ht="15" customHeight="1">
      <c r="A8" s="71" t="s">
        <v>78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s="22" customFormat="1" ht="15.75" customHeight="1">
      <c r="A9" s="77" t="s">
        <v>79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s="33" customFormat="1" ht="15">
      <c r="A10" s="18" t="s">
        <v>1</v>
      </c>
      <c r="B10" s="74" t="s">
        <v>15</v>
      </c>
      <c r="C10" s="74"/>
      <c r="D10" s="74"/>
      <c r="E10" s="74"/>
      <c r="F10" s="64" t="s">
        <v>16</v>
      </c>
      <c r="G10" s="65"/>
      <c r="H10" s="65"/>
      <c r="I10" s="66"/>
      <c r="J10" s="75" t="s">
        <v>12</v>
      </c>
      <c r="K10" s="75" t="s">
        <v>13</v>
      </c>
      <c r="L10" s="19" t="s">
        <v>4</v>
      </c>
    </row>
    <row r="11" spans="1:12" s="33" customFormat="1" ht="15">
      <c r="A11" s="34"/>
      <c r="B11" s="54" t="s">
        <v>5</v>
      </c>
      <c r="C11" s="54" t="s">
        <v>6</v>
      </c>
      <c r="D11" s="54" t="s">
        <v>4</v>
      </c>
      <c r="E11" s="54" t="s">
        <v>17</v>
      </c>
      <c r="F11" s="36" t="s">
        <v>5</v>
      </c>
      <c r="G11" s="36" t="s">
        <v>6</v>
      </c>
      <c r="H11" s="36" t="s">
        <v>4</v>
      </c>
      <c r="I11" s="36" t="s">
        <v>17</v>
      </c>
      <c r="J11" s="76"/>
      <c r="K11" s="76"/>
      <c r="L11" s="36"/>
    </row>
    <row r="12" spans="1:12" ht="15">
      <c r="A12" s="5">
        <v>2013</v>
      </c>
      <c r="B12" s="6">
        <v>842</v>
      </c>
      <c r="C12" s="6">
        <v>14062</v>
      </c>
      <c r="D12" s="6">
        <f>SUM(B12:C12)</f>
        <v>14904</v>
      </c>
      <c r="E12" s="24">
        <f>+D12/L12</f>
        <v>0.700014090460758</v>
      </c>
      <c r="F12" s="6">
        <v>1487</v>
      </c>
      <c r="G12" s="6">
        <v>4900</v>
      </c>
      <c r="H12" s="6">
        <f>+G12+F12</f>
        <v>6387</v>
      </c>
      <c r="I12" s="24">
        <f>+H12/L12</f>
        <v>0.2999859095392419</v>
      </c>
      <c r="J12" s="7">
        <f>+B12+F12</f>
        <v>2329</v>
      </c>
      <c r="K12" s="7">
        <f>+C12+G12</f>
        <v>18962</v>
      </c>
      <c r="L12" s="7">
        <f>+J12+K12</f>
        <v>21291</v>
      </c>
    </row>
    <row r="13" spans="1:8" ht="15">
      <c r="A13" s="12" t="s">
        <v>23</v>
      </c>
      <c r="F13" s="13"/>
      <c r="G13" s="13"/>
      <c r="H13" s="13"/>
    </row>
  </sheetData>
  <sheetProtection/>
  <mergeCells count="12">
    <mergeCell ref="A8:L8"/>
    <mergeCell ref="A9:L9"/>
    <mergeCell ref="B10:E10"/>
    <mergeCell ref="F10:I10"/>
    <mergeCell ref="J10:J11"/>
    <mergeCell ref="K10:K11"/>
    <mergeCell ref="A1:L1"/>
    <mergeCell ref="A2:L2"/>
    <mergeCell ref="B3:E3"/>
    <mergeCell ref="F3:I3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/>
  <ignoredErrors>
    <ignoredError sqref="D5 D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N19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19.7109375" style="0" customWidth="1"/>
    <col min="2" max="9" width="10.421875" style="0" customWidth="1"/>
    <col min="10" max="10" width="11.421875" style="0" customWidth="1"/>
    <col min="11" max="12" width="10.421875" style="0" customWidth="1"/>
    <col min="14" max="14" width="14.28125" style="14" bestFit="1" customWidth="1"/>
  </cols>
  <sheetData>
    <row r="1" spans="1:12" ht="15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4" s="33" customFormat="1" ht="15">
      <c r="A3" s="18" t="s">
        <v>14</v>
      </c>
      <c r="B3" s="74" t="s">
        <v>15</v>
      </c>
      <c r="C3" s="74"/>
      <c r="D3" s="74"/>
      <c r="E3" s="74"/>
      <c r="F3" s="64" t="s">
        <v>16</v>
      </c>
      <c r="G3" s="65"/>
      <c r="H3" s="65"/>
      <c r="I3" s="66"/>
      <c r="J3" s="75" t="s">
        <v>12</v>
      </c>
      <c r="K3" s="75" t="s">
        <v>13</v>
      </c>
      <c r="L3" s="19" t="s">
        <v>4</v>
      </c>
      <c r="N3" s="14"/>
    </row>
    <row r="4" spans="1:14" s="33" customFormat="1" ht="15">
      <c r="A4" s="34"/>
      <c r="B4" s="35" t="s">
        <v>5</v>
      </c>
      <c r="C4" s="35" t="s">
        <v>6</v>
      </c>
      <c r="D4" s="35" t="s">
        <v>4</v>
      </c>
      <c r="E4" s="35" t="s">
        <v>17</v>
      </c>
      <c r="F4" s="36" t="s">
        <v>5</v>
      </c>
      <c r="G4" s="36" t="s">
        <v>6</v>
      </c>
      <c r="H4" s="36" t="s">
        <v>4</v>
      </c>
      <c r="I4" s="36" t="s">
        <v>17</v>
      </c>
      <c r="J4" s="76"/>
      <c r="K4" s="76"/>
      <c r="L4" s="36"/>
      <c r="N4" s="14"/>
    </row>
    <row r="5" spans="1:13" ht="15">
      <c r="A5" s="5" t="s">
        <v>50</v>
      </c>
      <c r="B5" s="6">
        <v>449</v>
      </c>
      <c r="C5" s="6">
        <v>24624</v>
      </c>
      <c r="D5" s="7">
        <f>SUM(B5:C5)</f>
        <v>25073</v>
      </c>
      <c r="E5" s="24">
        <f>+D5/L5</f>
        <v>0.5941469194312796</v>
      </c>
      <c r="F5" s="6">
        <v>3197</v>
      </c>
      <c r="G5" s="6">
        <v>13930</v>
      </c>
      <c r="H5" s="7">
        <f>+G5+F5</f>
        <v>17127</v>
      </c>
      <c r="I5" s="24">
        <f>+H5/L5</f>
        <v>0.4058530805687204</v>
      </c>
      <c r="J5" s="7">
        <f>+B5+F5</f>
        <v>3646</v>
      </c>
      <c r="K5" s="7">
        <f>+C5+G5</f>
        <v>38554</v>
      </c>
      <c r="L5" s="7">
        <f>SUM(J5:K5)</f>
        <v>42200</v>
      </c>
      <c r="M5" s="13"/>
    </row>
    <row r="6" spans="1:12" ht="15">
      <c r="A6" s="5" t="s">
        <v>51</v>
      </c>
      <c r="B6" s="6">
        <v>521</v>
      </c>
      <c r="C6" s="6">
        <v>4047</v>
      </c>
      <c r="D6" s="7">
        <f>SUM(B6:C6)</f>
        <v>4568</v>
      </c>
      <c r="E6" s="24">
        <f>+D6/L6</f>
        <v>0.504361267527879</v>
      </c>
      <c r="F6" s="6">
        <v>1515</v>
      </c>
      <c r="G6" s="6">
        <v>2974</v>
      </c>
      <c r="H6" s="7">
        <f>+G6+F6</f>
        <v>4489</v>
      </c>
      <c r="I6" s="24">
        <f>+H6/L6</f>
        <v>0.49563873247212104</v>
      </c>
      <c r="J6" s="7">
        <f>+B6+F6</f>
        <v>2036</v>
      </c>
      <c r="K6" s="7">
        <f>+C6+G6</f>
        <v>7021</v>
      </c>
      <c r="L6" s="7">
        <f>SUM(J6:K6)</f>
        <v>9057</v>
      </c>
    </row>
    <row r="7" spans="1:12" ht="15">
      <c r="A7" s="5" t="s">
        <v>52</v>
      </c>
      <c r="B7" s="6">
        <v>193</v>
      </c>
      <c r="C7" s="6">
        <v>3624</v>
      </c>
      <c r="D7" s="7">
        <f>SUM(B7:C7)</f>
        <v>3817</v>
      </c>
      <c r="E7" s="24">
        <f>+D7/L7</f>
        <v>0.5724355128974206</v>
      </c>
      <c r="F7" s="6">
        <v>479</v>
      </c>
      <c r="G7" s="6">
        <v>2372</v>
      </c>
      <c r="H7" s="7">
        <f>+G7+F7</f>
        <v>2851</v>
      </c>
      <c r="I7" s="24">
        <f>+H7/L7</f>
        <v>0.4275644871025795</v>
      </c>
      <c r="J7" s="7">
        <f>+B7+F7</f>
        <v>672</v>
      </c>
      <c r="K7" s="7">
        <f>+C7+G7</f>
        <v>5996</v>
      </c>
      <c r="L7" s="7">
        <f>SUM(J7:K7)</f>
        <v>6668</v>
      </c>
    </row>
    <row r="8" spans="1:12" ht="15">
      <c r="A8" s="5" t="s">
        <v>53</v>
      </c>
      <c r="B8" s="6">
        <v>140</v>
      </c>
      <c r="C8" s="6">
        <v>7866</v>
      </c>
      <c r="D8" s="7">
        <f>SUM(B8:C8)</f>
        <v>8006</v>
      </c>
      <c r="E8" s="24">
        <f>+D8/L8</f>
        <v>0.7046914884253147</v>
      </c>
      <c r="F8" s="6">
        <v>275</v>
      </c>
      <c r="G8" s="6">
        <v>3080</v>
      </c>
      <c r="H8" s="7">
        <f>+G8+F8</f>
        <v>3355</v>
      </c>
      <c r="I8" s="24">
        <f>+H8/L8</f>
        <v>0.29530851157468535</v>
      </c>
      <c r="J8" s="7">
        <f>+B8+F8</f>
        <v>415</v>
      </c>
      <c r="K8" s="7">
        <f>+C8+G8</f>
        <v>10946</v>
      </c>
      <c r="L8" s="7">
        <f>SUM(J8:K8)</f>
        <v>11361</v>
      </c>
    </row>
    <row r="9" ht="15">
      <c r="A9" s="12" t="s">
        <v>19</v>
      </c>
    </row>
    <row r="10" ht="15">
      <c r="A10" s="27"/>
    </row>
    <row r="11" spans="1:12" ht="15">
      <c r="A11" s="78" t="s">
        <v>54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3" spans="1:12" ht="15">
      <c r="A13" s="18" t="s">
        <v>14</v>
      </c>
      <c r="B13" s="74" t="s">
        <v>15</v>
      </c>
      <c r="C13" s="74"/>
      <c r="D13" s="74"/>
      <c r="E13" s="74"/>
      <c r="F13" s="64" t="s">
        <v>16</v>
      </c>
      <c r="G13" s="65"/>
      <c r="H13" s="65"/>
      <c r="I13" s="66"/>
      <c r="J13" s="75" t="s">
        <v>12</v>
      </c>
      <c r="K13" s="75" t="s">
        <v>13</v>
      </c>
      <c r="L13" s="19" t="s">
        <v>4</v>
      </c>
    </row>
    <row r="14" spans="1:14" s="20" customFormat="1" ht="15">
      <c r="A14" s="34"/>
      <c r="B14" s="35" t="s">
        <v>5</v>
      </c>
      <c r="C14" s="35" t="s">
        <v>6</v>
      </c>
      <c r="D14" s="35" t="s">
        <v>4</v>
      </c>
      <c r="E14" s="35" t="s">
        <v>17</v>
      </c>
      <c r="F14" s="36" t="s">
        <v>5</v>
      </c>
      <c r="G14" s="36" t="s">
        <v>6</v>
      </c>
      <c r="H14" s="36" t="s">
        <v>4</v>
      </c>
      <c r="I14" s="36" t="s">
        <v>17</v>
      </c>
      <c r="J14" s="76"/>
      <c r="K14" s="76"/>
      <c r="L14" s="36"/>
      <c r="N14" s="53"/>
    </row>
    <row r="15" spans="1:12" ht="15">
      <c r="A15" s="5" t="s">
        <v>50</v>
      </c>
      <c r="B15" s="6">
        <v>771</v>
      </c>
      <c r="C15" s="6">
        <v>3939</v>
      </c>
      <c r="D15" s="7">
        <f>SUM(B15:C15)</f>
        <v>4710</v>
      </c>
      <c r="E15" s="24">
        <f>+D15/L15</f>
        <v>0.6836986500217739</v>
      </c>
      <c r="F15" s="6">
        <v>343</v>
      </c>
      <c r="G15" s="6">
        <v>1836</v>
      </c>
      <c r="H15" s="7">
        <f>SUM(F15:G15)</f>
        <v>2179</v>
      </c>
      <c r="I15" s="24">
        <f>+H15/L15</f>
        <v>0.3163013499782262</v>
      </c>
      <c r="J15" s="7">
        <f>+B15+F15</f>
        <v>1114</v>
      </c>
      <c r="K15" s="7">
        <f>+C15+G15</f>
        <v>5775</v>
      </c>
      <c r="L15" s="7">
        <f>SUM(J15:K15)</f>
        <v>6889</v>
      </c>
    </row>
    <row r="16" spans="1:12" ht="15">
      <c r="A16" s="5" t="s">
        <v>51</v>
      </c>
      <c r="B16" s="6">
        <v>51</v>
      </c>
      <c r="C16" s="6">
        <v>1962</v>
      </c>
      <c r="D16" s="7">
        <f>SUM(B16:C16)</f>
        <v>2013</v>
      </c>
      <c r="E16" s="24">
        <f>+D16/L16</f>
        <v>0.7579066265060241</v>
      </c>
      <c r="F16" s="6">
        <v>75</v>
      </c>
      <c r="G16" s="6">
        <v>568</v>
      </c>
      <c r="H16" s="7">
        <f>SUM(F16:G16)</f>
        <v>643</v>
      </c>
      <c r="I16" s="24">
        <f>+H16/L16</f>
        <v>0.24209337349397592</v>
      </c>
      <c r="J16" s="7">
        <f>+B16+F16</f>
        <v>126</v>
      </c>
      <c r="K16" s="7">
        <f>+C16+G16</f>
        <v>2530</v>
      </c>
      <c r="L16" s="7">
        <f>SUM(J16:K16)</f>
        <v>2656</v>
      </c>
    </row>
    <row r="17" spans="1:12" ht="15">
      <c r="A17" s="5" t="s">
        <v>53</v>
      </c>
      <c r="B17" s="6">
        <v>19</v>
      </c>
      <c r="C17" s="6">
        <v>529</v>
      </c>
      <c r="D17" s="7">
        <f>SUM(B17:C17)</f>
        <v>548</v>
      </c>
      <c r="E17" s="24">
        <f>+D17/L17</f>
        <v>0.6790582403965304</v>
      </c>
      <c r="F17" s="6">
        <v>72</v>
      </c>
      <c r="G17" s="6">
        <v>187</v>
      </c>
      <c r="H17" s="7">
        <f>SUM(F17:G17)</f>
        <v>259</v>
      </c>
      <c r="I17" s="24">
        <f>+H17/L17</f>
        <v>0.32094175960346966</v>
      </c>
      <c r="J17" s="7">
        <f>+B17+F17</f>
        <v>91</v>
      </c>
      <c r="K17" s="7">
        <f>+C17+G17</f>
        <v>716</v>
      </c>
      <c r="L17" s="7">
        <f>SUM(J17:K17)</f>
        <v>807</v>
      </c>
    </row>
    <row r="18" spans="1:12" ht="15">
      <c r="A18" s="5" t="s">
        <v>52</v>
      </c>
      <c r="B18" s="6">
        <v>30</v>
      </c>
      <c r="C18" s="6">
        <v>545</v>
      </c>
      <c r="D18" s="7">
        <f>SUM(B18:C18)</f>
        <v>575</v>
      </c>
      <c r="E18" s="24">
        <f>+D18/L18</f>
        <v>0.6764705882352942</v>
      </c>
      <c r="F18" s="6">
        <v>113</v>
      </c>
      <c r="G18" s="6">
        <v>162</v>
      </c>
      <c r="H18" s="7">
        <f>SUM(F18:G18)</f>
        <v>275</v>
      </c>
      <c r="I18" s="24">
        <f>+H18/L18</f>
        <v>0.3235294117647059</v>
      </c>
      <c r="J18" s="7">
        <f>+B18+F18</f>
        <v>143</v>
      </c>
      <c r="K18" s="7">
        <f>+C18+G18</f>
        <v>707</v>
      </c>
      <c r="L18" s="7">
        <f>SUM(J18:K18)</f>
        <v>850</v>
      </c>
    </row>
    <row r="19" ht="15">
      <c r="A19" s="12" t="s">
        <v>19</v>
      </c>
    </row>
  </sheetData>
  <sheetProtection/>
  <mergeCells count="10">
    <mergeCell ref="A1:L1"/>
    <mergeCell ref="B3:E3"/>
    <mergeCell ref="F3:I3"/>
    <mergeCell ref="A11:L11"/>
    <mergeCell ref="B13:E13"/>
    <mergeCell ref="F13:I13"/>
    <mergeCell ref="J3:J4"/>
    <mergeCell ref="K3:K4"/>
    <mergeCell ref="J13:J14"/>
    <mergeCell ref="K13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21.00390625" style="0" bestFit="1" customWidth="1"/>
    <col min="2" max="5" width="13.421875" style="0" customWidth="1"/>
    <col min="7" max="7" width="12.28125" style="0" customWidth="1"/>
  </cols>
  <sheetData>
    <row r="1" spans="1:7" ht="15">
      <c r="A1" s="67" t="s">
        <v>27</v>
      </c>
      <c r="B1" s="67"/>
      <c r="C1" s="67"/>
      <c r="D1" s="67"/>
      <c r="E1" s="67"/>
      <c r="F1" s="67"/>
      <c r="G1" s="67"/>
    </row>
    <row r="2" spans="1:7" ht="15">
      <c r="A2" s="68" t="s">
        <v>28</v>
      </c>
      <c r="B2" s="68"/>
      <c r="C2" s="68"/>
      <c r="D2" s="68"/>
      <c r="E2" s="68"/>
      <c r="F2" s="68"/>
      <c r="G2" s="68"/>
    </row>
    <row r="3" spans="1:7" ht="15">
      <c r="A3" s="3" t="s">
        <v>29</v>
      </c>
      <c r="B3" s="69" t="s">
        <v>18</v>
      </c>
      <c r="C3" s="69"/>
      <c r="D3" s="69" t="s">
        <v>30</v>
      </c>
      <c r="E3" s="69"/>
      <c r="F3" s="70" t="s">
        <v>4</v>
      </c>
      <c r="G3" s="70" t="s">
        <v>31</v>
      </c>
    </row>
    <row r="4" spans="1:7" ht="15">
      <c r="A4" s="4"/>
      <c r="B4" s="10" t="s">
        <v>5</v>
      </c>
      <c r="C4" s="10" t="s">
        <v>6</v>
      </c>
      <c r="D4" s="10" t="s">
        <v>5</v>
      </c>
      <c r="E4" s="10" t="s">
        <v>6</v>
      </c>
      <c r="F4" s="70"/>
      <c r="G4" s="70"/>
    </row>
    <row r="5" spans="1:7" ht="15">
      <c r="A5" s="5" t="s">
        <v>46</v>
      </c>
      <c r="B5" s="6">
        <v>2257</v>
      </c>
      <c r="C5" s="6">
        <v>8278</v>
      </c>
      <c r="D5" s="6">
        <v>1381</v>
      </c>
      <c r="E5" s="6">
        <v>5747</v>
      </c>
      <c r="F5" s="7">
        <v>17663</v>
      </c>
      <c r="G5" s="47">
        <f>+F5/$F$15</f>
        <v>0.03465453375398283</v>
      </c>
    </row>
    <row r="6" spans="1:7" ht="15">
      <c r="A6" s="5" t="s">
        <v>47</v>
      </c>
      <c r="B6" s="6">
        <v>8346</v>
      </c>
      <c r="C6" s="6">
        <v>26206</v>
      </c>
      <c r="D6" s="6">
        <v>2044</v>
      </c>
      <c r="E6" s="6">
        <v>10201</v>
      </c>
      <c r="F6" s="7">
        <v>46797</v>
      </c>
      <c r="G6" s="47">
        <f aca="true" t="shared" si="0" ref="G6:G15">+F6/$F$15</f>
        <v>0.09181499270141734</v>
      </c>
    </row>
    <row r="7" spans="1:7" ht="15">
      <c r="A7" s="5" t="s">
        <v>44</v>
      </c>
      <c r="B7" s="6">
        <v>11716</v>
      </c>
      <c r="C7" s="6">
        <v>31841</v>
      </c>
      <c r="D7" s="6">
        <v>2978</v>
      </c>
      <c r="E7" s="6">
        <v>14315</v>
      </c>
      <c r="F7" s="7">
        <v>60850</v>
      </c>
      <c r="G7" s="47">
        <f t="shared" si="0"/>
        <v>0.11938676209759697</v>
      </c>
    </row>
    <row r="8" spans="1:7" ht="15">
      <c r="A8" s="5" t="s">
        <v>45</v>
      </c>
      <c r="B8" s="6">
        <v>9598</v>
      </c>
      <c r="C8" s="6">
        <v>32430</v>
      </c>
      <c r="D8" s="6">
        <v>3550</v>
      </c>
      <c r="E8" s="6">
        <v>14231</v>
      </c>
      <c r="F8" s="7">
        <v>59809</v>
      </c>
      <c r="G8" s="47">
        <f t="shared" si="0"/>
        <v>0.11734433614289526</v>
      </c>
    </row>
    <row r="9" spans="1:7" ht="15">
      <c r="A9" s="48" t="s">
        <v>48</v>
      </c>
      <c r="B9" s="49">
        <v>16385</v>
      </c>
      <c r="C9" s="49">
        <v>77615</v>
      </c>
      <c r="D9" s="49">
        <v>3297</v>
      </c>
      <c r="E9" s="49">
        <v>30971</v>
      </c>
      <c r="F9" s="50">
        <v>128268</v>
      </c>
      <c r="G9" s="51">
        <f t="shared" si="0"/>
        <v>0.25165983896030514</v>
      </c>
    </row>
    <row r="10" spans="1:7" ht="15">
      <c r="A10" s="48" t="s">
        <v>37</v>
      </c>
      <c r="B10" s="49">
        <v>11978</v>
      </c>
      <c r="C10" s="49">
        <v>82544</v>
      </c>
      <c r="D10" s="49">
        <v>2329</v>
      </c>
      <c r="E10" s="49">
        <v>18962</v>
      </c>
      <c r="F10" s="50">
        <v>115813</v>
      </c>
      <c r="G10" s="51">
        <f t="shared" si="0"/>
        <v>0.22722332093359074</v>
      </c>
    </row>
    <row r="11" spans="1:7" ht="15">
      <c r="A11" s="5" t="s">
        <v>38</v>
      </c>
      <c r="B11" s="6">
        <v>3646</v>
      </c>
      <c r="C11" s="6">
        <v>38554</v>
      </c>
      <c r="D11" s="6">
        <v>1114</v>
      </c>
      <c r="E11" s="6">
        <v>5775</v>
      </c>
      <c r="F11" s="7">
        <v>49089</v>
      </c>
      <c r="G11" s="47">
        <f t="shared" si="0"/>
        <v>0.09631186137401705</v>
      </c>
    </row>
    <row r="12" spans="1:7" ht="15">
      <c r="A12" s="5" t="s">
        <v>39</v>
      </c>
      <c r="B12" s="6">
        <v>2036</v>
      </c>
      <c r="C12" s="6">
        <v>7021</v>
      </c>
      <c r="D12" s="6">
        <v>126</v>
      </c>
      <c r="E12" s="6">
        <v>2530</v>
      </c>
      <c r="F12" s="7">
        <v>11713</v>
      </c>
      <c r="G12" s="47">
        <f t="shared" si="0"/>
        <v>0.02298072546342076</v>
      </c>
    </row>
    <row r="13" spans="1:7" ht="15">
      <c r="A13" s="5" t="s">
        <v>40</v>
      </c>
      <c r="B13" s="6">
        <v>672</v>
      </c>
      <c r="C13" s="6">
        <v>5996</v>
      </c>
      <c r="D13" s="6">
        <v>143</v>
      </c>
      <c r="E13" s="6">
        <v>707</v>
      </c>
      <c r="F13" s="7">
        <v>7518</v>
      </c>
      <c r="G13" s="47">
        <f t="shared" si="0"/>
        <v>0.014750200122427838</v>
      </c>
    </row>
    <row r="14" spans="1:7" ht="15">
      <c r="A14" s="5" t="s">
        <v>41</v>
      </c>
      <c r="B14" s="6">
        <v>415</v>
      </c>
      <c r="C14" s="6">
        <v>10946</v>
      </c>
      <c r="D14" s="6">
        <v>716</v>
      </c>
      <c r="E14" s="6">
        <v>91</v>
      </c>
      <c r="F14" s="7">
        <v>12168</v>
      </c>
      <c r="G14" s="47">
        <f t="shared" si="0"/>
        <v>0.023873428450346092</v>
      </c>
    </row>
    <row r="15" spans="1:7" ht="15">
      <c r="A15" s="10" t="s">
        <v>42</v>
      </c>
      <c r="B15" s="11">
        <f>SUM(B5:B14)</f>
        <v>67049</v>
      </c>
      <c r="C15" s="11">
        <f>SUM(C5:C14)</f>
        <v>321431</v>
      </c>
      <c r="D15" s="11">
        <f>SUM(D5:D14)</f>
        <v>17678</v>
      </c>
      <c r="E15" s="11">
        <f>SUM(E5:E14)</f>
        <v>103530</v>
      </c>
      <c r="F15" s="11">
        <f>SUM(B15:E15)</f>
        <v>509688</v>
      </c>
      <c r="G15" s="51">
        <f t="shared" si="0"/>
        <v>1</v>
      </c>
    </row>
    <row r="16" ht="15">
      <c r="A16" s="27" t="s">
        <v>43</v>
      </c>
    </row>
  </sheetData>
  <sheetProtection/>
  <mergeCells count="6">
    <mergeCell ref="A1:G1"/>
    <mergeCell ref="A2:G2"/>
    <mergeCell ref="B3:C3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21.00390625" style="0" bestFit="1" customWidth="1"/>
    <col min="2" max="5" width="13.421875" style="0" customWidth="1"/>
    <col min="7" max="7" width="12.28125" style="0" customWidth="1"/>
  </cols>
  <sheetData>
    <row r="1" spans="1:7" ht="15">
      <c r="A1" s="67" t="s">
        <v>27</v>
      </c>
      <c r="B1" s="67"/>
      <c r="C1" s="67"/>
      <c r="D1" s="67"/>
      <c r="E1" s="67"/>
      <c r="F1" s="67"/>
      <c r="G1" s="67"/>
    </row>
    <row r="2" spans="1:7" ht="15">
      <c r="A2" s="68" t="s">
        <v>28</v>
      </c>
      <c r="B2" s="68"/>
      <c r="C2" s="68"/>
      <c r="D2" s="68"/>
      <c r="E2" s="68"/>
      <c r="F2" s="68"/>
      <c r="G2" s="68"/>
    </row>
    <row r="3" spans="1:7" ht="15">
      <c r="A3" s="3" t="s">
        <v>29</v>
      </c>
      <c r="B3" s="69" t="s">
        <v>18</v>
      </c>
      <c r="C3" s="69"/>
      <c r="D3" s="69" t="s">
        <v>30</v>
      </c>
      <c r="E3" s="69"/>
      <c r="F3" s="70" t="s">
        <v>4</v>
      </c>
      <c r="G3" s="70" t="s">
        <v>31</v>
      </c>
    </row>
    <row r="4" spans="1:7" ht="15">
      <c r="A4" s="4"/>
      <c r="B4" s="10" t="s">
        <v>5</v>
      </c>
      <c r="C4" s="10" t="s">
        <v>6</v>
      </c>
      <c r="D4" s="10" t="s">
        <v>5</v>
      </c>
      <c r="E4" s="10" t="s">
        <v>6</v>
      </c>
      <c r="F4" s="70"/>
      <c r="G4" s="70"/>
    </row>
    <row r="5" spans="1:7" ht="15">
      <c r="A5" s="5" t="s">
        <v>32</v>
      </c>
      <c r="B5" s="6">
        <v>2516</v>
      </c>
      <c r="C5" s="6">
        <v>13298</v>
      </c>
      <c r="D5" s="6">
        <v>823</v>
      </c>
      <c r="E5" s="6">
        <v>6298</v>
      </c>
      <c r="F5" s="7">
        <f>SUM(B5:E5)</f>
        <v>22935</v>
      </c>
      <c r="G5" s="47">
        <f>+F5/$F$15</f>
        <v>0.04162039154199604</v>
      </c>
    </row>
    <row r="6" spans="1:7" ht="15">
      <c r="A6" s="5" t="s">
        <v>33</v>
      </c>
      <c r="B6" s="6">
        <v>7468</v>
      </c>
      <c r="C6" s="6">
        <v>28018</v>
      </c>
      <c r="D6" s="6">
        <v>724</v>
      </c>
      <c r="E6" s="6">
        <v>13448</v>
      </c>
      <c r="F6" s="7">
        <f aca="true" t="shared" si="0" ref="F6:F15">SUM(B6:E6)</f>
        <v>49658</v>
      </c>
      <c r="G6" s="47">
        <f aca="true" t="shared" si="1" ref="G6:G15">+F6/$F$15</f>
        <v>0.09011490748604488</v>
      </c>
    </row>
    <row r="7" spans="1:7" ht="15">
      <c r="A7" s="5" t="s">
        <v>44</v>
      </c>
      <c r="B7" s="6">
        <v>11716</v>
      </c>
      <c r="C7" s="6">
        <v>31841</v>
      </c>
      <c r="D7" s="6">
        <v>2978</v>
      </c>
      <c r="E7" s="6">
        <v>14315</v>
      </c>
      <c r="F7" s="7">
        <f t="shared" si="0"/>
        <v>60850</v>
      </c>
      <c r="G7" s="47">
        <f t="shared" si="1"/>
        <v>0.11042515043952295</v>
      </c>
    </row>
    <row r="8" spans="1:7" ht="15">
      <c r="A8" s="5" t="s">
        <v>45</v>
      </c>
      <c r="B8" s="6">
        <v>9598</v>
      </c>
      <c r="C8" s="6">
        <v>32430</v>
      </c>
      <c r="D8" s="6">
        <v>3550</v>
      </c>
      <c r="E8" s="6">
        <v>14231</v>
      </c>
      <c r="F8" s="7">
        <f t="shared" si="0"/>
        <v>59809</v>
      </c>
      <c r="G8" s="47">
        <f t="shared" si="1"/>
        <v>0.1085360365264984</v>
      </c>
    </row>
    <row r="9" spans="1:7" ht="15">
      <c r="A9" s="48" t="s">
        <v>36</v>
      </c>
      <c r="B9" s="49">
        <v>23225</v>
      </c>
      <c r="C9" s="49">
        <v>108571</v>
      </c>
      <c r="D9" s="49">
        <v>4422</v>
      </c>
      <c r="E9" s="49">
        <v>25281</v>
      </c>
      <c r="F9" s="50">
        <f t="shared" si="0"/>
        <v>161499</v>
      </c>
      <c r="G9" s="51">
        <f t="shared" si="1"/>
        <v>0.29307397486988523</v>
      </c>
    </row>
    <row r="10" spans="1:7" ht="15">
      <c r="A10" s="48" t="s">
        <v>37</v>
      </c>
      <c r="B10" s="49">
        <v>11978</v>
      </c>
      <c r="C10" s="49">
        <v>82544</v>
      </c>
      <c r="D10" s="49">
        <v>2329</v>
      </c>
      <c r="E10" s="49">
        <v>18962</v>
      </c>
      <c r="F10" s="50">
        <f t="shared" si="0"/>
        <v>115813</v>
      </c>
      <c r="G10" s="51">
        <f t="shared" si="1"/>
        <v>0.21016709856783025</v>
      </c>
    </row>
    <row r="11" spans="1:7" ht="15">
      <c r="A11" s="5" t="s">
        <v>38</v>
      </c>
      <c r="B11" s="6">
        <v>3646</v>
      </c>
      <c r="C11" s="6">
        <v>38554</v>
      </c>
      <c r="D11" s="6">
        <v>1114</v>
      </c>
      <c r="E11" s="6">
        <v>5775</v>
      </c>
      <c r="F11" s="7">
        <f t="shared" si="0"/>
        <v>49089</v>
      </c>
      <c r="G11" s="47">
        <f t="shared" si="1"/>
        <v>0.08908233705711983</v>
      </c>
    </row>
    <row r="12" spans="1:7" ht="15">
      <c r="A12" s="5" t="s">
        <v>39</v>
      </c>
      <c r="B12" s="6">
        <v>2036</v>
      </c>
      <c r="C12" s="6">
        <v>7021</v>
      </c>
      <c r="D12" s="6">
        <v>126</v>
      </c>
      <c r="E12" s="6">
        <v>2530</v>
      </c>
      <c r="F12" s="7">
        <f t="shared" si="0"/>
        <v>11713</v>
      </c>
      <c r="G12" s="47">
        <f t="shared" si="1"/>
        <v>0.021255707265376043</v>
      </c>
    </row>
    <row r="13" spans="1:7" ht="15">
      <c r="A13" s="5" t="s">
        <v>40</v>
      </c>
      <c r="B13" s="6">
        <v>672</v>
      </c>
      <c r="C13" s="6">
        <v>5996</v>
      </c>
      <c r="D13" s="6">
        <v>143</v>
      </c>
      <c r="E13" s="6">
        <v>707</v>
      </c>
      <c r="F13" s="7">
        <f t="shared" si="0"/>
        <v>7518</v>
      </c>
      <c r="G13" s="47">
        <f t="shared" si="1"/>
        <v>0.013642995579364561</v>
      </c>
    </row>
    <row r="14" spans="1:7" ht="15">
      <c r="A14" s="5" t="s">
        <v>41</v>
      </c>
      <c r="B14" s="6">
        <v>415</v>
      </c>
      <c r="C14" s="6">
        <v>10946</v>
      </c>
      <c r="D14" s="6">
        <v>716</v>
      </c>
      <c r="E14" s="6">
        <v>91</v>
      </c>
      <c r="F14" s="7">
        <f t="shared" si="0"/>
        <v>12168</v>
      </c>
      <c r="G14" s="47">
        <f t="shared" si="1"/>
        <v>0.022081400666361797</v>
      </c>
    </row>
    <row r="15" spans="1:7" ht="15">
      <c r="A15" s="10" t="s">
        <v>42</v>
      </c>
      <c r="B15" s="11">
        <f>SUM(B5:B14)</f>
        <v>73270</v>
      </c>
      <c r="C15" s="11">
        <f>SUM(C5:C14)</f>
        <v>359219</v>
      </c>
      <c r="D15" s="11">
        <f>SUM(D5:D14)</f>
        <v>16925</v>
      </c>
      <c r="E15" s="11">
        <f>SUM(E5:E14)</f>
        <v>101638</v>
      </c>
      <c r="F15" s="11">
        <f t="shared" si="0"/>
        <v>551052</v>
      </c>
      <c r="G15" s="51">
        <f t="shared" si="1"/>
        <v>1</v>
      </c>
    </row>
    <row r="16" ht="15">
      <c r="A16" s="12" t="s">
        <v>43</v>
      </c>
    </row>
    <row r="18" ht="15">
      <c r="C18" s="13"/>
    </row>
  </sheetData>
  <sheetProtection/>
  <mergeCells count="6">
    <mergeCell ref="A1:G1"/>
    <mergeCell ref="A2:G2"/>
    <mergeCell ref="B3:C3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21.00390625" style="0" bestFit="1" customWidth="1"/>
    <col min="2" max="5" width="13.421875" style="0" customWidth="1"/>
    <col min="7" max="7" width="12.28125" style="0" customWidth="1"/>
  </cols>
  <sheetData>
    <row r="1" spans="1:7" ht="15">
      <c r="A1" s="67" t="s">
        <v>27</v>
      </c>
      <c r="B1" s="67"/>
      <c r="C1" s="67"/>
      <c r="D1" s="67"/>
      <c r="E1" s="67"/>
      <c r="F1" s="67"/>
      <c r="G1" s="67"/>
    </row>
    <row r="2" spans="1:7" ht="15">
      <c r="A2" s="68" t="s">
        <v>28</v>
      </c>
      <c r="B2" s="68"/>
      <c r="C2" s="68"/>
      <c r="D2" s="68"/>
      <c r="E2" s="68"/>
      <c r="F2" s="68"/>
      <c r="G2" s="68"/>
    </row>
    <row r="3" spans="1:7" ht="15">
      <c r="A3" s="3" t="s">
        <v>29</v>
      </c>
      <c r="B3" s="69" t="s">
        <v>18</v>
      </c>
      <c r="C3" s="69"/>
      <c r="D3" s="69" t="s">
        <v>30</v>
      </c>
      <c r="E3" s="69"/>
      <c r="F3" s="70" t="s">
        <v>4</v>
      </c>
      <c r="G3" s="70" t="s">
        <v>31</v>
      </c>
    </row>
    <row r="4" spans="1:7" ht="15">
      <c r="A4" s="4"/>
      <c r="B4" s="10" t="s">
        <v>5</v>
      </c>
      <c r="C4" s="10" t="s">
        <v>6</v>
      </c>
      <c r="D4" s="10" t="s">
        <v>5</v>
      </c>
      <c r="E4" s="10" t="s">
        <v>6</v>
      </c>
      <c r="F4" s="70"/>
      <c r="G4" s="70"/>
    </row>
    <row r="5" spans="1:7" ht="15">
      <c r="A5" s="5" t="s">
        <v>32</v>
      </c>
      <c r="B5" s="6">
        <v>2516</v>
      </c>
      <c r="C5" s="6">
        <v>13298</v>
      </c>
      <c r="D5" s="6">
        <v>823</v>
      </c>
      <c r="E5" s="6">
        <v>6298</v>
      </c>
      <c r="F5" s="7">
        <f>SUM(B5:E5)</f>
        <v>22935</v>
      </c>
      <c r="G5" s="47">
        <f>+F5/$F$15</f>
        <v>0.04030826552311991</v>
      </c>
    </row>
    <row r="6" spans="1:7" ht="15">
      <c r="A6" s="5" t="s">
        <v>33</v>
      </c>
      <c r="B6" s="6">
        <v>7468</v>
      </c>
      <c r="C6" s="6">
        <v>28018</v>
      </c>
      <c r="D6" s="6">
        <v>724</v>
      </c>
      <c r="E6" s="6">
        <v>13448</v>
      </c>
      <c r="F6" s="7">
        <f aca="true" t="shared" si="0" ref="F6:F15">SUM(B6:E6)</f>
        <v>49658</v>
      </c>
      <c r="G6" s="47">
        <f aca="true" t="shared" si="1" ref="G6:G15">+F6/$F$15</f>
        <v>0.08727394154554562</v>
      </c>
    </row>
    <row r="7" spans="1:7" ht="15">
      <c r="A7" s="5" t="s">
        <v>34</v>
      </c>
      <c r="B7" s="6">
        <v>13065</v>
      </c>
      <c r="C7" s="6">
        <v>38123</v>
      </c>
      <c r="D7" s="6">
        <v>2021</v>
      </c>
      <c r="E7" s="6">
        <v>14518</v>
      </c>
      <c r="F7" s="7">
        <f t="shared" si="0"/>
        <v>67727</v>
      </c>
      <c r="G7" s="47">
        <f t="shared" si="1"/>
        <v>0.11903021142726586</v>
      </c>
    </row>
    <row r="8" spans="1:7" ht="15">
      <c r="A8" s="5" t="s">
        <v>35</v>
      </c>
      <c r="B8" s="6">
        <v>9614</v>
      </c>
      <c r="C8" s="6">
        <v>39508</v>
      </c>
      <c r="D8" s="6">
        <v>2542</v>
      </c>
      <c r="E8" s="6">
        <v>19206</v>
      </c>
      <c r="F8" s="7">
        <f t="shared" si="0"/>
        <v>70870</v>
      </c>
      <c r="G8" s="47">
        <f t="shared" si="1"/>
        <v>0.12455403434155257</v>
      </c>
    </row>
    <row r="9" spans="1:7" ht="15">
      <c r="A9" s="48" t="s">
        <v>36</v>
      </c>
      <c r="B9" s="49">
        <v>23225</v>
      </c>
      <c r="C9" s="49">
        <v>108571</v>
      </c>
      <c r="D9" s="49">
        <v>4422</v>
      </c>
      <c r="E9" s="49">
        <v>25281</v>
      </c>
      <c r="F9" s="50">
        <f t="shared" si="0"/>
        <v>161499</v>
      </c>
      <c r="G9" s="51">
        <f t="shared" si="1"/>
        <v>0.28383451378758856</v>
      </c>
    </row>
    <row r="10" spans="1:7" ht="15">
      <c r="A10" s="48" t="s">
        <v>37</v>
      </c>
      <c r="B10" s="49">
        <v>11978</v>
      </c>
      <c r="C10" s="49">
        <v>82544</v>
      </c>
      <c r="D10" s="49">
        <v>2329</v>
      </c>
      <c r="E10" s="49">
        <v>18962</v>
      </c>
      <c r="F10" s="50">
        <f t="shared" si="0"/>
        <v>115813</v>
      </c>
      <c r="G10" s="51">
        <f t="shared" si="1"/>
        <v>0.2035413627656022</v>
      </c>
    </row>
    <row r="11" spans="1:7" ht="15">
      <c r="A11" s="5" t="s">
        <v>38</v>
      </c>
      <c r="B11" s="6">
        <v>3646</v>
      </c>
      <c r="C11" s="6">
        <v>38554</v>
      </c>
      <c r="D11" s="6">
        <v>1114</v>
      </c>
      <c r="E11" s="6">
        <v>5775</v>
      </c>
      <c r="F11" s="7">
        <f t="shared" si="0"/>
        <v>49089</v>
      </c>
      <c r="G11" s="47">
        <f t="shared" si="1"/>
        <v>0.0862739239705443</v>
      </c>
    </row>
    <row r="12" spans="1:7" ht="15">
      <c r="A12" s="5" t="s">
        <v>39</v>
      </c>
      <c r="B12" s="6">
        <v>2036</v>
      </c>
      <c r="C12" s="6">
        <v>7021</v>
      </c>
      <c r="D12" s="6">
        <v>126</v>
      </c>
      <c r="E12" s="6">
        <v>2530</v>
      </c>
      <c r="F12" s="7">
        <f t="shared" si="0"/>
        <v>11713</v>
      </c>
      <c r="G12" s="47">
        <f t="shared" si="1"/>
        <v>0.02058559904391993</v>
      </c>
    </row>
    <row r="13" spans="1:7" ht="15">
      <c r="A13" s="5" t="s">
        <v>40</v>
      </c>
      <c r="B13" s="6">
        <v>672</v>
      </c>
      <c r="C13" s="6">
        <v>5996</v>
      </c>
      <c r="D13" s="6">
        <v>143</v>
      </c>
      <c r="E13" s="6">
        <v>707</v>
      </c>
      <c r="F13" s="7">
        <f t="shared" si="0"/>
        <v>7518</v>
      </c>
      <c r="G13" s="47">
        <f t="shared" si="1"/>
        <v>0.01321288599096645</v>
      </c>
    </row>
    <row r="14" spans="1:7" ht="15">
      <c r="A14" s="5" t="s">
        <v>41</v>
      </c>
      <c r="B14" s="6">
        <v>415</v>
      </c>
      <c r="C14" s="6">
        <v>10946</v>
      </c>
      <c r="D14" s="6">
        <v>716</v>
      </c>
      <c r="E14" s="6">
        <v>91</v>
      </c>
      <c r="F14" s="7">
        <f t="shared" si="0"/>
        <v>12168</v>
      </c>
      <c r="G14" s="47">
        <f t="shared" si="1"/>
        <v>0.02138526160389462</v>
      </c>
    </row>
    <row r="15" spans="1:7" ht="15">
      <c r="A15" s="10" t="s">
        <v>42</v>
      </c>
      <c r="B15" s="11">
        <f>SUM(B5:B14)</f>
        <v>74635</v>
      </c>
      <c r="C15" s="11">
        <f>SUM(C5:C14)</f>
        <v>372579</v>
      </c>
      <c r="D15" s="11">
        <f>SUM(D5:D14)</f>
        <v>14960</v>
      </c>
      <c r="E15" s="11">
        <f>SUM(E5:E14)</f>
        <v>106816</v>
      </c>
      <c r="F15" s="11">
        <f t="shared" si="0"/>
        <v>568990</v>
      </c>
      <c r="G15" s="51">
        <f t="shared" si="1"/>
        <v>1</v>
      </c>
    </row>
    <row r="16" ht="15">
      <c r="A16" s="12" t="s">
        <v>43</v>
      </c>
    </row>
    <row r="18" ht="15">
      <c r="C18" s="13"/>
    </row>
  </sheetData>
  <sheetProtection/>
  <mergeCells count="6">
    <mergeCell ref="A1:G1"/>
    <mergeCell ref="A2:G2"/>
    <mergeCell ref="B3:C3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11.140625" style="0" customWidth="1"/>
  </cols>
  <sheetData>
    <row r="1" spans="1:12" ht="15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32" customFormat="1" ht="15">
      <c r="A3" s="63" t="s">
        <v>1</v>
      </c>
      <c r="B3" s="64" t="s">
        <v>2</v>
      </c>
      <c r="C3" s="65"/>
      <c r="D3" s="65"/>
      <c r="E3" s="66"/>
      <c r="F3" s="64" t="s">
        <v>3</v>
      </c>
      <c r="G3" s="65"/>
      <c r="H3" s="65"/>
      <c r="I3" s="66"/>
      <c r="J3" s="63" t="s">
        <v>12</v>
      </c>
      <c r="K3" s="63" t="s">
        <v>13</v>
      </c>
      <c r="L3" s="63" t="s">
        <v>4</v>
      </c>
    </row>
    <row r="4" spans="1:12" s="32" customFormat="1" ht="15">
      <c r="A4" s="63"/>
      <c r="B4" s="38" t="s">
        <v>5</v>
      </c>
      <c r="C4" s="35" t="s">
        <v>6</v>
      </c>
      <c r="D4" s="35" t="s">
        <v>4</v>
      </c>
      <c r="E4" s="35" t="s">
        <v>17</v>
      </c>
      <c r="F4" s="38" t="s">
        <v>5</v>
      </c>
      <c r="G4" s="35" t="s">
        <v>6</v>
      </c>
      <c r="H4" s="35" t="s">
        <v>4</v>
      </c>
      <c r="I4" s="35" t="s">
        <v>17</v>
      </c>
      <c r="J4" s="63"/>
      <c r="K4" s="63"/>
      <c r="L4" s="63"/>
    </row>
    <row r="5" spans="1:12" s="33" customFormat="1" ht="15">
      <c r="A5" s="48">
        <v>2011</v>
      </c>
      <c r="B5" s="49">
        <v>405</v>
      </c>
      <c r="C5" s="49">
        <v>4302</v>
      </c>
      <c r="D5" s="49">
        <f>SUM(B5:C5)</f>
        <v>4707</v>
      </c>
      <c r="E5" s="52">
        <f>+D5/L5</f>
        <v>0.2976476539774883</v>
      </c>
      <c r="F5" s="49">
        <v>2111</v>
      </c>
      <c r="G5" s="49">
        <v>8996</v>
      </c>
      <c r="H5" s="50">
        <f>SUM(F5:G5)</f>
        <v>11107</v>
      </c>
      <c r="I5" s="47">
        <f>+H5/L5</f>
        <v>0.7023523460225117</v>
      </c>
      <c r="J5" s="50">
        <f>+B5+F5</f>
        <v>2516</v>
      </c>
      <c r="K5" s="50">
        <f>+C5+G5</f>
        <v>13298</v>
      </c>
      <c r="L5" s="50">
        <f>SUM(J5:K5)</f>
        <v>15814</v>
      </c>
    </row>
    <row r="6" spans="1:12" s="33" customFormat="1" ht="15">
      <c r="A6" s="48">
        <v>2015</v>
      </c>
      <c r="B6" s="49">
        <v>311</v>
      </c>
      <c r="C6" s="49">
        <v>2825</v>
      </c>
      <c r="D6" s="49">
        <f>SUM(B6:C6)</f>
        <v>3136</v>
      </c>
      <c r="E6" s="52">
        <f>+D6/L6</f>
        <v>0.29767441860465116</v>
      </c>
      <c r="F6" s="49">
        <v>1946</v>
      </c>
      <c r="G6" s="49">
        <v>5453</v>
      </c>
      <c r="H6" s="50">
        <f>SUM(F6:G6)</f>
        <v>7399</v>
      </c>
      <c r="I6" s="47">
        <f>+H6/L6</f>
        <v>0.7023255813953488</v>
      </c>
      <c r="J6" s="50">
        <f>+B6+F6</f>
        <v>2257</v>
      </c>
      <c r="K6" s="50">
        <f>+C6+G6</f>
        <v>8278</v>
      </c>
      <c r="L6" s="50">
        <f>SUM(J6:K6)</f>
        <v>10535</v>
      </c>
    </row>
    <row r="7" spans="1:13" ht="15">
      <c r="A7" s="25" t="s">
        <v>60</v>
      </c>
      <c r="B7" s="45">
        <f>+B6/B5-1</f>
        <v>-0.23209876543209873</v>
      </c>
      <c r="C7" s="45">
        <f aca="true" t="shared" si="0" ref="C7:L7">+C6/C5-1</f>
        <v>-0.34332868433286845</v>
      </c>
      <c r="D7" s="45">
        <f t="shared" si="0"/>
        <v>-0.3337582324198003</v>
      </c>
      <c r="E7" s="45">
        <f t="shared" si="0"/>
        <v>8.992050434519783E-05</v>
      </c>
      <c r="F7" s="45">
        <f t="shared" si="0"/>
        <v>-0.07816200852676458</v>
      </c>
      <c r="G7" s="45">
        <f t="shared" si="0"/>
        <v>-0.3938417074255225</v>
      </c>
      <c r="H7" s="45">
        <f t="shared" si="0"/>
        <v>-0.33384352210317814</v>
      </c>
      <c r="I7" s="45">
        <f t="shared" si="0"/>
        <v>-3.810712289131768E-05</v>
      </c>
      <c r="J7" s="45">
        <f t="shared" si="0"/>
        <v>-0.1029411764705882</v>
      </c>
      <c r="K7" s="45">
        <f t="shared" si="0"/>
        <v>-0.3775003759963904</v>
      </c>
      <c r="L7" s="45">
        <f t="shared" si="0"/>
        <v>-0.3338181358290123</v>
      </c>
      <c r="M7" s="23"/>
    </row>
    <row r="8" spans="1:12" ht="15">
      <c r="A8" s="12" t="s">
        <v>23</v>
      </c>
      <c r="B8" s="14"/>
      <c r="C8" s="14"/>
      <c r="D8" s="15"/>
      <c r="E8" s="16"/>
      <c r="F8" s="14"/>
      <c r="G8" s="14"/>
      <c r="H8" s="15"/>
      <c r="I8" s="16"/>
      <c r="J8" s="17"/>
      <c r="K8" s="17"/>
      <c r="L8" s="17"/>
    </row>
    <row r="9" spans="1:12" ht="15">
      <c r="A9" s="27"/>
      <c r="B9" s="14"/>
      <c r="C9" s="14"/>
      <c r="D9" s="15"/>
      <c r="E9" s="16"/>
      <c r="F9" s="14"/>
      <c r="G9" s="14"/>
      <c r="H9" s="15"/>
      <c r="I9" s="16"/>
      <c r="J9" s="17"/>
      <c r="K9" s="17"/>
      <c r="L9" s="17"/>
    </row>
    <row r="10" spans="1:12" ht="15">
      <c r="A10" s="62" t="s">
        <v>58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5">
      <c r="A11" s="68" t="s">
        <v>59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s="32" customFormat="1" ht="15">
      <c r="A12" s="63" t="s">
        <v>1</v>
      </c>
      <c r="B12" s="64" t="s">
        <v>2</v>
      </c>
      <c r="C12" s="65"/>
      <c r="D12" s="65"/>
      <c r="E12" s="66"/>
      <c r="F12" s="64" t="s">
        <v>3</v>
      </c>
      <c r="G12" s="65"/>
      <c r="H12" s="65"/>
      <c r="I12" s="66"/>
      <c r="J12" s="63" t="s">
        <v>12</v>
      </c>
      <c r="K12" s="63" t="s">
        <v>13</v>
      </c>
      <c r="L12" s="63" t="s">
        <v>4</v>
      </c>
    </row>
    <row r="13" spans="1:12" s="32" customFormat="1" ht="15">
      <c r="A13" s="63"/>
      <c r="B13" s="38" t="s">
        <v>5</v>
      </c>
      <c r="C13" s="35" t="s">
        <v>6</v>
      </c>
      <c r="D13" s="35" t="s">
        <v>4</v>
      </c>
      <c r="E13" s="35" t="s">
        <v>17</v>
      </c>
      <c r="F13" s="38" t="s">
        <v>5</v>
      </c>
      <c r="G13" s="35" t="s">
        <v>6</v>
      </c>
      <c r="H13" s="35" t="s">
        <v>4</v>
      </c>
      <c r="I13" s="35" t="s">
        <v>17</v>
      </c>
      <c r="J13" s="63"/>
      <c r="K13" s="63"/>
      <c r="L13" s="63"/>
    </row>
    <row r="14" spans="1:12" s="33" customFormat="1" ht="15">
      <c r="A14" s="48">
        <v>2011</v>
      </c>
      <c r="B14" s="49">
        <v>186</v>
      </c>
      <c r="C14" s="49">
        <v>3799</v>
      </c>
      <c r="D14" s="49">
        <f>SUM(B14:C14)</f>
        <v>3985</v>
      </c>
      <c r="E14" s="52">
        <f>+D14/L14</f>
        <v>0.5596124139867996</v>
      </c>
      <c r="F14" s="49">
        <v>637</v>
      </c>
      <c r="G14" s="49">
        <v>2499</v>
      </c>
      <c r="H14" s="50">
        <f>SUM(F14:G14)</f>
        <v>3136</v>
      </c>
      <c r="I14" s="47">
        <f>+H14/L14</f>
        <v>0.4403875860132004</v>
      </c>
      <c r="J14" s="50">
        <f>+B14+F14</f>
        <v>823</v>
      </c>
      <c r="K14" s="50">
        <f>+C14+G14</f>
        <v>6298</v>
      </c>
      <c r="L14" s="50">
        <f>SUM(J14:K14)</f>
        <v>7121</v>
      </c>
    </row>
    <row r="15" spans="1:12" s="33" customFormat="1" ht="15">
      <c r="A15" s="48">
        <v>2015</v>
      </c>
      <c r="B15" s="49">
        <v>33</v>
      </c>
      <c r="C15" s="49">
        <v>3359</v>
      </c>
      <c r="D15" s="49">
        <f>SUM(B15:C15)</f>
        <v>3392</v>
      </c>
      <c r="E15" s="52">
        <f>+D15/L15</f>
        <v>0.47586980920314254</v>
      </c>
      <c r="F15" s="49">
        <v>1348</v>
      </c>
      <c r="G15" s="49">
        <v>2388</v>
      </c>
      <c r="H15" s="50">
        <f>SUM(F15:G15)</f>
        <v>3736</v>
      </c>
      <c r="I15" s="47">
        <f>+H15/L15</f>
        <v>0.5241301907968574</v>
      </c>
      <c r="J15" s="50">
        <f>+B15+F15</f>
        <v>1381</v>
      </c>
      <c r="K15" s="50">
        <f>+C15+G15</f>
        <v>5747</v>
      </c>
      <c r="L15" s="50">
        <f>SUM(J15:K15)</f>
        <v>7128</v>
      </c>
    </row>
    <row r="16" spans="1:13" ht="15">
      <c r="A16" s="25" t="s">
        <v>60</v>
      </c>
      <c r="B16" s="45">
        <f>+B15/B14-1</f>
        <v>-0.8225806451612903</v>
      </c>
      <c r="C16" s="45">
        <f aca="true" t="shared" si="1" ref="C16:L16">+C15/C14-1</f>
        <v>-0.11581995261911027</v>
      </c>
      <c r="D16" s="45">
        <f t="shared" si="1"/>
        <v>-0.14880803011292343</v>
      </c>
      <c r="E16" s="45">
        <f t="shared" si="1"/>
        <v>-0.14964393692959144</v>
      </c>
      <c r="F16" s="45">
        <f t="shared" si="1"/>
        <v>1.1161695447409734</v>
      </c>
      <c r="G16" s="45">
        <f t="shared" si="1"/>
        <v>-0.044417767106842754</v>
      </c>
      <c r="H16" s="45">
        <f t="shared" si="1"/>
        <v>0.19132653061224492</v>
      </c>
      <c r="I16" s="45">
        <f t="shared" si="1"/>
        <v>0.1901565971506447</v>
      </c>
      <c r="J16" s="45">
        <f t="shared" si="1"/>
        <v>0.678007290400972</v>
      </c>
      <c r="K16" s="45">
        <f t="shared" si="1"/>
        <v>-0.08748809145760561</v>
      </c>
      <c r="L16" s="45">
        <f t="shared" si="1"/>
        <v>0.0009830080044936906</v>
      </c>
      <c r="M16" s="23"/>
    </row>
    <row r="17" spans="1:12" ht="15">
      <c r="A17" s="12" t="s">
        <v>23</v>
      </c>
      <c r="B17" s="14"/>
      <c r="C17" s="14"/>
      <c r="D17" s="15"/>
      <c r="E17" s="16"/>
      <c r="F17" s="14"/>
      <c r="G17" s="14"/>
      <c r="H17" s="15"/>
      <c r="I17" s="16"/>
      <c r="J17" s="17"/>
      <c r="K17" s="17"/>
      <c r="L17" s="17"/>
    </row>
  </sheetData>
  <sheetProtection/>
  <mergeCells count="16">
    <mergeCell ref="A1:L1"/>
    <mergeCell ref="A2:L2"/>
    <mergeCell ref="J3:J4"/>
    <mergeCell ref="K3:K4"/>
    <mergeCell ref="L3:L4"/>
    <mergeCell ref="L12:L13"/>
    <mergeCell ref="A10:L10"/>
    <mergeCell ref="A3:A4"/>
    <mergeCell ref="B3:E3"/>
    <mergeCell ref="F3:I3"/>
    <mergeCell ref="A11:L11"/>
    <mergeCell ref="A12:A13"/>
    <mergeCell ref="B12:E12"/>
    <mergeCell ref="F12:I12"/>
    <mergeCell ref="J12:J13"/>
    <mergeCell ref="K12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8"/>
  <ignoredErrors>
    <ignoredError sqref="D5:D6 D14:D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D15" sqref="D15:D16"/>
    </sheetView>
  </sheetViews>
  <sheetFormatPr defaultColWidth="11.421875" defaultRowHeight="15"/>
  <cols>
    <col min="1" max="1" width="14.140625" style="0" customWidth="1"/>
  </cols>
  <sheetData>
    <row r="1" spans="1:12" ht="1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32" customFormat="1" ht="15">
      <c r="A3" s="63" t="s">
        <v>1</v>
      </c>
      <c r="B3" s="64" t="s">
        <v>2</v>
      </c>
      <c r="C3" s="65"/>
      <c r="D3" s="65"/>
      <c r="E3" s="66"/>
      <c r="F3" s="64" t="s">
        <v>3</v>
      </c>
      <c r="G3" s="65"/>
      <c r="H3" s="65"/>
      <c r="I3" s="66"/>
      <c r="J3" s="63" t="s">
        <v>12</v>
      </c>
      <c r="K3" s="63" t="s">
        <v>13</v>
      </c>
      <c r="L3" s="63" t="s">
        <v>4</v>
      </c>
    </row>
    <row r="4" spans="1:12" s="32" customFormat="1" ht="15">
      <c r="A4" s="63"/>
      <c r="B4" s="38" t="s">
        <v>5</v>
      </c>
      <c r="C4" s="35" t="s">
        <v>6</v>
      </c>
      <c r="D4" s="35" t="s">
        <v>4</v>
      </c>
      <c r="E4" s="35" t="s">
        <v>17</v>
      </c>
      <c r="F4" s="38" t="s">
        <v>5</v>
      </c>
      <c r="G4" s="35" t="s">
        <v>6</v>
      </c>
      <c r="H4" s="35" t="s">
        <v>4</v>
      </c>
      <c r="I4" s="35" t="s">
        <v>17</v>
      </c>
      <c r="J4" s="63"/>
      <c r="K4" s="63"/>
      <c r="L4" s="63"/>
    </row>
    <row r="5" spans="1:12" s="33" customFormat="1" ht="15">
      <c r="A5" s="48">
        <v>2011</v>
      </c>
      <c r="B5" s="49">
        <v>1163</v>
      </c>
      <c r="C5" s="49">
        <v>12874</v>
      </c>
      <c r="D5" s="49">
        <f>SUM(B5:C5)</f>
        <v>14037</v>
      </c>
      <c r="E5" s="52">
        <f>+D5/L5</f>
        <v>0.39556444795130474</v>
      </c>
      <c r="F5" s="49">
        <v>6305</v>
      </c>
      <c r="G5" s="49">
        <v>15144</v>
      </c>
      <c r="H5" s="50">
        <f>SUM(F5:G5)</f>
        <v>21449</v>
      </c>
      <c r="I5" s="47">
        <f>+H5/L5</f>
        <v>0.6044355520486953</v>
      </c>
      <c r="J5" s="50">
        <f>+B5+F5</f>
        <v>7468</v>
      </c>
      <c r="K5" s="50">
        <f>+C5+G5</f>
        <v>28018</v>
      </c>
      <c r="L5" s="50">
        <f>SUM(J5:K5)</f>
        <v>35486</v>
      </c>
    </row>
    <row r="6" spans="1:12" s="33" customFormat="1" ht="15">
      <c r="A6" s="48">
        <v>2015</v>
      </c>
      <c r="B6" s="49">
        <v>1276</v>
      </c>
      <c r="C6" s="49">
        <v>11158</v>
      </c>
      <c r="D6" s="49">
        <f>SUM(B6:C6)</f>
        <v>12434</v>
      </c>
      <c r="E6" s="52">
        <f>+D6/L6</f>
        <v>0.3598633943042371</v>
      </c>
      <c r="F6" s="49">
        <v>7070</v>
      </c>
      <c r="G6" s="49">
        <v>15048</v>
      </c>
      <c r="H6" s="50">
        <f>SUM(F6:G6)</f>
        <v>22118</v>
      </c>
      <c r="I6" s="47">
        <f>+H6/L6</f>
        <v>0.6401366056957629</v>
      </c>
      <c r="J6" s="50">
        <f>+B6+F6</f>
        <v>8346</v>
      </c>
      <c r="K6" s="50">
        <f>+C6+G6</f>
        <v>26206</v>
      </c>
      <c r="L6" s="50">
        <f>SUM(J6:K6)</f>
        <v>34552</v>
      </c>
    </row>
    <row r="7" spans="1:13" ht="15">
      <c r="A7" s="25" t="s">
        <v>60</v>
      </c>
      <c r="B7" s="45">
        <f>+B6/B5-1</f>
        <v>0.09716251074806537</v>
      </c>
      <c r="C7" s="45">
        <f aca="true" t="shared" si="0" ref="C7:L7">+C6/C5-1</f>
        <v>-0.13329190616746933</v>
      </c>
      <c r="D7" s="45">
        <f t="shared" si="0"/>
        <v>-0.1141981904965449</v>
      </c>
      <c r="E7" s="45">
        <f t="shared" si="0"/>
        <v>-0.09025344373582977</v>
      </c>
      <c r="F7" s="45">
        <f t="shared" si="0"/>
        <v>0.12133227597145124</v>
      </c>
      <c r="G7" s="45">
        <f t="shared" si="0"/>
        <v>-0.006339144215530945</v>
      </c>
      <c r="H7" s="45">
        <f t="shared" si="0"/>
        <v>0.03119026528043256</v>
      </c>
      <c r="I7" s="45">
        <f t="shared" si="0"/>
        <v>0.05906511211337784</v>
      </c>
      <c r="J7" s="45">
        <f t="shared" si="0"/>
        <v>0.1175682913765399</v>
      </c>
      <c r="K7" s="45">
        <f t="shared" si="0"/>
        <v>-0.06467271040045686</v>
      </c>
      <c r="L7" s="45">
        <f t="shared" si="0"/>
        <v>-0.026320238967480147</v>
      </c>
      <c r="M7" s="23"/>
    </row>
    <row r="8" spans="1:12" ht="15">
      <c r="A8" s="12" t="s">
        <v>23</v>
      </c>
      <c r="B8" s="14"/>
      <c r="C8" s="14"/>
      <c r="D8" s="15"/>
      <c r="E8" s="16"/>
      <c r="F8" s="14"/>
      <c r="G8" s="14"/>
      <c r="H8" s="15"/>
      <c r="I8" s="16"/>
      <c r="J8" s="17"/>
      <c r="K8" s="17"/>
      <c r="L8" s="17"/>
    </row>
    <row r="9" ht="15">
      <c r="A9" s="12"/>
    </row>
    <row r="11" spans="1:12" ht="15">
      <c r="A11" s="62" t="s">
        <v>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5">
      <c r="A12" s="68" t="s">
        <v>59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s="32" customFormat="1" ht="15">
      <c r="A13" s="63" t="s">
        <v>1</v>
      </c>
      <c r="B13" s="64" t="s">
        <v>2</v>
      </c>
      <c r="C13" s="65"/>
      <c r="D13" s="65"/>
      <c r="E13" s="66"/>
      <c r="F13" s="64" t="s">
        <v>3</v>
      </c>
      <c r="G13" s="65"/>
      <c r="H13" s="65"/>
      <c r="I13" s="66"/>
      <c r="J13" s="63" t="s">
        <v>12</v>
      </c>
      <c r="K13" s="63" t="s">
        <v>13</v>
      </c>
      <c r="L13" s="63" t="s">
        <v>4</v>
      </c>
    </row>
    <row r="14" spans="1:12" s="32" customFormat="1" ht="15">
      <c r="A14" s="63"/>
      <c r="B14" s="38" t="s">
        <v>5</v>
      </c>
      <c r="C14" s="35" t="s">
        <v>6</v>
      </c>
      <c r="D14" s="35" t="s">
        <v>4</v>
      </c>
      <c r="E14" s="35" t="s">
        <v>17</v>
      </c>
      <c r="F14" s="38" t="s">
        <v>5</v>
      </c>
      <c r="G14" s="35" t="s">
        <v>6</v>
      </c>
      <c r="H14" s="35" t="s">
        <v>4</v>
      </c>
      <c r="I14" s="35" t="s">
        <v>17</v>
      </c>
      <c r="J14" s="63"/>
      <c r="K14" s="63"/>
      <c r="L14" s="63"/>
    </row>
    <row r="15" spans="1:12" s="33" customFormat="1" ht="15">
      <c r="A15" s="48">
        <v>2011</v>
      </c>
      <c r="B15" s="49">
        <v>264</v>
      </c>
      <c r="C15" s="49">
        <v>9117</v>
      </c>
      <c r="D15" s="49">
        <f>SUM(B15:C15)</f>
        <v>9381</v>
      </c>
      <c r="E15" s="52">
        <f>+D15/L15</f>
        <v>0.6619390347163421</v>
      </c>
      <c r="F15" s="49">
        <v>460</v>
      </c>
      <c r="G15" s="49">
        <v>4331</v>
      </c>
      <c r="H15" s="50">
        <f>SUM(F15:G15)</f>
        <v>4791</v>
      </c>
      <c r="I15" s="47">
        <f>+H15/L15</f>
        <v>0.3380609652836579</v>
      </c>
      <c r="J15" s="50">
        <f>+B15+F15</f>
        <v>724</v>
      </c>
      <c r="K15" s="50">
        <f>+C15+G15</f>
        <v>13448</v>
      </c>
      <c r="L15" s="50">
        <f>SUM(J15:K15)</f>
        <v>14172</v>
      </c>
    </row>
    <row r="16" spans="1:12" s="33" customFormat="1" ht="15">
      <c r="A16" s="48">
        <v>2015</v>
      </c>
      <c r="B16" s="49">
        <v>192</v>
      </c>
      <c r="C16" s="49">
        <v>6612</v>
      </c>
      <c r="D16" s="49">
        <f>SUM(B16:C16)</f>
        <v>6804</v>
      </c>
      <c r="E16" s="52">
        <f>+D16/L16</f>
        <v>0.5556553695385872</v>
      </c>
      <c r="F16" s="49">
        <v>1852</v>
      </c>
      <c r="G16" s="49">
        <v>3589</v>
      </c>
      <c r="H16" s="50">
        <f>SUM(F16:G16)</f>
        <v>5441</v>
      </c>
      <c r="I16" s="47">
        <f>+H16/L16</f>
        <v>0.4443446304614128</v>
      </c>
      <c r="J16" s="50">
        <f>+B16+F16</f>
        <v>2044</v>
      </c>
      <c r="K16" s="50">
        <f>+C16+G16</f>
        <v>10201</v>
      </c>
      <c r="L16" s="50">
        <f>SUM(J16:K16)</f>
        <v>12245</v>
      </c>
    </row>
    <row r="17" spans="1:13" ht="15">
      <c r="A17" s="25" t="s">
        <v>60</v>
      </c>
      <c r="B17" s="45">
        <f>+B16/B15-1</f>
        <v>-0.2727272727272727</v>
      </c>
      <c r="C17" s="45">
        <f>+C16/C15-1</f>
        <v>-0.2747614346824613</v>
      </c>
      <c r="D17" s="45">
        <f>+D16/D15-1</f>
        <v>-0.2747041893188359</v>
      </c>
      <c r="E17" s="45">
        <f>+E16/E15-1</f>
        <v>-0.1605641299327516</v>
      </c>
      <c r="F17" s="45">
        <f>+F16/F15-1</f>
        <v>3.0260869565217394</v>
      </c>
      <c r="G17" s="45">
        <f>+G16/G15-1</f>
        <v>-0.17132302008773959</v>
      </c>
      <c r="H17" s="45">
        <f>+H16/H15-1</f>
        <v>0.1356710498852014</v>
      </c>
      <c r="I17" s="45">
        <f>+I16/I15-1</f>
        <v>0.3143920064494139</v>
      </c>
      <c r="J17" s="45">
        <f>+J16/J15-1</f>
        <v>1.8232044198895028</v>
      </c>
      <c r="K17" s="45">
        <f>+K16/K15-1</f>
        <v>-0.24144854253420578</v>
      </c>
      <c r="L17" s="45">
        <f>+L16/L15-1</f>
        <v>-0.135972339825007</v>
      </c>
      <c r="M17" s="23"/>
    </row>
    <row r="18" spans="1:12" ht="15">
      <c r="A18" s="12" t="s">
        <v>23</v>
      </c>
      <c r="B18" s="14"/>
      <c r="C18" s="14"/>
      <c r="D18" s="15"/>
      <c r="E18" s="16"/>
      <c r="F18" s="14"/>
      <c r="G18" s="14"/>
      <c r="H18" s="15"/>
      <c r="I18" s="16"/>
      <c r="J18" s="17"/>
      <c r="K18" s="17"/>
      <c r="L18" s="17"/>
    </row>
  </sheetData>
  <sheetProtection/>
  <mergeCells count="16">
    <mergeCell ref="A1:L1"/>
    <mergeCell ref="A2:L2"/>
    <mergeCell ref="J3:J4"/>
    <mergeCell ref="K3:K4"/>
    <mergeCell ref="L3:L4"/>
    <mergeCell ref="L13:L14"/>
    <mergeCell ref="A11:L11"/>
    <mergeCell ref="A3:A4"/>
    <mergeCell ref="B3:E3"/>
    <mergeCell ref="A12:L12"/>
    <mergeCell ref="F3:I3"/>
    <mergeCell ref="A13:A14"/>
    <mergeCell ref="B13:E13"/>
    <mergeCell ref="F13:I13"/>
    <mergeCell ref="J13:J14"/>
    <mergeCell ref="K13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/>
  <ignoredErrors>
    <ignoredError sqref="D5:D6 D15:D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D14" sqref="D14:D15"/>
    </sheetView>
  </sheetViews>
  <sheetFormatPr defaultColWidth="11.421875" defaultRowHeight="15"/>
  <cols>
    <col min="1" max="1" width="10.8515625" style="1" customWidth="1"/>
    <col min="2" max="4" width="11.140625" style="1" customWidth="1"/>
    <col min="5" max="5" width="8.8515625" style="1" customWidth="1"/>
    <col min="6" max="13" width="11.140625" style="1" customWidth="1"/>
    <col min="14" max="16384" width="10.8515625" style="1" customWidth="1"/>
  </cols>
  <sheetData>
    <row r="1" spans="1:12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 t="s">
        <v>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2" customFormat="1" ht="15">
      <c r="A3" s="63" t="s">
        <v>1</v>
      </c>
      <c r="B3" s="64" t="s">
        <v>2</v>
      </c>
      <c r="C3" s="65"/>
      <c r="D3" s="65"/>
      <c r="E3" s="66"/>
      <c r="F3" s="64" t="s">
        <v>3</v>
      </c>
      <c r="G3" s="65"/>
      <c r="H3" s="65"/>
      <c r="I3" s="66"/>
      <c r="J3" s="63" t="s">
        <v>12</v>
      </c>
      <c r="K3" s="63" t="s">
        <v>13</v>
      </c>
      <c r="L3" s="63" t="s">
        <v>4</v>
      </c>
    </row>
    <row r="4" spans="1:12" s="32" customFormat="1" ht="15">
      <c r="A4" s="63"/>
      <c r="B4" s="38" t="s">
        <v>5</v>
      </c>
      <c r="C4" s="35" t="s">
        <v>6</v>
      </c>
      <c r="D4" s="35" t="s">
        <v>4</v>
      </c>
      <c r="E4" s="35" t="s">
        <v>17</v>
      </c>
      <c r="F4" s="38" t="s">
        <v>5</v>
      </c>
      <c r="G4" s="35" t="s">
        <v>6</v>
      </c>
      <c r="H4" s="35" t="s">
        <v>4</v>
      </c>
      <c r="I4" s="35" t="s">
        <v>17</v>
      </c>
      <c r="J4" s="63"/>
      <c r="K4" s="63"/>
      <c r="L4" s="63"/>
    </row>
    <row r="5" spans="1:12" s="30" customFormat="1" ht="15">
      <c r="A5" s="29">
        <v>2008</v>
      </c>
      <c r="B5" s="41">
        <v>1041</v>
      </c>
      <c r="C5" s="41">
        <v>12896</v>
      </c>
      <c r="D5" s="41">
        <f>SUM(B5:C5)</f>
        <v>13937</v>
      </c>
      <c r="E5" s="9">
        <f>+D5/L5</f>
        <v>0.2722708447292334</v>
      </c>
      <c r="F5" s="41">
        <v>12024</v>
      </c>
      <c r="G5" s="41">
        <v>25227</v>
      </c>
      <c r="H5" s="41">
        <f>SUM(F5:G5)</f>
        <v>37251</v>
      </c>
      <c r="I5" s="9">
        <f>+H5/L5</f>
        <v>0.7277291552707665</v>
      </c>
      <c r="J5" s="41">
        <f>+B5+F5</f>
        <v>13065</v>
      </c>
      <c r="K5" s="43">
        <f>+C5+G5</f>
        <v>38123</v>
      </c>
      <c r="L5" s="43">
        <f>+K5+J5</f>
        <v>51188</v>
      </c>
    </row>
    <row r="6" spans="1:12" s="30" customFormat="1" ht="15">
      <c r="A6" s="29">
        <v>2013</v>
      </c>
      <c r="B6" s="41">
        <v>1441</v>
      </c>
      <c r="C6" s="41">
        <v>11520</v>
      </c>
      <c r="D6" s="41">
        <f>SUM(B6:C6)</f>
        <v>12961</v>
      </c>
      <c r="E6" s="9">
        <f>+D6/L6</f>
        <v>0.297564111394265</v>
      </c>
      <c r="F6" s="41">
        <v>10275</v>
      </c>
      <c r="G6" s="41">
        <v>20321</v>
      </c>
      <c r="H6" s="41">
        <f>SUM(F6:G6)</f>
        <v>30596</v>
      </c>
      <c r="I6" s="9">
        <f>+H6/L6</f>
        <v>0.702435888605735</v>
      </c>
      <c r="J6" s="41">
        <f>+B6+F6</f>
        <v>11716</v>
      </c>
      <c r="K6" s="43">
        <f>+C6+G6</f>
        <v>31841</v>
      </c>
      <c r="L6" s="43">
        <f>+K6+J6</f>
        <v>43557</v>
      </c>
    </row>
    <row r="7" spans="1:13" ht="15">
      <c r="A7" s="25" t="s">
        <v>26</v>
      </c>
      <c r="B7" s="45">
        <f>+B6/B5-1</f>
        <v>0.38424591738712777</v>
      </c>
      <c r="C7" s="45">
        <f aca="true" t="shared" si="0" ref="C7:L7">+C6/C5-1</f>
        <v>-0.10669975186104219</v>
      </c>
      <c r="D7" s="45">
        <f t="shared" si="0"/>
        <v>-0.07002941809571639</v>
      </c>
      <c r="E7" s="45">
        <f t="shared" si="0"/>
        <v>0.09289744809138512</v>
      </c>
      <c r="F7" s="45">
        <f t="shared" si="0"/>
        <v>-0.1454590818363274</v>
      </c>
      <c r="G7" s="45">
        <f t="shared" si="0"/>
        <v>-0.19447417449558013</v>
      </c>
      <c r="H7" s="45">
        <f t="shared" si="0"/>
        <v>-0.17865292206920624</v>
      </c>
      <c r="I7" s="45">
        <f t="shared" si="0"/>
        <v>-0.034756428929414884</v>
      </c>
      <c r="J7" s="45">
        <f t="shared" si="0"/>
        <v>-0.10325296593953315</v>
      </c>
      <c r="K7" s="45">
        <f t="shared" si="0"/>
        <v>-0.1647824148152034</v>
      </c>
      <c r="L7" s="45">
        <f t="shared" si="0"/>
        <v>-0.14907790888489492</v>
      </c>
      <c r="M7" s="23"/>
    </row>
    <row r="8" spans="1:12" ht="15">
      <c r="A8" s="12" t="s">
        <v>23</v>
      </c>
      <c r="B8" s="14"/>
      <c r="C8" s="14"/>
      <c r="D8" s="15"/>
      <c r="E8" s="16"/>
      <c r="F8" s="14"/>
      <c r="G8" s="14"/>
      <c r="H8" s="15"/>
      <c r="I8" s="16"/>
      <c r="J8" s="17"/>
      <c r="K8" s="17"/>
      <c r="L8" s="17"/>
    </row>
    <row r="9" ht="15">
      <c r="A9" s="42"/>
    </row>
    <row r="10" spans="1:12" s="30" customFormat="1" ht="15" customHeight="1">
      <c r="A10" s="71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s="30" customFormat="1" ht="15.75" customHeight="1">
      <c r="A11" s="73" t="s">
        <v>61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32" customFormat="1" ht="15">
      <c r="A12" s="63" t="s">
        <v>1</v>
      </c>
      <c r="B12" s="64" t="s">
        <v>2</v>
      </c>
      <c r="C12" s="65"/>
      <c r="D12" s="65"/>
      <c r="E12" s="66"/>
      <c r="F12" s="64" t="s">
        <v>3</v>
      </c>
      <c r="G12" s="65"/>
      <c r="H12" s="65"/>
      <c r="I12" s="66"/>
      <c r="J12" s="63" t="s">
        <v>12</v>
      </c>
      <c r="K12" s="63" t="s">
        <v>13</v>
      </c>
      <c r="L12" s="63" t="s">
        <v>4</v>
      </c>
    </row>
    <row r="13" spans="1:12" s="32" customFormat="1" ht="15">
      <c r="A13" s="63"/>
      <c r="B13" s="38" t="s">
        <v>5</v>
      </c>
      <c r="C13" s="35" t="s">
        <v>6</v>
      </c>
      <c r="D13" s="35" t="s">
        <v>4</v>
      </c>
      <c r="E13" s="35" t="s">
        <v>17</v>
      </c>
      <c r="F13" s="38" t="s">
        <v>5</v>
      </c>
      <c r="G13" s="35" t="s">
        <v>6</v>
      </c>
      <c r="H13" s="35" t="s">
        <v>4</v>
      </c>
      <c r="I13" s="35" t="s">
        <v>17</v>
      </c>
      <c r="J13" s="63"/>
      <c r="K13" s="63"/>
      <c r="L13" s="63"/>
    </row>
    <row r="14" spans="1:12" s="30" customFormat="1" ht="15">
      <c r="A14" s="29">
        <v>2008</v>
      </c>
      <c r="B14" s="41">
        <v>893</v>
      </c>
      <c r="C14" s="41">
        <v>10693</v>
      </c>
      <c r="D14" s="41">
        <f>SUM(B14:C14)</f>
        <v>11586</v>
      </c>
      <c r="E14" s="9">
        <f>+D14/L14</f>
        <v>0.7005260293850898</v>
      </c>
      <c r="F14" s="41">
        <v>1128</v>
      </c>
      <c r="G14" s="41">
        <v>3825</v>
      </c>
      <c r="H14" s="41">
        <f>SUM(F14:G14)</f>
        <v>4953</v>
      </c>
      <c r="I14" s="9">
        <f>+H14/L14</f>
        <v>0.2994739706149102</v>
      </c>
      <c r="J14" s="41">
        <f>+B14+F14</f>
        <v>2021</v>
      </c>
      <c r="K14" s="43">
        <f>+C14+G14</f>
        <v>14518</v>
      </c>
      <c r="L14" s="43">
        <f>+K14+J14</f>
        <v>16539</v>
      </c>
    </row>
    <row r="15" spans="1:12" s="30" customFormat="1" ht="15">
      <c r="A15" s="29">
        <v>2013</v>
      </c>
      <c r="B15" s="41">
        <v>1255</v>
      </c>
      <c r="C15" s="41">
        <v>10297</v>
      </c>
      <c r="D15" s="41">
        <f>SUM(B15:C15)</f>
        <v>11552</v>
      </c>
      <c r="E15" s="9">
        <f>+D15/L15</f>
        <v>0.6680159602151159</v>
      </c>
      <c r="F15" s="41">
        <v>1723</v>
      </c>
      <c r="G15" s="41">
        <v>4018</v>
      </c>
      <c r="H15" s="41">
        <f>SUM(F15:G15)</f>
        <v>5741</v>
      </c>
      <c r="I15" s="9">
        <f>+H15/L15</f>
        <v>0.33198403978488406</v>
      </c>
      <c r="J15" s="41">
        <f>+B15+F15</f>
        <v>2978</v>
      </c>
      <c r="K15" s="44">
        <f>+C15+G15</f>
        <v>14315</v>
      </c>
      <c r="L15" s="43">
        <f>+K15+J15</f>
        <v>17293</v>
      </c>
    </row>
    <row r="16" spans="1:13" ht="15">
      <c r="A16" s="25" t="s">
        <v>26</v>
      </c>
      <c r="B16" s="45">
        <f>+B15/B14-1</f>
        <v>0.40537513997760355</v>
      </c>
      <c r="C16" s="45">
        <f>+C15/C14-1</f>
        <v>-0.0370335733657533</v>
      </c>
      <c r="D16" s="45">
        <f>+D15/D14-1</f>
        <v>-0.002934576212670459</v>
      </c>
      <c r="E16" s="45">
        <f>+E15/E14-1</f>
        <v>-0.04640808165045729</v>
      </c>
      <c r="F16" s="45">
        <f>+F15/F14-1</f>
        <v>0.5274822695035462</v>
      </c>
      <c r="G16" s="45">
        <f>+G15/G14-1</f>
        <v>0.05045751633986928</v>
      </c>
      <c r="H16" s="45">
        <f>+H15/H14-1</f>
        <v>0.15909549767817488</v>
      </c>
      <c r="I16" s="45">
        <f>+I15/I14-1</f>
        <v>0.10855724490252316</v>
      </c>
      <c r="J16" s="45">
        <f>+J15/J14-1</f>
        <v>0.4735279564571995</v>
      </c>
      <c r="K16" s="45">
        <f>+K15/K14-1</f>
        <v>-0.013982642237222787</v>
      </c>
      <c r="L16" s="45">
        <f>+L15/L14-1</f>
        <v>0.04558921337444821</v>
      </c>
      <c r="M16" s="23"/>
    </row>
    <row r="17" spans="1:12" ht="15">
      <c r="A17" s="12" t="s">
        <v>23</v>
      </c>
      <c r="B17" s="14"/>
      <c r="C17" s="14"/>
      <c r="D17" s="15"/>
      <c r="E17" s="16"/>
      <c r="F17" s="14"/>
      <c r="G17" s="14"/>
      <c r="H17" s="15"/>
      <c r="I17" s="16"/>
      <c r="J17" s="17"/>
      <c r="K17" s="17"/>
      <c r="L17" s="17"/>
    </row>
  </sheetData>
  <sheetProtection/>
  <mergeCells count="16">
    <mergeCell ref="A1:L1"/>
    <mergeCell ref="A2:L2"/>
    <mergeCell ref="A12:A13"/>
    <mergeCell ref="J12:J13"/>
    <mergeCell ref="K3:K4"/>
    <mergeCell ref="L3:L4"/>
    <mergeCell ref="B12:E12"/>
    <mergeCell ref="F12:I12"/>
    <mergeCell ref="K12:K13"/>
    <mergeCell ref="L12:L13"/>
    <mergeCell ref="A10:L10"/>
    <mergeCell ref="A11:L11"/>
    <mergeCell ref="A3:A4"/>
    <mergeCell ref="J3:J4"/>
    <mergeCell ref="B3:E3"/>
    <mergeCell ref="F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/>
  <ignoredErrors>
    <ignoredError sqref="D5:D6 D14:D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D14" sqref="D14:D15"/>
    </sheetView>
  </sheetViews>
  <sheetFormatPr defaultColWidth="11.421875" defaultRowHeight="15"/>
  <cols>
    <col min="1" max="1" width="10.8515625" style="37" customWidth="1"/>
    <col min="2" max="12" width="11.7109375" style="37" customWidth="1"/>
    <col min="13" max="16384" width="10.8515625" style="37" customWidth="1"/>
  </cols>
  <sheetData>
    <row r="1" spans="1:12" s="21" customFormat="1" ht="15.75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1" customFormat="1" ht="15.75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2" customFormat="1" ht="15">
      <c r="A3" s="63" t="s">
        <v>1</v>
      </c>
      <c r="B3" s="64" t="s">
        <v>2</v>
      </c>
      <c r="C3" s="65"/>
      <c r="D3" s="65"/>
      <c r="E3" s="66"/>
      <c r="F3" s="64" t="s">
        <v>3</v>
      </c>
      <c r="G3" s="65"/>
      <c r="H3" s="65"/>
      <c r="I3" s="66"/>
      <c r="J3" s="63" t="s">
        <v>12</v>
      </c>
      <c r="K3" s="63" t="s">
        <v>13</v>
      </c>
      <c r="L3" s="63" t="s">
        <v>4</v>
      </c>
    </row>
    <row r="4" spans="1:12" s="32" customFormat="1" ht="15">
      <c r="A4" s="63"/>
      <c r="B4" s="38" t="s">
        <v>5</v>
      </c>
      <c r="C4" s="35" t="s">
        <v>6</v>
      </c>
      <c r="D4" s="35" t="s">
        <v>4</v>
      </c>
      <c r="E4" s="35" t="s">
        <v>17</v>
      </c>
      <c r="F4" s="38" t="s">
        <v>5</v>
      </c>
      <c r="G4" s="35" t="s">
        <v>6</v>
      </c>
      <c r="H4" s="35" t="s">
        <v>4</v>
      </c>
      <c r="I4" s="35" t="s">
        <v>17</v>
      </c>
      <c r="J4" s="63"/>
      <c r="K4" s="63"/>
      <c r="L4" s="63"/>
    </row>
    <row r="5" spans="1:12" s="30" customFormat="1" ht="15">
      <c r="A5" s="29">
        <v>2009</v>
      </c>
      <c r="B5" s="46">
        <v>912</v>
      </c>
      <c r="C5" s="46">
        <v>16093</v>
      </c>
      <c r="D5" s="46">
        <f>SUM(B5:C5)</f>
        <v>17005</v>
      </c>
      <c r="E5" s="40">
        <f>+D5/L5</f>
        <v>0.34617890151052483</v>
      </c>
      <c r="F5" s="46">
        <v>8702</v>
      </c>
      <c r="G5" s="46">
        <v>23415</v>
      </c>
      <c r="H5" s="46">
        <f>SUM(F5:G5)</f>
        <v>32117</v>
      </c>
      <c r="I5" s="40">
        <f>+H5/L5</f>
        <v>0.6538210984894752</v>
      </c>
      <c r="J5" s="46">
        <f>+B5+F5</f>
        <v>9614</v>
      </c>
      <c r="K5" s="46">
        <f>+C5+G5</f>
        <v>39508</v>
      </c>
      <c r="L5" s="46">
        <f>+K5+J5</f>
        <v>49122</v>
      </c>
    </row>
    <row r="6" spans="1:13" s="30" customFormat="1" ht="15">
      <c r="A6" s="29">
        <v>2013</v>
      </c>
      <c r="B6" s="46">
        <v>1161</v>
      </c>
      <c r="C6" s="46">
        <v>11886</v>
      </c>
      <c r="D6" s="46">
        <f>SUM(B6:C6)</f>
        <v>13047</v>
      </c>
      <c r="E6" s="40">
        <f>+D6/L6</f>
        <v>0.31043589987627296</v>
      </c>
      <c r="F6" s="46">
        <v>8437</v>
      </c>
      <c r="G6" s="46">
        <v>20544</v>
      </c>
      <c r="H6" s="46">
        <f>SUM(F6:G6)</f>
        <v>28981</v>
      </c>
      <c r="I6" s="40">
        <f>+H6/L6</f>
        <v>0.689564100123727</v>
      </c>
      <c r="J6" s="46">
        <f>+B6+F6</f>
        <v>9598</v>
      </c>
      <c r="K6" s="46">
        <f>+C6+G6</f>
        <v>32430</v>
      </c>
      <c r="L6" s="46">
        <f>+K6+J6</f>
        <v>42028</v>
      </c>
      <c r="M6" s="31"/>
    </row>
    <row r="7" spans="1:13" ht="15">
      <c r="A7" s="25" t="s">
        <v>26</v>
      </c>
      <c r="B7" s="26">
        <f>+B6/B5-1</f>
        <v>0.2730263157894737</v>
      </c>
      <c r="C7" s="26">
        <f aca="true" t="shared" si="0" ref="C7:L7">+C6/C5-1</f>
        <v>-0.2614180078294911</v>
      </c>
      <c r="D7" s="26">
        <f t="shared" si="0"/>
        <v>-0.232755072037636</v>
      </c>
      <c r="E7" s="26">
        <f t="shared" si="0"/>
        <v>-0.10325008681433223</v>
      </c>
      <c r="F7" s="26">
        <f t="shared" si="0"/>
        <v>-0.030452769478280906</v>
      </c>
      <c r="G7" s="26">
        <f t="shared" si="0"/>
        <v>-0.12261370916079439</v>
      </c>
      <c r="H7" s="26">
        <f t="shared" si="0"/>
        <v>-0.0976429928075474</v>
      </c>
      <c r="I7" s="26">
        <f t="shared" si="0"/>
        <v>0.05466786207546526</v>
      </c>
      <c r="J7" s="26">
        <f t="shared" si="0"/>
        <v>-0.001664239650509658</v>
      </c>
      <c r="K7" s="26">
        <f t="shared" si="0"/>
        <v>-0.17915358914650192</v>
      </c>
      <c r="L7" s="26">
        <f t="shared" si="0"/>
        <v>-0.14441594397622248</v>
      </c>
      <c r="M7" s="23"/>
    </row>
    <row r="8" spans="1:12" ht="15">
      <c r="A8" s="12" t="s">
        <v>23</v>
      </c>
      <c r="B8" s="14"/>
      <c r="C8" s="14"/>
      <c r="D8" s="15"/>
      <c r="E8" s="16"/>
      <c r="F8" s="14"/>
      <c r="G8" s="14"/>
      <c r="H8" s="15"/>
      <c r="I8" s="16"/>
      <c r="J8" s="17"/>
      <c r="K8" s="17"/>
      <c r="L8" s="17"/>
    </row>
    <row r="9" s="30" customFormat="1" ht="15"/>
    <row r="10" spans="1:12" s="2" customFormat="1" ht="15.75">
      <c r="A10" s="71" t="s">
        <v>10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s="2" customFormat="1" ht="15.75" customHeight="1">
      <c r="A11" s="71" t="s">
        <v>11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s="32" customFormat="1" ht="15">
      <c r="A12" s="63" t="s">
        <v>1</v>
      </c>
      <c r="B12" s="64" t="s">
        <v>2</v>
      </c>
      <c r="C12" s="65"/>
      <c r="D12" s="65"/>
      <c r="E12" s="66"/>
      <c r="F12" s="64" t="s">
        <v>3</v>
      </c>
      <c r="G12" s="65"/>
      <c r="H12" s="65"/>
      <c r="I12" s="66"/>
      <c r="J12" s="63" t="s">
        <v>12</v>
      </c>
      <c r="K12" s="63" t="s">
        <v>13</v>
      </c>
      <c r="L12" s="63" t="s">
        <v>4</v>
      </c>
    </row>
    <row r="13" spans="1:12" s="32" customFormat="1" ht="15">
      <c r="A13" s="63"/>
      <c r="B13" s="38" t="s">
        <v>5</v>
      </c>
      <c r="C13" s="35" t="s">
        <v>6</v>
      </c>
      <c r="D13" s="35" t="s">
        <v>4</v>
      </c>
      <c r="E13" s="35" t="s">
        <v>17</v>
      </c>
      <c r="F13" s="38" t="s">
        <v>5</v>
      </c>
      <c r="G13" s="35" t="s">
        <v>6</v>
      </c>
      <c r="H13" s="35" t="s">
        <v>4</v>
      </c>
      <c r="I13" s="35" t="s">
        <v>17</v>
      </c>
      <c r="J13" s="63"/>
      <c r="K13" s="63"/>
      <c r="L13" s="63"/>
    </row>
    <row r="14" spans="1:12" s="30" customFormat="1" ht="15">
      <c r="A14" s="29">
        <v>2009</v>
      </c>
      <c r="B14" s="28">
        <v>905</v>
      </c>
      <c r="C14" s="28">
        <v>13462</v>
      </c>
      <c r="D14" s="28">
        <f>SUM(B14:C14)</f>
        <v>14367</v>
      </c>
      <c r="E14" s="40">
        <f>+D14/L14</f>
        <v>0.6606124701121943</v>
      </c>
      <c r="F14" s="28">
        <v>1637</v>
      </c>
      <c r="G14" s="28">
        <v>5744</v>
      </c>
      <c r="H14" s="28">
        <f>SUM(F14:G14)</f>
        <v>7381</v>
      </c>
      <c r="I14" s="39">
        <f>+H14/L14</f>
        <v>0.3393875298878058</v>
      </c>
      <c r="J14" s="28">
        <f>+B14+F14</f>
        <v>2542</v>
      </c>
      <c r="K14" s="28">
        <f>+C14+G14</f>
        <v>19206</v>
      </c>
      <c r="L14" s="28">
        <f>+K14+J14</f>
        <v>21748</v>
      </c>
    </row>
    <row r="15" spans="1:13" s="30" customFormat="1" ht="15">
      <c r="A15" s="29">
        <v>2013</v>
      </c>
      <c r="B15" s="28">
        <v>1229</v>
      </c>
      <c r="C15" s="28">
        <v>9966</v>
      </c>
      <c r="D15" s="28">
        <f>SUM(B15:C15)</f>
        <v>11195</v>
      </c>
      <c r="E15" s="40">
        <f>+D15/L15</f>
        <v>0.6296046341600585</v>
      </c>
      <c r="F15" s="28">
        <v>2321</v>
      </c>
      <c r="G15" s="28">
        <v>4265</v>
      </c>
      <c r="H15" s="28">
        <f>SUM(F15:G15)</f>
        <v>6586</v>
      </c>
      <c r="I15" s="39">
        <f>+H15/L15</f>
        <v>0.37039536583994154</v>
      </c>
      <c r="J15" s="28">
        <f>+B15+F15</f>
        <v>3550</v>
      </c>
      <c r="K15" s="28">
        <f>+C15+G15</f>
        <v>14231</v>
      </c>
      <c r="L15" s="28">
        <f>+K15+J15</f>
        <v>17781</v>
      </c>
      <c r="M15" s="31"/>
    </row>
    <row r="16" spans="1:13" ht="15">
      <c r="A16" s="25" t="s">
        <v>26</v>
      </c>
      <c r="B16" s="26">
        <f>+B15/B14-1</f>
        <v>0.35801104972375697</v>
      </c>
      <c r="C16" s="26">
        <f>+C15/C14-1</f>
        <v>-0.25969395335017087</v>
      </c>
      <c r="D16" s="26">
        <f>+D15/D14-1</f>
        <v>-0.22078374051646132</v>
      </c>
      <c r="E16" s="26">
        <f>+E15/E14-1</f>
        <v>-0.046938011852651784</v>
      </c>
      <c r="F16" s="26">
        <f>+F15/F14-1</f>
        <v>0.4178375076359193</v>
      </c>
      <c r="G16" s="26">
        <f>+G15/G14-1</f>
        <v>-0.2574860724233984</v>
      </c>
      <c r="H16" s="26">
        <f>+H15/H14-1</f>
        <v>-0.10770898252269345</v>
      </c>
      <c r="I16" s="26">
        <f>+I15/I14-1</f>
        <v>0.09136409921244382</v>
      </c>
      <c r="J16" s="26">
        <f>+J15/J14-1</f>
        <v>0.39653815892997635</v>
      </c>
      <c r="K16" s="26">
        <f>+K15/K14-1</f>
        <v>-0.25903363532229506</v>
      </c>
      <c r="L16" s="26">
        <f>+L15/L14-1</f>
        <v>-0.18240757770829497</v>
      </c>
      <c r="M16" s="23"/>
    </row>
    <row r="17" spans="1:12" ht="15">
      <c r="A17" s="12" t="s">
        <v>23</v>
      </c>
      <c r="B17" s="14"/>
      <c r="C17" s="14"/>
      <c r="D17" s="15"/>
      <c r="E17" s="16"/>
      <c r="F17" s="14"/>
      <c r="G17" s="14"/>
      <c r="H17" s="15"/>
      <c r="I17" s="16"/>
      <c r="J17" s="17"/>
      <c r="K17" s="17"/>
      <c r="L17" s="17"/>
    </row>
  </sheetData>
  <sheetProtection/>
  <mergeCells count="16">
    <mergeCell ref="A1:L1"/>
    <mergeCell ref="A2:L2"/>
    <mergeCell ref="A3:A4"/>
    <mergeCell ref="L3:L4"/>
    <mergeCell ref="J3:J4"/>
    <mergeCell ref="K3:K4"/>
    <mergeCell ref="B3:E3"/>
    <mergeCell ref="F3:I3"/>
    <mergeCell ref="A10:L10"/>
    <mergeCell ref="A11:L11"/>
    <mergeCell ref="A12:A13"/>
    <mergeCell ref="L12:L13"/>
    <mergeCell ref="J12:J13"/>
    <mergeCell ref="K12:K13"/>
    <mergeCell ref="B12:E12"/>
    <mergeCell ref="F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/>
  <ignoredErrors>
    <ignoredError sqref="D5:D6 D14:D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D14" sqref="D14:D15"/>
    </sheetView>
  </sheetViews>
  <sheetFormatPr defaultColWidth="11.421875" defaultRowHeight="15"/>
  <cols>
    <col min="1" max="1" width="12.421875" style="0" customWidth="1"/>
    <col min="2" max="2" width="11.7109375" style="0" bestFit="1" customWidth="1"/>
    <col min="3" max="4" width="11.8515625" style="0" bestFit="1" customWidth="1"/>
    <col min="5" max="5" width="7.140625" style="0" bestFit="1" customWidth="1"/>
    <col min="6" max="8" width="11.8515625" style="0" bestFit="1" customWidth="1"/>
    <col min="9" max="9" width="7.140625" style="0" bestFit="1" customWidth="1"/>
    <col min="10" max="10" width="11.8515625" style="0" bestFit="1" customWidth="1"/>
    <col min="11" max="11" width="11.8515625" style="0" customWidth="1"/>
  </cols>
  <sheetData>
    <row r="1" spans="1:12" s="21" customFormat="1" ht="1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1" customFormat="1" ht="15.75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3" customFormat="1" ht="15">
      <c r="A3" s="18" t="s">
        <v>1</v>
      </c>
      <c r="B3" s="74" t="s">
        <v>15</v>
      </c>
      <c r="C3" s="74"/>
      <c r="D3" s="74"/>
      <c r="E3" s="74"/>
      <c r="F3" s="64" t="s">
        <v>16</v>
      </c>
      <c r="G3" s="65"/>
      <c r="H3" s="65"/>
      <c r="I3" s="66"/>
      <c r="J3" s="75" t="s">
        <v>12</v>
      </c>
      <c r="K3" s="75" t="s">
        <v>13</v>
      </c>
      <c r="L3" s="19" t="s">
        <v>4</v>
      </c>
    </row>
    <row r="4" spans="1:12" s="33" customFormat="1" ht="15">
      <c r="A4" s="34"/>
      <c r="B4" s="35" t="s">
        <v>5</v>
      </c>
      <c r="C4" s="35" t="s">
        <v>6</v>
      </c>
      <c r="D4" s="35" t="s">
        <v>4</v>
      </c>
      <c r="E4" s="35" t="s">
        <v>17</v>
      </c>
      <c r="F4" s="36" t="s">
        <v>5</v>
      </c>
      <c r="G4" s="36" t="s">
        <v>6</v>
      </c>
      <c r="H4" s="36" t="s">
        <v>4</v>
      </c>
      <c r="I4" s="36" t="s">
        <v>17</v>
      </c>
      <c r="J4" s="76"/>
      <c r="K4" s="76"/>
      <c r="L4" s="36"/>
    </row>
    <row r="5" spans="1:12" ht="15">
      <c r="A5" s="5">
        <v>2009</v>
      </c>
      <c r="B5" s="6">
        <v>2003</v>
      </c>
      <c r="C5" s="6">
        <v>38409</v>
      </c>
      <c r="D5" s="6">
        <f>SUM(B5:C5)</f>
        <v>40412</v>
      </c>
      <c r="E5" s="24">
        <f>+D5/L5</f>
        <v>0.3066253907554099</v>
      </c>
      <c r="F5" s="6">
        <v>21222</v>
      </c>
      <c r="G5" s="6">
        <v>70162</v>
      </c>
      <c r="H5" s="6">
        <f>+G5+F5</f>
        <v>91384</v>
      </c>
      <c r="I5" s="24">
        <f>+H5/L5</f>
        <v>0.6933746092445902</v>
      </c>
      <c r="J5" s="7">
        <f>+B5+F5</f>
        <v>23225</v>
      </c>
      <c r="K5" s="7">
        <f>+C5+G5</f>
        <v>108571</v>
      </c>
      <c r="L5" s="7">
        <f>+J5+K5</f>
        <v>131796</v>
      </c>
    </row>
    <row r="6" spans="1:12" ht="15">
      <c r="A6" s="5">
        <v>2015</v>
      </c>
      <c r="B6" s="6">
        <v>2002</v>
      </c>
      <c r="C6" s="6">
        <v>27498</v>
      </c>
      <c r="D6" s="6">
        <f>SUM(B6:C6)</f>
        <v>29500</v>
      </c>
      <c r="E6" s="24">
        <f>+D6/L6</f>
        <v>0.31382978723404253</v>
      </c>
      <c r="F6" s="6">
        <v>14383</v>
      </c>
      <c r="G6" s="6">
        <v>50117</v>
      </c>
      <c r="H6" s="6">
        <f>+G6+F6</f>
        <v>64500</v>
      </c>
      <c r="I6" s="24">
        <f>+H6/L6</f>
        <v>0.6861702127659575</v>
      </c>
      <c r="J6" s="7">
        <f>+B6+F6</f>
        <v>16385</v>
      </c>
      <c r="K6" s="7">
        <f>+C6+G6</f>
        <v>77615</v>
      </c>
      <c r="L6" s="7">
        <f>+J6+K6</f>
        <v>94000</v>
      </c>
    </row>
    <row r="7" spans="1:13" ht="15">
      <c r="A7" s="25" t="s">
        <v>25</v>
      </c>
      <c r="B7" s="26">
        <f>+B6/B5-1</f>
        <v>-0.0004992511233150587</v>
      </c>
      <c r="C7" s="26">
        <f aca="true" t="shared" si="0" ref="C7:L7">+C6/C5-1</f>
        <v>-0.28407404514566903</v>
      </c>
      <c r="D7" s="26">
        <f t="shared" si="0"/>
        <v>-0.27001880629515984</v>
      </c>
      <c r="E7" s="26">
        <f t="shared" si="0"/>
        <v>0.023495759633224367</v>
      </c>
      <c r="F7" s="26">
        <f t="shared" si="0"/>
        <v>-0.3222599189520309</v>
      </c>
      <c r="G7" s="26">
        <f t="shared" si="0"/>
        <v>-0.28569596077648873</v>
      </c>
      <c r="H7" s="26">
        <f t="shared" si="0"/>
        <v>-0.2941871662435437</v>
      </c>
      <c r="I7" s="26">
        <f t="shared" si="0"/>
        <v>-0.010390337896107327</v>
      </c>
      <c r="J7" s="26">
        <f t="shared" si="0"/>
        <v>-0.2945102260495156</v>
      </c>
      <c r="K7" s="26">
        <f t="shared" si="0"/>
        <v>-0.285122178113861</v>
      </c>
      <c r="L7" s="26">
        <f t="shared" si="0"/>
        <v>-0.2867765334304532</v>
      </c>
      <c r="M7" s="23"/>
    </row>
    <row r="8" spans="1:12" ht="15">
      <c r="A8" s="12" t="s">
        <v>23</v>
      </c>
      <c r="B8" s="14"/>
      <c r="C8" s="14"/>
      <c r="D8" s="15"/>
      <c r="E8" s="16"/>
      <c r="F8" s="14"/>
      <c r="G8" s="14"/>
      <c r="H8" s="15"/>
      <c r="I8" s="16"/>
      <c r="J8" s="17"/>
      <c r="K8" s="17"/>
      <c r="L8" s="17"/>
    </row>
    <row r="9" spans="1:12" ht="15">
      <c r="A9" s="27"/>
      <c r="B9" s="14"/>
      <c r="C9" s="14"/>
      <c r="D9" s="15"/>
      <c r="E9" s="16"/>
      <c r="F9" s="14"/>
      <c r="G9" s="14"/>
      <c r="H9" s="15"/>
      <c r="I9" s="16"/>
      <c r="J9" s="17"/>
      <c r="K9" s="17"/>
      <c r="L9" s="17"/>
    </row>
    <row r="10" spans="1:12" s="22" customFormat="1" ht="15" customHeight="1">
      <c r="A10" s="71" t="s">
        <v>22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s="22" customFormat="1" ht="15.75" customHeight="1">
      <c r="A11" s="77" t="s">
        <v>24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s="33" customFormat="1" ht="15">
      <c r="A12" s="18" t="s">
        <v>1</v>
      </c>
      <c r="B12" s="74" t="s">
        <v>15</v>
      </c>
      <c r="C12" s="74"/>
      <c r="D12" s="74"/>
      <c r="E12" s="74"/>
      <c r="F12" s="64" t="s">
        <v>16</v>
      </c>
      <c r="G12" s="65"/>
      <c r="H12" s="65"/>
      <c r="I12" s="66"/>
      <c r="J12" s="75" t="s">
        <v>12</v>
      </c>
      <c r="K12" s="75" t="s">
        <v>13</v>
      </c>
      <c r="L12" s="19" t="s">
        <v>4</v>
      </c>
    </row>
    <row r="13" spans="1:12" s="33" customFormat="1" ht="15">
      <c r="A13" s="34"/>
      <c r="B13" s="35" t="s">
        <v>5</v>
      </c>
      <c r="C13" s="35" t="s">
        <v>6</v>
      </c>
      <c r="D13" s="35" t="s">
        <v>4</v>
      </c>
      <c r="E13" s="35" t="s">
        <v>17</v>
      </c>
      <c r="F13" s="36" t="s">
        <v>5</v>
      </c>
      <c r="G13" s="36" t="s">
        <v>6</v>
      </c>
      <c r="H13" s="36" t="s">
        <v>4</v>
      </c>
      <c r="I13" s="36" t="s">
        <v>17</v>
      </c>
      <c r="J13" s="76"/>
      <c r="K13" s="76"/>
      <c r="L13" s="36"/>
    </row>
    <row r="14" spans="1:12" ht="15">
      <c r="A14" s="5">
        <v>2009</v>
      </c>
      <c r="B14" s="14">
        <v>1140</v>
      </c>
      <c r="C14" s="14">
        <v>17522</v>
      </c>
      <c r="D14" s="6">
        <f>SUM(B14:C14)</f>
        <v>18662</v>
      </c>
      <c r="E14" s="24">
        <f>+D14/L14</f>
        <v>0.6282867050466283</v>
      </c>
      <c r="F14" s="14">
        <v>3282</v>
      </c>
      <c r="G14" s="14">
        <v>7759</v>
      </c>
      <c r="H14" s="6">
        <f>+G14+F14</f>
        <v>11041</v>
      </c>
      <c r="I14" s="24">
        <f>+H14/L14</f>
        <v>0.3717132949533717</v>
      </c>
      <c r="J14" s="8">
        <f>+B14+F14</f>
        <v>4422</v>
      </c>
      <c r="K14" s="8">
        <f>+C14+G14</f>
        <v>25281</v>
      </c>
      <c r="L14" s="7">
        <f>+J14+K14</f>
        <v>29703</v>
      </c>
    </row>
    <row r="15" spans="1:13" ht="15">
      <c r="A15" s="5">
        <v>2015</v>
      </c>
      <c r="B15" s="6">
        <v>947</v>
      </c>
      <c r="C15" s="6">
        <v>21342</v>
      </c>
      <c r="D15" s="6">
        <f>SUM(B15:C15)</f>
        <v>22289</v>
      </c>
      <c r="E15" s="24">
        <f>+D15/L15</f>
        <v>0.650431889809735</v>
      </c>
      <c r="F15" s="6">
        <v>2350</v>
      </c>
      <c r="G15" s="6">
        <v>9629</v>
      </c>
      <c r="H15" s="6">
        <f>+G15+F15</f>
        <v>11979</v>
      </c>
      <c r="I15" s="24">
        <f>+H15/L15</f>
        <v>0.34956811019026496</v>
      </c>
      <c r="J15" s="8">
        <f>+B15+F15</f>
        <v>3297</v>
      </c>
      <c r="K15" s="8">
        <f>+C15+G15</f>
        <v>30971</v>
      </c>
      <c r="L15" s="7">
        <f>+J15+K15</f>
        <v>34268</v>
      </c>
      <c r="M15" s="23"/>
    </row>
    <row r="16" spans="1:13" ht="15">
      <c r="A16" s="25" t="s">
        <v>25</v>
      </c>
      <c r="B16" s="26">
        <f>+B15/B14-1</f>
        <v>-0.16929824561403506</v>
      </c>
      <c r="C16" s="26">
        <f>+C15/C14-1</f>
        <v>0.21801164250656324</v>
      </c>
      <c r="D16" s="26">
        <f>+D15/D14-1</f>
        <v>0.19435215946843853</v>
      </c>
      <c r="E16" s="26">
        <f>+E15/E14-1</f>
        <v>0.03524694153995056</v>
      </c>
      <c r="F16" s="26">
        <f>+F15/F14-1</f>
        <v>-0.28397318708104813</v>
      </c>
      <c r="G16" s="26">
        <f>+G15/G14-1</f>
        <v>0.24101043948962486</v>
      </c>
      <c r="H16" s="26">
        <f>+H15/H14-1</f>
        <v>0.08495607281949091</v>
      </c>
      <c r="I16" s="26">
        <f>+I15/I14-1</f>
        <v>-0.05957598252138019</v>
      </c>
      <c r="J16" s="26">
        <f>+J15/J14-1</f>
        <v>-0.2544097693351425</v>
      </c>
      <c r="K16" s="26">
        <f>+K15/K14-1</f>
        <v>0.2250702108302678</v>
      </c>
      <c r="L16" s="26">
        <f>+L15/L14-1</f>
        <v>0.1536881796451537</v>
      </c>
      <c r="M16" s="23"/>
    </row>
    <row r="17" spans="1:8" ht="15">
      <c r="A17" s="12" t="s">
        <v>23</v>
      </c>
      <c r="F17" s="13"/>
      <c r="G17" s="13"/>
      <c r="H17" s="13"/>
    </row>
  </sheetData>
  <sheetProtection/>
  <mergeCells count="12">
    <mergeCell ref="B3:E3"/>
    <mergeCell ref="F3:I3"/>
    <mergeCell ref="J3:J4"/>
    <mergeCell ref="K3:K4"/>
    <mergeCell ref="A1:L1"/>
    <mergeCell ref="A2:L2"/>
    <mergeCell ref="B12:E12"/>
    <mergeCell ref="F12:I12"/>
    <mergeCell ref="J12:J13"/>
    <mergeCell ref="K12:K13"/>
    <mergeCell ref="A10:L10"/>
    <mergeCell ref="A11:L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/>
  <ignoredErrors>
    <ignoredError sqref="D5:D6 D14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Yáñez Barrios</dc:creator>
  <cp:keywords/>
  <dc:description/>
  <cp:lastModifiedBy>Usuario de Microsoft Office</cp:lastModifiedBy>
  <cp:lastPrinted>2016-03-02T14:03:41Z</cp:lastPrinted>
  <dcterms:created xsi:type="dcterms:W3CDTF">2014-08-25T15:17:07Z</dcterms:created>
  <dcterms:modified xsi:type="dcterms:W3CDTF">2016-03-02T21:07:25Z</dcterms:modified>
  <cp:category/>
  <cp:version/>
  <cp:contentType/>
  <cp:contentStatus/>
</cp:coreProperties>
</file>