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<sst xmlns="http://schemas.openxmlformats.org/spreadsheetml/2006/main" count="264" uniqueCount="201">
  <si>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</si>
  <si>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</si>
  <si>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</si>
  <si>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</si>
  <si>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</si>
  <si>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</si>
  <si>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</si>
  <si>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</si>
  <si>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</si>
  <si>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</si>
  <si>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</si>
  <si>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</si>
  <si>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</si>
  <si>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</si>
  <si>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</si>
  <si>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</si>
  <si>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</si>
  <si>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</si>
  <si>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</si>
  <si>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</si>
  <si>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</si>
  <si>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</si>
  <si>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</si>
  <si>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</si>
  <si>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</si>
  <si>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</si>
  <si>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</si>
  <si>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</si>
  <si>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</si>
  <si>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</si>
  <si>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</si>
  <si>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</si>
  <si>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</si>
  <si>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</si>
  <si>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</si>
  <si>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</si>
  <si>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</si>
  <si>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</si>
  <si>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</si>
  <si>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</si>
  <si>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</si>
  <si>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</si>
  <si>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</si>
  <si>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</si>
  <si>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</si>
  <si>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</si>
  <si>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</si>
  <si>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</si>
  <si>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</si>
  <si>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</si>
  <si>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</si>
  <si>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</si>
  <si>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</si>
  <si>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</si>
  <si>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</si>
  <si>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</si>
  <si>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</si>
  <si>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</si>
  <si>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</si>
  <si>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</si>
  <si>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</si>
  <si>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</si>
  <si>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</si>
  <si>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</si>
  <si>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</si>
  <si>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</si>
  <si>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</si>
  <si>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</si>
  <si>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</si>
  <si>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</si>
  <si>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</si>
  <si>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</si>
  <si>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</si>
  <si>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</si>
  <si>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</si>
  <si>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</si>
  <si>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</si>
  <si>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</si>
  <si>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</si>
  <si>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</si>
  <si>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</si>
  <si>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</si>
  <si>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</si>
  <si>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</si>
  <si>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</si>
  <si>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</si>
  <si>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</si>
  <si>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</si>
  <si>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</si>
  <si>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</si>
  <si>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</si>
  <si>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</si>
  <si>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</si>
  <si>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</si>
  <si>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</si>
  <si>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</si>
  <si>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</si>
  <si>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</si>
  <si>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</si>
  <si>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</si>
  <si>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</si>
  <si>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</si>
  <si>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</si>
  <si>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</si>
  <si>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</si>
  <si>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</si>
  <si>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</si>
  <si>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</si>
  <si>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</si>
  <si>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</si>
  <si>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</si>
  <si>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</si>
  <si>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</si>
  <si>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</si>
  <si>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</si>
  <si>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</si>
  <si>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</si>
  <si>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</si>
  <si>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</si>
  <si>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</si>
  <si>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</si>
  <si>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</si>
  <si>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</si>
  <si>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</si>
  <si>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</si>
  <si>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</si>
  <si>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</si>
  <si>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</si>
  <si>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</si>
  <si>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</si>
  <si>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</si>
  <si>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</si>
  <si>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</si>
  <si>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</si>
  <si>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</si>
  <si>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</si>
  <si>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</si>
  <si>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</si>
  <si>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</si>
  <si>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</si>
  <si>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</si>
  <si>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</si>
  <si>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</si>
  <si>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</si>
  <si>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</si>
  <si>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</si>
  <si>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</si>
  <si>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</si>
  <si>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</si>
  <si>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</si>
  <si>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</si>
  <si>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</si>
  <si>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</si>
  <si>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</si>
  <si>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</si>
  <si>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</si>
  <si>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</si>
  <si>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</si>
  <si>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</si>
  <si>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</si>
  <si>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</si>
  <si>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</si>
  <si>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</si>
  <si>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</si>
  <si>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</si>
  <si>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</si>
  <si>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</si>
  <si>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</si>
  <si>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</si>
  <si>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</si>
  <si>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</si>
  <si>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</si>
  <si>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</si>
  <si>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</si>
  <si>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</si>
  <si>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</si>
  <si>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</si>
  <si>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</si>
  <si>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</si>
  <si>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</si>
  <si>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</si>
  <si>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</si>
  <si>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</si>
  <si>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</si>
  <si>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</si>
  <si>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</si>
  <si>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</si>
  <si>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</si>
  <si>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</si>
  <si>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Septiembre 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</si>
  <si>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</si>
  <si>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</si>
  <si>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enero - septiembre</t>
  </si>
  <si>
    <t xml:space="preserve">        Octubre 2016</t>
  </si>
  <si>
    <t>con información de septiembre 2016</t>
  </si>
  <si>
    <t>% variación septiembre 2016/2015</t>
  </si>
  <si>
    <t>09/2016</t>
  </si>
  <si>
    <t xml:space="preserve">Nota: dólar observado promedio de septiembre 2016 USD   </t>
  </si>
  <si>
    <t>Septiembre 2016*</t>
  </si>
  <si>
    <t>Octubre 2016</t>
  </si>
  <si>
    <t xml:space="preserve">Nota 2: dólar observado promedio de septiembre USD   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</si>
</sst>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7.75"/>
      <color indexed="8"/>
      <name val="Arial"/>
      <family val="0"/>
    </font>
    <font>
      <sz val="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9" applyFont="1">
      <alignment/>
      <protection/>
    </xf>
    <xf numFmtId="0" fontId="91" fillId="0" borderId="0" xfId="129" applyFont="1">
      <alignment/>
      <protection/>
    </xf>
    <xf numFmtId="0" fontId="92" fillId="0" borderId="0" xfId="129" applyFont="1" applyAlignment="1">
      <alignment horizontal="center"/>
      <protection/>
    </xf>
    <xf numFmtId="17" fontId="92" fillId="0" borderId="0" xfId="129" applyNumberFormat="1" applyFont="1" applyAlignment="1" quotePrefix="1">
      <alignment horizontal="center"/>
      <protection/>
    </xf>
    <xf numFmtId="0" fontId="93" fillId="0" borderId="0" xfId="129" applyFont="1" applyAlignment="1">
      <alignment horizontal="left" indent="15"/>
      <protection/>
    </xf>
    <xf numFmtId="0" fontId="94" fillId="0" borderId="0" xfId="129" applyFont="1" applyAlignment="1">
      <alignment horizontal="center"/>
      <protection/>
    </xf>
    <xf numFmtId="0" fontId="95" fillId="0" borderId="0" xfId="129" applyFont="1">
      <alignment/>
      <protection/>
    </xf>
    <xf numFmtId="0" fontId="90" fillId="0" borderId="0" xfId="129" applyFont="1" quotePrefix="1">
      <alignment/>
      <protection/>
    </xf>
    <xf numFmtId="0" fontId="94" fillId="0" borderId="0" xfId="129" applyFont="1">
      <alignment/>
      <protection/>
    </xf>
    <xf numFmtId="0" fontId="96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7" fillId="0" borderId="0" xfId="129" applyFont="1">
      <alignment/>
      <protection/>
    </xf>
    <xf numFmtId="0" fontId="2" fillId="0" borderId="0" xfId="129" applyFont="1" applyBorder="1">
      <alignment/>
      <protection/>
    </xf>
    <xf numFmtId="0" fontId="91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8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8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99" fillId="0" borderId="19" xfId="0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0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3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0" fontId="104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5" fillId="0" borderId="0" xfId="129" applyFont="1" applyAlignment="1">
      <alignment horizontal="left"/>
      <protection/>
    </xf>
    <xf numFmtId="0" fontId="92" fillId="0" borderId="0" xfId="129" applyFont="1" applyAlignment="1">
      <alignment horizontal="center"/>
      <protection/>
    </xf>
    <xf numFmtId="0" fontId="90" fillId="0" borderId="0" xfId="129" applyFont="1" applyAlignment="1">
      <alignment horizontal="center"/>
      <protection/>
    </xf>
    <xf numFmtId="0" fontId="94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8875"/>
          <c:w val="0.696"/>
          <c:h val="0.731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</c:numLit>
          </c:val>
          <c:smooth val="0"/>
        </c:ser>
        <c:marker val="1"/>
        <c:axId val="37432275"/>
        <c:axId val="1346156"/>
      </c:lineChart>
      <c:catAx>
        <c:axId val="374322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156"/>
        <c:crosses val="autoZero"/>
        <c:auto val="1"/>
        <c:lblOffset val="100"/>
        <c:tickLblSkip val="2"/>
        <c:noMultiLvlLbl val="0"/>
      </c:catAx>
      <c:valAx>
        <c:axId val="134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32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06"/>
          <c:w val="0.172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19925"/>
          <c:w val="0.65325"/>
          <c:h val="0.68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</c:numLit>
          </c:val>
          <c:smooth val="0"/>
        </c:ser>
        <c:marker val="1"/>
        <c:axId val="12115405"/>
        <c:axId val="41929782"/>
      </c:lineChart>
      <c:dateAx>
        <c:axId val="1211540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7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95"/>
          <c:w val="0.1775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9"/>
          <c:w val="0.6865"/>
          <c:h val="0.724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</c:numLit>
          </c:val>
          <c:smooth val="0"/>
        </c:ser>
        <c:marker val="1"/>
        <c:axId val="41823719"/>
        <c:axId val="40869152"/>
      </c:lineChart>
      <c:dateAx>
        <c:axId val="4182371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15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86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23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"/>
          <c:w val="0.187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74"/>
          <c:w val="0.74125"/>
          <c:h val="0.699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</c:numLit>
          </c:val>
          <c:smooth val="0"/>
        </c:ser>
        <c:marker val="1"/>
        <c:axId val="32278049"/>
        <c:axId val="22066986"/>
      </c:lineChart>
      <c:dateAx>
        <c:axId val="3227804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69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06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325"/>
          <c:w val="0.1912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9</xdr:col>
      <xdr:colOff>219075</xdr:colOff>
      <xdr:row>29</xdr:row>
      <xdr:rowOff>57150</xdr:rowOff>
    </xdr:to>
    <xdr:sp fLocksText="0">
      <xdr:nvSpPr>
        <xdr:cNvPr id="1" name="CuadroTexto 2"/>
        <xdr:cNvSpPr txBox="1">
          <a:spLocks noChangeArrowheads="1"/>
        </xdr:cNvSpPr>
      </xdr:nvSpPr>
      <xdr:spPr>
        <a:xfrm>
          <a:off x="76200" y="4505325"/>
          <a:ext cx="700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0" y="0"/>
        <a:ext cx="761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septiembre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0.98825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610100"/>
          <a:ext cx="7534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2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9525" y="0"/>
        <a:ext cx="7600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0.0045</cdr:x>
      <cdr:y>0.944</cdr:y>
    </cdr:from>
    <cdr:to>
      <cdr:x>0.67425</cdr:x>
      <cdr:y>0.99375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4600575"/>
          <a:ext cx="50863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009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0.92225</cdr:y>
    </cdr:from>
    <cdr:to>
      <cdr:x>-0.0045</cdr:x>
      <cdr:y>0.9225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76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-0.0045</cdr:x>
      <cdr:y>0.921</cdr:y>
    </cdr:from>
    <cdr:to>
      <cdr:x>0.846</cdr:x>
      <cdr:y>0.981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4467225"/>
          <a:ext cx="64770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F50" sqref="F50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5" t="s">
        <v>2</v>
      </c>
      <c r="B13" s="215"/>
      <c r="C13" s="215"/>
      <c r="D13" s="215"/>
      <c r="E13" s="215"/>
      <c r="F13" s="215"/>
      <c r="G13" s="215"/>
      <c r="H13" s="215"/>
    </row>
    <row r="15" spans="3:8" ht="15.75">
      <c r="C15" s="217"/>
      <c r="D15" s="217"/>
      <c r="E15" s="217"/>
      <c r="F15" s="217"/>
      <c r="G15" s="217"/>
      <c r="H15" s="217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19" t="s">
        <v>193</v>
      </c>
      <c r="D40" s="219"/>
      <c r="E40" s="219"/>
    </row>
    <row r="44" ht="14.25">
      <c r="D44" s="50" t="s">
        <v>2</v>
      </c>
    </row>
    <row r="45" spans="1:4" ht="15">
      <c r="A45" s="48"/>
      <c r="D45" s="51" t="s">
        <v>199</v>
      </c>
    </row>
    <row r="46" spans="1:5" ht="15">
      <c r="A46" s="48"/>
      <c r="C46" s="220" t="s">
        <v>194</v>
      </c>
      <c r="D46" s="220"/>
      <c r="E46" s="220"/>
    </row>
    <row r="47" ht="15">
      <c r="A47" s="48"/>
    </row>
    <row r="49" spans="1:4" ht="15">
      <c r="A49" s="52"/>
      <c r="D49" s="50" t="s">
        <v>173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18" t="s">
        <v>1</v>
      </c>
      <c r="B64" s="218"/>
      <c r="C64" s="218"/>
      <c r="D64" s="218"/>
      <c r="E64" s="218"/>
      <c r="F64" s="218"/>
      <c r="G64" s="218"/>
      <c r="H64" s="218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6"/>
      <c r="B123" s="216"/>
      <c r="C123" s="216"/>
      <c r="D123" s="216"/>
      <c r="E123" s="216"/>
      <c r="F123" s="216"/>
      <c r="G123" s="216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F42" sqref="F42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G43" sqref="G43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A4" sqref="A4:D4"/>
    </sheetView>
  </sheetViews>
  <sheetFormatPr defaultColWidth="11.421875" defaultRowHeight="12.75"/>
  <cols>
    <col min="1" max="1" width="48.2812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5" t="s">
        <v>96</v>
      </c>
      <c r="B1" s="245"/>
      <c r="C1" s="245"/>
      <c r="D1" s="245"/>
      <c r="E1" s="132"/>
      <c r="F1" s="132"/>
      <c r="G1" s="21"/>
      <c r="H1" s="21"/>
    </row>
    <row r="2" spans="1:8" ht="15" customHeight="1">
      <c r="A2" s="246" t="s">
        <v>140</v>
      </c>
      <c r="B2" s="246"/>
      <c r="C2" s="246"/>
      <c r="D2" s="246"/>
      <c r="E2" s="132"/>
      <c r="F2" s="132"/>
      <c r="G2" s="21"/>
      <c r="H2" s="21"/>
    </row>
    <row r="3" spans="1:8" s="15" customFormat="1" ht="15" customHeight="1">
      <c r="A3" s="247" t="s">
        <v>153</v>
      </c>
      <c r="B3" s="247"/>
      <c r="C3" s="247"/>
      <c r="D3" s="247"/>
      <c r="E3" s="132"/>
      <c r="F3" s="132"/>
      <c r="G3" s="22"/>
      <c r="H3" s="22"/>
    </row>
    <row r="4" spans="1:8" s="15" customFormat="1" ht="15" customHeight="1">
      <c r="A4" s="248" t="s">
        <v>189</v>
      </c>
      <c r="B4" s="248"/>
      <c r="C4" s="248"/>
      <c r="D4" s="248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2" t="s">
        <v>31</v>
      </c>
      <c r="B7" s="243"/>
      <c r="C7" s="243"/>
      <c r="D7" s="244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((260+297)/2)</f>
        <v>278.5</v>
      </c>
      <c r="D8" s="137">
        <f aca="true" t="shared" si="0" ref="D8:D25">C8/$B$58</f>
        <v>0.4165233387673302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(270+297+5)/2</f>
        <v>286</v>
      </c>
      <c r="D9" s="137">
        <f t="shared" si="0"/>
        <v>0.4277403048023571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(249+283)/2</f>
        <v>266</v>
      </c>
      <c r="D10" s="137">
        <f t="shared" si="0"/>
        <v>0.3978283953756188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(259+283+5)/2</f>
        <v>273.5</v>
      </c>
      <c r="D11" s="137">
        <f t="shared" si="0"/>
        <v>0.4090453614106456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(252+279)/2</f>
        <v>265.5</v>
      </c>
      <c r="D12" s="137">
        <f t="shared" si="0"/>
        <v>0.39708059763995035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0.39184601349027115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(239+250)/2</f>
        <v>244.5</v>
      </c>
      <c r="D14" s="137">
        <f t="shared" si="0"/>
        <v>0.3656730927418752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(249+255)/2</f>
        <v>252</v>
      </c>
      <c r="D15" s="137">
        <f t="shared" si="0"/>
        <v>0.376890058776902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(228+242)/2</f>
        <v>235</v>
      </c>
      <c r="D16" s="137">
        <f t="shared" si="0"/>
        <v>0.35146493576417454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(238+247)/2</f>
        <v>242.5</v>
      </c>
      <c r="D17" s="137">
        <f t="shared" si="0"/>
        <v>0.36268190179920134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253</v>
      </c>
      <c r="D18" s="137">
        <f t="shared" si="0"/>
        <v>0.37838565424823895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258</v>
      </c>
      <c r="D19" s="137">
        <f t="shared" si="0"/>
        <v>0.3858636316049235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236</v>
      </c>
      <c r="D20" s="137">
        <f t="shared" si="0"/>
        <v>0.3529605312355114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241</v>
      </c>
      <c r="D21" s="137">
        <f t="shared" si="0"/>
        <v>0.360438508592196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0.34697814935016374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0.3619341040635329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0.35744731764952214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0.3724032723628913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2" t="s">
        <v>36</v>
      </c>
      <c r="B26" s="243"/>
      <c r="C26" s="243"/>
      <c r="D26" s="244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v>245</v>
      </c>
      <c r="D27" s="93">
        <f aca="true" t="shared" si="1" ref="D27:D36">C27/$B$58</f>
        <v>0.3664208904775436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225</v>
      </c>
      <c r="D28" s="93">
        <f t="shared" si="1"/>
        <v>0.3365089810508054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0.34548255387882687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0.3365089810508054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0.3155706444520886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0.32005743086609934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0.3155706444520886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0.30958826256674093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0.33202219463679467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0.326039812751447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2" t="s">
        <v>41</v>
      </c>
      <c r="B37" s="243"/>
      <c r="C37" s="243"/>
      <c r="D37" s="244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0.326039812751447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(203+184)/3</f>
        <v>129</v>
      </c>
      <c r="D39" s="93">
        <f t="shared" si="2"/>
        <v>0.19293181580246174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0.2886499259680242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0.28416313955401346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0.28715433049668726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0.2557468255986121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0.2781807576686658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0.2512600391846013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0.2647203984266336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0.4217579229170094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2" t="s">
        <v>49</v>
      </c>
      <c r="B48" s="243"/>
      <c r="C48" s="243"/>
      <c r="D48" s="244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168</v>
      </c>
      <c r="D51" s="93">
        <f aca="true" t="shared" si="3" ref="D51:D56">C51/$B$58</f>
        <v>0.2512600391846013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164</v>
      </c>
      <c r="D52" s="93">
        <f t="shared" si="3"/>
        <v>0.2452776572992537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220</v>
      </c>
      <c r="D53" s="93">
        <f t="shared" si="3"/>
        <v>0.3290310036941208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0.07178858262417182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156</v>
      </c>
      <c r="B55" s="91">
        <v>50</v>
      </c>
      <c r="C55" s="92">
        <v>48</v>
      </c>
      <c r="D55" s="93">
        <f t="shared" si="3"/>
        <v>0.07178858262417182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340</v>
      </c>
      <c r="D56" s="93">
        <f t="shared" si="3"/>
        <v>0.5085024602545504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197</v>
      </c>
      <c r="B58" s="158">
        <v>668.63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26" sqref="A26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5" t="s">
        <v>97</v>
      </c>
      <c r="B1" s="245"/>
      <c r="C1" s="245"/>
      <c r="D1" s="245"/>
      <c r="E1" s="245"/>
    </row>
    <row r="2" spans="1:5" ht="12.75">
      <c r="A2" s="249" t="s">
        <v>139</v>
      </c>
      <c r="B2" s="249"/>
      <c r="C2" s="249"/>
      <c r="D2" s="249"/>
      <c r="E2" s="249"/>
    </row>
    <row r="3" spans="1:5" ht="12.75" customHeight="1">
      <c r="A3" s="250" t="s">
        <v>153</v>
      </c>
      <c r="B3" s="250"/>
      <c r="C3" s="250"/>
      <c r="D3" s="250"/>
      <c r="E3" s="250"/>
    </row>
    <row r="4" spans="1:5" ht="12.75">
      <c r="A4" s="251" t="s">
        <v>198</v>
      </c>
      <c r="B4" s="251"/>
      <c r="C4" s="251"/>
      <c r="D4" s="251"/>
      <c r="E4" s="251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0.7104078488850336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0.7104078488850336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0.7104078488850336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0.5384143696812886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0.5907602111780805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0.5907602111780805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0.5384143696812886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0.5384143696812886</v>
      </c>
      <c r="F14" s="146"/>
    </row>
    <row r="15" spans="1:6" ht="14.25">
      <c r="A15" s="151"/>
      <c r="B15" s="152" t="s">
        <v>160</v>
      </c>
      <c r="C15" s="89">
        <f t="shared" si="1"/>
        <v>18000</v>
      </c>
      <c r="D15" s="113">
        <v>360</v>
      </c>
      <c r="E15" s="153">
        <f t="shared" si="0"/>
        <v>0.5384143696812886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0.583282233821396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0.583282233821396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0.583282233821396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0.583282233821396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0.583282233821396</v>
      </c>
      <c r="F20" s="146"/>
    </row>
    <row r="21" spans="1:6" ht="14.25">
      <c r="A21" s="108" t="s">
        <v>157</v>
      </c>
      <c r="B21" s="84" t="s">
        <v>158</v>
      </c>
      <c r="C21" s="88">
        <f t="shared" si="1"/>
        <v>17250</v>
      </c>
      <c r="D21" s="112">
        <v>345</v>
      </c>
      <c r="E21" s="145">
        <f t="shared" si="0"/>
        <v>0.5159804376112349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0.5533703243946577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0.5533703243946577</v>
      </c>
      <c r="F23" s="146"/>
    </row>
    <row r="24" spans="1:5" ht="12.75">
      <c r="A24" s="80" t="s">
        <v>155</v>
      </c>
      <c r="E24" s="148"/>
    </row>
    <row r="25" spans="1:5" ht="12.75">
      <c r="A25" s="80" t="s">
        <v>185</v>
      </c>
      <c r="E25" s="148"/>
    </row>
    <row r="26" spans="1:2" ht="12.75">
      <c r="A26" s="157" t="s">
        <v>200</v>
      </c>
      <c r="B26" s="158">
        <v>668.63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1" t="s">
        <v>69</v>
      </c>
      <c r="B18" s="221"/>
      <c r="C18" s="221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2.75"/>
  <sheetData>
    <row r="1" spans="1:9" ht="12.75">
      <c r="A1" s="222" t="s">
        <v>114</v>
      </c>
      <c r="B1" s="222"/>
      <c r="C1" s="222"/>
      <c r="D1" s="222"/>
      <c r="E1" s="222"/>
      <c r="F1" s="222"/>
      <c r="G1" s="222"/>
      <c r="H1" s="222"/>
      <c r="I1" s="222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7" t="s">
        <v>180</v>
      </c>
      <c r="B1" s="227"/>
      <c r="C1" s="227"/>
      <c r="D1" s="227"/>
      <c r="E1" s="227"/>
      <c r="F1" s="227"/>
      <c r="G1" s="227"/>
      <c r="H1" s="227"/>
      <c r="I1" s="227"/>
      <c r="J1" s="227"/>
      <c r="K1" s="159"/>
    </row>
    <row r="2" spans="1:11" s="161" customFormat="1" ht="19.5" customHeight="1">
      <c r="A2" s="228" t="s">
        <v>159</v>
      </c>
      <c r="B2" s="228"/>
      <c r="C2" s="228"/>
      <c r="D2" s="228"/>
      <c r="E2" s="228"/>
      <c r="F2" s="228"/>
      <c r="G2" s="228"/>
      <c r="H2" s="228"/>
      <c r="I2" s="228"/>
      <c r="J2" s="228"/>
      <c r="K2" s="159"/>
    </row>
    <row r="3" spans="1:19" s="169" customFormat="1" ht="12.75">
      <c r="A3" s="166"/>
      <c r="B3" s="229" t="s">
        <v>3</v>
      </c>
      <c r="C3" s="229"/>
      <c r="D3" s="229"/>
      <c r="E3" s="229"/>
      <c r="F3" s="163"/>
      <c r="G3" s="229" t="s">
        <v>183</v>
      </c>
      <c r="H3" s="229"/>
      <c r="I3" s="229"/>
      <c r="J3" s="229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23">
        <v>2015</v>
      </c>
      <c r="C4" s="225" t="s">
        <v>192</v>
      </c>
      <c r="D4" s="225"/>
      <c r="E4" s="225"/>
      <c r="F4" s="163"/>
      <c r="G4" s="223">
        <v>2015</v>
      </c>
      <c r="H4" s="225" t="s">
        <v>192</v>
      </c>
      <c r="I4" s="225"/>
      <c r="J4" s="225"/>
      <c r="K4" s="164"/>
    </row>
    <row r="5" spans="1:11" s="189" customFormat="1" ht="12.75">
      <c r="A5" s="207"/>
      <c r="B5" s="224"/>
      <c r="C5" s="170">
        <v>2015</v>
      </c>
      <c r="D5" s="170">
        <v>2016</v>
      </c>
      <c r="E5" s="171" t="s">
        <v>169</v>
      </c>
      <c r="F5" s="172"/>
      <c r="G5" s="224"/>
      <c r="H5" s="170">
        <v>2015</v>
      </c>
      <c r="I5" s="170">
        <v>2016</v>
      </c>
      <c r="J5" s="171" t="s">
        <v>169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170</v>
      </c>
      <c r="B7" s="166"/>
      <c r="C7" s="173"/>
      <c r="D7" s="173"/>
      <c r="E7" s="163"/>
      <c r="F7" s="163"/>
      <c r="G7" s="174">
        <v>1546784.3425100003</v>
      </c>
      <c r="H7" s="174">
        <v>1210671.93835</v>
      </c>
      <c r="I7" s="174">
        <v>1047573.84678</v>
      </c>
      <c r="J7" s="175">
        <v>-13.471700004237562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783230.3743100001</v>
      </c>
      <c r="I9" s="179">
        <v>647709.40267</v>
      </c>
      <c r="J9" s="175">
        <v>-17.3028238031996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1026565.2196812998</v>
      </c>
      <c r="D11" s="182">
        <v>845001.7086223001</v>
      </c>
      <c r="E11" s="175">
        <v>-17.686505209612164</v>
      </c>
      <c r="F11" s="182"/>
      <c r="G11" s="182">
        <v>520424.63205</v>
      </c>
      <c r="H11" s="182">
        <v>431224.81341000006</v>
      </c>
      <c r="I11" s="182">
        <v>269371.04032</v>
      </c>
      <c r="J11" s="175">
        <v>-37.53350179691834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430226.3792037</v>
      </c>
      <c r="D12" s="209">
        <v>408839.1167931</v>
      </c>
      <c r="E12" s="180">
        <v>-4.971164820294234</v>
      </c>
      <c r="F12" s="209"/>
      <c r="G12" s="209">
        <v>206658.26518000007</v>
      </c>
      <c r="H12" s="209">
        <v>148055.92026000004</v>
      </c>
      <c r="I12" s="209">
        <v>98342.04731</v>
      </c>
      <c r="J12" s="180">
        <v>-33.57776768581617</v>
      </c>
      <c r="K12" s="159"/>
    </row>
    <row r="13" spans="1:11" s="161" customFormat="1" ht="12.75">
      <c r="A13" s="94" t="s">
        <v>7</v>
      </c>
      <c r="B13" s="209">
        <v>128972.995</v>
      </c>
      <c r="C13" s="209">
        <v>125357.034</v>
      </c>
      <c r="D13" s="209">
        <v>107831.52766240001</v>
      </c>
      <c r="E13" s="180">
        <v>-13.98047303639936</v>
      </c>
      <c r="F13" s="209"/>
      <c r="G13" s="209">
        <v>51322.41415999999</v>
      </c>
      <c r="H13" s="209">
        <v>49869.79290000001</v>
      </c>
      <c r="I13" s="209">
        <v>33730.840769999995</v>
      </c>
      <c r="J13" s="180">
        <v>-32.36217997207686</v>
      </c>
      <c r="K13" s="159"/>
    </row>
    <row r="14" spans="1:11" s="161" customFormat="1" ht="12.75">
      <c r="A14" s="94" t="s">
        <v>161</v>
      </c>
      <c r="B14" s="209">
        <v>75490.7325</v>
      </c>
      <c r="C14" s="209">
        <v>60764.2185</v>
      </c>
      <c r="D14" s="209">
        <v>42646.088539</v>
      </c>
      <c r="E14" s="180">
        <v>-29.81710356564531</v>
      </c>
      <c r="F14" s="209"/>
      <c r="G14" s="209">
        <v>27816.39906</v>
      </c>
      <c r="H14" s="209">
        <v>22690.636369999997</v>
      </c>
      <c r="I14" s="209">
        <v>12711.56378</v>
      </c>
      <c r="J14" s="180">
        <v>-43.97881323061367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55570.0493908</v>
      </c>
      <c r="D15" s="209">
        <v>43400.909</v>
      </c>
      <c r="E15" s="180">
        <v>-21.89873956242097</v>
      </c>
      <c r="F15" s="209"/>
      <c r="G15" s="209">
        <v>29177.487960000002</v>
      </c>
      <c r="H15" s="209">
        <v>28828.711729999995</v>
      </c>
      <c r="I15" s="209">
        <v>16891.89883</v>
      </c>
      <c r="J15" s="180">
        <v>-41.40598793243405</v>
      </c>
      <c r="K15" s="159"/>
    </row>
    <row r="16" spans="1:11" s="161" customFormat="1" ht="12.75">
      <c r="A16" s="94" t="s">
        <v>162</v>
      </c>
      <c r="B16" s="209">
        <v>149928.04674309999</v>
      </c>
      <c r="C16" s="209">
        <v>132886.57114309998</v>
      </c>
      <c r="D16" s="209">
        <v>101034.94338069999</v>
      </c>
      <c r="E16" s="180">
        <v>-23.969034258623694</v>
      </c>
      <c r="F16" s="209"/>
      <c r="G16" s="209">
        <v>76947.67143999999</v>
      </c>
      <c r="H16" s="209">
        <v>68197.01543000001</v>
      </c>
      <c r="I16" s="209">
        <v>39759.52429</v>
      </c>
      <c r="J16" s="180">
        <v>-41.69902591879453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221760.9674437</v>
      </c>
      <c r="D17" s="209">
        <v>141249.12324709998</v>
      </c>
      <c r="E17" s="180">
        <v>-36.305687662117606</v>
      </c>
      <c r="F17" s="209"/>
      <c r="G17" s="209">
        <v>128502.39424999998</v>
      </c>
      <c r="H17" s="209">
        <v>113582.73672</v>
      </c>
      <c r="I17" s="209">
        <v>67935.16533999999</v>
      </c>
      <c r="J17" s="180">
        <v>-40.18882860036093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176</v>
      </c>
      <c r="B19" s="182">
        <v>44376.7360605</v>
      </c>
      <c r="C19" s="182">
        <v>35687.4286193</v>
      </c>
      <c r="D19" s="182">
        <v>38655.7733366</v>
      </c>
      <c r="E19" s="175">
        <v>8.317620047566848</v>
      </c>
      <c r="F19" s="182"/>
      <c r="G19" s="182">
        <v>311346.73656999995</v>
      </c>
      <c r="H19" s="182">
        <v>242134.09872999994</v>
      </c>
      <c r="I19" s="182">
        <v>245559.79823</v>
      </c>
      <c r="J19" s="175">
        <v>1.4147943300707908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7712.3199835000005</v>
      </c>
      <c r="D20" s="209">
        <v>7838.0456441999995</v>
      </c>
      <c r="E20" s="180">
        <v>1.630192483830811</v>
      </c>
      <c r="F20" s="211"/>
      <c r="G20" s="209">
        <v>73583.92258</v>
      </c>
      <c r="H20" s="209">
        <v>64561.198829999994</v>
      </c>
      <c r="I20" s="209">
        <v>57518.96942999998</v>
      </c>
      <c r="J20" s="180">
        <v>-10.907835553895666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4470.923882700001</v>
      </c>
      <c r="D21" s="209">
        <v>5863.403277</v>
      </c>
      <c r="E21" s="180">
        <v>31.14522704553579</v>
      </c>
      <c r="F21" s="209"/>
      <c r="G21" s="209">
        <v>87194.62684999997</v>
      </c>
      <c r="H21" s="209">
        <v>60390.58992999998</v>
      </c>
      <c r="I21" s="209">
        <v>71954.66240999999</v>
      </c>
      <c r="J21" s="180">
        <v>19.1487986678126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5665.4332155</v>
      </c>
      <c r="D22" s="209">
        <v>6490.7230955</v>
      </c>
      <c r="E22" s="180">
        <v>14.567109850348217</v>
      </c>
      <c r="F22" s="209"/>
      <c r="G22" s="209">
        <v>68257.78105</v>
      </c>
      <c r="H22" s="209">
        <v>49745.29827999999</v>
      </c>
      <c r="I22" s="209">
        <v>54293.093449999986</v>
      </c>
      <c r="J22" s="180">
        <v>9.142160821716146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17838.7515376</v>
      </c>
      <c r="D23" s="209">
        <v>18463.6013199</v>
      </c>
      <c r="E23" s="180">
        <v>3.5027663285906527</v>
      </c>
      <c r="F23" s="209"/>
      <c r="G23" s="209">
        <v>82310.40609</v>
      </c>
      <c r="H23" s="209">
        <v>67437.01168999998</v>
      </c>
      <c r="I23" s="209">
        <v>61793.072940000005</v>
      </c>
      <c r="J23" s="180">
        <v>-8.36920054516132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1997.4661387</v>
      </c>
      <c r="D25" s="182">
        <v>2876.6064069</v>
      </c>
      <c r="E25" s="175">
        <v>44.01277454306015</v>
      </c>
      <c r="F25" s="182"/>
      <c r="G25" s="182">
        <v>109905.45378999999</v>
      </c>
      <c r="H25" s="182">
        <v>80978.22169</v>
      </c>
      <c r="I25" s="182">
        <v>102839.10352</v>
      </c>
      <c r="J25" s="175">
        <v>26.996001361560644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757.8287469000002</v>
      </c>
      <c r="D26" s="209">
        <v>1088.3814618000001</v>
      </c>
      <c r="E26" s="180">
        <v>43.618392183216855</v>
      </c>
      <c r="F26" s="209"/>
      <c r="G26" s="209">
        <v>15860.863420000003</v>
      </c>
      <c r="H26" s="209">
        <v>11302.75431</v>
      </c>
      <c r="I26" s="209">
        <v>13935.1633</v>
      </c>
      <c r="J26" s="180">
        <v>23.2899779805972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148.2195145</v>
      </c>
      <c r="D27" s="209">
        <v>140.692666</v>
      </c>
      <c r="E27" s="180">
        <v>-5.078176463734124</v>
      </c>
      <c r="F27" s="209"/>
      <c r="G27" s="209">
        <v>55047.978769999994</v>
      </c>
      <c r="H27" s="209">
        <v>40323.40483</v>
      </c>
      <c r="I27" s="209">
        <v>52861.80213999999</v>
      </c>
      <c r="J27" s="180">
        <v>31.09458976210169</v>
      </c>
      <c r="K27" s="159"/>
    </row>
    <row r="28" spans="1:11" s="161" customFormat="1" ht="15" customHeight="1">
      <c r="A28" s="94" t="s">
        <v>163</v>
      </c>
      <c r="B28" s="209">
        <v>1425.7293514999997</v>
      </c>
      <c r="C28" s="209">
        <v>1091.4178772999999</v>
      </c>
      <c r="D28" s="209">
        <v>1647.5322790999999</v>
      </c>
      <c r="E28" s="180">
        <v>50.953389473126606</v>
      </c>
      <c r="F28" s="209"/>
      <c r="G28" s="209">
        <v>38996.61159999999</v>
      </c>
      <c r="H28" s="209">
        <v>29352.062550000002</v>
      </c>
      <c r="I28" s="209">
        <v>36042.138080000004</v>
      </c>
      <c r="J28" s="180">
        <v>22.792522735340114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164</v>
      </c>
      <c r="B30" s="182"/>
      <c r="C30" s="182"/>
      <c r="D30" s="182"/>
      <c r="E30" s="175"/>
      <c r="F30" s="182"/>
      <c r="G30" s="182">
        <v>37348.55159</v>
      </c>
      <c r="H30" s="182">
        <v>28893.24048</v>
      </c>
      <c r="I30" s="182">
        <v>29939.460600000002</v>
      </c>
      <c r="J30" s="175">
        <v>3.6209857482901526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646.8275550000001</v>
      </c>
      <c r="D31" s="209">
        <v>560.6059379999999</v>
      </c>
      <c r="E31" s="180">
        <v>-13.329923305447338</v>
      </c>
      <c r="F31" s="209"/>
      <c r="G31" s="209">
        <v>16278.4009</v>
      </c>
      <c r="H31" s="209">
        <v>12600.89311</v>
      </c>
      <c r="I31" s="209">
        <v>12371.581590000002</v>
      </c>
      <c r="J31" s="180">
        <v>-1.8198037075484592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5902.6771297</v>
      </c>
      <c r="D32" s="209">
        <v>7182.515332300001</v>
      </c>
      <c r="E32" s="180">
        <v>21.682334548849852</v>
      </c>
      <c r="F32" s="209"/>
      <c r="G32" s="209">
        <v>21070.150690000002</v>
      </c>
      <c r="H32" s="209">
        <v>16292.34737</v>
      </c>
      <c r="I32" s="209">
        <v>17567.87901</v>
      </c>
      <c r="J32" s="180">
        <v>7.829023105342742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427441.56403999997</v>
      </c>
      <c r="I34" s="179">
        <v>399864.44411</v>
      </c>
      <c r="J34" s="175">
        <v>-6.451670181381644</v>
      </c>
      <c r="K34" s="159"/>
    </row>
    <row r="35" spans="1:11" s="161" customFormat="1" ht="12.75">
      <c r="A35" s="94" t="s">
        <v>18</v>
      </c>
      <c r="B35" s="209">
        <v>4570</v>
      </c>
      <c r="C35" s="209">
        <v>3364</v>
      </c>
      <c r="D35" s="209">
        <v>3948</v>
      </c>
      <c r="E35" s="180">
        <v>17.360285374554095</v>
      </c>
      <c r="F35" s="209"/>
      <c r="G35" s="209">
        <v>85762.66142000002</v>
      </c>
      <c r="H35" s="209">
        <v>64023.06111</v>
      </c>
      <c r="I35" s="209">
        <v>61208.39382</v>
      </c>
      <c r="J35" s="180">
        <v>-4.396333510458106</v>
      </c>
      <c r="K35" s="159"/>
    </row>
    <row r="36" spans="1:11" s="161" customFormat="1" ht="12.75">
      <c r="A36" s="94" t="s">
        <v>19</v>
      </c>
      <c r="B36" s="209">
        <v>107</v>
      </c>
      <c r="C36" s="209">
        <v>67</v>
      </c>
      <c r="D36" s="209">
        <v>119</v>
      </c>
      <c r="E36" s="180">
        <v>77.61194029850748</v>
      </c>
      <c r="F36" s="209"/>
      <c r="G36" s="209">
        <v>9045.54612</v>
      </c>
      <c r="H36" s="209">
        <v>4916.367760000001</v>
      </c>
      <c r="I36" s="209">
        <v>5572.677769999999</v>
      </c>
      <c r="J36" s="180">
        <v>13.349489746064052</v>
      </c>
      <c r="K36" s="159"/>
    </row>
    <row r="37" spans="1:12" s="161" customFormat="1" ht="12.75">
      <c r="A37" s="212" t="s">
        <v>20</v>
      </c>
      <c r="B37" s="209">
        <v>1183</v>
      </c>
      <c r="C37" s="209">
        <v>956</v>
      </c>
      <c r="D37" s="209">
        <v>677</v>
      </c>
      <c r="E37" s="180">
        <v>-29.18410041841004</v>
      </c>
      <c r="F37" s="209"/>
      <c r="G37" s="209">
        <v>6095.19609</v>
      </c>
      <c r="H37" s="209">
        <v>5294.47559</v>
      </c>
      <c r="I37" s="209">
        <v>4920.498820000001</v>
      </c>
      <c r="J37" s="180">
        <v>-7.063528080219157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353207.65958</v>
      </c>
      <c r="I38" s="209">
        <v>328162.8737</v>
      </c>
      <c r="J38" s="180">
        <v>-7.090668959382356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179</v>
      </c>
      <c r="B40" s="178"/>
      <c r="C40" s="178"/>
      <c r="D40" s="162"/>
      <c r="E40" s="178"/>
      <c r="F40" s="178"/>
      <c r="G40" s="178"/>
      <c r="H40" s="162"/>
      <c r="I40" s="208"/>
      <c r="J40" s="178"/>
    </row>
    <row r="44" spans="1:11" ht="12.7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</row>
    <row r="45" spans="1:11" ht="12.7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</row>
    <row r="46" spans="1:11" ht="12.7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</row>
    <row r="47" spans="1:11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1:11" ht="12.75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</row>
    <row r="51" spans="1:11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</row>
    <row r="52" spans="1:11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1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</sheetData>
  <sheetProtection/>
  <mergeCells count="12">
    <mergeCell ref="B4:B5"/>
    <mergeCell ref="C4:E4"/>
    <mergeCell ref="G4:G5"/>
    <mergeCell ref="H4:J4"/>
    <mergeCell ref="A49:K51"/>
    <mergeCell ref="A52:K55"/>
    <mergeCell ref="A56:K59"/>
    <mergeCell ref="A1:J1"/>
    <mergeCell ref="A2:J2"/>
    <mergeCell ref="B3:E3"/>
    <mergeCell ref="G3:J3"/>
    <mergeCell ref="A44:K4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N28" sqref="N28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7" t="s">
        <v>178</v>
      </c>
      <c r="B1" s="227"/>
      <c r="C1" s="227"/>
      <c r="D1" s="227"/>
      <c r="E1" s="227"/>
      <c r="F1" s="227"/>
      <c r="G1" s="227"/>
      <c r="H1" s="227"/>
      <c r="I1" s="227"/>
      <c r="J1" s="227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8" t="s">
        <v>171</v>
      </c>
      <c r="B2" s="228"/>
      <c r="C2" s="228"/>
      <c r="D2" s="228"/>
      <c r="E2" s="228"/>
      <c r="F2" s="228"/>
      <c r="G2" s="228"/>
      <c r="H2" s="228"/>
      <c r="I2" s="228"/>
      <c r="J2" s="228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2" t="s">
        <v>3</v>
      </c>
      <c r="C3" s="232"/>
      <c r="D3" s="232"/>
      <c r="E3" s="232"/>
      <c r="F3" s="163"/>
      <c r="G3" s="232" t="s">
        <v>182</v>
      </c>
      <c r="H3" s="232"/>
      <c r="I3" s="232"/>
      <c r="J3" s="232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23">
        <v>2015</v>
      </c>
      <c r="C4" s="231" t="s">
        <v>192</v>
      </c>
      <c r="D4" s="231"/>
      <c r="E4" s="231"/>
      <c r="F4" s="163"/>
      <c r="G4" s="223">
        <v>2015</v>
      </c>
      <c r="H4" s="231" t="s">
        <v>192</v>
      </c>
      <c r="I4" s="231"/>
      <c r="J4" s="231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24"/>
      <c r="C5" s="170">
        <v>2015</v>
      </c>
      <c r="D5" s="170">
        <v>2016</v>
      </c>
      <c r="E5" s="171" t="s">
        <v>169</v>
      </c>
      <c r="F5" s="172"/>
      <c r="G5" s="224"/>
      <c r="H5" s="170">
        <v>2015</v>
      </c>
      <c r="I5" s="170">
        <v>2016</v>
      </c>
      <c r="J5" s="171" t="s">
        <v>169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170</v>
      </c>
      <c r="B7" s="166"/>
      <c r="C7" s="173"/>
      <c r="D7" s="173"/>
      <c r="E7" s="163"/>
      <c r="F7" s="163"/>
      <c r="G7" s="174">
        <v>838931.10853</v>
      </c>
      <c r="H7" s="174">
        <v>607231.67848</v>
      </c>
      <c r="I7" s="174">
        <v>593525.2514200002</v>
      </c>
      <c r="J7" s="175">
        <v>-2.2571989482349153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594708.87823</v>
      </c>
      <c r="I9" s="179">
        <v>583139.7215100002</v>
      </c>
      <c r="J9" s="175">
        <v>-1.9453479077750586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1342059.3276729002</v>
      </c>
      <c r="D11" s="182">
        <v>1587943.2174515</v>
      </c>
      <c r="E11" s="175">
        <v>18.321387490742055</v>
      </c>
      <c r="F11" s="182"/>
      <c r="G11" s="182">
        <v>747315.53657</v>
      </c>
      <c r="H11" s="182">
        <v>540089.6395500001</v>
      </c>
      <c r="I11" s="182">
        <v>525260.8019300001</v>
      </c>
      <c r="J11" s="175">
        <v>-2.7456252692340684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11.295</v>
      </c>
      <c r="D12" s="178">
        <v>143.5745815</v>
      </c>
      <c r="E12" s="180">
        <v>1171.1339663567949</v>
      </c>
      <c r="F12" s="178"/>
      <c r="G12" s="178">
        <v>13.372290000000001</v>
      </c>
      <c r="H12" s="178">
        <v>5.74929</v>
      </c>
      <c r="I12" s="178">
        <v>64.6209</v>
      </c>
      <c r="J12" s="180">
        <v>1023.9805262910725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161</v>
      </c>
      <c r="B14" s="178">
        <v>214328.24462</v>
      </c>
      <c r="C14" s="178">
        <v>159215.51</v>
      </c>
      <c r="D14" s="178">
        <v>139534.65</v>
      </c>
      <c r="E14" s="180">
        <v>-12.361144966341541</v>
      </c>
      <c r="F14" s="209"/>
      <c r="G14" s="178">
        <v>95225.36948000001</v>
      </c>
      <c r="H14" s="178">
        <v>72143.58049</v>
      </c>
      <c r="I14" s="178">
        <v>49791.77262</v>
      </c>
      <c r="J14" s="180">
        <v>-30.982393330336905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0.5</v>
      </c>
      <c r="E15" s="180">
        <v>233.33333333333337</v>
      </c>
      <c r="F15" s="209"/>
      <c r="G15" s="178">
        <v>0.46204</v>
      </c>
      <c r="H15" s="178">
        <v>0.46204</v>
      </c>
      <c r="I15" s="178">
        <v>1.24453</v>
      </c>
      <c r="J15" s="180">
        <v>169.35546705912907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1182832.3696729</v>
      </c>
      <c r="D16" s="178">
        <v>1448264.48787</v>
      </c>
      <c r="E16" s="180">
        <v>22.44038335461707</v>
      </c>
      <c r="F16" s="209"/>
      <c r="G16" s="178">
        <v>652076.31737</v>
      </c>
      <c r="H16" s="178">
        <v>467939.8323400001</v>
      </c>
      <c r="I16" s="178">
        <v>475403.14125000004</v>
      </c>
      <c r="J16" s="180">
        <v>1.594929175547776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176</v>
      </c>
      <c r="B18" s="182">
        <v>19649.6522453</v>
      </c>
      <c r="C18" s="182">
        <v>14218.346813699998</v>
      </c>
      <c r="D18" s="182">
        <v>16413.5017229</v>
      </c>
      <c r="E18" s="175">
        <v>15.438889893196844</v>
      </c>
      <c r="F18" s="182"/>
      <c r="G18" s="182">
        <v>67621.7981</v>
      </c>
      <c r="H18" s="182">
        <v>48687.19037</v>
      </c>
      <c r="I18" s="182">
        <v>51724.68024</v>
      </c>
      <c r="J18" s="175">
        <v>6.238786520471805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204.21338</v>
      </c>
      <c r="D19" s="209">
        <v>84.63004000000001</v>
      </c>
      <c r="E19" s="180">
        <v>-58.55803375861072</v>
      </c>
      <c r="F19" s="211"/>
      <c r="G19" s="209">
        <v>2520.96915</v>
      </c>
      <c r="H19" s="209">
        <v>1927.5295499999997</v>
      </c>
      <c r="I19" s="209">
        <v>1189.71793</v>
      </c>
      <c r="J19" s="180">
        <v>-38.2775776381742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9795.471579899999</v>
      </c>
      <c r="D20" s="209">
        <v>11798.828620400001</v>
      </c>
      <c r="E20" s="180">
        <v>20.451869255695954</v>
      </c>
      <c r="F20" s="209"/>
      <c r="G20" s="209">
        <v>45606.65769000001</v>
      </c>
      <c r="H20" s="209">
        <v>33112.889409999996</v>
      </c>
      <c r="I20" s="209">
        <v>34871.17124</v>
      </c>
      <c r="J20" s="180">
        <v>5.309961955385916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576.5051592</v>
      </c>
      <c r="D21" s="209">
        <v>562.7443358999999</v>
      </c>
      <c r="E21" s="180">
        <v>-2.3869384480610023</v>
      </c>
      <c r="F21" s="209"/>
      <c r="G21" s="209">
        <v>7548.5695</v>
      </c>
      <c r="H21" s="209">
        <v>6024.48832</v>
      </c>
      <c r="I21" s="209">
        <v>6502.68239</v>
      </c>
      <c r="J21" s="180">
        <v>7.937505139025646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3642.1566945999994</v>
      </c>
      <c r="D22" s="209">
        <v>3967.2987266</v>
      </c>
      <c r="E22" s="180">
        <v>8.927184063279554</v>
      </c>
      <c r="F22" s="209"/>
      <c r="G22" s="209">
        <v>11945.601759999998</v>
      </c>
      <c r="H22" s="209">
        <v>7622.283090000001</v>
      </c>
      <c r="I22" s="209">
        <v>9161.108679999998</v>
      </c>
      <c r="J22" s="180">
        <v>20.188512704531377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1066.0516867000001</v>
      </c>
      <c r="D24" s="182">
        <v>996.1793899999999</v>
      </c>
      <c r="E24" s="175">
        <v>-6.554306659960588</v>
      </c>
      <c r="F24" s="182"/>
      <c r="G24" s="182">
        <v>6852.126850000001</v>
      </c>
      <c r="H24" s="182">
        <v>5214.609689999999</v>
      </c>
      <c r="I24" s="182">
        <v>5147.7889</v>
      </c>
      <c r="J24" s="175">
        <v>-1.2814149854425665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148.72191</v>
      </c>
      <c r="D25" s="209">
        <v>77.44430000000003</v>
      </c>
      <c r="E25" s="180">
        <v>-47.92677151604627</v>
      </c>
      <c r="F25" s="209"/>
      <c r="G25" s="209">
        <v>2382.0689600000005</v>
      </c>
      <c r="H25" s="209">
        <v>1947.7378899999999</v>
      </c>
      <c r="I25" s="209">
        <v>2409.28545</v>
      </c>
      <c r="J25" s="180">
        <v>23.696595027989105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2.986</v>
      </c>
      <c r="E26" s="180">
        <v>817.6398279041182</v>
      </c>
      <c r="F26" s="209"/>
      <c r="G26" s="209">
        <v>99.92746</v>
      </c>
      <c r="H26" s="209">
        <v>99.92746</v>
      </c>
      <c r="I26" s="209">
        <v>612.13933</v>
      </c>
      <c r="J26" s="180">
        <v>512.583698214685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163</v>
      </c>
      <c r="B27" s="209">
        <v>1394.6953767000002</v>
      </c>
      <c r="C27" s="209">
        <v>917.0043767000001</v>
      </c>
      <c r="D27" s="209">
        <v>915.7490899999999</v>
      </c>
      <c r="E27" s="180">
        <v>-0.1368899355221771</v>
      </c>
      <c r="F27" s="209"/>
      <c r="G27" s="209">
        <v>4370.13043</v>
      </c>
      <c r="H27" s="209">
        <v>3166.94434</v>
      </c>
      <c r="I27" s="209">
        <v>2126.36412</v>
      </c>
      <c r="J27" s="180">
        <v>-32.85754684277147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164</v>
      </c>
      <c r="B29" s="182"/>
      <c r="C29" s="182"/>
      <c r="D29" s="182"/>
      <c r="E29" s="175"/>
      <c r="F29" s="182"/>
      <c r="G29" s="182">
        <v>1111.0808399999999</v>
      </c>
      <c r="H29" s="182">
        <v>717.43862</v>
      </c>
      <c r="I29" s="182">
        <v>1006.4504400000002</v>
      </c>
      <c r="J29" s="175">
        <v>40.28383919449445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8.2585564</v>
      </c>
      <c r="D30" s="209">
        <v>13.223631400000002</v>
      </c>
      <c r="E30" s="180">
        <v>60.12037406440675</v>
      </c>
      <c r="F30" s="209"/>
      <c r="G30" s="209">
        <v>188.15785</v>
      </c>
      <c r="H30" s="209">
        <v>98.11976</v>
      </c>
      <c r="I30" s="209">
        <v>355.64339000000007</v>
      </c>
      <c r="J30" s="180">
        <v>262.4584793114048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219.66406999999998</v>
      </c>
      <c r="D31" s="209">
        <v>200.978633</v>
      </c>
      <c r="E31" s="180">
        <v>-8.506369293803942</v>
      </c>
      <c r="F31" s="209"/>
      <c r="G31" s="209">
        <v>922.9229899999999</v>
      </c>
      <c r="H31" s="209">
        <v>619.31886</v>
      </c>
      <c r="I31" s="209">
        <v>650.8070500000001</v>
      </c>
      <c r="J31" s="180">
        <v>5.084326028760074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12522.800249999997</v>
      </c>
      <c r="I33" s="179">
        <v>10385.529910000005</v>
      </c>
      <c r="J33" s="175">
        <v>-17.06703211208685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39</v>
      </c>
      <c r="D34" s="209">
        <v>15</v>
      </c>
      <c r="E34" s="180">
        <v>-61.53846153846153</v>
      </c>
      <c r="F34" s="209"/>
      <c r="G34" s="209">
        <v>1147.96831</v>
      </c>
      <c r="H34" s="209">
        <v>977.6733999999999</v>
      </c>
      <c r="I34" s="209">
        <v>474.08785</v>
      </c>
      <c r="J34" s="180">
        <v>-51.5085661530732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11015.722969999997</v>
      </c>
      <c r="I37" s="209">
        <v>9803.305570000004</v>
      </c>
      <c r="J37" s="180">
        <v>-11.006244468037792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10" ht="14.25">
      <c r="A39" s="86" t="s">
        <v>177</v>
      </c>
      <c r="B39" s="178"/>
      <c r="C39" s="178"/>
      <c r="D39" s="162"/>
      <c r="E39" s="178"/>
      <c r="F39" s="178"/>
      <c r="G39" s="178"/>
      <c r="H39" s="162"/>
      <c r="I39" s="208"/>
      <c r="J39" s="178"/>
    </row>
    <row r="40" spans="12:33" ht="12.75"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B7" sqref="B7"/>
    </sheetView>
  </sheetViews>
  <sheetFormatPr defaultColWidth="13.140625" defaultRowHeight="12.75"/>
  <cols>
    <col min="1" max="1" width="18.57421875" style="125" customWidth="1"/>
    <col min="2" max="2" width="13.140625" style="125" customWidth="1"/>
    <col min="3" max="3" width="16.28125" style="125" customWidth="1"/>
    <col min="4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4" t="s">
        <v>146</v>
      </c>
      <c r="B1" s="234"/>
      <c r="C1" s="234"/>
      <c r="D1" s="234"/>
      <c r="E1" s="234"/>
      <c r="F1" s="234"/>
      <c r="G1" s="234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5" t="s">
        <v>133</v>
      </c>
      <c r="B2" s="235"/>
      <c r="C2" s="235"/>
      <c r="D2" s="235"/>
      <c r="E2" s="235"/>
      <c r="F2" s="235"/>
      <c r="G2" s="235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6" t="s">
        <v>137</v>
      </c>
      <c r="B3" s="236"/>
      <c r="C3" s="236"/>
      <c r="D3" s="236"/>
      <c r="E3" s="236"/>
      <c r="F3" s="236"/>
      <c r="G3" s="236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165</v>
      </c>
      <c r="B6" s="104">
        <v>669.52</v>
      </c>
      <c r="C6" s="104">
        <v>865.94</v>
      </c>
      <c r="D6" s="104">
        <v>910.76</v>
      </c>
      <c r="E6" s="104">
        <v>1001.84</v>
      </c>
      <c r="F6" s="104">
        <v>543.93</v>
      </c>
      <c r="G6" s="104">
        <v>507.11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166</v>
      </c>
      <c r="B7" s="104">
        <v>655.18</v>
      </c>
      <c r="C7" s="104">
        <v>874.06</v>
      </c>
      <c r="D7" s="104">
        <v>919.29</v>
      </c>
      <c r="E7" s="104">
        <v>1011.22</v>
      </c>
      <c r="F7" s="104">
        <v>551.54</v>
      </c>
      <c r="G7" s="104">
        <v>492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168</v>
      </c>
      <c r="B8" s="104">
        <v>637.78</v>
      </c>
      <c r="C8" s="104">
        <v>850.85</v>
      </c>
      <c r="D8" s="104">
        <v>894.89</v>
      </c>
      <c r="E8" s="104">
        <v>984.38</v>
      </c>
      <c r="F8" s="104">
        <v>529.83</v>
      </c>
      <c r="G8" s="104">
        <v>478.94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167</v>
      </c>
      <c r="B9" s="104">
        <v>637.57</v>
      </c>
      <c r="C9" s="104">
        <v>850.56</v>
      </c>
      <c r="D9" s="104">
        <v>894.58</v>
      </c>
      <c r="E9" s="104">
        <v>984.04</v>
      </c>
      <c r="F9" s="104">
        <v>529.65</v>
      </c>
      <c r="G9" s="104">
        <v>478.77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172</v>
      </c>
      <c r="B10" s="124">
        <v>630.6306306306307</v>
      </c>
      <c r="C10" s="124">
        <v>838.5308385308385</v>
      </c>
      <c r="D10" s="124">
        <v>873.1808731808732</v>
      </c>
      <c r="E10" s="124">
        <v>921.6909216909216</v>
      </c>
      <c r="F10" s="124">
        <v>516.978516978517</v>
      </c>
      <c r="G10" s="124">
        <v>414.4144144144144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175</v>
      </c>
      <c r="B11" s="124">
        <v>646.23</v>
      </c>
      <c r="C11" s="124">
        <v>859.28</v>
      </c>
      <c r="D11" s="124">
        <v>894.78</v>
      </c>
      <c r="E11" s="124">
        <v>944.49</v>
      </c>
      <c r="F11" s="124">
        <v>529.77</v>
      </c>
      <c r="G11" s="124">
        <v>424.67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181</v>
      </c>
      <c r="B12" s="124">
        <v>609.91</v>
      </c>
      <c r="C12" s="124">
        <v>878.21</v>
      </c>
      <c r="D12" s="124">
        <v>923.66</v>
      </c>
      <c r="E12" s="124">
        <v>1045.35</v>
      </c>
      <c r="F12" s="124">
        <v>514.61</v>
      </c>
      <c r="G12" s="124">
        <v>395.85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184</v>
      </c>
      <c r="B13" s="124">
        <v>632.9210218023035</v>
      </c>
      <c r="C13" s="124">
        <v>911.3454136047591</v>
      </c>
      <c r="D13" s="124">
        <v>940.4</v>
      </c>
      <c r="E13" s="124">
        <v>1064.29</v>
      </c>
      <c r="F13" s="124">
        <v>523.94</v>
      </c>
      <c r="G13" s="124">
        <v>403.03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102" t="s">
        <v>186</v>
      </c>
      <c r="B14" s="124">
        <v>583.6889729713876</v>
      </c>
      <c r="C14" s="204" t="s">
        <v>134</v>
      </c>
      <c r="D14" s="124">
        <v>923.9297813366184</v>
      </c>
      <c r="E14" s="124">
        <v>962.0602167568599</v>
      </c>
      <c r="F14" s="124">
        <v>483.9632187953716</v>
      </c>
      <c r="G14" s="124">
        <v>369.57191253464737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213" t="s">
        <v>187</v>
      </c>
      <c r="B15" s="204">
        <v>584.3745870468528</v>
      </c>
      <c r="C15" s="204">
        <v>879.4984362840823</v>
      </c>
      <c r="D15" s="204">
        <v>925.0150498480332</v>
      </c>
      <c r="E15" s="204">
        <v>963.1902741274758</v>
      </c>
      <c r="F15" s="204">
        <v>484.5316927775412</v>
      </c>
      <c r="G15" s="204">
        <v>370.0060199392133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213" t="s">
        <v>188</v>
      </c>
      <c r="B16" s="204">
        <v>605.2587557218243</v>
      </c>
      <c r="C16" s="204">
        <v>910.9296348677707</v>
      </c>
      <c r="D16" s="204">
        <v>958.0729047858022</v>
      </c>
      <c r="E16" s="204">
        <v>997.612421491248</v>
      </c>
      <c r="F16" s="204">
        <v>501.8477120306583</v>
      </c>
      <c r="G16" s="204">
        <v>383.22916191432085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190</v>
      </c>
      <c r="B17" s="204">
        <v>558.9514429615459</v>
      </c>
      <c r="C17" s="204">
        <v>895.2190222833316</v>
      </c>
      <c r="D17" s="204">
        <v>941.5492221009998</v>
      </c>
      <c r="E17" s="204">
        <v>971.4396735962697</v>
      </c>
      <c r="F17" s="204">
        <v>446.862249854284</v>
      </c>
      <c r="G17" s="204">
        <v>328.7949664479682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196</v>
      </c>
      <c r="B18" s="124">
        <v>559.3527062800053</v>
      </c>
      <c r="C18" s="124">
        <v>895.8616873308108</v>
      </c>
      <c r="D18" s="124">
        <v>942.225146942255</v>
      </c>
      <c r="E18" s="124">
        <v>972.1370563689933</v>
      </c>
      <c r="F18" s="124">
        <v>447.1830459297369</v>
      </c>
      <c r="G18" s="124">
        <v>329.03100369412084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38.25">
      <c r="A19" s="103" t="s">
        <v>195</v>
      </c>
      <c r="B19" s="205">
        <f aca="true" t="shared" si="0" ref="B19:G19">(B18/B6)-1</f>
        <v>-0.16454668078622692</v>
      </c>
      <c r="C19" s="205">
        <f t="shared" si="0"/>
        <v>0.03455399603992282</v>
      </c>
      <c r="D19" s="205">
        <f t="shared" si="0"/>
        <v>0.03454823108421001</v>
      </c>
      <c r="E19" s="205">
        <f t="shared" si="0"/>
        <v>-0.02964839059231683</v>
      </c>
      <c r="F19" s="205">
        <f t="shared" si="0"/>
        <v>-0.17786655281058783</v>
      </c>
      <c r="G19" s="205">
        <f t="shared" si="0"/>
        <v>-0.35116443435522704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3" t="s">
        <v>174</v>
      </c>
      <c r="B20" s="233"/>
      <c r="C20" s="233"/>
      <c r="D20" s="233"/>
      <c r="E20" s="233"/>
      <c r="F20" s="233"/>
      <c r="G20" s="233"/>
      <c r="H20" s="121"/>
      <c r="I20" s="121"/>
      <c r="J20" s="121"/>
    </row>
    <row r="21" spans="1:7" s="121" customFormat="1" ht="12.75">
      <c r="A21" s="126" t="s">
        <v>197</v>
      </c>
      <c r="B21" s="127"/>
      <c r="C21" s="128"/>
      <c r="D21" s="129">
        <v>668.63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7" t="s">
        <v>95</v>
      </c>
      <c r="B1" s="237"/>
      <c r="C1" s="237"/>
      <c r="D1" s="237"/>
      <c r="E1" s="237"/>
      <c r="F1" s="237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7" t="s">
        <v>80</v>
      </c>
      <c r="B2" s="237"/>
      <c r="C2" s="237"/>
      <c r="D2" s="237"/>
      <c r="E2" s="237"/>
      <c r="F2" s="237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38" t="s">
        <v>136</v>
      </c>
      <c r="B3" s="238"/>
      <c r="C3" s="238"/>
      <c r="D3" s="238"/>
      <c r="E3" s="238"/>
      <c r="F3" s="238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165</v>
      </c>
      <c r="B6" s="105">
        <v>461.5</v>
      </c>
      <c r="C6" s="105">
        <v>315.5</v>
      </c>
      <c r="D6" s="105">
        <v>301.5</v>
      </c>
      <c r="E6" s="105">
        <v>124</v>
      </c>
      <c r="F6" s="105">
        <v>265.75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166</v>
      </c>
      <c r="B7" s="105">
        <v>441.5</v>
      </c>
      <c r="C7" s="105">
        <v>315.5</v>
      </c>
      <c r="D7" s="105">
        <v>301.5</v>
      </c>
      <c r="E7" s="105">
        <v>123.5</v>
      </c>
      <c r="F7" s="105">
        <v>252.38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168</v>
      </c>
      <c r="B8" s="105">
        <v>416</v>
      </c>
      <c r="C8" s="105">
        <v>315.5</v>
      </c>
      <c r="D8" s="105">
        <v>301.5</v>
      </c>
      <c r="E8" s="105">
        <v>123.5</v>
      </c>
      <c r="F8" s="105">
        <v>239.4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167</v>
      </c>
      <c r="B9" s="105">
        <v>403.63</v>
      </c>
      <c r="C9" s="105">
        <v>315.5</v>
      </c>
      <c r="D9" s="105">
        <v>301.5</v>
      </c>
      <c r="E9" s="105">
        <v>123.5</v>
      </c>
      <c r="F9" s="105">
        <v>229.83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172</v>
      </c>
      <c r="B10" s="105">
        <v>388.75</v>
      </c>
      <c r="C10" s="105">
        <v>315.5</v>
      </c>
      <c r="D10" s="105">
        <v>301.5</v>
      </c>
      <c r="E10" s="105">
        <v>122.6</v>
      </c>
      <c r="F10" s="105">
        <v>203.4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175</v>
      </c>
      <c r="B11" s="105">
        <v>362.5</v>
      </c>
      <c r="C11" s="105">
        <v>315.5</v>
      </c>
      <c r="D11" s="105">
        <v>301.5</v>
      </c>
      <c r="E11" s="105">
        <v>114.5</v>
      </c>
      <c r="F11" s="105">
        <v>233.13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181</v>
      </c>
      <c r="B12" s="105">
        <v>360</v>
      </c>
      <c r="C12" s="105">
        <v>315.5</v>
      </c>
      <c r="D12" s="105">
        <v>301.5</v>
      </c>
      <c r="E12" s="105">
        <v>114.5</v>
      </c>
      <c r="F12" s="105">
        <v>256.38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184</v>
      </c>
      <c r="B13" s="105">
        <v>356.13</v>
      </c>
      <c r="C13" s="105">
        <v>315.5</v>
      </c>
      <c r="D13" s="105">
        <v>301.5</v>
      </c>
      <c r="E13" s="105">
        <v>114.13</v>
      </c>
      <c r="F13" s="105">
        <v>238.25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186</v>
      </c>
      <c r="B14" s="198">
        <v>351</v>
      </c>
      <c r="C14" s="198">
        <v>315.5</v>
      </c>
      <c r="D14" s="198">
        <v>301.5</v>
      </c>
      <c r="E14" s="198">
        <v>110.5</v>
      </c>
      <c r="F14" s="198">
        <v>200.375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06" t="s">
        <v>187</v>
      </c>
      <c r="B15" s="198">
        <v>347</v>
      </c>
      <c r="C15" s="198">
        <v>315.5</v>
      </c>
      <c r="D15" s="198">
        <v>301.5</v>
      </c>
      <c r="E15" s="198">
        <v>110.5</v>
      </c>
      <c r="F15" s="198">
        <v>207.25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188</v>
      </c>
      <c r="B16" s="198">
        <v>340.63</v>
      </c>
      <c r="C16" s="198">
        <v>304.5</v>
      </c>
      <c r="D16" s="198">
        <v>290.5</v>
      </c>
      <c r="E16" s="203">
        <v>110.5</v>
      </c>
      <c r="F16" s="203">
        <v>170.2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190</v>
      </c>
      <c r="B17" s="198">
        <v>337</v>
      </c>
      <c r="C17" s="198">
        <v>230.5</v>
      </c>
      <c r="D17" s="198">
        <v>216.5</v>
      </c>
      <c r="E17" s="203">
        <v>109.75</v>
      </c>
      <c r="F17" s="203">
        <v>188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196</v>
      </c>
      <c r="B18" s="198">
        <f>338.9</f>
        <v>338.9</v>
      </c>
      <c r="C18" s="198">
        <v>320</v>
      </c>
      <c r="D18" s="198">
        <v>226.9</v>
      </c>
      <c r="E18" s="214">
        <v>109</v>
      </c>
      <c r="F18" s="214">
        <v>183.1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38.25">
      <c r="A19" s="201" t="s">
        <v>195</v>
      </c>
      <c r="B19" s="206">
        <f>(B18/B6)-1</f>
        <v>-0.26565547128927414</v>
      </c>
      <c r="C19" s="206">
        <f>(C18/C6)-1</f>
        <v>0.014263074484944571</v>
      </c>
      <c r="D19" s="206">
        <f>(D18/D6)-1</f>
        <v>-0.24742951907131006</v>
      </c>
      <c r="E19" s="206">
        <f>(E18/E6)-1</f>
        <v>-0.12096774193548387</v>
      </c>
      <c r="F19" s="206">
        <f>(F18/F6)-1</f>
        <v>-0.31100658513640644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39" t="s">
        <v>191</v>
      </c>
      <c r="B20" s="240"/>
      <c r="C20" s="240"/>
      <c r="D20" s="240"/>
      <c r="E20" s="240"/>
      <c r="F20" s="240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I38" sqref="I38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 ht="12.75">
      <c r="A36" s="241"/>
      <c r="B36" s="241"/>
      <c r="C36" s="241"/>
      <c r="D36" s="241"/>
      <c r="E36" s="241"/>
      <c r="F36" s="241"/>
      <c r="G36" s="241"/>
      <c r="H36" s="241"/>
      <c r="I36" s="241"/>
      <c r="J36" s="241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