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2245" windowWidth="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  <sheet name="Hoja1" sheetId="8" r:id="rId8"/>
  </sheets>
  <definedNames>
    <definedName name="_xlnm.Print_Area" localSheetId="0">'BUSHEL'!$A$1:$K$42</definedName>
    <definedName name="_xlnm.Print_Area" localSheetId="5">'Datos'!$A$1:$M$3</definedName>
    <definedName name="_xlnm.Print_Area" localSheetId="1">'TONELADA'!$A$1:$L$53</definedName>
  </definedNames>
  <calcPr fullCalcOnLoad="1"/>
</workbook>
</file>

<file path=xl/sharedStrings.xml><?xml version="1.0" encoding="utf-8"?>
<sst xmlns="http://schemas.openxmlformats.org/spreadsheetml/2006/main" count="262" uniqueCount="154">
  <si>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</si>
  <si>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</si>
  <si>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</si>
  <si>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</si>
  <si>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</si>
  <si>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</si>
  <si>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</si>
  <si>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</si>
  <si>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</si>
  <si>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</si>
  <si>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</si>
  <si>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</si>
  <si>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</si>
  <si>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</si>
  <si>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</si>
  <si>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</si>
  <si>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</si>
  <si>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</si>
  <si>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</si>
  <si>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</si>
  <si>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</si>
  <si>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</si>
  <si>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</si>
  <si>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 xml:space="preserve">Trigo: </t>
  </si>
  <si>
    <t xml:space="preserve">Maiz: </t>
  </si>
  <si>
    <t>Contrato</t>
  </si>
  <si>
    <t>Futuro</t>
  </si>
  <si>
    <t>Septiembre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</si>
  <si>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</si>
  <si>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</si>
  <si>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</si>
  <si>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</si>
  <si>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</si>
  <si>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</si>
  <si>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</si>
  <si>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Premios/descuentos</t>
  </si>
  <si>
    <t>MAÍZ</t>
  </si>
  <si>
    <t>YELLOW Nro. 2</t>
  </si>
  <si>
    <t>datos</t>
  </si>
  <si>
    <t>srw</t>
  </si>
  <si>
    <t>hrw</t>
  </si>
  <si>
    <t>corn</t>
  </si>
  <si>
    <t>Name</t>
  </si>
  <si>
    <t>/CZ6</t>
  </si>
  <si>
    <t>SRW</t>
  </si>
  <si>
    <t>FOB GOLFO 13%</t>
  </si>
  <si>
    <t>FOB GOLFO 12,5%</t>
  </si>
  <si>
    <t>/CN7</t>
  </si>
  <si>
    <t>/CZ7</t>
  </si>
  <si>
    <t>/WZ6</t>
  </si>
  <si>
    <t>WHEAT SRW DEC6/d</t>
  </si>
  <si>
    <t>/WH7</t>
  </si>
  <si>
    <t>WHEAT SRW MAR7/d</t>
  </si>
  <si>
    <t>/WK7</t>
  </si>
  <si>
    <t>WHEAT SRW MAY7/d</t>
  </si>
  <si>
    <t>/KWZ6</t>
  </si>
  <si>
    <t>WHEAT HRW DEC6/d</t>
  </si>
  <si>
    <t>/KWH7</t>
  </si>
  <si>
    <t>WHEAT HRW MAR7/d</t>
  </si>
  <si>
    <t>/KWK7</t>
  </si>
  <si>
    <t>WHEAT HRW MAY7/d</t>
  </si>
  <si>
    <t>/WN7</t>
  </si>
  <si>
    <t>WHEAT SRW JUL7/d</t>
  </si>
  <si>
    <t>/KWN7</t>
  </si>
  <si>
    <t>WHEAT HRW JUL7/d</t>
  </si>
  <si>
    <t>/CH7</t>
  </si>
  <si>
    <t>/CK7</t>
  </si>
  <si>
    <t>/CU7</t>
  </si>
  <si>
    <t>/CN8</t>
  </si>
  <si>
    <t>/CZ8</t>
  </si>
  <si>
    <t>OCT</t>
  </si>
  <si>
    <t>NOV</t>
  </si>
  <si>
    <t>UD$/TON</t>
  </si>
  <si>
    <t>USDCENT/BUSHEL</t>
  </si>
  <si>
    <t>FECHA</t>
  </si>
  <si>
    <t>/WU7</t>
  </si>
  <si>
    <t>WHEAT SRW SEP7/d</t>
  </si>
  <si>
    <t>/KWU7</t>
  </si>
  <si>
    <t>WHEAT HRW SEP7/d</t>
  </si>
  <si>
    <t>/WZ7</t>
  </si>
  <si>
    <t>WHEAT SRW DEC7/d</t>
  </si>
  <si>
    <t>/KWZ7</t>
  </si>
  <si>
    <t>WHEAT HRW DEC7/d</t>
  </si>
  <si>
    <t>/WH8</t>
  </si>
  <si>
    <t>WHEAT SRW MAR8/d</t>
  </si>
  <si>
    <t>/KWH8</t>
  </si>
  <si>
    <t>WHEAT HRW MAR8/d</t>
  </si>
  <si>
    <t>/WK8</t>
  </si>
  <si>
    <t>WHEAT SRW MAY8/d</t>
  </si>
  <si>
    <t>/KWK8</t>
  </si>
  <si>
    <t>WHEAT HRW MAY8/d</t>
  </si>
  <si>
    <t>/WN8</t>
  </si>
  <si>
    <t>WHEAT SRW JUL8/d</t>
  </si>
  <si>
    <t>/KWN8</t>
  </si>
  <si>
    <t>WHEAT HRW JUL8/d</t>
  </si>
  <si>
    <t>/CH8</t>
  </si>
  <si>
    <t>/CK8</t>
  </si>
  <si>
    <t>/CU8</t>
  </si>
  <si>
    <t>/CN9</t>
  </si>
  <si>
    <t>/CZ9</t>
  </si>
  <si>
    <t>MES</t>
  </si>
  <si>
    <t>año</t>
  </si>
  <si>
    <t>CORN DEC6/d</t>
  </si>
  <si>
    <t>CORN MAR7/d</t>
  </si>
  <si>
    <t>CORN MAY7/d</t>
  </si>
  <si>
    <t>CORN JUL7/d</t>
  </si>
  <si>
    <t>CORN SEP7/d</t>
  </si>
  <si>
    <t>CORN DEC7/d</t>
  </si>
  <si>
    <t>CORN MAR8/d</t>
  </si>
  <si>
    <t>CORN MAY8/d</t>
  </si>
  <si>
    <t>CORN JUL8/d</t>
  </si>
  <si>
    <t>CORN SEP8/d</t>
  </si>
  <si>
    <t>CORN DEC8/d</t>
  </si>
  <si>
    <t>CORN JUL9/d</t>
  </si>
  <si>
    <t>CORN DEC9/d</t>
  </si>
  <si>
    <t>septiembre</t>
  </si>
  <si>
    <t>octubre</t>
  </si>
  <si>
    <t>Noviembre</t>
  </si>
  <si>
    <t>Diciembre</t>
  </si>
  <si>
    <t xml:space="preserve"> +Z</t>
  </si>
  <si>
    <t>ENE</t>
  </si>
  <si>
    <t>FEB</t>
  </si>
  <si>
    <t>No hay precio</t>
  </si>
  <si>
    <t>/KWU8</t>
  </si>
  <si>
    <t>WHEAT HRW SEP8/d</t>
  </si>
  <si>
    <t>Octubre</t>
  </si>
  <si>
    <t xml:space="preserve">      </t>
  </si>
  <si>
    <t>Set Date</t>
  </si>
  <si>
    <t>Settle</t>
  </si>
  <si>
    <t>enero</t>
  </si>
  <si>
    <t>Febrero</t>
  </si>
  <si>
    <t xml:space="preserve"> +H</t>
  </si>
  <si>
    <t>Enero</t>
  </si>
  <si>
    <t>/WU8</t>
  </si>
  <si>
    <t>WHEAT SRW SEP8/d</t>
  </si>
  <si>
    <t>/WZ8</t>
  </si>
  <si>
    <t>WHEAT SRW DEC8/d</t>
  </si>
  <si>
    <t>/KWZ8</t>
  </si>
  <si>
    <t>WHEAT HRW DEC8/d</t>
  </si>
  <si>
    <t>/WH9</t>
  </si>
  <si>
    <t>WHEAT SRW MAR9/d</t>
  </si>
  <si>
    <t>/KWH9</t>
  </si>
  <si>
    <t>WHEAT HRW MAR9/d</t>
  </si>
  <si>
    <t>/WK9</t>
  </si>
  <si>
    <t>WHEAT SRW MAY9/d</t>
  </si>
  <si>
    <t>/KWK9</t>
  </si>
  <si>
    <t>WHEAT HRW MAY9/d</t>
  </si>
  <si>
    <t>/WN9</t>
  </si>
  <si>
    <t>WHEAT SRW JUL9/d</t>
  </si>
  <si>
    <t>/KWN9</t>
  </si>
  <si>
    <t>WHEAT HRW JUL9/d</t>
  </si>
  <si>
    <t>febrero</t>
  </si>
  <si>
    <t>marzo</t>
  </si>
  <si>
    <t>Martes</t>
  </si>
</sst>
</file>

<file path=xl/styles.xml><?xml version="1.0" encoding="utf-8"?>
<styleSheet xmlns="http://schemas.openxmlformats.org/spreadsheetml/2006/main">
  <numFmts count="3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* #,##0_ ;_ * \-#,##0_ ;_ * &quot;-&quot;_ ;_ @_ "/>
    <numFmt numFmtId="178" formatCode="_ &quot;$&quot;* #,##0.00_ ;_ &quot;$&quot;* \-#,##0.00_ ;_ &quot;$&quot;* &quot;-&quot;??_ ;_ @_ "/>
    <numFmt numFmtId="179" formatCode="_ * #,##0.00_ ;_ * \-#,##0.00_ ;_ * &quot;-&quot;??_ ;_ @_ 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  <numFmt numFmtId="194" formatCode="mmm/yyyy"/>
  </numFmts>
  <fonts count="53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2" fillId="3" borderId="0" applyNumberFormat="0" applyBorder="0" applyAlignment="0" applyProtection="0"/>
    <xf numFmtId="0" fontId="34" fillId="4" borderId="0" applyNumberFormat="0" applyBorder="0" applyAlignment="0" applyProtection="0"/>
    <xf numFmtId="0" fontId="2" fillId="5" borderId="0" applyNumberFormat="0" applyBorder="0" applyAlignment="0" applyProtection="0"/>
    <xf numFmtId="0" fontId="34" fillId="6" borderId="0" applyNumberFormat="0" applyBorder="0" applyAlignment="0" applyProtection="0"/>
    <xf numFmtId="0" fontId="2" fillId="7" borderId="0" applyNumberFormat="0" applyBorder="0" applyAlignment="0" applyProtection="0"/>
    <xf numFmtId="0" fontId="34" fillId="8" borderId="0" applyNumberFormat="0" applyBorder="0" applyAlignment="0" applyProtection="0"/>
    <xf numFmtId="0" fontId="2" fillId="9" borderId="0" applyNumberFormat="0" applyBorder="0" applyAlignment="0" applyProtection="0"/>
    <xf numFmtId="0" fontId="34" fillId="10" borderId="0" applyNumberFormat="0" applyBorder="0" applyAlignment="0" applyProtection="0"/>
    <xf numFmtId="0" fontId="2" fillId="11" borderId="0" applyNumberFormat="0" applyBorder="0" applyAlignment="0" applyProtection="0"/>
    <xf numFmtId="0" fontId="34" fillId="12" borderId="0" applyNumberFormat="0" applyBorder="0" applyAlignment="0" applyProtection="0"/>
    <xf numFmtId="0" fontId="2" fillId="13" borderId="0" applyNumberFormat="0" applyBorder="0" applyAlignment="0" applyProtection="0"/>
    <xf numFmtId="0" fontId="34" fillId="14" borderId="0" applyNumberFormat="0" applyBorder="0" applyAlignment="0" applyProtection="0"/>
    <xf numFmtId="0" fontId="2" fillId="15" borderId="0" applyNumberFormat="0" applyBorder="0" applyAlignment="0" applyProtection="0"/>
    <xf numFmtId="0" fontId="34" fillId="16" borderId="0" applyNumberFormat="0" applyBorder="0" applyAlignment="0" applyProtection="0"/>
    <xf numFmtId="0" fontId="2" fillId="17" borderId="0" applyNumberFormat="0" applyBorder="0" applyAlignment="0" applyProtection="0"/>
    <xf numFmtId="0" fontId="34" fillId="18" borderId="0" applyNumberFormat="0" applyBorder="0" applyAlignment="0" applyProtection="0"/>
    <xf numFmtId="0" fontId="2" fillId="19" borderId="0" applyNumberFormat="0" applyBorder="0" applyAlignment="0" applyProtection="0"/>
    <xf numFmtId="0" fontId="34" fillId="20" borderId="0" applyNumberFormat="0" applyBorder="0" applyAlignment="0" applyProtection="0"/>
    <xf numFmtId="0" fontId="2" fillId="9" borderId="0" applyNumberFormat="0" applyBorder="0" applyAlignment="0" applyProtection="0"/>
    <xf numFmtId="0" fontId="34" fillId="21" borderId="0" applyNumberFormat="0" applyBorder="0" applyAlignment="0" applyProtection="0"/>
    <xf numFmtId="0" fontId="2" fillId="15" borderId="0" applyNumberFormat="0" applyBorder="0" applyAlignment="0" applyProtection="0"/>
    <xf numFmtId="0" fontId="34" fillId="22" borderId="0" applyNumberFormat="0" applyBorder="0" applyAlignment="0" applyProtection="0"/>
    <xf numFmtId="0" fontId="2" fillId="23" borderId="0" applyNumberFormat="0" applyBorder="0" applyAlignment="0" applyProtection="0"/>
    <xf numFmtId="0" fontId="35" fillId="24" borderId="0" applyNumberFormat="0" applyBorder="0" applyAlignment="0" applyProtection="0"/>
    <xf numFmtId="0" fontId="3" fillId="25" borderId="0" applyNumberFormat="0" applyBorder="0" applyAlignment="0" applyProtection="0"/>
    <xf numFmtId="0" fontId="35" fillId="26" borderId="0" applyNumberFormat="0" applyBorder="0" applyAlignment="0" applyProtection="0"/>
    <xf numFmtId="0" fontId="3" fillId="17" borderId="0" applyNumberFormat="0" applyBorder="0" applyAlignment="0" applyProtection="0"/>
    <xf numFmtId="0" fontId="35" fillId="27" borderId="0" applyNumberFormat="0" applyBorder="0" applyAlignment="0" applyProtection="0"/>
    <xf numFmtId="0" fontId="3" fillId="19" borderId="0" applyNumberFormat="0" applyBorder="0" applyAlignment="0" applyProtection="0"/>
    <xf numFmtId="0" fontId="35" fillId="28" borderId="0" applyNumberFormat="0" applyBorder="0" applyAlignment="0" applyProtection="0"/>
    <xf numFmtId="0" fontId="3" fillId="29" borderId="0" applyNumberFormat="0" applyBorder="0" applyAlignment="0" applyProtection="0"/>
    <xf numFmtId="0" fontId="35" fillId="30" borderId="0" applyNumberFormat="0" applyBorder="0" applyAlignment="0" applyProtection="0"/>
    <xf numFmtId="0" fontId="3" fillId="31" borderId="0" applyNumberFormat="0" applyBorder="0" applyAlignment="0" applyProtection="0"/>
    <xf numFmtId="0" fontId="35" fillId="32" borderId="0" applyNumberFormat="0" applyBorder="0" applyAlignment="0" applyProtection="0"/>
    <xf numFmtId="0" fontId="3" fillId="33" borderId="0" applyNumberFormat="0" applyBorder="0" applyAlignment="0" applyProtection="0"/>
    <xf numFmtId="0" fontId="36" fillId="34" borderId="0" applyNumberFormat="0" applyBorder="0" applyAlignment="0" applyProtection="0"/>
    <xf numFmtId="0" fontId="4" fillId="7" borderId="0" applyNumberFormat="0" applyBorder="0" applyAlignment="0" applyProtection="0"/>
    <xf numFmtId="0" fontId="37" fillId="35" borderId="1" applyNumberFormat="0" applyAlignment="0" applyProtection="0"/>
    <xf numFmtId="0" fontId="7" fillId="13" borderId="2" applyNumberFormat="0" applyAlignment="0" applyProtection="0"/>
    <xf numFmtId="0" fontId="38" fillId="36" borderId="3" applyNumberFormat="0" applyAlignment="0" applyProtection="0"/>
    <xf numFmtId="0" fontId="5" fillId="37" borderId="4" applyNumberFormat="0" applyAlignment="0" applyProtection="0"/>
    <xf numFmtId="0" fontId="39" fillId="0" borderId="5" applyNumberFormat="0" applyFill="0" applyAlignment="0" applyProtection="0"/>
    <xf numFmtId="0" fontId="6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3" fillId="39" borderId="0" applyNumberFormat="0" applyBorder="0" applyAlignment="0" applyProtection="0"/>
    <xf numFmtId="0" fontId="35" fillId="40" borderId="0" applyNumberFormat="0" applyBorder="0" applyAlignment="0" applyProtection="0"/>
    <xf numFmtId="0" fontId="3" fillId="41" borderId="0" applyNumberFormat="0" applyBorder="0" applyAlignment="0" applyProtection="0"/>
    <xf numFmtId="0" fontId="35" fillId="42" borderId="0" applyNumberFormat="0" applyBorder="0" applyAlignment="0" applyProtection="0"/>
    <xf numFmtId="0" fontId="3" fillId="43" borderId="0" applyNumberFormat="0" applyBorder="0" applyAlignment="0" applyProtection="0"/>
    <xf numFmtId="0" fontId="35" fillId="44" borderId="0" applyNumberFormat="0" applyBorder="0" applyAlignment="0" applyProtection="0"/>
    <xf numFmtId="0" fontId="3" fillId="29" borderId="0" applyNumberFormat="0" applyBorder="0" applyAlignment="0" applyProtection="0"/>
    <xf numFmtId="0" fontId="35" fillId="45" borderId="0" applyNumberFormat="0" applyBorder="0" applyAlignment="0" applyProtection="0"/>
    <xf numFmtId="0" fontId="3" fillId="31" borderId="0" applyNumberFormat="0" applyBorder="0" applyAlignment="0" applyProtection="0"/>
    <xf numFmtId="0" fontId="35" fillId="46" borderId="0" applyNumberFormat="0" applyBorder="0" applyAlignment="0" applyProtection="0"/>
    <xf numFmtId="0" fontId="3" fillId="47" borderId="0" applyNumberFormat="0" applyBorder="0" applyAlignment="0" applyProtection="0"/>
    <xf numFmtId="0" fontId="42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49" borderId="0" applyNumberFormat="0" applyBorder="0" applyAlignment="0" applyProtection="0"/>
    <xf numFmtId="0" fontId="10" fillId="5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6" fillId="35" borderId="10" applyNumberFormat="0" applyAlignment="0" applyProtection="0"/>
    <xf numFmtId="0" fontId="13" fillId="13" borderId="11" applyNumberFormat="0" applyAlignment="0" applyProtection="0"/>
    <xf numFmtId="0" fontId="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0" fillId="0" borderId="13" applyNumberFormat="0" applyFill="0" applyAlignment="0" applyProtection="0"/>
    <xf numFmtId="0" fontId="18" fillId="0" borderId="14" applyNumberFormat="0" applyFill="0" applyAlignment="0" applyProtection="0"/>
    <xf numFmtId="0" fontId="41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1" fillId="0" borderId="17" applyNumberFormat="0" applyFill="0" applyAlignment="0" applyProtection="0"/>
    <xf numFmtId="0" fontId="16" fillId="0" borderId="18" applyNumberFormat="0" applyFill="0" applyAlignment="0" applyProtection="0"/>
  </cellStyleXfs>
  <cellXfs count="13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9" xfId="0" applyNumberFormat="1" applyFont="1" applyFill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4" fontId="21" fillId="55" borderId="31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left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10" fontId="26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0" fontId="0" fillId="0" borderId="24" xfId="0" applyBorder="1" applyAlignment="1">
      <alignment horizontal="center"/>
    </xf>
    <xf numFmtId="10" fontId="0" fillId="0" borderId="0" xfId="0" applyNumberFormat="1" applyAlignment="1">
      <alignment/>
    </xf>
    <xf numFmtId="10" fontId="0" fillId="23" borderId="0" xfId="0" applyNumberFormat="1" applyFill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4" fontId="0" fillId="0" borderId="0" xfId="0" applyNumberFormat="1" applyAlignment="1">
      <alignment/>
    </xf>
    <xf numFmtId="0" fontId="21" fillId="2" borderId="24" xfId="0" applyFont="1" applyFill="1" applyBorder="1" applyAlignment="1" applyProtection="1">
      <alignment horizontal="center" vertical="center"/>
      <protection/>
    </xf>
    <xf numFmtId="4" fontId="21" fillId="2" borderId="24" xfId="0" applyNumberFormat="1" applyFont="1" applyFill="1" applyBorder="1" applyAlignment="1" applyProtection="1">
      <alignment horizontal="right" vertical="center"/>
      <protection/>
    </xf>
    <xf numFmtId="4" fontId="21" fillId="2" borderId="27" xfId="0" applyNumberFormat="1" applyFont="1" applyFill="1" applyBorder="1" applyAlignment="1" applyProtection="1">
      <alignment horizontal="right" vertical="center"/>
      <protection/>
    </xf>
    <xf numFmtId="4" fontId="21" fillId="2" borderId="30" xfId="0" applyNumberFormat="1" applyFont="1" applyFill="1" applyBorder="1" applyAlignment="1" applyProtection="1">
      <alignment horizontal="right" vertical="center"/>
      <protection/>
    </xf>
    <xf numFmtId="0" fontId="0" fillId="23" borderId="0" xfId="0" applyFill="1" applyBorder="1" applyAlignment="1">
      <alignment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4" fontId="52" fillId="56" borderId="27" xfId="0" applyNumberFormat="1" applyFont="1" applyFill="1" applyBorder="1" applyAlignment="1" applyProtection="1">
      <alignment horizontal="right" vertical="center"/>
      <protection/>
    </xf>
    <xf numFmtId="4" fontId="52" fillId="56" borderId="29" xfId="0" applyNumberFormat="1" applyFont="1" applyFill="1" applyBorder="1" applyAlignment="1" applyProtection="1">
      <alignment horizontal="right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21" fillId="57" borderId="32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0" fontId="21" fillId="0" borderId="24" xfId="0" applyFont="1" applyFill="1" applyBorder="1" applyAlignment="1" applyProtection="1">
      <alignment horizontal="center" vertical="center"/>
      <protection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21" fillId="0" borderId="30" xfId="0" applyNumberFormat="1" applyFont="1" applyFill="1" applyBorder="1" applyAlignment="1" applyProtection="1">
      <alignment horizontal="right" vertical="center"/>
      <protection/>
    </xf>
    <xf numFmtId="4" fontId="21" fillId="2" borderId="28" xfId="0" applyNumberFormat="1" applyFont="1" applyFill="1" applyBorder="1" applyAlignment="1" applyProtection="1">
      <alignment horizontal="right" vertical="center"/>
      <protection/>
    </xf>
    <xf numFmtId="4" fontId="21" fillId="2" borderId="29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4" fontId="52" fillId="58" borderId="27" xfId="0" applyNumberFormat="1" applyFont="1" applyFill="1" applyBorder="1" applyAlignment="1" applyProtection="1">
      <alignment horizontal="right" vertical="center"/>
      <protection/>
    </xf>
    <xf numFmtId="4" fontId="52" fillId="58" borderId="29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4" fontId="21" fillId="0" borderId="0" xfId="0" applyNumberFormat="1" applyFont="1" applyFill="1" applyBorder="1" applyAlignment="1" applyProtection="1">
      <alignment horizontal="right" vertical="center"/>
      <protection/>
    </xf>
    <xf numFmtId="4" fontId="21" fillId="0" borderId="0" xfId="0" applyNumberFormat="1" applyFont="1" applyBorder="1" applyAlignment="1" applyProtection="1">
      <alignment horizontal="right" vertical="center"/>
      <protection/>
    </xf>
    <xf numFmtId="4" fontId="21" fillId="55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4" fontId="21" fillId="55" borderId="32" xfId="0" applyNumberFormat="1" applyFont="1" applyFill="1" applyBorder="1" applyAlignment="1" applyProtection="1">
      <alignment horizontal="right" vertical="center"/>
      <protection/>
    </xf>
    <xf numFmtId="0" fontId="0" fillId="0" borderId="28" xfId="0" applyBorder="1" applyAlignment="1">
      <alignment horizontal="center" vertical="center"/>
    </xf>
    <xf numFmtId="4" fontId="52" fillId="55" borderId="29" xfId="0" applyNumberFormat="1" applyFont="1" applyFill="1" applyBorder="1" applyAlignment="1" applyProtection="1">
      <alignment horizontal="center" vertical="center"/>
      <protection/>
    </xf>
    <xf numFmtId="0" fontId="21" fillId="0" borderId="0" xfId="0" applyFont="1" applyAlignment="1">
      <alignment horizontal="center" vertical="center"/>
    </xf>
    <xf numFmtId="4" fontId="21" fillId="0" borderId="24" xfId="0" applyNumberFormat="1" applyFont="1" applyBorder="1" applyAlignment="1">
      <alignment horizontal="right" vertical="center"/>
    </xf>
    <xf numFmtId="4" fontId="52" fillId="0" borderId="24" xfId="0" applyNumberFormat="1" applyFont="1" applyBorder="1" applyAlignment="1">
      <alignment horizontal="center" vertical="center"/>
    </xf>
    <xf numFmtId="4" fontId="52" fillId="55" borderId="24" xfId="0" applyNumberFormat="1" applyFont="1" applyFill="1" applyBorder="1" applyAlignment="1" applyProtection="1">
      <alignment horizontal="center" vertical="center"/>
      <protection/>
    </xf>
    <xf numFmtId="4" fontId="52" fillId="0" borderId="29" xfId="0" applyNumberFormat="1" applyFont="1" applyBorder="1" applyAlignment="1">
      <alignment horizontal="center" vertical="center"/>
    </xf>
    <xf numFmtId="4" fontId="21" fillId="0" borderId="29" xfId="0" applyNumberFormat="1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center" vertical="center"/>
      <protection/>
    </xf>
    <xf numFmtId="4" fontId="21" fillId="0" borderId="27" xfId="0" applyNumberFormat="1" applyFont="1" applyBorder="1" applyAlignment="1" applyProtection="1">
      <alignment horizontal="center" vertical="center"/>
      <protection/>
    </xf>
    <xf numFmtId="4" fontId="52" fillId="0" borderId="24" xfId="0" applyNumberFormat="1" applyFont="1" applyBorder="1" applyAlignment="1" applyProtection="1">
      <alignment horizontal="center" vertical="center"/>
      <protection/>
    </xf>
    <xf numFmtId="4" fontId="52" fillId="0" borderId="29" xfId="0" applyNumberFormat="1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center" vertical="center"/>
      <protection/>
    </xf>
    <xf numFmtId="4" fontId="21" fillId="57" borderId="27" xfId="0" applyNumberFormat="1" applyFont="1" applyFill="1" applyBorder="1" applyAlignment="1" applyProtection="1">
      <alignment horizontal="center" vertical="center"/>
      <protection/>
    </xf>
    <xf numFmtId="4" fontId="52" fillId="57" borderId="27" xfId="0" applyNumberFormat="1" applyFont="1" applyFill="1" applyBorder="1" applyAlignment="1" applyProtection="1">
      <alignment horizontal="center" vertical="center"/>
      <protection/>
    </xf>
    <xf numFmtId="4" fontId="52" fillId="57" borderId="29" xfId="0" applyNumberFormat="1" applyFont="1" applyFill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52" fillId="0" borderId="38" xfId="0" applyFont="1" applyBorder="1" applyAlignment="1">
      <alignment horizontal="center"/>
    </xf>
    <xf numFmtId="0" fontId="52" fillId="0" borderId="39" xfId="0" applyFont="1" applyBorder="1" applyAlignment="1">
      <alignment horizontal="center"/>
    </xf>
    <xf numFmtId="0" fontId="52" fillId="0" borderId="40" xfId="0" applyFont="1" applyBorder="1" applyAlignment="1">
      <alignment horizontal="center"/>
    </xf>
    <xf numFmtId="0" fontId="52" fillId="0" borderId="27" xfId="0" applyFont="1" applyFill="1" applyBorder="1" applyAlignment="1">
      <alignment horizontal="center"/>
    </xf>
    <xf numFmtId="0" fontId="52" fillId="0" borderId="32" xfId="0" applyFont="1" applyFill="1" applyBorder="1" applyAlignment="1">
      <alignment horizontal="center"/>
    </xf>
    <xf numFmtId="0" fontId="52" fillId="0" borderId="30" xfId="0" applyFont="1" applyFill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2" fillId="0" borderId="27" xfId="0" applyFont="1" applyBorder="1" applyAlignment="1">
      <alignment horizontal="center"/>
    </xf>
    <xf numFmtId="0" fontId="52" fillId="0" borderId="32" xfId="0" applyFont="1" applyBorder="1" applyAlignment="1">
      <alignment horizontal="center"/>
    </xf>
    <xf numFmtId="0" fontId="52" fillId="0" borderId="30" xfId="0" applyFont="1" applyBorder="1" applyAlignment="1">
      <alignment horizont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85925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2</xdr:col>
      <xdr:colOff>57150</xdr:colOff>
      <xdr:row>5</xdr:row>
      <xdr:rowOff>190500</xdr:rowOff>
    </xdr:to>
    <xdr:pic>
      <xdr:nvPicPr>
        <xdr:cNvPr id="1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581150" cy="1362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1"/>
  <sheetViews>
    <sheetView zoomScalePageLayoutView="0" workbookViewId="0" topLeftCell="A1">
      <selection activeCell="E8" sqref="E8"/>
    </sheetView>
  </sheetViews>
  <sheetFormatPr defaultColWidth="9.6640625" defaultRowHeight="15"/>
  <cols>
    <col min="1" max="1" width="9.6640625" style="1" customWidth="1"/>
    <col min="2" max="2" width="8.6640625" style="1" customWidth="1"/>
    <col min="3" max="3" width="9.99609375" style="1" customWidth="1"/>
    <col min="4" max="4" width="8.99609375" style="1" customWidth="1"/>
    <col min="5" max="6" width="12.10546875" style="1" customWidth="1"/>
    <col min="7" max="7" width="13.3359375" style="1" customWidth="1"/>
    <col min="8" max="8" width="13.5546875" style="1" customWidth="1"/>
    <col min="9" max="9" width="12.99609375" style="1" customWidth="1"/>
    <col min="10" max="10" width="10.4453125" style="1" customWidth="1"/>
    <col min="11" max="11" width="9.3359375" style="1" customWidth="1"/>
    <col min="12" max="12" width="9.6640625" style="1" customWidth="1"/>
    <col min="13" max="13" width="12.6640625" style="1" customWidth="1"/>
    <col min="14" max="16384" width="9.664062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8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5:11" ht="15.75">
      <c r="E8" s="102" t="str">
        <f>Datos!G21</f>
        <v>Octubre</v>
      </c>
      <c r="F8" s="4">
        <f>Datos!I21</f>
        <v>2016</v>
      </c>
      <c r="G8" s="4"/>
      <c r="H8" s="3"/>
      <c r="I8" s="3"/>
      <c r="J8" s="4" t="str">
        <f>Datos!D21</f>
        <v>Martes</v>
      </c>
      <c r="K8" s="4">
        <f>Datos!E21</f>
        <v>11</v>
      </c>
    </row>
    <row r="9" spans="1:11" ht="6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15.75">
      <c r="A10" s="116" t="s">
        <v>73</v>
      </c>
      <c r="B10" s="116"/>
      <c r="C10" s="116"/>
      <c r="D10" s="116"/>
      <c r="E10" s="116"/>
      <c r="F10" s="116"/>
      <c r="G10" s="116"/>
      <c r="H10" s="116"/>
      <c r="I10" s="116"/>
      <c r="J10" s="116"/>
      <c r="K10" s="116"/>
    </row>
    <row r="11" spans="2:11" ht="15.75"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1:11" ht="6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</row>
    <row r="13" spans="1:11" ht="15.75">
      <c r="A13" s="7"/>
      <c r="B13" s="117" t="s">
        <v>0</v>
      </c>
      <c r="C13" s="117"/>
      <c r="D13" s="118" t="s">
        <v>0</v>
      </c>
      <c r="E13" s="118"/>
      <c r="F13" s="118"/>
      <c r="G13" s="118"/>
      <c r="H13" s="118"/>
      <c r="I13" s="118"/>
      <c r="J13" s="119" t="s">
        <v>1</v>
      </c>
      <c r="K13" s="119"/>
    </row>
    <row r="14" spans="1:11" ht="15.75">
      <c r="A14" s="8"/>
      <c r="B14" s="120" t="s">
        <v>2</v>
      </c>
      <c r="C14" s="120"/>
      <c r="D14" s="121" t="s">
        <v>3</v>
      </c>
      <c r="E14" s="121"/>
      <c r="F14" s="121"/>
      <c r="G14" s="121"/>
      <c r="H14" s="121"/>
      <c r="I14" s="121"/>
      <c r="J14" s="122" t="s">
        <v>4</v>
      </c>
      <c r="K14" s="122"/>
    </row>
    <row r="15" spans="1:11" ht="15.75">
      <c r="A15" s="10"/>
      <c r="B15" s="11" t="s">
        <v>5</v>
      </c>
      <c r="C15" s="12" t="s">
        <v>6</v>
      </c>
      <c r="D15" s="9" t="s">
        <v>7</v>
      </c>
      <c r="E15" s="12" t="s">
        <v>8</v>
      </c>
      <c r="F15" s="13" t="s">
        <v>45</v>
      </c>
      <c r="G15" s="13" t="s">
        <v>46</v>
      </c>
      <c r="H15" s="13" t="s">
        <v>9</v>
      </c>
      <c r="I15" s="14" t="s">
        <v>10</v>
      </c>
      <c r="J15" s="15" t="s">
        <v>5</v>
      </c>
      <c r="K15" s="15" t="s">
        <v>6</v>
      </c>
    </row>
    <row r="16" spans="1:11" ht="19.5" customHeight="1">
      <c r="A16" s="16">
        <v>2016</v>
      </c>
      <c r="B16" s="19"/>
      <c r="C16" s="17"/>
      <c r="D16" s="18"/>
      <c r="E16" s="17"/>
      <c r="F16" s="17"/>
      <c r="G16" s="17"/>
      <c r="H16" s="19"/>
      <c r="I16" s="20"/>
      <c r="J16" s="21"/>
      <c r="K16" s="19"/>
    </row>
    <row r="17" spans="1:11" ht="19.5" customHeight="1">
      <c r="A17" s="16" t="s">
        <v>14</v>
      </c>
      <c r="B17" s="27"/>
      <c r="C17" s="108"/>
      <c r="D17" s="24"/>
      <c r="E17" s="105"/>
      <c r="G17" s="105"/>
      <c r="H17" s="105"/>
      <c r="I17" s="101"/>
      <c r="J17" s="24"/>
      <c r="K17" s="25"/>
    </row>
    <row r="18" spans="1:11" ht="19.5" customHeight="1">
      <c r="A18" s="22" t="s">
        <v>70</v>
      </c>
      <c r="B18" s="42"/>
      <c r="C18" s="107">
        <f>B20+'Primas SRW'!B6</f>
        <v>502.25</v>
      </c>
      <c r="D18" s="100"/>
      <c r="E18" s="104">
        <f>D20+'Primas HRW'!B7</f>
        <v>541.25</v>
      </c>
      <c r="F18" s="104" t="s">
        <v>122</v>
      </c>
      <c r="G18" s="104">
        <f>D20+'Primas HRW'!D7</f>
        <v>561.25</v>
      </c>
      <c r="H18" s="104">
        <f>D20+'Primas HRW'!E7</f>
        <v>531.25</v>
      </c>
      <c r="I18" s="106">
        <f>D20+'Primas HRW'!F7</f>
        <v>526.25</v>
      </c>
      <c r="J18" s="100"/>
      <c r="K18" s="103">
        <f>J20+'Primas maíz'!B6</f>
        <v>416.5</v>
      </c>
    </row>
    <row r="19" spans="1:11" ht="19.5" customHeight="1">
      <c r="A19" s="22" t="s">
        <v>71</v>
      </c>
      <c r="B19" s="42"/>
      <c r="C19" s="107">
        <f>B20+'Primas SRW'!B7</f>
        <v>502.25</v>
      </c>
      <c r="D19" s="100"/>
      <c r="E19" s="104">
        <f>D20+'Primas HRW'!B8</f>
        <v>536.25</v>
      </c>
      <c r="F19" s="42"/>
      <c r="G19" s="104">
        <f>D20+'Primas HRW'!D8</f>
        <v>556.25</v>
      </c>
      <c r="H19" s="104">
        <f>D20+'Primas HRW'!E8</f>
        <v>526.25</v>
      </c>
      <c r="I19" s="106">
        <f>D20+'Primas HRW'!F8</f>
        <v>521.25</v>
      </c>
      <c r="J19" s="100"/>
      <c r="K19" s="103">
        <f>J20+'Primas maíz'!B7</f>
        <v>421.5</v>
      </c>
    </row>
    <row r="20" spans="1:11" ht="19.5" customHeight="1">
      <c r="A20" s="16" t="s">
        <v>15</v>
      </c>
      <c r="B20" s="27">
        <f>Datos!E4</f>
        <v>407.25</v>
      </c>
      <c r="C20" s="109">
        <f>B20+'Primas SRW'!B8</f>
        <v>502.25</v>
      </c>
      <c r="D20" s="24">
        <f>Datos!I4</f>
        <v>406.25</v>
      </c>
      <c r="E20" s="110">
        <f>D20+'Primas HRW'!B9</f>
        <v>536.25</v>
      </c>
      <c r="F20" s="27"/>
      <c r="G20" s="110">
        <f>D20+'Primas HRW'!D9</f>
        <v>556.25</v>
      </c>
      <c r="H20" s="110">
        <f>D20+'Primas HRW'!E9</f>
        <v>526.25</v>
      </c>
      <c r="I20" s="111">
        <f>D20+'Primas HRW'!F9</f>
        <v>521.25</v>
      </c>
      <c r="J20" s="99">
        <f>Datos!M4</f>
        <v>345.5</v>
      </c>
      <c r="K20" s="27">
        <f>J20+'Primas maíz'!B8</f>
        <v>421.5</v>
      </c>
    </row>
    <row r="21" spans="1:11" ht="19.5" customHeight="1">
      <c r="A21" s="16">
        <v>2017</v>
      </c>
      <c r="B21" s="19"/>
      <c r="C21" s="112"/>
      <c r="D21" s="18"/>
      <c r="E21" s="17"/>
      <c r="F21" s="17"/>
      <c r="G21" s="17"/>
      <c r="H21" s="19"/>
      <c r="I21" s="20"/>
      <c r="J21" s="21"/>
      <c r="K21" s="19"/>
    </row>
    <row r="22" spans="1:15" ht="19.5" customHeight="1">
      <c r="A22" s="16" t="s">
        <v>120</v>
      </c>
      <c r="B22" s="75"/>
      <c r="C22" s="113">
        <f>B24+'Primas SRW'!B10</f>
        <v>510</v>
      </c>
      <c r="D22" s="77"/>
      <c r="E22" s="114">
        <f>D24+'Primas HRW'!B11</f>
        <v>538</v>
      </c>
      <c r="F22" s="114"/>
      <c r="G22" s="114">
        <f>D24+'Primas HRW'!D11</f>
        <v>558</v>
      </c>
      <c r="H22" s="114">
        <f>D24+'Primas HRW'!E11</f>
        <v>528</v>
      </c>
      <c r="I22" s="115">
        <f>D24+'Primas HRW'!F11</f>
        <v>523</v>
      </c>
      <c r="J22" s="79"/>
      <c r="K22" s="75">
        <f>J24+'Primas maíz'!B10</f>
        <v>426.25</v>
      </c>
      <c r="L22"/>
      <c r="M22"/>
      <c r="N22"/>
      <c r="O22"/>
    </row>
    <row r="23" spans="1:15" ht="19.5" customHeight="1">
      <c r="A23" s="16" t="s">
        <v>121</v>
      </c>
      <c r="B23" s="75"/>
      <c r="C23" s="113">
        <f>B24+'Primas SRW'!B11</f>
        <v>510</v>
      </c>
      <c r="D23" s="77"/>
      <c r="E23" s="114">
        <f>D24+'Primas HRW'!B12</f>
        <v>538</v>
      </c>
      <c r="F23" s="76"/>
      <c r="G23" s="114">
        <f>D24+'Primas HRW'!D12</f>
        <v>558</v>
      </c>
      <c r="H23" s="114">
        <f>D24+'Primas HRW'!E12</f>
        <v>528</v>
      </c>
      <c r="I23" s="115">
        <f>D24+'Primas HRW'!F12</f>
        <v>523</v>
      </c>
      <c r="J23" s="79"/>
      <c r="K23" s="75">
        <f>J24+'Primas maíz'!B11</f>
        <v>426.25</v>
      </c>
      <c r="L23"/>
      <c r="M23"/>
      <c r="N23"/>
      <c r="O23"/>
    </row>
    <row r="24" spans="1:15" ht="19.5" customHeight="1">
      <c r="A24" s="16" t="s">
        <v>11</v>
      </c>
      <c r="B24" s="75">
        <f>Datos!E5</f>
        <v>425</v>
      </c>
      <c r="C24" s="76"/>
      <c r="D24" s="77">
        <f>Datos!I5</f>
        <v>423</v>
      </c>
      <c r="E24" s="76"/>
      <c r="F24" s="76"/>
      <c r="G24" s="76"/>
      <c r="H24" s="76"/>
      <c r="I24" s="78"/>
      <c r="J24" s="79">
        <f>Datos!M5</f>
        <v>355.25</v>
      </c>
      <c r="K24" s="75">
        <f>J24+'Primas maíz'!B12</f>
        <v>426.25</v>
      </c>
      <c r="L24"/>
      <c r="M24"/>
      <c r="N24"/>
      <c r="O24"/>
    </row>
    <row r="25" spans="1:15" ht="19.5" customHeight="1">
      <c r="A25" s="16" t="s">
        <v>12</v>
      </c>
      <c r="B25" s="75">
        <f>Datos!E6</f>
        <v>438</v>
      </c>
      <c r="C25" s="76"/>
      <c r="D25" s="77">
        <f>Datos!I6</f>
        <v>433.25</v>
      </c>
      <c r="E25" s="76"/>
      <c r="F25" s="76"/>
      <c r="G25" s="76"/>
      <c r="H25" s="76"/>
      <c r="I25" s="78"/>
      <c r="J25" s="79">
        <f>Datos!M6</f>
        <v>361.75</v>
      </c>
      <c r="K25" s="75"/>
      <c r="L25"/>
      <c r="M25"/>
      <c r="N25"/>
      <c r="O25"/>
    </row>
    <row r="26" spans="1:15" ht="19.5" customHeight="1">
      <c r="A26" s="16" t="s">
        <v>13</v>
      </c>
      <c r="B26" s="75">
        <f>Datos!E7</f>
        <v>449.75</v>
      </c>
      <c r="C26" s="23"/>
      <c r="D26" s="77">
        <f>Datos!I7</f>
        <v>443.75</v>
      </c>
      <c r="E26" s="23"/>
      <c r="F26" s="23"/>
      <c r="G26" s="23"/>
      <c r="H26" s="23"/>
      <c r="I26" s="26"/>
      <c r="J26" s="28">
        <f>Datos!M7</f>
        <v>368.5</v>
      </c>
      <c r="K26" s="25"/>
      <c r="L26"/>
      <c r="M26"/>
      <c r="N26"/>
      <c r="O26"/>
    </row>
    <row r="27" spans="1:15" ht="19.5" customHeight="1">
      <c r="A27" s="16" t="s">
        <v>14</v>
      </c>
      <c r="B27" s="75">
        <f>Datos!E8</f>
        <v>464.5</v>
      </c>
      <c r="C27" s="23"/>
      <c r="D27" s="77">
        <f>Datos!I8</f>
        <v>458.75</v>
      </c>
      <c r="E27" s="23"/>
      <c r="F27" s="23"/>
      <c r="G27" s="23"/>
      <c r="H27" s="23"/>
      <c r="I27" s="26"/>
      <c r="J27" s="28">
        <f>Datos!M8</f>
        <v>375.5</v>
      </c>
      <c r="K27" s="25"/>
      <c r="L27"/>
      <c r="M27"/>
      <c r="N27"/>
      <c r="O27"/>
    </row>
    <row r="28" spans="1:15" ht="19.5" customHeight="1">
      <c r="A28" s="16" t="s">
        <v>15</v>
      </c>
      <c r="B28" s="75">
        <f>Datos!E9</f>
        <v>483</v>
      </c>
      <c r="C28" s="23"/>
      <c r="D28" s="77">
        <f>Datos!I9</f>
        <v>480.75</v>
      </c>
      <c r="E28" s="23"/>
      <c r="F28" s="23"/>
      <c r="G28" s="23"/>
      <c r="H28" s="23"/>
      <c r="I28" s="26"/>
      <c r="J28" s="28">
        <f>Datos!M9</f>
        <v>384.25</v>
      </c>
      <c r="K28" s="25"/>
      <c r="L28"/>
      <c r="M28"/>
      <c r="N28"/>
      <c r="O28"/>
    </row>
    <row r="29" spans="1:15" ht="19.5" customHeight="1">
      <c r="A29" s="16">
        <v>2018</v>
      </c>
      <c r="B29" s="19"/>
      <c r="C29" s="17"/>
      <c r="D29" s="18"/>
      <c r="E29" s="17"/>
      <c r="F29" s="17"/>
      <c r="G29" s="17"/>
      <c r="H29" s="19"/>
      <c r="I29" s="20"/>
      <c r="J29" s="21"/>
      <c r="K29" s="19"/>
      <c r="L29"/>
      <c r="M29"/>
      <c r="N29"/>
      <c r="O29"/>
    </row>
    <row r="30" spans="1:15" ht="19.5" customHeight="1">
      <c r="A30" s="16" t="s">
        <v>11</v>
      </c>
      <c r="B30" s="75">
        <f>Datos!E10</f>
        <v>497.5</v>
      </c>
      <c r="C30" s="76"/>
      <c r="D30" s="77">
        <f>Datos!I10</f>
        <v>495.5</v>
      </c>
      <c r="E30" s="76"/>
      <c r="F30" s="76"/>
      <c r="G30" s="76"/>
      <c r="H30" s="76"/>
      <c r="I30" s="78"/>
      <c r="J30" s="28">
        <f>Datos!M10</f>
        <v>393.5</v>
      </c>
      <c r="K30" s="75"/>
      <c r="L30"/>
      <c r="M30"/>
      <c r="N30"/>
      <c r="O30"/>
    </row>
    <row r="31" spans="1:15" ht="19.5" customHeight="1">
      <c r="A31" s="16" t="s">
        <v>12</v>
      </c>
      <c r="B31" s="75">
        <f>Datos!E11</f>
        <v>503.25</v>
      </c>
      <c r="C31" s="23"/>
      <c r="D31" s="77">
        <f>Datos!I11</f>
        <v>505</v>
      </c>
      <c r="E31" s="23"/>
      <c r="F31" s="23"/>
      <c r="G31" s="23"/>
      <c r="H31" s="23"/>
      <c r="I31" s="26"/>
      <c r="J31" s="28">
        <f>Datos!M11</f>
        <v>398.5</v>
      </c>
      <c r="K31" s="25"/>
      <c r="L31"/>
      <c r="M31"/>
      <c r="N31"/>
      <c r="O31"/>
    </row>
    <row r="32" spans="1:15" ht="19.5" customHeight="1">
      <c r="A32" s="16" t="s">
        <v>13</v>
      </c>
      <c r="B32" s="75">
        <f>Datos!E12</f>
        <v>500.25</v>
      </c>
      <c r="C32" s="76"/>
      <c r="D32" s="77">
        <f>Datos!I12</f>
        <v>505.5</v>
      </c>
      <c r="E32" s="76"/>
      <c r="F32" s="76"/>
      <c r="G32" s="76"/>
      <c r="H32" s="76"/>
      <c r="I32" s="78"/>
      <c r="J32" s="28">
        <f>Datos!M12</f>
        <v>402.25</v>
      </c>
      <c r="K32" s="75"/>
      <c r="L32"/>
      <c r="M32"/>
      <c r="N32"/>
      <c r="O32"/>
    </row>
    <row r="33" spans="1:15" ht="19.5" customHeight="1">
      <c r="A33" s="16" t="s">
        <v>14</v>
      </c>
      <c r="B33" s="75">
        <f>Datos!E13</f>
        <v>509.5</v>
      </c>
      <c r="C33" s="76"/>
      <c r="D33" s="77">
        <f>Datos!I13</f>
        <v>507.5</v>
      </c>
      <c r="E33" s="76"/>
      <c r="F33" s="76"/>
      <c r="G33" s="76"/>
      <c r="H33" s="76"/>
      <c r="I33" s="78"/>
      <c r="J33" s="28">
        <f>Datos!M13</f>
        <v>401</v>
      </c>
      <c r="K33" s="75"/>
      <c r="L33"/>
      <c r="M33"/>
      <c r="N33"/>
      <c r="O33"/>
    </row>
    <row r="34" spans="1:15" ht="19.5" customHeight="1">
      <c r="A34" s="16" t="s">
        <v>15</v>
      </c>
      <c r="B34" s="27">
        <f>Datos!E13</f>
        <v>509.5</v>
      </c>
      <c r="C34" s="23"/>
      <c r="D34" s="24">
        <f>Datos!I14</f>
        <v>515.5</v>
      </c>
      <c r="E34" s="23"/>
      <c r="F34" s="23"/>
      <c r="G34" s="23"/>
      <c r="H34" s="23"/>
      <c r="I34" s="26"/>
      <c r="J34" s="28">
        <f>Datos!M14</f>
        <v>403</v>
      </c>
      <c r="K34" s="25"/>
      <c r="L34"/>
      <c r="M34"/>
      <c r="N34"/>
      <c r="O34"/>
    </row>
    <row r="35" spans="1:15" ht="19.5" customHeight="1">
      <c r="A35" s="16">
        <v>2019</v>
      </c>
      <c r="B35" s="19"/>
      <c r="C35" s="17"/>
      <c r="D35" s="18"/>
      <c r="E35" s="17"/>
      <c r="F35" s="17"/>
      <c r="G35" s="17"/>
      <c r="H35" s="19"/>
      <c r="I35" s="20"/>
      <c r="J35" s="21"/>
      <c r="K35" s="19"/>
      <c r="L35"/>
      <c r="M35"/>
      <c r="N35"/>
      <c r="O35"/>
    </row>
    <row r="36" spans="1:15" ht="19.5" customHeight="1">
      <c r="A36" s="16" t="s">
        <v>11</v>
      </c>
      <c r="B36" s="27">
        <f>Datos!E15</f>
        <v>523.75</v>
      </c>
      <c r="C36" s="23"/>
      <c r="D36" s="24">
        <f>Datos!I15</f>
        <v>515.5</v>
      </c>
      <c r="E36" s="25"/>
      <c r="F36" s="25"/>
      <c r="G36" s="25"/>
      <c r="H36" s="25"/>
      <c r="I36" s="23"/>
      <c r="J36" s="24"/>
      <c r="K36" s="25"/>
      <c r="L36"/>
      <c r="M36"/>
      <c r="N36"/>
      <c r="O36"/>
    </row>
    <row r="37" spans="1:15" ht="19.5" customHeight="1">
      <c r="A37" s="16" t="s">
        <v>12</v>
      </c>
      <c r="B37" s="27">
        <f>Datos!E16</f>
        <v>523.75</v>
      </c>
      <c r="C37" s="23"/>
      <c r="D37" s="24">
        <f>Datos!I16</f>
        <v>515.5</v>
      </c>
      <c r="E37" s="25"/>
      <c r="F37" s="25"/>
      <c r="G37" s="25"/>
      <c r="H37" s="25"/>
      <c r="I37" s="23"/>
      <c r="J37" s="24"/>
      <c r="K37" s="25"/>
      <c r="L37"/>
      <c r="M37"/>
      <c r="N37"/>
      <c r="O37"/>
    </row>
    <row r="38" spans="1:15" ht="19.5" customHeight="1">
      <c r="A38" s="16" t="s">
        <v>13</v>
      </c>
      <c r="B38" s="27">
        <f>Datos!E17</f>
        <v>515.75</v>
      </c>
      <c r="C38" s="23"/>
      <c r="D38" s="24">
        <f>Datos!I17</f>
        <v>515.5</v>
      </c>
      <c r="E38" s="25"/>
      <c r="F38" s="25"/>
      <c r="G38" s="25"/>
      <c r="H38" s="25"/>
      <c r="I38" s="23"/>
      <c r="J38" s="24">
        <f>Datos!M15</f>
        <v>418.75</v>
      </c>
      <c r="K38" s="25"/>
      <c r="L38"/>
      <c r="M38"/>
      <c r="N38"/>
      <c r="O38"/>
    </row>
    <row r="39" spans="1:15" ht="19.5" customHeight="1">
      <c r="A39" s="16" t="s">
        <v>15</v>
      </c>
      <c r="B39" s="27"/>
      <c r="C39" s="23"/>
      <c r="D39" s="24"/>
      <c r="E39" s="25"/>
      <c r="F39" s="25"/>
      <c r="G39" s="25"/>
      <c r="H39" s="25"/>
      <c r="I39" s="23"/>
      <c r="J39" s="24">
        <f>Datos!M16</f>
        <v>410.5</v>
      </c>
      <c r="K39" s="25"/>
      <c r="L39"/>
      <c r="M39"/>
      <c r="N39"/>
      <c r="O39"/>
    </row>
    <row r="40" spans="1:15" ht="19.5" customHeight="1">
      <c r="A40" s="5"/>
      <c r="B40" s="95"/>
      <c r="C40" s="96"/>
      <c r="D40" s="96"/>
      <c r="E40" s="96"/>
      <c r="F40" s="96"/>
      <c r="G40" s="96"/>
      <c r="H40" s="96"/>
      <c r="I40" s="96"/>
      <c r="J40" s="96"/>
      <c r="K40" s="96"/>
      <c r="L40"/>
      <c r="M40"/>
      <c r="N40"/>
      <c r="O40"/>
    </row>
    <row r="41" spans="1:15" ht="19.5" customHeight="1">
      <c r="A41" s="5"/>
      <c r="B41" s="95"/>
      <c r="C41" s="96"/>
      <c r="D41" s="96"/>
      <c r="E41" s="96"/>
      <c r="F41" s="96"/>
      <c r="G41" s="96"/>
      <c r="H41" s="96"/>
      <c r="I41" s="96"/>
      <c r="J41" s="96"/>
      <c r="K41" s="96"/>
      <c r="L41"/>
      <c r="M41"/>
      <c r="N41"/>
      <c r="O41"/>
    </row>
    <row r="42" spans="1:15" ht="19.5" customHeight="1">
      <c r="A42" s="30" t="s">
        <v>16</v>
      </c>
      <c r="B42" s="31"/>
      <c r="C42" s="31"/>
      <c r="D42" s="31"/>
      <c r="E42" s="31"/>
      <c r="F42" s="31"/>
      <c r="G42" s="31"/>
      <c r="H42" s="31"/>
      <c r="I42" s="31"/>
      <c r="J42" s="32"/>
      <c r="K42" s="32"/>
      <c r="L42"/>
      <c r="M42"/>
      <c r="N42"/>
      <c r="O42" s="29"/>
    </row>
    <row r="43" spans="1:15" ht="19.5" customHeight="1">
      <c r="A43" s="33" t="s">
        <v>17</v>
      </c>
      <c r="L43"/>
      <c r="M43"/>
      <c r="N43"/>
      <c r="O43" s="29"/>
    </row>
    <row r="44" spans="1:15" ht="19.5" customHeight="1">
      <c r="A44" s="33" t="s">
        <v>18</v>
      </c>
      <c r="D44" s="1" t="s">
        <v>19</v>
      </c>
      <c r="J44" s="34"/>
      <c r="L44"/>
      <c r="M44"/>
      <c r="N44"/>
      <c r="O44" s="29"/>
    </row>
    <row r="45" spans="1:15" ht="19.5" customHeight="1">
      <c r="A45" s="32" t="s">
        <v>20</v>
      </c>
      <c r="B45" s="32"/>
      <c r="C45" s="32"/>
      <c r="D45" s="32"/>
      <c r="E45" s="32"/>
      <c r="F45" s="32"/>
      <c r="G45" s="32"/>
      <c r="H45" s="32"/>
      <c r="I45" s="32"/>
      <c r="J45" s="35"/>
      <c r="L45"/>
      <c r="M45"/>
      <c r="N45"/>
      <c r="O45" s="29"/>
    </row>
    <row r="46" ht="19.5" customHeight="1">
      <c r="J46" s="35"/>
    </row>
    <row r="47" spans="1:10" ht="19.5" customHeight="1">
      <c r="A47" s="36" t="s">
        <v>21</v>
      </c>
      <c r="E47" s="37" t="s">
        <v>22</v>
      </c>
      <c r="F47" s="37"/>
      <c r="G47" s="37"/>
      <c r="H47" s="37"/>
      <c r="I47" s="37"/>
      <c r="J47" s="38"/>
    </row>
    <row r="48" spans="5:10" ht="19.5" customHeight="1">
      <c r="E48" s="39">
        <v>0.11</v>
      </c>
      <c r="F48" s="39"/>
      <c r="G48" s="39"/>
      <c r="H48" s="40">
        <f>'Primas HRW'!B15</f>
        <v>-15</v>
      </c>
      <c r="I48" s="40"/>
      <c r="J48" s="38"/>
    </row>
    <row r="49" spans="5:9" ht="19.5" customHeight="1">
      <c r="E49" s="41">
        <v>0.115</v>
      </c>
      <c r="F49" s="41"/>
      <c r="G49" s="41"/>
      <c r="H49" s="40">
        <f>'Primas HRW'!B16</f>
        <v>-10</v>
      </c>
      <c r="I49" s="40"/>
    </row>
    <row r="50" spans="5:9" ht="15">
      <c r="E50" s="41">
        <v>0.125</v>
      </c>
      <c r="F50" s="41"/>
      <c r="G50" s="41"/>
      <c r="H50" s="40">
        <f>'Primas HRW'!B17</f>
        <v>20</v>
      </c>
      <c r="I50" s="40"/>
    </row>
    <row r="51" spans="5:9" ht="15">
      <c r="E51" s="39">
        <v>0.13</v>
      </c>
      <c r="F51" s="39"/>
      <c r="G51" s="39"/>
      <c r="H51" s="40" t="str">
        <f>'Primas HRW'!B18</f>
        <v>No hay precio</v>
      </c>
      <c r="I51" s="40"/>
    </row>
  </sheetData>
  <sheetProtection selectLockedCells="1" selectUnlockedCells="1"/>
  <mergeCells count="7">
    <mergeCell ref="A10:K10"/>
    <mergeCell ref="B13:C13"/>
    <mergeCell ref="D13:I13"/>
    <mergeCell ref="J13:K13"/>
    <mergeCell ref="B14:C14"/>
    <mergeCell ref="D14:I14"/>
    <mergeCell ref="J14:K14"/>
  </mergeCells>
  <hyperlinks>
    <hyperlink ref="A45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19" scale="71" r:id="rId3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9"/>
  <sheetViews>
    <sheetView tabSelected="1" zoomScale="90" zoomScaleNormal="90" zoomScalePageLayoutView="0" workbookViewId="0" topLeftCell="A1">
      <selection activeCell="E7" sqref="E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6" width="12.3359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20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21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5:11" ht="15.75">
      <c r="E7" s="102" t="str">
        <f>Datos!G21</f>
        <v>Octubre</v>
      </c>
      <c r="F7" s="3">
        <f>Datos!I21</f>
        <v>2016</v>
      </c>
      <c r="G7" s="3"/>
      <c r="H7" s="3"/>
      <c r="I7" s="3"/>
      <c r="J7" s="4" t="str">
        <f>Datos!D21</f>
        <v>Martes</v>
      </c>
      <c r="K7" s="3">
        <f>Datos!E21</f>
        <v>11</v>
      </c>
    </row>
    <row r="8" spans="1:11" ht="6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ht="15.75">
      <c r="A9" s="116" t="s">
        <v>72</v>
      </c>
      <c r="B9" s="116"/>
      <c r="C9" s="116"/>
      <c r="D9" s="116"/>
      <c r="E9" s="116"/>
      <c r="F9" s="116"/>
      <c r="G9" s="116"/>
      <c r="H9" s="116"/>
      <c r="I9" s="116"/>
      <c r="J9" s="116"/>
      <c r="K9" s="116"/>
    </row>
    <row r="10" spans="1:11" ht="6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7"/>
      <c r="B11" s="117" t="s">
        <v>0</v>
      </c>
      <c r="C11" s="117"/>
      <c r="D11" s="118" t="s">
        <v>0</v>
      </c>
      <c r="E11" s="118"/>
      <c r="F11" s="118"/>
      <c r="G11" s="118"/>
      <c r="H11" s="118"/>
      <c r="I11" s="118"/>
      <c r="J11" s="119" t="s">
        <v>1</v>
      </c>
      <c r="K11" s="119"/>
    </row>
    <row r="12" spans="1:11" ht="15.75">
      <c r="A12" s="8"/>
      <c r="B12" s="120" t="s">
        <v>2</v>
      </c>
      <c r="C12" s="120"/>
      <c r="D12" s="121" t="s">
        <v>3</v>
      </c>
      <c r="E12" s="121"/>
      <c r="F12" s="121"/>
      <c r="G12" s="121"/>
      <c r="H12" s="121"/>
      <c r="I12" s="121"/>
      <c r="J12" s="122" t="s">
        <v>4</v>
      </c>
      <c r="K12" s="122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45</v>
      </c>
      <c r="G13" s="13" t="s">
        <v>46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81">
        <v>2016</v>
      </c>
      <c r="B14" s="19"/>
      <c r="C14" s="17"/>
      <c r="D14" s="18"/>
      <c r="E14" s="17"/>
      <c r="F14" s="17"/>
      <c r="G14" s="17"/>
      <c r="H14" s="19"/>
      <c r="I14" s="20"/>
      <c r="J14" s="21"/>
      <c r="K14" s="19"/>
    </row>
    <row r="15" spans="1:11" ht="19.5" customHeight="1">
      <c r="A15" s="65" t="s">
        <v>14</v>
      </c>
      <c r="B15" s="66"/>
      <c r="C15" s="89"/>
      <c r="D15" s="87">
        <f>IF(BUSHEL!D17&gt;0,BUSHEL!D17*TONELADA!$B$42,"")</f>
      </c>
      <c r="E15" s="91"/>
      <c r="F15" s="91"/>
      <c r="G15" s="91"/>
      <c r="H15" s="91"/>
      <c r="I15" s="92"/>
      <c r="J15" s="68"/>
      <c r="K15" s="89"/>
    </row>
    <row r="16" spans="1:11" ht="19.5" customHeight="1">
      <c r="A16" s="81" t="s">
        <v>70</v>
      </c>
      <c r="B16" s="82"/>
      <c r="C16" s="71">
        <f>BUSHEL!C18*TONELADA!$B$42</f>
        <v>184.54674</v>
      </c>
      <c r="D16" s="84"/>
      <c r="E16" s="73">
        <f>BUSHEL!E18*TONELADA!$B$42</f>
        <v>198.8769</v>
      </c>
      <c r="F16" s="73" t="s">
        <v>122</v>
      </c>
      <c r="G16" s="73">
        <f>BUSHEL!G18*TONELADA!$B$42</f>
        <v>206.2257</v>
      </c>
      <c r="H16" s="73">
        <f>BUSHEL!H18*TONELADA!$B$42</f>
        <v>195.2025</v>
      </c>
      <c r="I16" s="74">
        <f>BUSHEL!I18*TONELADA!$B$42</f>
        <v>193.3653</v>
      </c>
      <c r="J16" s="86"/>
      <c r="K16" s="71">
        <f>BUSHEL!K18*TONELADA!$E$42</f>
        <v>163.96771999999999</v>
      </c>
    </row>
    <row r="17" spans="1:11" ht="19.5" customHeight="1">
      <c r="A17" s="65" t="s">
        <v>71</v>
      </c>
      <c r="B17" s="66"/>
      <c r="C17" s="89">
        <f>BUSHEL!C19*TONELADA!$B$42</f>
        <v>184.54674</v>
      </c>
      <c r="D17" s="87"/>
      <c r="E17" s="91">
        <f>BUSHEL!E19*TONELADA!$B$42</f>
        <v>197.03969999999998</v>
      </c>
      <c r="F17" s="91"/>
      <c r="G17" s="91">
        <f>BUSHEL!G19*TONELADA!$B$42</f>
        <v>204.3885</v>
      </c>
      <c r="H17" s="91">
        <f>BUSHEL!H19*TONELADA!$B$42</f>
        <v>193.3653</v>
      </c>
      <c r="I17" s="92">
        <f>BUSHEL!I19*TONELADA!$B$42</f>
        <v>191.5281</v>
      </c>
      <c r="J17" s="68"/>
      <c r="K17" s="89">
        <f>BUSHEL!K19*TONELADA!$E$42</f>
        <v>165.93612</v>
      </c>
    </row>
    <row r="18" spans="1:11" ht="19.5" customHeight="1">
      <c r="A18" s="70" t="s">
        <v>15</v>
      </c>
      <c r="B18" s="71">
        <f>BUSHEL!B20*TONELADA!$B$42</f>
        <v>149.63994</v>
      </c>
      <c r="C18" s="71">
        <f>BUSHEL!C20*TONELADA!$B$42</f>
        <v>184.54674</v>
      </c>
      <c r="D18" s="90">
        <f>IF(BUSHEL!D20&gt;0,BUSHEL!D20*TONELADA!$B$42,"")</f>
        <v>149.2725</v>
      </c>
      <c r="E18" s="73">
        <f>BUSHEL!E20*TONELADA!$B$42</f>
        <v>197.03969999999998</v>
      </c>
      <c r="F18" s="73"/>
      <c r="G18" s="73">
        <f>BUSHEL!G20*TONELADA!$B$42</f>
        <v>204.3885</v>
      </c>
      <c r="H18" s="73">
        <f>BUSHEL!H20*TONELADA!$B$42</f>
        <v>193.3653</v>
      </c>
      <c r="I18" s="74">
        <f>BUSHEL!I20*TONELADA!$B$42</f>
        <v>191.5281</v>
      </c>
      <c r="J18" s="72">
        <f>BUSHEL!J20*$E$42</f>
        <v>136.01644</v>
      </c>
      <c r="K18" s="71">
        <f>BUSHEL!K20*TONELADA!$E$42</f>
        <v>165.93612</v>
      </c>
    </row>
    <row r="19" spans="1:11" ht="19.5" customHeight="1">
      <c r="A19" s="81">
        <v>2017</v>
      </c>
      <c r="B19" s="19"/>
      <c r="C19" s="17"/>
      <c r="D19" s="18"/>
      <c r="E19" s="17"/>
      <c r="F19" s="17"/>
      <c r="G19" s="17"/>
      <c r="H19" s="19"/>
      <c r="I19" s="20"/>
      <c r="J19" s="21"/>
      <c r="K19" s="19"/>
    </row>
    <row r="20" spans="1:11" ht="19.5" customHeight="1">
      <c r="A20" s="65" t="s">
        <v>120</v>
      </c>
      <c r="B20" s="66"/>
      <c r="C20" s="89">
        <f>BUSHEL!C22*TONELADA!$B$42</f>
        <v>187.3944</v>
      </c>
      <c r="D20" s="87"/>
      <c r="E20" s="91">
        <f>BUSHEL!E22*TONELADA!$B$42</f>
        <v>197.68272</v>
      </c>
      <c r="F20" s="91"/>
      <c r="G20" s="91">
        <f>BUSHEL!G22*TONELADA!$B$42</f>
        <v>205.03152</v>
      </c>
      <c r="H20" s="91">
        <f>BUSHEL!H22*TONELADA!$B$42</f>
        <v>194.00832</v>
      </c>
      <c r="I20" s="92">
        <f>BUSHEL!I22*TONELADA!$B$42</f>
        <v>192.17112</v>
      </c>
      <c r="J20" s="68"/>
      <c r="K20" s="89">
        <f>BUSHEL!K22*TONELADA!$E$42</f>
        <v>167.8061</v>
      </c>
    </row>
    <row r="21" spans="1:11" ht="19.5" customHeight="1">
      <c r="A21" s="81" t="s">
        <v>121</v>
      </c>
      <c r="B21" s="82"/>
      <c r="C21" s="83">
        <f>BUSHEL!C23*TONELADA!$B$42</f>
        <v>187.3944</v>
      </c>
      <c r="D21" s="84"/>
      <c r="E21" s="73">
        <f>BUSHEL!E23*TONELADA!$B$42</f>
        <v>197.68272</v>
      </c>
      <c r="F21" s="73"/>
      <c r="G21" s="73">
        <f>BUSHEL!G23*TONELADA!$B$42</f>
        <v>205.03152</v>
      </c>
      <c r="H21" s="73">
        <f>BUSHEL!H23*TONELADA!$B$42</f>
        <v>194.00832</v>
      </c>
      <c r="I21" s="74">
        <f>BUSHEL!I23*TONELADA!$B$42</f>
        <v>192.17112</v>
      </c>
      <c r="J21" s="86"/>
      <c r="K21" s="71">
        <f>BUSHEL!K23*TONELADA!$E$42</f>
        <v>167.8061</v>
      </c>
    </row>
    <row r="22" spans="1:11" ht="19.5" customHeight="1">
      <c r="A22" s="65" t="s">
        <v>11</v>
      </c>
      <c r="B22" s="66">
        <f>BUSHEL!B24*TONELADA!$B$42</f>
        <v>156.162</v>
      </c>
      <c r="C22" s="67"/>
      <c r="D22" s="87">
        <f>IF(BUSHEL!D24&gt;0,BUSHEL!D24*TONELADA!$B$42,"")</f>
        <v>155.42712</v>
      </c>
      <c r="E22" s="67"/>
      <c r="F22" s="67"/>
      <c r="G22" s="67"/>
      <c r="H22" s="67"/>
      <c r="I22" s="88"/>
      <c r="J22" s="68">
        <f>BUSHEL!J24*$E$42</f>
        <v>139.85482</v>
      </c>
      <c r="K22" s="89">
        <f>BUSHEL!K24*TONELADA!$E$42</f>
        <v>167.8061</v>
      </c>
    </row>
    <row r="23" spans="1:11" ht="19.5" customHeight="1">
      <c r="A23" s="81" t="s">
        <v>12</v>
      </c>
      <c r="B23" s="82">
        <f>BUSHEL!B25*TONELADA!$B$42</f>
        <v>160.93872</v>
      </c>
      <c r="C23" s="83"/>
      <c r="D23" s="84">
        <f>IF(BUSHEL!D25&gt;0,BUSHEL!D25*TONELADA!$B$42,"")</f>
        <v>159.19338</v>
      </c>
      <c r="E23" s="83"/>
      <c r="F23" s="83"/>
      <c r="G23" s="83"/>
      <c r="H23" s="83"/>
      <c r="I23" s="85"/>
      <c r="J23" s="86">
        <f>BUSHEL!J25*$E$42</f>
        <v>142.41374</v>
      </c>
      <c r="K23" s="82"/>
    </row>
    <row r="24" spans="1:11" ht="19.5" customHeight="1">
      <c r="A24" s="65" t="s">
        <v>13</v>
      </c>
      <c r="B24" s="66">
        <f>BUSHEL!B26*TONELADA!$B$42</f>
        <v>165.25614</v>
      </c>
      <c r="C24" s="67"/>
      <c r="D24" s="87">
        <f>IF(BUSHEL!D26&gt;0,BUSHEL!D26*TONELADA!$B$42,"")</f>
        <v>163.0515</v>
      </c>
      <c r="E24" s="67"/>
      <c r="F24" s="67"/>
      <c r="G24" s="67"/>
      <c r="H24" s="67"/>
      <c r="I24" s="88"/>
      <c r="J24" s="68">
        <f>BUSHEL!J26*$E$42</f>
        <v>145.07108</v>
      </c>
      <c r="K24" s="66"/>
    </row>
    <row r="25" spans="1:11" ht="19.5" customHeight="1">
      <c r="A25" s="81" t="s">
        <v>14</v>
      </c>
      <c r="B25" s="82">
        <f>BUSHEL!B27*TONELADA!$B$42</f>
        <v>170.67588</v>
      </c>
      <c r="C25" s="83"/>
      <c r="D25" s="84">
        <f>IF(BUSHEL!D27&gt;0,BUSHEL!D27*TONELADA!$B$42,"")</f>
        <v>168.5631</v>
      </c>
      <c r="E25" s="83"/>
      <c r="F25" s="83"/>
      <c r="G25" s="83"/>
      <c r="H25" s="83"/>
      <c r="I25" s="85"/>
      <c r="J25" s="86">
        <f>BUSHEL!J27*$E$42</f>
        <v>147.82684</v>
      </c>
      <c r="K25" s="82"/>
    </row>
    <row r="26" spans="1:11" ht="19.5" customHeight="1">
      <c r="A26" s="65" t="s">
        <v>15</v>
      </c>
      <c r="B26" s="66">
        <f>BUSHEL!B28*TONELADA!$B$42</f>
        <v>177.47352</v>
      </c>
      <c r="C26" s="67"/>
      <c r="D26" s="87">
        <f>IF(BUSHEL!D28&gt;0,BUSHEL!D28*TONELADA!$B$42,"")</f>
        <v>176.64678</v>
      </c>
      <c r="E26" s="67"/>
      <c r="F26" s="67"/>
      <c r="G26" s="67"/>
      <c r="H26" s="67"/>
      <c r="I26" s="88"/>
      <c r="J26" s="68">
        <f>BUSHEL!J28*$E$42</f>
        <v>151.27154</v>
      </c>
      <c r="K26" s="66"/>
    </row>
    <row r="27" spans="1:11" ht="19.5" customHeight="1">
      <c r="A27" s="81">
        <v>2018</v>
      </c>
      <c r="B27" s="19"/>
      <c r="C27" s="17"/>
      <c r="D27" s="18"/>
      <c r="E27" s="17"/>
      <c r="F27" s="17"/>
      <c r="G27" s="17"/>
      <c r="H27" s="19"/>
      <c r="I27" s="20"/>
      <c r="J27" s="21"/>
      <c r="K27" s="19"/>
    </row>
    <row r="28" spans="1:11" ht="19.5" customHeight="1">
      <c r="A28" s="65" t="s">
        <v>11</v>
      </c>
      <c r="B28" s="66">
        <f>BUSHEL!B30*TONELADA!$B$42</f>
        <v>182.8014</v>
      </c>
      <c r="C28" s="67"/>
      <c r="D28" s="87">
        <f>IF(BUSHEL!D30&gt;0,BUSHEL!D30*TONELADA!$B$42,"")</f>
        <v>182.06652</v>
      </c>
      <c r="E28" s="67"/>
      <c r="F28" s="67"/>
      <c r="G28" s="67"/>
      <c r="H28" s="67"/>
      <c r="I28" s="88"/>
      <c r="J28" s="68">
        <f>BUSHEL!J30*$E$42</f>
        <v>154.91307999999998</v>
      </c>
      <c r="K28" s="66"/>
    </row>
    <row r="29" spans="1:11" ht="19.5" customHeight="1">
      <c r="A29" s="81" t="s">
        <v>12</v>
      </c>
      <c r="B29" s="82">
        <f>BUSHEL!B31*TONELADA!$B$42</f>
        <v>184.91418</v>
      </c>
      <c r="C29" s="83"/>
      <c r="D29" s="84">
        <f>IF(BUSHEL!D31&gt;0,BUSHEL!D31*TONELADA!$B$42,"")</f>
        <v>185.5572</v>
      </c>
      <c r="E29" s="83"/>
      <c r="F29" s="83"/>
      <c r="G29" s="83"/>
      <c r="H29" s="83"/>
      <c r="I29" s="85"/>
      <c r="J29" s="86">
        <f>BUSHEL!J31*$E$42</f>
        <v>156.88147999999998</v>
      </c>
      <c r="K29" s="82"/>
    </row>
    <row r="30" spans="1:11" ht="19.5" customHeight="1">
      <c r="A30" s="65" t="s">
        <v>13</v>
      </c>
      <c r="B30" s="66">
        <f>BUSHEL!B32*TONELADA!$B$42</f>
        <v>183.81186</v>
      </c>
      <c r="C30" s="67"/>
      <c r="D30" s="87">
        <f>IF(BUSHEL!D32&gt;0,BUSHEL!D32*TONELADA!$B$42,"")</f>
        <v>185.74092</v>
      </c>
      <c r="E30" s="67"/>
      <c r="F30" s="67"/>
      <c r="G30" s="67"/>
      <c r="H30" s="67"/>
      <c r="I30" s="88"/>
      <c r="J30" s="68">
        <f>BUSHEL!J32*$E$42</f>
        <v>158.35778</v>
      </c>
      <c r="K30" s="66"/>
    </row>
    <row r="31" spans="1:11" ht="19.5" customHeight="1">
      <c r="A31" s="81" t="s">
        <v>14</v>
      </c>
      <c r="B31" s="82">
        <f>BUSHEL!B33*TONELADA!$B$42</f>
        <v>187.21068</v>
      </c>
      <c r="C31" s="83"/>
      <c r="D31" s="84">
        <f>IF(BUSHEL!D33&gt;0,BUSHEL!D33*TONELADA!$B$42,"")</f>
        <v>186.4758</v>
      </c>
      <c r="E31" s="83"/>
      <c r="F31" s="83"/>
      <c r="G31" s="83"/>
      <c r="H31" s="83"/>
      <c r="I31" s="83"/>
      <c r="J31" s="84">
        <f>BUSHEL!J33*$E$42</f>
        <v>157.86568</v>
      </c>
      <c r="K31" s="82"/>
    </row>
    <row r="32" spans="1:11" ht="19.5" customHeight="1">
      <c r="A32" s="65" t="s">
        <v>15</v>
      </c>
      <c r="B32" s="66">
        <f>BUSHEL!B34*TONELADA!$B$42</f>
        <v>187.21068</v>
      </c>
      <c r="C32" s="67"/>
      <c r="D32" s="87">
        <f>IF(BUSHEL!D34&gt;0,BUSHEL!D34*TONELADA!$B$42,"")</f>
        <v>189.41532</v>
      </c>
      <c r="E32" s="67"/>
      <c r="F32" s="67"/>
      <c r="G32" s="67"/>
      <c r="H32" s="67"/>
      <c r="I32" s="67"/>
      <c r="J32" s="87">
        <f>BUSHEL!J34*$E$42</f>
        <v>158.65303999999998</v>
      </c>
      <c r="K32" s="66"/>
    </row>
    <row r="33" spans="1:11" ht="19.5" customHeight="1">
      <c r="A33" s="16">
        <v>2019</v>
      </c>
      <c r="B33" s="19"/>
      <c r="C33" s="17"/>
      <c r="D33" s="18"/>
      <c r="E33" s="17"/>
      <c r="F33" s="17"/>
      <c r="G33" s="17"/>
      <c r="H33" s="19"/>
      <c r="I33" s="17"/>
      <c r="J33" s="18"/>
      <c r="K33" s="19"/>
    </row>
    <row r="34" spans="1:11" ht="19.5" customHeight="1">
      <c r="A34" s="16" t="s">
        <v>11</v>
      </c>
      <c r="B34" s="82">
        <f>BUSHEL!B36*TONELADA!$B$42</f>
        <v>192.4467</v>
      </c>
      <c r="C34" s="23"/>
      <c r="D34" s="84">
        <f>IF(BUSHEL!D36&gt;0,BUSHEL!D36*TONELADA!$B$42,"")</f>
        <v>189.41532</v>
      </c>
      <c r="E34" s="25"/>
      <c r="F34" s="25"/>
      <c r="G34" s="25"/>
      <c r="H34" s="25"/>
      <c r="I34" s="23"/>
      <c r="J34" s="84"/>
      <c r="K34" s="25"/>
    </row>
    <row r="35" spans="1:11" ht="19.5" customHeight="1">
      <c r="A35" s="65" t="s">
        <v>12</v>
      </c>
      <c r="B35" s="66">
        <f>BUSHEL!B37*TONELADA!$B$42</f>
        <v>192.4467</v>
      </c>
      <c r="C35" s="67"/>
      <c r="D35" s="87">
        <f>IF(BUSHEL!D37&gt;0,BUSHEL!D37*TONELADA!$B$42,"")</f>
        <v>189.41532</v>
      </c>
      <c r="E35" s="67"/>
      <c r="F35" s="67"/>
      <c r="G35" s="67"/>
      <c r="H35" s="67"/>
      <c r="I35" s="67"/>
      <c r="J35" s="87"/>
      <c r="K35" s="66"/>
    </row>
    <row r="36" spans="1:11" ht="19.5" customHeight="1">
      <c r="A36" s="16" t="s">
        <v>13</v>
      </c>
      <c r="B36" s="82">
        <f>BUSHEL!B38*TONELADA!$B$42</f>
        <v>189.50718</v>
      </c>
      <c r="C36" s="23"/>
      <c r="D36" s="84">
        <f>IF(BUSHEL!D38&gt;0,BUSHEL!D38*TONELADA!$B$42,"")</f>
        <v>189.41532</v>
      </c>
      <c r="E36" s="25"/>
      <c r="F36" s="25"/>
      <c r="G36" s="25"/>
      <c r="H36" s="25"/>
      <c r="I36" s="23"/>
      <c r="J36" s="84">
        <f>BUSHEL!J38*$E$42</f>
        <v>164.8535</v>
      </c>
      <c r="K36" s="25"/>
    </row>
    <row r="37" spans="1:11" ht="19.5" customHeight="1">
      <c r="A37" s="65" t="s">
        <v>15</v>
      </c>
      <c r="B37" s="66"/>
      <c r="C37" s="67"/>
      <c r="D37" s="87"/>
      <c r="E37" s="67"/>
      <c r="F37" s="67"/>
      <c r="G37" s="67"/>
      <c r="H37" s="67"/>
      <c r="I37" s="67"/>
      <c r="J37" s="87">
        <f>BUSHEL!J39*$E$42</f>
        <v>161.60564</v>
      </c>
      <c r="K37" s="66"/>
    </row>
    <row r="38" ht="19.5" customHeight="1"/>
    <row r="39" spans="1:11" ht="19.5" customHeight="1">
      <c r="A39" s="93"/>
      <c r="B39" s="94"/>
      <c r="C39" s="94"/>
      <c r="D39" s="94"/>
      <c r="E39" s="94"/>
      <c r="F39" s="94"/>
      <c r="G39" s="94"/>
      <c r="H39" s="94"/>
      <c r="I39" s="94"/>
      <c r="J39" s="94"/>
      <c r="K39" s="94"/>
    </row>
    <row r="40" spans="1:11" ht="19.5" customHeight="1">
      <c r="A40" s="30" t="s">
        <v>16</v>
      </c>
      <c r="B40" s="31"/>
      <c r="C40" s="31"/>
      <c r="D40" s="31"/>
      <c r="E40" s="31"/>
      <c r="F40" s="31"/>
      <c r="G40" s="31"/>
      <c r="H40" s="31"/>
      <c r="I40" s="31"/>
      <c r="J40" s="31"/>
      <c r="K40" s="31"/>
    </row>
    <row r="41" ht="15">
      <c r="A41" s="33" t="s">
        <v>17</v>
      </c>
    </row>
    <row r="42" spans="1:5" ht="15">
      <c r="A42" s="43" t="s">
        <v>23</v>
      </c>
      <c r="B42" s="44">
        <v>0.36744</v>
      </c>
      <c r="D42" s="43" t="s">
        <v>24</v>
      </c>
      <c r="E42" s="1">
        <v>0.39368</v>
      </c>
    </row>
    <row r="43" spans="1:11" ht="15.75">
      <c r="A43" s="32" t="s">
        <v>20</v>
      </c>
      <c r="B43" s="32"/>
      <c r="C43" s="32"/>
      <c r="D43" s="32"/>
      <c r="E43" s="32"/>
      <c r="F43" s="32"/>
      <c r="G43" s="32"/>
      <c r="H43" s="32"/>
      <c r="I43" s="32"/>
      <c r="J43" s="32"/>
      <c r="K43" s="32"/>
    </row>
    <row r="45" spans="1:10" ht="15.75">
      <c r="A45" s="36" t="s">
        <v>21</v>
      </c>
      <c r="E45" s="37" t="s">
        <v>22</v>
      </c>
      <c r="F45" s="37"/>
      <c r="G45" s="37"/>
      <c r="H45" s="37"/>
      <c r="I45" s="37"/>
      <c r="J45" s="34"/>
    </row>
    <row r="46" spans="5:10" ht="15">
      <c r="E46" s="39">
        <v>0.11</v>
      </c>
      <c r="F46" s="39"/>
      <c r="G46" s="39"/>
      <c r="H46" s="40">
        <f>'Primas HRW'!B15*B42</f>
        <v>-5.5116</v>
      </c>
      <c r="I46" s="40"/>
      <c r="J46" s="35"/>
    </row>
    <row r="47" spans="5:10" ht="15">
      <c r="E47" s="41">
        <v>0.115</v>
      </c>
      <c r="F47" s="41"/>
      <c r="G47" s="41"/>
      <c r="H47" s="40">
        <f>'Primas HRW'!B16*B42</f>
        <v>-3.6744</v>
      </c>
      <c r="I47" s="40"/>
      <c r="J47" s="35"/>
    </row>
    <row r="48" spans="5:10" ht="15">
      <c r="E48" s="41">
        <v>0.125</v>
      </c>
      <c r="F48" s="41"/>
      <c r="G48" s="41"/>
      <c r="H48" s="40">
        <f>'Primas HRW'!B17*B42</f>
        <v>7.3488</v>
      </c>
      <c r="I48" s="40"/>
      <c r="J48" s="38"/>
    </row>
    <row r="49" spans="5:10" ht="15">
      <c r="E49" s="39">
        <v>0.13</v>
      </c>
      <c r="F49" s="39"/>
      <c r="G49" s="39"/>
      <c r="H49" s="40" t="e">
        <f>'Primas HRW'!B18*B42</f>
        <v>#VALUE!</v>
      </c>
      <c r="I49" s="39"/>
      <c r="J49" s="38"/>
    </row>
  </sheetData>
  <sheetProtection selectLockedCells="1" selectUnlockedCells="1"/>
  <mergeCells count="7">
    <mergeCell ref="A9:K9"/>
    <mergeCell ref="B11:C11"/>
    <mergeCell ref="D11:I11"/>
    <mergeCell ref="J11:K11"/>
    <mergeCell ref="B12:C12"/>
    <mergeCell ref="D12:I12"/>
    <mergeCell ref="J12:K12"/>
  </mergeCells>
  <hyperlinks>
    <hyperlink ref="A43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122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17"/>
  <sheetViews>
    <sheetView zoomScalePageLayoutView="0" workbookViewId="0" topLeftCell="A1">
      <selection activeCell="B12" sqref="B12"/>
    </sheetView>
  </sheetViews>
  <sheetFormatPr defaultColWidth="11.5546875" defaultRowHeight="15"/>
  <cols>
    <col min="3" max="3" width="11.6640625" style="0" customWidth="1"/>
  </cols>
  <sheetData>
    <row r="2" spans="2:3" ht="15.75">
      <c r="B2" s="22" t="s">
        <v>44</v>
      </c>
      <c r="C2" s="45" t="s">
        <v>25</v>
      </c>
    </row>
    <row r="3" spans="2:3" ht="15.75">
      <c r="B3" s="46">
        <v>0.12</v>
      </c>
      <c r="C3" s="47" t="s">
        <v>26</v>
      </c>
    </row>
    <row r="4" spans="1:3" ht="15.75">
      <c r="A4" s="123">
        <v>2016</v>
      </c>
      <c r="B4" s="124"/>
      <c r="C4" s="125"/>
    </row>
    <row r="5" spans="1:3" ht="15">
      <c r="A5" s="51" t="s">
        <v>27</v>
      </c>
      <c r="B5" s="42"/>
      <c r="C5" s="42"/>
    </row>
    <row r="6" spans="1:3" ht="15">
      <c r="A6" s="48" t="s">
        <v>125</v>
      </c>
      <c r="B6" s="49">
        <v>95</v>
      </c>
      <c r="C6" s="49" t="s">
        <v>119</v>
      </c>
    </row>
    <row r="7" spans="1:3" ht="15">
      <c r="A7" s="51" t="s">
        <v>117</v>
      </c>
      <c r="B7" s="42">
        <v>95</v>
      </c>
      <c r="C7" s="42" t="s">
        <v>119</v>
      </c>
    </row>
    <row r="8" spans="1:3" ht="15">
      <c r="A8" s="48" t="s">
        <v>118</v>
      </c>
      <c r="B8" s="49">
        <v>95</v>
      </c>
      <c r="C8" s="49" t="s">
        <v>119</v>
      </c>
    </row>
    <row r="9" spans="1:3" ht="15.75">
      <c r="A9" s="126">
        <v>2017</v>
      </c>
      <c r="B9" s="127"/>
      <c r="C9" s="128"/>
    </row>
    <row r="10" spans="1:3" ht="15">
      <c r="A10" s="48" t="s">
        <v>132</v>
      </c>
      <c r="B10" s="49">
        <v>85</v>
      </c>
      <c r="C10" s="49" t="s">
        <v>131</v>
      </c>
    </row>
    <row r="11" spans="1:3" ht="15">
      <c r="A11" s="51" t="s">
        <v>130</v>
      </c>
      <c r="B11" s="42">
        <v>85</v>
      </c>
      <c r="C11" s="42" t="s">
        <v>131</v>
      </c>
    </row>
    <row r="12" spans="1:3" ht="15">
      <c r="A12" s="97"/>
      <c r="B12" s="98"/>
      <c r="C12" s="98"/>
    </row>
    <row r="13" ht="15">
      <c r="A13" t="s">
        <v>28</v>
      </c>
    </row>
    <row r="14" ht="15">
      <c r="A14" t="s">
        <v>29</v>
      </c>
    </row>
    <row r="15" ht="15">
      <c r="A15" t="s">
        <v>30</v>
      </c>
    </row>
    <row r="16" ht="15">
      <c r="A16" t="s">
        <v>31</v>
      </c>
    </row>
    <row r="17" ht="15">
      <c r="A17" t="s">
        <v>32</v>
      </c>
    </row>
  </sheetData>
  <sheetProtection selectLockedCells="1" selectUnlockedCells="1"/>
  <mergeCells count="2">
    <mergeCell ref="A4:C4"/>
    <mergeCell ref="A9:C9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4"/>
  <sheetViews>
    <sheetView zoomScale="90" zoomScaleNormal="90" zoomScalePageLayoutView="0" workbookViewId="0" topLeftCell="A1">
      <selection activeCell="B13" sqref="B13"/>
    </sheetView>
  </sheetViews>
  <sheetFormatPr defaultColWidth="11.5546875" defaultRowHeight="15"/>
  <cols>
    <col min="4" max="4" width="11.6640625" style="0" bestFit="1" customWidth="1"/>
    <col min="6" max="7" width="14.3359375" style="0" customWidth="1"/>
  </cols>
  <sheetData>
    <row r="1" spans="2:6" ht="15.75">
      <c r="B1" s="129"/>
      <c r="C1" s="129"/>
      <c r="D1" s="129"/>
      <c r="E1" s="129"/>
      <c r="F1" s="129"/>
    </row>
    <row r="2" spans="1:6" ht="15.75">
      <c r="A2" s="50"/>
      <c r="B2" s="130" t="s">
        <v>0</v>
      </c>
      <c r="C2" s="130"/>
      <c r="D2" s="130"/>
      <c r="E2" s="130"/>
      <c r="F2" s="130"/>
    </row>
    <row r="3" spans="1:6" ht="15.75">
      <c r="A3" s="50"/>
      <c r="B3" s="130" t="s">
        <v>33</v>
      </c>
      <c r="C3" s="130"/>
      <c r="D3" s="130"/>
      <c r="E3" s="130"/>
      <c r="F3" s="130"/>
    </row>
    <row r="4" spans="1:7" ht="15.75">
      <c r="A4" s="50"/>
      <c r="B4" s="53">
        <v>0.12</v>
      </c>
      <c r="C4" s="54">
        <v>0.13</v>
      </c>
      <c r="D4" s="54">
        <v>0.125</v>
      </c>
      <c r="E4" s="54">
        <v>0.115</v>
      </c>
      <c r="F4" s="54">
        <v>0.11</v>
      </c>
      <c r="G4" s="55" t="s">
        <v>34</v>
      </c>
    </row>
    <row r="5" spans="1:7" ht="15.75">
      <c r="A5" s="131">
        <v>2016</v>
      </c>
      <c r="B5" s="132"/>
      <c r="C5" s="132"/>
      <c r="D5" s="132"/>
      <c r="E5" s="132"/>
      <c r="F5" s="132"/>
      <c r="G5" s="133"/>
    </row>
    <row r="6" spans="1:7" ht="15">
      <c r="A6" s="50" t="s">
        <v>27</v>
      </c>
      <c r="B6" s="42"/>
      <c r="C6" s="42"/>
      <c r="D6" s="42"/>
      <c r="E6" s="56"/>
      <c r="F6" s="42"/>
      <c r="G6" s="42"/>
    </row>
    <row r="7" spans="1:7" ht="15">
      <c r="A7" s="48" t="s">
        <v>125</v>
      </c>
      <c r="B7" s="52">
        <v>135</v>
      </c>
      <c r="C7" s="52" t="s">
        <v>122</v>
      </c>
      <c r="D7" s="52">
        <f>B7+B17</f>
        <v>155</v>
      </c>
      <c r="E7" s="49">
        <f>B7+B16</f>
        <v>125</v>
      </c>
      <c r="F7" s="49">
        <f>B7+B15</f>
        <v>120</v>
      </c>
      <c r="G7" s="52" t="s">
        <v>119</v>
      </c>
    </row>
    <row r="8" spans="1:7" ht="15">
      <c r="A8" s="50" t="s">
        <v>117</v>
      </c>
      <c r="B8" s="42">
        <v>130</v>
      </c>
      <c r="C8" s="42"/>
      <c r="D8" s="42">
        <f>B8+B17</f>
        <v>150</v>
      </c>
      <c r="E8" s="56">
        <f>B8+B16</f>
        <v>120</v>
      </c>
      <c r="F8" s="42">
        <f>B8+B15</f>
        <v>115</v>
      </c>
      <c r="G8" s="42" t="s">
        <v>119</v>
      </c>
    </row>
    <row r="9" spans="1:7" ht="15">
      <c r="A9" s="48" t="s">
        <v>118</v>
      </c>
      <c r="B9" s="52">
        <v>130</v>
      </c>
      <c r="C9" s="52"/>
      <c r="D9" s="52">
        <f>B9+B17</f>
        <v>150</v>
      </c>
      <c r="E9" s="49">
        <f>B9+B16</f>
        <v>120</v>
      </c>
      <c r="F9" s="49">
        <f>B9+B15</f>
        <v>115</v>
      </c>
      <c r="G9" s="52" t="s">
        <v>119</v>
      </c>
    </row>
    <row r="10" spans="1:7" ht="15.75">
      <c r="A10" s="131">
        <v>2017</v>
      </c>
      <c r="B10" s="132"/>
      <c r="C10" s="132"/>
      <c r="D10" s="132"/>
      <c r="E10" s="132"/>
      <c r="F10" s="132"/>
      <c r="G10" s="133"/>
    </row>
    <row r="11" spans="1:7" ht="15">
      <c r="A11" s="48" t="s">
        <v>129</v>
      </c>
      <c r="B11" s="52">
        <v>115</v>
      </c>
      <c r="C11" s="52" t="s">
        <v>122</v>
      </c>
      <c r="D11" s="52">
        <f>B11+B17</f>
        <v>135</v>
      </c>
      <c r="E11" s="49">
        <f>B11+B16</f>
        <v>105</v>
      </c>
      <c r="F11" s="49">
        <f>B11+B15</f>
        <v>100</v>
      </c>
      <c r="G11" s="52" t="s">
        <v>131</v>
      </c>
    </row>
    <row r="12" spans="1:7" ht="15">
      <c r="A12" s="50" t="s">
        <v>151</v>
      </c>
      <c r="B12" s="42">
        <v>115</v>
      </c>
      <c r="C12" s="42"/>
      <c r="D12" s="42">
        <f>B12+B17</f>
        <v>135</v>
      </c>
      <c r="E12" s="56">
        <f>B12+B16</f>
        <v>105</v>
      </c>
      <c r="F12" s="42">
        <f>B12+B15</f>
        <v>100</v>
      </c>
      <c r="G12" s="42" t="s">
        <v>131</v>
      </c>
    </row>
    <row r="14" spans="1:6" ht="15">
      <c r="A14" t="s">
        <v>35</v>
      </c>
      <c r="F14" t="s">
        <v>28</v>
      </c>
    </row>
    <row r="15" spans="1:6" ht="15">
      <c r="A15" s="57">
        <v>0.11</v>
      </c>
      <c r="B15">
        <v>-15</v>
      </c>
      <c r="F15" t="s">
        <v>29</v>
      </c>
    </row>
    <row r="16" spans="1:6" ht="15">
      <c r="A16" s="58">
        <v>0.115</v>
      </c>
      <c r="B16" s="69">
        <v>-10</v>
      </c>
      <c r="C16" s="69"/>
      <c r="D16" s="69"/>
      <c r="F16" t="s">
        <v>30</v>
      </c>
    </row>
    <row r="17" spans="1:6" ht="15">
      <c r="A17" s="59">
        <v>0.125</v>
      </c>
      <c r="B17" s="60">
        <v>20</v>
      </c>
      <c r="C17" s="60"/>
      <c r="D17" s="60"/>
      <c r="F17" t="s">
        <v>31</v>
      </c>
    </row>
    <row r="18" spans="1:6" ht="15">
      <c r="A18" s="57">
        <v>0.13</v>
      </c>
      <c r="B18" s="61" t="s">
        <v>122</v>
      </c>
      <c r="C18" s="61"/>
      <c r="D18" s="61"/>
      <c r="F18" t="s">
        <v>32</v>
      </c>
    </row>
    <row r="20" ht="15">
      <c r="A20" t="s">
        <v>28</v>
      </c>
    </row>
    <row r="21" ht="15">
      <c r="A21" t="s">
        <v>29</v>
      </c>
    </row>
    <row r="22" ht="15">
      <c r="A22" t="s">
        <v>30</v>
      </c>
    </row>
    <row r="23" ht="15">
      <c r="A23" t="s">
        <v>31</v>
      </c>
    </row>
    <row r="24" ht="15">
      <c r="A24" t="s">
        <v>32</v>
      </c>
    </row>
  </sheetData>
  <sheetProtection selectLockedCells="1" selectUnlockedCells="1"/>
  <mergeCells count="5">
    <mergeCell ref="B1:F1"/>
    <mergeCell ref="B2:F2"/>
    <mergeCell ref="B3:F3"/>
    <mergeCell ref="A5:G5"/>
    <mergeCell ref="A10:G10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C18"/>
  <sheetViews>
    <sheetView zoomScalePageLayoutView="0" workbookViewId="0" topLeftCell="A1">
      <selection activeCell="B13" sqref="B13"/>
    </sheetView>
  </sheetViews>
  <sheetFormatPr defaultColWidth="11.5546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2" spans="2:3" ht="15.75">
      <c r="B2" s="22" t="s">
        <v>36</v>
      </c>
      <c r="C2" s="45" t="s">
        <v>25</v>
      </c>
    </row>
    <row r="3" spans="2:3" ht="15.75">
      <c r="B3" s="46" t="s">
        <v>37</v>
      </c>
      <c r="C3" s="47" t="s">
        <v>26</v>
      </c>
    </row>
    <row r="4" spans="1:3" ht="15.75">
      <c r="A4" s="123">
        <v>2016</v>
      </c>
      <c r="B4" s="124"/>
      <c r="C4" s="125"/>
    </row>
    <row r="5" spans="1:3" ht="15">
      <c r="A5" s="50" t="s">
        <v>115</v>
      </c>
      <c r="B5" s="42"/>
      <c r="C5" s="42"/>
    </row>
    <row r="6" spans="1:3" ht="15">
      <c r="A6" s="48" t="s">
        <v>116</v>
      </c>
      <c r="B6" s="49">
        <v>71</v>
      </c>
      <c r="C6" s="49" t="s">
        <v>119</v>
      </c>
    </row>
    <row r="7" spans="1:3" ht="15">
      <c r="A7" s="50" t="s">
        <v>117</v>
      </c>
      <c r="B7" s="42">
        <v>76</v>
      </c>
      <c r="C7" s="42" t="s">
        <v>119</v>
      </c>
    </row>
    <row r="8" spans="1:3" ht="15">
      <c r="A8" s="48" t="s">
        <v>118</v>
      </c>
      <c r="B8" s="49">
        <v>76</v>
      </c>
      <c r="C8" s="49" t="s">
        <v>119</v>
      </c>
    </row>
    <row r="9" spans="1:3" ht="15.75">
      <c r="A9" s="123">
        <v>2017</v>
      </c>
      <c r="B9" s="124"/>
      <c r="C9" s="125"/>
    </row>
    <row r="10" spans="1:3" ht="15">
      <c r="A10" s="50" t="s">
        <v>129</v>
      </c>
      <c r="B10" s="42">
        <v>71</v>
      </c>
      <c r="C10" s="42" t="s">
        <v>131</v>
      </c>
    </row>
    <row r="11" spans="1:3" ht="15">
      <c r="A11" s="48" t="s">
        <v>130</v>
      </c>
      <c r="B11" s="49">
        <v>71</v>
      </c>
      <c r="C11" s="49" t="s">
        <v>131</v>
      </c>
    </row>
    <row r="12" spans="1:3" ht="15">
      <c r="A12" s="50" t="s">
        <v>152</v>
      </c>
      <c r="B12" s="42">
        <v>71</v>
      </c>
      <c r="C12" s="42" t="s">
        <v>131</v>
      </c>
    </row>
    <row r="14" ht="15">
      <c r="A14" t="s">
        <v>28</v>
      </c>
    </row>
    <row r="15" ht="15">
      <c r="A15" t="s">
        <v>29</v>
      </c>
    </row>
    <row r="16" ht="15">
      <c r="A16" t="s">
        <v>30</v>
      </c>
    </row>
    <row r="17" ht="15">
      <c r="A17" t="s">
        <v>31</v>
      </c>
    </row>
    <row r="18" ht="15">
      <c r="A18" t="s">
        <v>32</v>
      </c>
    </row>
  </sheetData>
  <sheetProtection selectLockedCells="1" selectUnlockedCells="1"/>
  <mergeCells count="2">
    <mergeCell ref="A4:C4"/>
    <mergeCell ref="A9:C9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7"/>
  <sheetViews>
    <sheetView zoomScalePageLayoutView="0" workbookViewId="0" topLeftCell="B4">
      <selection activeCell="E22" sqref="E22"/>
    </sheetView>
  </sheetViews>
  <sheetFormatPr defaultColWidth="12.4453125" defaultRowHeight="15"/>
  <cols>
    <col min="1" max="1" width="12.4453125" style="62" customWidth="1"/>
    <col min="2" max="2" width="6.4453125" style="62" customWidth="1"/>
    <col min="3" max="3" width="22.10546875" style="62" customWidth="1"/>
    <col min="4" max="4" width="11.6640625" style="62" customWidth="1"/>
    <col min="5" max="5" width="6.88671875" style="62" customWidth="1"/>
    <col min="6" max="6" width="7.6640625" style="62" customWidth="1"/>
    <col min="7" max="7" width="20.10546875" style="62" customWidth="1"/>
    <col min="8" max="8" width="10.99609375" style="62" customWidth="1"/>
    <col min="9" max="9" width="6.99609375" style="62" customWidth="1"/>
    <col min="10" max="10" width="4.99609375" style="62" customWidth="1"/>
    <col min="11" max="11" width="17.3359375" style="62" customWidth="1"/>
    <col min="12" max="12" width="11.21484375" style="62" customWidth="1"/>
    <col min="13" max="13" width="6.88671875" style="62" customWidth="1"/>
    <col min="14" max="16384" width="12.4453125" style="62" customWidth="1"/>
  </cols>
  <sheetData>
    <row r="1" ht="15">
      <c r="A1" s="62" t="s">
        <v>38</v>
      </c>
    </row>
    <row r="2" spans="3:11" ht="15">
      <c r="C2" s="62" t="s">
        <v>39</v>
      </c>
      <c r="G2" s="62" t="s">
        <v>40</v>
      </c>
      <c r="K2" s="62" t="s">
        <v>41</v>
      </c>
    </row>
    <row r="3" spans="2:13" ht="15">
      <c r="B3" t="s">
        <v>126</v>
      </c>
      <c r="C3" t="s">
        <v>42</v>
      </c>
      <c r="D3" t="s">
        <v>127</v>
      </c>
      <c r="E3" t="s">
        <v>128</v>
      </c>
      <c r="F3" t="s">
        <v>126</v>
      </c>
      <c r="G3" t="s">
        <v>42</v>
      </c>
      <c r="H3" t="s">
        <v>127</v>
      </c>
      <c r="I3" t="s">
        <v>128</v>
      </c>
      <c r="J3" t="s">
        <v>126</v>
      </c>
      <c r="K3" t="s">
        <v>42</v>
      </c>
      <c r="L3" t="s">
        <v>127</v>
      </c>
      <c r="M3" t="s">
        <v>128</v>
      </c>
    </row>
    <row r="4" spans="2:13" ht="15">
      <c r="B4" t="s">
        <v>49</v>
      </c>
      <c r="C4" t="s">
        <v>50</v>
      </c>
      <c r="D4" s="80">
        <v>42654</v>
      </c>
      <c r="E4" s="29">
        <v>407.25</v>
      </c>
      <c r="F4" t="s">
        <v>55</v>
      </c>
      <c r="G4" t="s">
        <v>56</v>
      </c>
      <c r="H4" s="80">
        <v>42654</v>
      </c>
      <c r="I4" s="29">
        <v>406.25</v>
      </c>
      <c r="J4" t="s">
        <v>43</v>
      </c>
      <c r="K4" t="s">
        <v>102</v>
      </c>
      <c r="L4" s="80">
        <v>42654</v>
      </c>
      <c r="M4" s="29">
        <v>345.5</v>
      </c>
    </row>
    <row r="5" spans="2:13" ht="15">
      <c r="B5" t="s">
        <v>51</v>
      </c>
      <c r="C5" t="s">
        <v>52</v>
      </c>
      <c r="D5" s="80">
        <v>42654</v>
      </c>
      <c r="E5" s="29">
        <v>425</v>
      </c>
      <c r="F5" t="s">
        <v>57</v>
      </c>
      <c r="G5" t="s">
        <v>58</v>
      </c>
      <c r="H5" s="80">
        <v>42654</v>
      </c>
      <c r="I5" s="29">
        <v>423</v>
      </c>
      <c r="J5" t="s">
        <v>65</v>
      </c>
      <c r="K5" t="s">
        <v>103</v>
      </c>
      <c r="L5" s="80">
        <v>42654</v>
      </c>
      <c r="M5" s="29">
        <v>355.25</v>
      </c>
    </row>
    <row r="6" spans="2:13" ht="15">
      <c r="B6" t="s">
        <v>53</v>
      </c>
      <c r="C6" t="s">
        <v>54</v>
      </c>
      <c r="D6" s="80">
        <v>42654</v>
      </c>
      <c r="E6" s="29">
        <v>438</v>
      </c>
      <c r="F6" t="s">
        <v>59</v>
      </c>
      <c r="G6" t="s">
        <v>60</v>
      </c>
      <c r="H6" s="80">
        <v>42654</v>
      </c>
      <c r="I6" s="29">
        <v>433.25</v>
      </c>
      <c r="J6" t="s">
        <v>66</v>
      </c>
      <c r="K6" t="s">
        <v>104</v>
      </c>
      <c r="L6" s="80">
        <v>42654</v>
      </c>
      <c r="M6" s="29">
        <v>361.75</v>
      </c>
    </row>
    <row r="7" spans="2:13" ht="15">
      <c r="B7" t="s">
        <v>61</v>
      </c>
      <c r="C7" t="s">
        <v>62</v>
      </c>
      <c r="D7" s="80">
        <v>42654</v>
      </c>
      <c r="E7" s="29">
        <v>449.75</v>
      </c>
      <c r="F7" t="s">
        <v>63</v>
      </c>
      <c r="G7" t="s">
        <v>64</v>
      </c>
      <c r="H7" s="80">
        <v>42654</v>
      </c>
      <c r="I7" s="29">
        <v>443.75</v>
      </c>
      <c r="J7" t="s">
        <v>47</v>
      </c>
      <c r="K7" t="s">
        <v>105</v>
      </c>
      <c r="L7" s="80">
        <v>42654</v>
      </c>
      <c r="M7" s="29">
        <v>368.5</v>
      </c>
    </row>
    <row r="8" spans="2:13" ht="15">
      <c r="B8" t="s">
        <v>75</v>
      </c>
      <c r="C8" t="s">
        <v>76</v>
      </c>
      <c r="D8" s="80">
        <v>42654</v>
      </c>
      <c r="E8" s="29">
        <v>464.5</v>
      </c>
      <c r="F8" t="s">
        <v>77</v>
      </c>
      <c r="G8" t="s">
        <v>78</v>
      </c>
      <c r="H8" s="80">
        <v>42654</v>
      </c>
      <c r="I8" s="29">
        <v>458.75</v>
      </c>
      <c r="J8" t="s">
        <v>67</v>
      </c>
      <c r="K8" t="s">
        <v>106</v>
      </c>
      <c r="L8" s="80">
        <v>42654</v>
      </c>
      <c r="M8" s="29">
        <v>375.5</v>
      </c>
    </row>
    <row r="9" spans="2:13" ht="15">
      <c r="B9" t="s">
        <v>79</v>
      </c>
      <c r="C9" t="s">
        <v>80</v>
      </c>
      <c r="D9" s="80">
        <v>42654</v>
      </c>
      <c r="E9" s="29">
        <v>483</v>
      </c>
      <c r="F9" t="s">
        <v>81</v>
      </c>
      <c r="G9" t="s">
        <v>82</v>
      </c>
      <c r="H9" s="80">
        <v>42654</v>
      </c>
      <c r="I9" s="29">
        <v>480.75</v>
      </c>
      <c r="J9" t="s">
        <v>48</v>
      </c>
      <c r="K9" t="s">
        <v>107</v>
      </c>
      <c r="L9" s="80">
        <v>42654</v>
      </c>
      <c r="M9" s="29">
        <v>384.25</v>
      </c>
    </row>
    <row r="10" spans="2:13" ht="15">
      <c r="B10" t="s">
        <v>83</v>
      </c>
      <c r="C10" t="s">
        <v>84</v>
      </c>
      <c r="D10" s="80">
        <v>42654</v>
      </c>
      <c r="E10" s="29">
        <v>497.5</v>
      </c>
      <c r="F10" t="s">
        <v>85</v>
      </c>
      <c r="G10" t="s">
        <v>86</v>
      </c>
      <c r="H10" s="80">
        <v>42654</v>
      </c>
      <c r="I10" s="29">
        <v>495.5</v>
      </c>
      <c r="J10" t="s">
        <v>95</v>
      </c>
      <c r="K10" t="s">
        <v>108</v>
      </c>
      <c r="L10" s="80">
        <v>42654</v>
      </c>
      <c r="M10" s="29">
        <v>393.5</v>
      </c>
    </row>
    <row r="11" spans="2:13" ht="15">
      <c r="B11" t="s">
        <v>87</v>
      </c>
      <c r="C11" t="s">
        <v>88</v>
      </c>
      <c r="D11" s="80">
        <v>42654</v>
      </c>
      <c r="E11" s="29">
        <v>503.25</v>
      </c>
      <c r="F11" t="s">
        <v>89</v>
      </c>
      <c r="G11" t="s">
        <v>90</v>
      </c>
      <c r="H11" s="80">
        <v>42654</v>
      </c>
      <c r="I11" s="29">
        <v>505</v>
      </c>
      <c r="J11" t="s">
        <v>96</v>
      </c>
      <c r="K11" t="s">
        <v>109</v>
      </c>
      <c r="L11" s="80">
        <v>42654</v>
      </c>
      <c r="M11" s="29">
        <v>398.5</v>
      </c>
    </row>
    <row r="12" spans="2:13" ht="15">
      <c r="B12" t="s">
        <v>91</v>
      </c>
      <c r="C12" t="s">
        <v>92</v>
      </c>
      <c r="D12" s="80">
        <v>42654</v>
      </c>
      <c r="E12" s="29">
        <v>500.25</v>
      </c>
      <c r="F12" t="s">
        <v>93</v>
      </c>
      <c r="G12" t="s">
        <v>94</v>
      </c>
      <c r="H12" s="80">
        <v>42654</v>
      </c>
      <c r="I12" s="29">
        <v>505.5</v>
      </c>
      <c r="J12" t="s">
        <v>68</v>
      </c>
      <c r="K12" t="s">
        <v>110</v>
      </c>
      <c r="L12" s="80">
        <v>42654</v>
      </c>
      <c r="M12" s="29">
        <v>402.25</v>
      </c>
    </row>
    <row r="13" spans="2:13" ht="15">
      <c r="B13" t="s">
        <v>133</v>
      </c>
      <c r="C13" t="s">
        <v>134</v>
      </c>
      <c r="D13" s="80">
        <v>42654</v>
      </c>
      <c r="E13">
        <v>509.5</v>
      </c>
      <c r="F13" t="s">
        <v>123</v>
      </c>
      <c r="G13" t="s">
        <v>124</v>
      </c>
      <c r="H13" s="80">
        <v>42654</v>
      </c>
      <c r="I13" s="29">
        <v>507.5</v>
      </c>
      <c r="J13" t="s">
        <v>97</v>
      </c>
      <c r="K13" t="s">
        <v>111</v>
      </c>
      <c r="L13" s="80">
        <v>42654</v>
      </c>
      <c r="M13" s="29">
        <v>401</v>
      </c>
    </row>
    <row r="14" spans="2:13" ht="15">
      <c r="B14" t="s">
        <v>135</v>
      </c>
      <c r="C14" t="s">
        <v>136</v>
      </c>
      <c r="D14" s="80">
        <v>42654</v>
      </c>
      <c r="E14">
        <v>523.75</v>
      </c>
      <c r="F14" t="s">
        <v>137</v>
      </c>
      <c r="G14" t="s">
        <v>138</v>
      </c>
      <c r="H14" s="80">
        <v>42654</v>
      </c>
      <c r="I14">
        <v>515.5</v>
      </c>
      <c r="J14" t="s">
        <v>69</v>
      </c>
      <c r="K14" t="s">
        <v>112</v>
      </c>
      <c r="L14" s="80">
        <v>42654</v>
      </c>
      <c r="M14" s="29">
        <v>403</v>
      </c>
    </row>
    <row r="15" spans="2:13" ht="15">
      <c r="B15" t="s">
        <v>139</v>
      </c>
      <c r="C15" t="s">
        <v>140</v>
      </c>
      <c r="D15" s="80">
        <v>42654</v>
      </c>
      <c r="E15">
        <v>523.75</v>
      </c>
      <c r="F15" t="s">
        <v>141</v>
      </c>
      <c r="G15" t="s">
        <v>142</v>
      </c>
      <c r="H15" s="80">
        <v>42654</v>
      </c>
      <c r="I15">
        <v>515.5</v>
      </c>
      <c r="J15" t="s">
        <v>98</v>
      </c>
      <c r="K15" t="s">
        <v>113</v>
      </c>
      <c r="L15" s="80">
        <v>42654</v>
      </c>
      <c r="M15" s="29">
        <v>418.75</v>
      </c>
    </row>
    <row r="16" spans="2:13" ht="15">
      <c r="B16" t="s">
        <v>143</v>
      </c>
      <c r="C16" t="s">
        <v>144</v>
      </c>
      <c r="D16" s="80">
        <v>42654</v>
      </c>
      <c r="E16">
        <v>523.75</v>
      </c>
      <c r="F16" t="s">
        <v>145</v>
      </c>
      <c r="G16" t="s">
        <v>146</v>
      </c>
      <c r="H16" s="80">
        <v>42654</v>
      </c>
      <c r="I16">
        <v>515.5</v>
      </c>
      <c r="J16" t="s">
        <v>99</v>
      </c>
      <c r="K16" t="s">
        <v>114</v>
      </c>
      <c r="L16" s="80">
        <v>42654</v>
      </c>
      <c r="M16" s="29">
        <v>410.5</v>
      </c>
    </row>
    <row r="17" spans="2:9" ht="15">
      <c r="B17" s="62" t="s">
        <v>147</v>
      </c>
      <c r="C17" s="62" t="s">
        <v>148</v>
      </c>
      <c r="D17" s="80">
        <v>42654</v>
      </c>
      <c r="E17" s="62">
        <v>515.75</v>
      </c>
      <c r="F17" s="62" t="s">
        <v>149</v>
      </c>
      <c r="G17" s="62" t="s">
        <v>150</v>
      </c>
      <c r="H17" s="80">
        <v>42654</v>
      </c>
      <c r="I17" s="62">
        <v>515.5</v>
      </c>
    </row>
    <row r="18" spans="2:13" ht="15">
      <c r="B18"/>
      <c r="C18"/>
      <c r="D18" s="80"/>
      <c r="E18" s="29"/>
      <c r="F18"/>
      <c r="G18"/>
      <c r="H18" s="80"/>
      <c r="I18" s="29"/>
      <c r="J18" s="29"/>
      <c r="K18" s="29"/>
      <c r="L18" s="29"/>
      <c r="M18" s="29"/>
    </row>
    <row r="21" spans="3:15" ht="15.75">
      <c r="C21" s="63" t="s">
        <v>74</v>
      </c>
      <c r="D21" t="s">
        <v>153</v>
      </c>
      <c r="E21">
        <v>11</v>
      </c>
      <c r="F21" s="80" t="s">
        <v>100</v>
      </c>
      <c r="G21" s="62" t="s">
        <v>125</v>
      </c>
      <c r="H21" s="62" t="s">
        <v>101</v>
      </c>
      <c r="I21" s="62">
        <v>2016</v>
      </c>
      <c r="J21" s="80"/>
      <c r="K21"/>
      <c r="L21"/>
      <c r="M21"/>
      <c r="N21" s="80"/>
      <c r="O21"/>
    </row>
    <row r="22" spans="4:15" ht="15">
      <c r="D22"/>
      <c r="E22"/>
      <c r="F22" s="80"/>
      <c r="G22"/>
      <c r="H22"/>
      <c r="I22"/>
      <c r="J22" s="80"/>
      <c r="K22"/>
      <c r="L22"/>
      <c r="M22"/>
      <c r="N22" s="80"/>
      <c r="O22"/>
    </row>
    <row r="23" spans="4:15" ht="15">
      <c r="D23"/>
      <c r="E23"/>
      <c r="F23" s="80"/>
      <c r="G23"/>
      <c r="H23"/>
      <c r="I23"/>
      <c r="J23" s="80"/>
      <c r="K23"/>
      <c r="L23"/>
      <c r="M23"/>
      <c r="N23" s="80"/>
      <c r="O23"/>
    </row>
    <row r="24" spans="4:15" ht="15">
      <c r="D24"/>
      <c r="E24"/>
      <c r="F24" s="80"/>
      <c r="G24"/>
      <c r="H24"/>
      <c r="I24"/>
      <c r="J24" s="80"/>
      <c r="K24"/>
      <c r="L24"/>
      <c r="M24"/>
      <c r="N24" s="80"/>
      <c r="O24"/>
    </row>
    <row r="25" spans="4:15" ht="15">
      <c r="D25"/>
      <c r="E25"/>
      <c r="F25" s="80"/>
      <c r="G25"/>
      <c r="H25"/>
      <c r="I25"/>
      <c r="J25" s="80"/>
      <c r="K25"/>
      <c r="L25"/>
      <c r="M25"/>
      <c r="N25" s="80"/>
      <c r="O25"/>
    </row>
    <row r="26" spans="4:15" ht="15">
      <c r="D26"/>
      <c r="E26"/>
      <c r="F26" s="80"/>
      <c r="G26"/>
      <c r="H26"/>
      <c r="I26"/>
      <c r="J26" s="80"/>
      <c r="K26"/>
      <c r="L26"/>
      <c r="M26"/>
      <c r="N26" s="80"/>
      <c r="O26"/>
    </row>
    <row r="27" spans="4:15" ht="15">
      <c r="D27"/>
      <c r="E27"/>
      <c r="F27" s="80"/>
      <c r="G27"/>
      <c r="H27"/>
      <c r="I27"/>
      <c r="J27" s="80"/>
      <c r="K27"/>
      <c r="L27"/>
      <c r="M27"/>
      <c r="N27" s="80"/>
      <c r="O27"/>
    </row>
    <row r="28" spans="4:15" ht="15">
      <c r="D28"/>
      <c r="E28"/>
      <c r="F28" s="80"/>
      <c r="G28"/>
      <c r="H28"/>
      <c r="I28"/>
      <c r="J28" s="80"/>
      <c r="K28"/>
      <c r="L28"/>
      <c r="M28"/>
      <c r="N28" s="80"/>
      <c r="O28"/>
    </row>
    <row r="29" spans="4:15" ht="15">
      <c r="D29"/>
      <c r="E29"/>
      <c r="F29" s="80"/>
      <c r="G29"/>
      <c r="H29"/>
      <c r="I29"/>
      <c r="J29" s="80"/>
      <c r="K29"/>
      <c r="L29"/>
      <c r="M29"/>
      <c r="N29" s="80"/>
      <c r="O29"/>
    </row>
    <row r="30" spans="4:15" ht="15">
      <c r="D30"/>
      <c r="E30"/>
      <c r="F30" s="80"/>
      <c r="G30"/>
      <c r="H30"/>
      <c r="I30"/>
      <c r="J30" s="80"/>
      <c r="K30"/>
      <c r="L30"/>
      <c r="M30"/>
      <c r="N30" s="80"/>
      <c r="O30"/>
    </row>
    <row r="31" spans="4:15" ht="15">
      <c r="D31"/>
      <c r="E31"/>
      <c r="F31" s="80"/>
      <c r="G31"/>
      <c r="H31"/>
      <c r="I31"/>
      <c r="J31" s="80"/>
      <c r="K31"/>
      <c r="L31"/>
      <c r="M31"/>
      <c r="N31" s="80"/>
      <c r="O31"/>
    </row>
    <row r="32" spans="4:15" ht="15">
      <c r="D32"/>
      <c r="E32"/>
      <c r="F32" s="80"/>
      <c r="G32"/>
      <c r="H32"/>
      <c r="I32"/>
      <c r="J32" s="80"/>
      <c r="K32"/>
      <c r="L32"/>
      <c r="M32"/>
      <c r="N32" s="80"/>
      <c r="O32"/>
    </row>
    <row r="33" spans="4:15" ht="15">
      <c r="D33"/>
      <c r="E33"/>
      <c r="F33" s="80"/>
      <c r="G33"/>
      <c r="H33"/>
      <c r="I33"/>
      <c r="J33" s="80"/>
      <c r="K33"/>
      <c r="L33"/>
      <c r="M33"/>
      <c r="N33" s="80"/>
      <c r="O33"/>
    </row>
    <row r="34" spans="4:15" ht="15">
      <c r="D34"/>
      <c r="E34"/>
      <c r="F34"/>
      <c r="G34"/>
      <c r="H34"/>
      <c r="I34"/>
      <c r="J34"/>
      <c r="K34"/>
      <c r="L34"/>
      <c r="M34"/>
      <c r="N34" s="80"/>
      <c r="O34"/>
    </row>
    <row r="35" spans="4:15" ht="15">
      <c r="D35"/>
      <c r="E35"/>
      <c r="F35"/>
      <c r="G35"/>
      <c r="H35"/>
      <c r="I35"/>
      <c r="J35"/>
      <c r="K35"/>
      <c r="L35"/>
      <c r="M35"/>
      <c r="N35" s="80"/>
      <c r="O35"/>
    </row>
    <row r="36" spans="4:15" ht="15">
      <c r="D36"/>
      <c r="E36"/>
      <c r="F36"/>
      <c r="G36"/>
      <c r="H36"/>
      <c r="I36"/>
      <c r="J36"/>
      <c r="K36"/>
      <c r="L36"/>
      <c r="M36"/>
      <c r="N36" s="80"/>
      <c r="O36"/>
    </row>
    <row r="37" spans="4:15" ht="15">
      <c r="D37"/>
      <c r="E37"/>
      <c r="F37"/>
      <c r="G37"/>
      <c r="H37"/>
      <c r="I37"/>
      <c r="J37"/>
      <c r="K37"/>
      <c r="L37"/>
      <c r="M37"/>
      <c r="N37" s="80"/>
      <c r="O37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5:C7"/>
  <sheetViews>
    <sheetView zoomScalePageLayoutView="0" workbookViewId="0" topLeftCell="A1">
      <selection activeCell="A1" sqref="A1:IV16384"/>
    </sheetView>
  </sheetViews>
  <sheetFormatPr defaultColWidth="11.5546875" defaultRowHeight="15"/>
  <cols>
    <col min="1" max="1" width="13.6640625" style="0" customWidth="1"/>
  </cols>
  <sheetData>
    <row r="5" ht="15">
      <c r="C5" s="64"/>
    </row>
    <row r="6" spans="2:3" ht="15">
      <c r="B6" s="64"/>
      <c r="C6" s="64"/>
    </row>
    <row r="7" spans="2:3" ht="15">
      <c r="B7" s="64"/>
      <c r="C7" s="64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</cp:lastModifiedBy>
  <cp:lastPrinted>2016-01-05T13:28:06Z</cp:lastPrinted>
  <dcterms:created xsi:type="dcterms:W3CDTF">2013-02-26T05:01:27Z</dcterms:created>
  <dcterms:modified xsi:type="dcterms:W3CDTF">2016-10-12T13:48:00Z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