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1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<sst xmlns="http://schemas.openxmlformats.org/spreadsheetml/2006/main" count="271" uniqueCount="158">
  <si>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</si>
  <si>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</si>
  <si>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</si>
  <si>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</si>
  <si>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</si>
  <si>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</si>
  <si>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</si>
  <si>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</si>
  <si>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</si>
  <si>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</si>
  <si>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</si>
  <si>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</si>
  <si>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</si>
  <si>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</si>
  <si>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</si>
  <si>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</si>
  <si>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</si>
  <si>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</si>
  <si>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</si>
  <si>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</si>
  <si>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</si>
  <si>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</si>
  <si>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</si>
  <si>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</si>
  <si>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</si>
  <si>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</si>
  <si>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</si>
  <si>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</si>
  <si>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</si>
  <si>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</si>
  <si>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</si>
  <si>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</si>
  <si>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</si>
  <si>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</si>
  <si>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</si>
  <si>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</si>
  <si>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</si>
  <si>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</si>
  <si>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</si>
  <si>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</si>
  <si>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</si>
  <si>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</si>
  <si>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</si>
  <si>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</si>
  <si>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</si>
  <si>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</si>
  <si>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</si>
  <si>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/WN7</t>
  </si>
  <si>
    <t>WHEAT SRW JUL7/d</t>
  </si>
  <si>
    <t>/KWN7</t>
  </si>
  <si>
    <t>WHEAT HRW JUL7/d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</si>
  <si>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</si>
  <si>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</si>
  <si>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</si>
  <si>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</si>
  <si>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</si>
  <si>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</si>
  <si>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</si>
  <si>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</si>
  <si>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</si>
  <si>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</si>
  <si>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</si>
  <si>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</si>
  <si>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</si>
  <si>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</si>
  <si>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</si>
  <si>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</si>
  <si>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</si>
  <si>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</si>
  <si>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</si>
  <si>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</si>
  <si>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</si>
  <si>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</si>
  <si>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</si>
  <si>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</si>
  <si>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</si>
  <si>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</si>
  <si>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</si>
  <si>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</si>
  <si>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</si>
  <si>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</si>
  <si>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</si>
  <si>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</si>
  <si>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</si>
  <si>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</si>
  <si>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</si>
  <si>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</si>
  <si>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</si>
  <si>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</si>
  <si>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</si>
  <si>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</si>
  <si>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</si>
  <si>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</si>
  <si>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</si>
  <si>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</si>
  <si>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</si>
  <si>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</si>
  <si>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</si>
  <si>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</si>
  <si>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</si>
  <si>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</si>
  <si>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</si>
  <si>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</si>
  <si>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</si>
  <si>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</si>
  <si>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</si>
  <si>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</si>
  <si>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</si>
  <si>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</si>
  <si>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</si>
  <si>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</si>
  <si>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</si>
  <si>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</si>
  <si>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</si>
  <si>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</si>
  <si>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</si>
  <si>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</si>
  <si>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</si>
  <si>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</si>
  <si>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</si>
  <si>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</si>
  <si>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</si>
  <si>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</si>
  <si>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</si>
  <si>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</si>
  <si>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</si>
  <si>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</si>
  <si>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</si>
  <si>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</si>
  <si>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</si>
  <si>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</si>
  <si>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</si>
  <si>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</si>
  <si>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</si>
  <si>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</si>
  <si>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</si>
  <si>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</si>
  <si>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</si>
  <si>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</si>
  <si>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</si>
  <si>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</si>
  <si>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</si>
  <si>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</si>
  <si>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</si>
  <si>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</si>
  <si>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</si>
  <si>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</si>
  <si>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</si>
  <si>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</si>
  <si>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</si>
  <si>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</si>
  <si>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</si>
  <si>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</si>
  <si>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</si>
  <si>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</si>
  <si>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</si>
  <si>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Diciembre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</si>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</sst>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7" t="str">
        <f>Datos!G22</f>
        <v>Julio</v>
      </c>
      <c r="F8" s="4">
        <f>Datos!I22</f>
        <v>2017</v>
      </c>
      <c r="G8" s="4"/>
      <c r="H8" s="3"/>
      <c r="I8" s="3"/>
      <c r="J8" s="4" t="str">
        <f>Datos!D22</f>
        <v>Miércoles</v>
      </c>
      <c r="K8" s="4">
        <f>Datos!E22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5" t="s">
        <v>56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6" t="s">
        <v>0</v>
      </c>
      <c r="C13" s="126"/>
      <c r="D13" s="127" t="s">
        <v>0</v>
      </c>
      <c r="E13" s="127"/>
      <c r="F13" s="127"/>
      <c r="G13" s="127"/>
      <c r="H13" s="127"/>
      <c r="I13" s="127"/>
      <c r="J13" s="128" t="s">
        <v>1</v>
      </c>
      <c r="K13" s="128"/>
    </row>
    <row r="14" spans="1:11" ht="15.75">
      <c r="A14" s="8"/>
      <c r="B14" s="129" t="s">
        <v>2</v>
      </c>
      <c r="C14" s="129"/>
      <c r="D14" s="130" t="s">
        <v>3</v>
      </c>
      <c r="E14" s="130"/>
      <c r="F14" s="130"/>
      <c r="G14" s="130"/>
      <c r="H14" s="130"/>
      <c r="I14" s="130"/>
      <c r="J14" s="131" t="s">
        <v>4</v>
      </c>
      <c r="K14" s="13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99"/>
      <c r="D17" s="76"/>
      <c r="E17" s="100"/>
      <c r="F17" s="75"/>
      <c r="G17" s="100"/>
      <c r="H17" s="100"/>
      <c r="I17" s="101"/>
      <c r="J17" s="78"/>
      <c r="K17" s="74"/>
      <c r="L17"/>
      <c r="M17"/>
      <c r="N17"/>
      <c r="O17"/>
    </row>
    <row r="18" spans="1:15" ht="19.5" customHeight="1">
      <c r="A18" s="16" t="s">
        <v>122</v>
      </c>
      <c r="B18" s="74"/>
      <c r="C18" s="99"/>
      <c r="D18" s="76"/>
      <c r="E18" s="100"/>
      <c r="F18" s="75"/>
      <c r="G18" s="100"/>
      <c r="H18" s="100"/>
      <c r="I18" s="101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/>
      <c r="C19" s="99"/>
      <c r="D19" s="76"/>
      <c r="E19" s="100"/>
      <c r="F19" s="75"/>
      <c r="G19" s="100"/>
      <c r="H19" s="100"/>
      <c r="I19" s="101"/>
      <c r="J19" s="78"/>
      <c r="K19" s="74"/>
      <c r="L19"/>
      <c r="M19"/>
      <c r="N19"/>
      <c r="O19"/>
    </row>
    <row r="20" spans="1:15" ht="19.5" customHeight="1">
      <c r="A20" s="16" t="s">
        <v>123</v>
      </c>
      <c r="B20" s="74"/>
      <c r="C20" s="99"/>
      <c r="D20" s="76"/>
      <c r="E20" s="100"/>
      <c r="F20" s="75"/>
      <c r="G20" s="100"/>
      <c r="H20" s="100"/>
      <c r="I20" s="101"/>
      <c r="J20" s="78"/>
      <c r="K20" s="74"/>
      <c r="L20"/>
      <c r="M20"/>
      <c r="N20"/>
      <c r="O20"/>
    </row>
    <row r="21" spans="1:15" ht="19.5" customHeight="1">
      <c r="A21" s="16" t="s">
        <v>13</v>
      </c>
      <c r="B21" s="74">
        <f>Datos!E4</f>
        <v>522.5</v>
      </c>
      <c r="C21" s="106">
        <f>B23+'Primas SRW'!B7</f>
        <v>587</v>
      </c>
      <c r="D21" s="76">
        <f>Datos!I4</f>
        <v>528</v>
      </c>
      <c r="E21" s="100">
        <f>D23+'Primas HRW'!B9</f>
        <v>719</v>
      </c>
      <c r="F21" s="23"/>
      <c r="G21" s="100">
        <f>D23+'Primas HRW'!D9</f>
        <v>739</v>
      </c>
      <c r="H21" s="100">
        <f>D23+'Primas HRW'!E9</f>
        <v>709</v>
      </c>
      <c r="I21" s="101">
        <f>D23+'Primas HRW'!F9</f>
        <v>704</v>
      </c>
      <c r="J21" s="28">
        <f>Datos!M4</f>
        <v>376.25</v>
      </c>
      <c r="K21" s="25">
        <f>J23+'Primas maíz'!B9</f>
        <v>411.5</v>
      </c>
      <c r="L21"/>
      <c r="M21"/>
      <c r="N21"/>
      <c r="O21"/>
    </row>
    <row r="22" spans="1:15" ht="19.5" customHeight="1">
      <c r="A22" s="16" t="s">
        <v>133</v>
      </c>
      <c r="B22" s="74"/>
      <c r="C22" s="106">
        <f>B23+'Primas SRW'!B8</f>
        <v>587</v>
      </c>
      <c r="D22" s="76"/>
      <c r="E22" s="100">
        <f>D23+'Primas HRW'!B10</f>
        <v>719</v>
      </c>
      <c r="F22" s="23"/>
      <c r="G22" s="100">
        <f>D23+'Primas HRW'!D10</f>
        <v>739</v>
      </c>
      <c r="H22" s="100">
        <f>D23+'Primas HRW'!E10</f>
        <v>709</v>
      </c>
      <c r="I22" s="101">
        <f>D23+'Primas HRW'!F10</f>
        <v>704</v>
      </c>
      <c r="J22" s="28"/>
      <c r="K22" s="25">
        <f>J23+'Primas maíz'!B10</f>
        <v>412.5</v>
      </c>
      <c r="L22"/>
      <c r="M22"/>
      <c r="N22"/>
      <c r="O22"/>
    </row>
    <row r="23" spans="1:15" ht="19.5" customHeight="1">
      <c r="A23" s="16" t="s">
        <v>14</v>
      </c>
      <c r="B23" s="74">
        <f>Datos!E5</f>
        <v>537</v>
      </c>
      <c r="C23" s="106">
        <f>B23+'Primas SRW'!B9</f>
        <v>597</v>
      </c>
      <c r="D23" s="76">
        <f>Datos!I5</f>
        <v>544</v>
      </c>
      <c r="E23" s="100">
        <f>D23+'Primas HRW'!B11</f>
        <v>724</v>
      </c>
      <c r="F23" s="23"/>
      <c r="G23" s="100">
        <f>D23+'Primas HRW'!D11</f>
        <v>744</v>
      </c>
      <c r="H23" s="100">
        <f>D23+'Primas HRW'!E11</f>
        <v>714</v>
      </c>
      <c r="I23" s="101">
        <f>D23+'Primas HRW'!F11</f>
        <v>709</v>
      </c>
      <c r="J23" s="28">
        <f>Datos!M5</f>
        <v>385.5</v>
      </c>
      <c r="K23" s="25">
        <f>J23+'Primas maíz'!B11</f>
        <v>421.5</v>
      </c>
      <c r="L23"/>
      <c r="M23"/>
      <c r="N23"/>
      <c r="O23"/>
    </row>
    <row r="24" spans="1:15" ht="19.5" customHeight="1">
      <c r="A24" s="16" t="s">
        <v>134</v>
      </c>
      <c r="B24" s="74"/>
      <c r="C24" s="106">
        <f>B26+'Primas SRW'!B10</f>
        <v>625.5</v>
      </c>
      <c r="D24" s="76"/>
      <c r="E24" s="100">
        <f>D26+'Primas HRW'!B12</f>
        <v>695.5</v>
      </c>
      <c r="F24" s="23"/>
      <c r="G24" s="113">
        <f>D26+'Primas HRW'!D12</f>
        <v>715.5</v>
      </c>
      <c r="H24" s="113">
        <f>D26+'Primas HRW'!E12</f>
        <v>685.5</v>
      </c>
      <c r="I24" s="114">
        <f>D26+'Primas HRW'!F12</f>
        <v>680.5</v>
      </c>
      <c r="J24" s="28"/>
      <c r="K24" s="25">
        <f>J26+'Primas maíz'!B12</f>
        <v>439.75</v>
      </c>
      <c r="L24"/>
      <c r="M24"/>
      <c r="N24"/>
      <c r="O24"/>
    </row>
    <row r="25" spans="1:15" ht="19.5" customHeight="1">
      <c r="A25" s="16" t="s">
        <v>54</v>
      </c>
      <c r="B25" s="74"/>
      <c r="C25" s="106">
        <f>B26+'Primas SRW'!B11</f>
        <v>645.5</v>
      </c>
      <c r="D25" s="76"/>
      <c r="E25" s="100">
        <f>D26+'Primas HRW'!B13</f>
        <v>695.5</v>
      </c>
      <c r="F25" s="23"/>
      <c r="G25" s="113">
        <f>D26+'Primas HRW'!D13</f>
        <v>715.5</v>
      </c>
      <c r="H25" s="113">
        <f>D26+'Primas HRW'!E13</f>
        <v>685.5</v>
      </c>
      <c r="I25" s="114">
        <f>D26+'Primas HRW'!F13</f>
        <v>680.5</v>
      </c>
      <c r="J25" s="28"/>
      <c r="K25" s="25">
        <f>J26+'Primas maíz'!B13</f>
        <v>441.75</v>
      </c>
      <c r="L25"/>
      <c r="M25"/>
      <c r="N25"/>
      <c r="O25"/>
    </row>
    <row r="26" spans="1:15" ht="19.5" customHeight="1">
      <c r="A26" s="16" t="s">
        <v>15</v>
      </c>
      <c r="B26" s="74">
        <f>Datos!E6</f>
        <v>560.5</v>
      </c>
      <c r="C26" s="106">
        <f>B26+'Primas SRW'!B12</f>
        <v>645.5</v>
      </c>
      <c r="D26" s="76">
        <f>Datos!I6</f>
        <v>570.5</v>
      </c>
      <c r="E26" s="113">
        <f>D26+'Primas HRW'!B14</f>
        <v>695.5</v>
      </c>
      <c r="F26" s="113"/>
      <c r="G26" s="113">
        <f>D26+'Primas HRW'!D14</f>
        <v>715.5</v>
      </c>
      <c r="H26" s="113">
        <f>D26+'Primas HRW'!E14</f>
        <v>685.5</v>
      </c>
      <c r="I26" s="114">
        <f>D26+'Primas HRW'!F14</f>
        <v>680.5</v>
      </c>
      <c r="J26" s="28">
        <f>Datos!M6</f>
        <v>398.75</v>
      </c>
      <c r="K26" s="25">
        <f>J26+'Primas maíz'!B14</f>
        <v>445.75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Datos!E7</f>
        <v>578.75</v>
      </c>
      <c r="C28" s="75"/>
      <c r="D28" s="76">
        <f>Datos!I7</f>
        <v>586.25</v>
      </c>
      <c r="E28" s="75"/>
      <c r="F28" s="75"/>
      <c r="G28" s="75"/>
      <c r="H28" s="75"/>
      <c r="I28" s="77"/>
      <c r="J28" s="28">
        <f>Datos!M7</f>
        <v>408.5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Datos!E8</f>
        <v>587.75</v>
      </c>
      <c r="C29" s="23"/>
      <c r="D29" s="76">
        <f>Datos!I8</f>
        <v>596.5</v>
      </c>
      <c r="E29" s="23"/>
      <c r="F29" s="23"/>
      <c r="G29" s="23"/>
      <c r="H29" s="23"/>
      <c r="I29" s="26"/>
      <c r="J29" s="28">
        <f>Datos!M8</f>
        <v>413.5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Datos!E9</f>
        <v>590.75</v>
      </c>
      <c r="C30" s="75"/>
      <c r="D30" s="76">
        <f>Datos!I9</f>
        <v>604.5</v>
      </c>
      <c r="E30" s="75"/>
      <c r="F30" s="75"/>
      <c r="G30" s="75"/>
      <c r="H30" s="75"/>
      <c r="I30" s="77"/>
      <c r="J30" s="28">
        <f>Datos!M9</f>
        <v>418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Datos!E10</f>
        <v>596</v>
      </c>
      <c r="C31" s="75"/>
      <c r="D31" s="76">
        <f>Datos!I10</f>
        <v>613.25</v>
      </c>
      <c r="E31" s="75"/>
      <c r="F31" s="75"/>
      <c r="G31" s="75"/>
      <c r="H31" s="75"/>
      <c r="I31" s="77"/>
      <c r="J31" s="28">
        <f>Datos!M10</f>
        <v>411.75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Datos!E10</f>
        <v>596</v>
      </c>
      <c r="C32" s="23"/>
      <c r="D32" s="24">
        <f>Datos!I11</f>
        <v>626.75</v>
      </c>
      <c r="E32" s="23"/>
      <c r="F32" s="23"/>
      <c r="G32" s="23"/>
      <c r="H32" s="23"/>
      <c r="I32" s="26"/>
      <c r="J32" s="28">
        <f>Datos!M11</f>
        <v>417.75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Datos!E12</f>
        <v>609.75</v>
      </c>
      <c r="C34" s="23"/>
      <c r="D34" s="24">
        <f>Datos!I12</f>
        <v>630</v>
      </c>
      <c r="E34" s="25"/>
      <c r="F34" s="25"/>
      <c r="G34" s="25"/>
      <c r="H34" s="25"/>
      <c r="I34" s="23"/>
      <c r="J34" s="24">
        <f>Datos!M12</f>
        <v>424.75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Datos!E13</f>
        <v>603.25</v>
      </c>
      <c r="C35" s="23"/>
      <c r="D35" s="24">
        <f>Datos!I13</f>
        <v>628</v>
      </c>
      <c r="E35" s="25"/>
      <c r="F35" s="25"/>
      <c r="G35" s="25"/>
      <c r="H35" s="25"/>
      <c r="I35" s="23"/>
      <c r="J35" s="24">
        <f>Datos!M13</f>
        <v>428.75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Datos!E14</f>
        <v>590.5</v>
      </c>
      <c r="C36" s="23"/>
      <c r="D36" s="24">
        <f>Datos!I14</f>
        <v>612.75</v>
      </c>
      <c r="E36" s="25"/>
      <c r="F36" s="25"/>
      <c r="G36" s="25"/>
      <c r="H36" s="25"/>
      <c r="I36" s="23"/>
      <c r="J36" s="24">
        <f>Datos!M14</f>
        <v>432.5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Datos!M15</f>
        <v>417.25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Datos!M16</f>
        <v>413.75</v>
      </c>
      <c r="K38" s="25"/>
      <c r="L38"/>
      <c r="M38"/>
      <c r="N38"/>
      <c r="O38"/>
    </row>
    <row r="39" spans="1:15" ht="19.5" customHeight="1">
      <c r="A39" s="5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/>
      <c r="M39"/>
      <c r="N39"/>
      <c r="O39"/>
    </row>
    <row r="40" spans="1:15" ht="19.5" customHeight="1">
      <c r="A40" s="5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9"/>
      <c r="B1" s="109"/>
      <c r="C1" s="109"/>
      <c r="D1" s="109"/>
      <c r="E1" s="109"/>
      <c r="F1" s="2"/>
      <c r="G1" s="2"/>
      <c r="H1" s="2"/>
      <c r="I1" s="2"/>
      <c r="J1" s="2"/>
      <c r="K1" s="2"/>
    </row>
    <row r="2" spans="1:11" ht="18">
      <c r="A2" s="109"/>
      <c r="B2" s="109"/>
      <c r="C2" s="109"/>
      <c r="D2" s="109"/>
      <c r="E2" s="109"/>
      <c r="F2" s="2"/>
      <c r="G2" s="2"/>
      <c r="H2" s="2"/>
      <c r="I2" s="2"/>
      <c r="J2" s="2"/>
      <c r="K2" s="2"/>
    </row>
    <row r="3" spans="1:11" ht="18">
      <c r="A3" s="109"/>
      <c r="B3" s="109"/>
      <c r="C3" s="109"/>
      <c r="D3" s="109"/>
      <c r="E3" s="109"/>
      <c r="F3" s="2"/>
      <c r="G3" s="2"/>
      <c r="H3" s="2"/>
      <c r="I3" s="2"/>
      <c r="J3" s="2"/>
      <c r="K3" s="2"/>
    </row>
    <row r="4" spans="1:11" ht="18">
      <c r="A4" s="109"/>
      <c r="B4" s="109"/>
      <c r="C4" s="109"/>
      <c r="D4" s="109"/>
      <c r="E4" s="109"/>
      <c r="F4" s="2"/>
      <c r="G4" s="2"/>
      <c r="H4" s="2"/>
      <c r="I4" s="2"/>
      <c r="J4" s="2"/>
      <c r="K4" s="2"/>
    </row>
    <row r="5" spans="1:11" ht="20.25" customHeight="1">
      <c r="A5" s="110"/>
      <c r="B5" s="110"/>
      <c r="C5" s="110"/>
      <c r="D5" s="110"/>
      <c r="E5" s="110"/>
      <c r="F5" s="3"/>
      <c r="G5" s="3"/>
      <c r="H5" s="3"/>
      <c r="I5" s="3"/>
      <c r="J5" s="3"/>
      <c r="K5" s="3"/>
    </row>
    <row r="6" spans="1:11" ht="21" customHeight="1">
      <c r="A6" s="110"/>
      <c r="B6" s="110"/>
      <c r="C6" s="110"/>
      <c r="D6" s="110"/>
      <c r="E6" s="110"/>
      <c r="F6" s="3"/>
      <c r="G6" s="3"/>
      <c r="H6" s="3"/>
      <c r="I6" s="3"/>
      <c r="J6" s="3"/>
      <c r="K6" s="3"/>
    </row>
    <row r="7" spans="1:11" ht="15.75">
      <c r="A7" s="111"/>
      <c r="B7" s="111"/>
      <c r="C7" s="111"/>
      <c r="D7" s="111"/>
      <c r="E7" s="112" t="str">
        <f>Datos!G22</f>
        <v>Julio</v>
      </c>
      <c r="F7" s="3">
        <f>Datos!I22</f>
        <v>2017</v>
      </c>
      <c r="G7" s="3"/>
      <c r="H7" s="3"/>
      <c r="I7" s="3"/>
      <c r="J7" s="4" t="str">
        <f>Datos!D22</f>
        <v>Miércoles</v>
      </c>
      <c r="K7" s="3">
        <f>Datos!E22</f>
        <v>12</v>
      </c>
    </row>
    <row r="8" spans="1:11" ht="6" customHeight="1">
      <c r="A8" s="110"/>
      <c r="B8" s="110"/>
      <c r="C8" s="110"/>
      <c r="D8" s="110"/>
      <c r="E8" s="3"/>
      <c r="F8" s="3"/>
      <c r="G8" s="3"/>
      <c r="H8" s="3"/>
      <c r="I8" s="3"/>
      <c r="J8" s="3"/>
      <c r="K8" s="3"/>
    </row>
    <row r="9" spans="1:11" ht="15.75">
      <c r="A9" s="125" t="s">
        <v>55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6" t="s">
        <v>0</v>
      </c>
      <c r="C11" s="126"/>
      <c r="D11" s="127" t="s">
        <v>0</v>
      </c>
      <c r="E11" s="127"/>
      <c r="F11" s="127"/>
      <c r="G11" s="127"/>
      <c r="H11" s="127"/>
      <c r="I11" s="127"/>
      <c r="J11" s="128" t="s">
        <v>1</v>
      </c>
      <c r="K11" s="128"/>
    </row>
    <row r="12" spans="1:11" ht="15.75">
      <c r="A12" s="8"/>
      <c r="B12" s="129" t="s">
        <v>2</v>
      </c>
      <c r="C12" s="129"/>
      <c r="D12" s="130" t="s">
        <v>3</v>
      </c>
      <c r="E12" s="130"/>
      <c r="F12" s="130"/>
      <c r="G12" s="130"/>
      <c r="H12" s="130"/>
      <c r="I12" s="130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3" t="s">
        <v>12</v>
      </c>
      <c r="B15" s="87"/>
      <c r="C15" s="121"/>
      <c r="D15" s="104">
        <f>IF(BUSHEL!D19&gt;0,BUSHEL!D19*TONELADA!$B$43,"")</f>
      </c>
      <c r="E15" s="89"/>
      <c r="F15" s="89"/>
      <c r="G15" s="89"/>
      <c r="H15" s="89"/>
      <c r="I15" s="90"/>
      <c r="J15" s="104"/>
      <c r="K15" s="87"/>
    </row>
    <row r="16" spans="1:11" ht="19.5" customHeight="1">
      <c r="A16" s="69" t="s">
        <v>123</v>
      </c>
      <c r="B16" s="70"/>
      <c r="C16" s="83"/>
      <c r="D16" s="71"/>
      <c r="E16" s="72"/>
      <c r="F16" s="72"/>
      <c r="G16" s="72"/>
      <c r="H16" s="72"/>
      <c r="I16" s="73"/>
      <c r="J16" s="71"/>
      <c r="K16" s="70"/>
    </row>
    <row r="17" spans="1:11" ht="19.5" customHeight="1">
      <c r="A17" s="103" t="s">
        <v>13</v>
      </c>
      <c r="B17" s="87">
        <f>BUSHEL!B21*TONELADA!$B$43</f>
        <v>191.9874</v>
      </c>
      <c r="C17" s="121">
        <f>BUSHEL!C21*TONELADA!$B$43</f>
        <v>215.68728</v>
      </c>
      <c r="D17" s="104">
        <f>IF(BUSHEL!D21&gt;0,BUSHEL!D21*TONELADA!$B$43,"")</f>
        <v>194.00832</v>
      </c>
      <c r="E17" s="89">
        <f>BUSHEL!E21*TONELADA!$B$43</f>
        <v>264.18935999999997</v>
      </c>
      <c r="F17" s="89" t="s">
        <v>97</v>
      </c>
      <c r="G17" s="89">
        <f>BUSHEL!G21*TONELADA!$B$43</f>
        <v>271.53816</v>
      </c>
      <c r="H17" s="89">
        <f>BUSHEL!H21*TONELADA!$B$43</f>
        <v>260.51496</v>
      </c>
      <c r="I17" s="90">
        <f>BUSHEL!I21*TONELADA!$B$43</f>
        <v>258.67776</v>
      </c>
      <c r="J17" s="104">
        <f>BUSHEL!J21*$E$43</f>
        <v>148.1221</v>
      </c>
      <c r="K17" s="87">
        <f>BUSHEL!K21*TONELADA!$E$43</f>
        <v>161.99931999999998</v>
      </c>
    </row>
    <row r="18" spans="1:11" ht="19.5" customHeight="1">
      <c r="A18" s="80" t="s">
        <v>133</v>
      </c>
      <c r="B18" s="81"/>
      <c r="C18" s="83">
        <f>BUSHEL!C22*TONELADA!$B$43</f>
        <v>215.68728</v>
      </c>
      <c r="D18" s="84"/>
      <c r="E18" s="72">
        <f>BUSHEL!E22*TONELADA!$B$43</f>
        <v>264.18935999999997</v>
      </c>
      <c r="F18" s="72"/>
      <c r="G18" s="72">
        <f>BUSHEL!G22*TONELADA!$B$43</f>
        <v>271.53816</v>
      </c>
      <c r="H18" s="72">
        <f>BUSHEL!H22*TONELADA!$B$43</f>
        <v>260.51496</v>
      </c>
      <c r="I18" s="73">
        <f>BUSHEL!I22*TONELADA!$B$43</f>
        <v>258.67776</v>
      </c>
      <c r="J18" s="84"/>
      <c r="K18" s="70">
        <f>BUSHEL!K22*TONELADA!$E$43</f>
        <v>162.393</v>
      </c>
    </row>
    <row r="19" spans="1:11" ht="19.5" customHeight="1">
      <c r="A19" s="103" t="s">
        <v>14</v>
      </c>
      <c r="B19" s="87">
        <f>BUSHEL!B23*TONELADA!$B$43</f>
        <v>197.31528</v>
      </c>
      <c r="C19" s="121">
        <f>BUSHEL!C23*TONELADA!$B$43</f>
        <v>219.36168</v>
      </c>
      <c r="D19" s="104">
        <f>IF(BUSHEL!D23&gt;0,BUSHEL!D23*TONELADA!$B$43,"")</f>
        <v>199.88736</v>
      </c>
      <c r="E19" s="89">
        <f>BUSHEL!E23*TONELADA!$B$43</f>
        <v>266.02656</v>
      </c>
      <c r="F19" s="89"/>
      <c r="G19" s="89">
        <f>BUSHEL!G23*TONELADA!$B$43</f>
        <v>273.37536</v>
      </c>
      <c r="H19" s="89">
        <f>BUSHEL!H23*TONELADA!$B$43</f>
        <v>262.35215999999997</v>
      </c>
      <c r="I19" s="90">
        <f>BUSHEL!I23*TONELADA!$B$43</f>
        <v>260.51496</v>
      </c>
      <c r="J19" s="104">
        <f>BUSHEL!J23*$E$43</f>
        <v>151.76363999999998</v>
      </c>
      <c r="K19" s="87">
        <f>BUSHEL!K23*TONELADA!$E$43</f>
        <v>165.93612</v>
      </c>
    </row>
    <row r="20" spans="1:11" ht="19.5" customHeight="1">
      <c r="A20" s="69" t="s">
        <v>134</v>
      </c>
      <c r="B20" s="70"/>
      <c r="C20" s="83">
        <f>BUSHEL!C24*TONELADA!$B$43</f>
        <v>229.83372</v>
      </c>
      <c r="D20" s="71"/>
      <c r="E20" s="72">
        <f>BUSHEL!E24*TONELADA!$B$43</f>
        <v>255.55452</v>
      </c>
      <c r="F20" s="72"/>
      <c r="G20" s="72">
        <f>BUSHEL!G24*TONELADA!$B$43</f>
        <v>262.90332</v>
      </c>
      <c r="H20" s="72">
        <f>BUSHEL!H24*TONELADA!$B$43</f>
        <v>251.88012</v>
      </c>
      <c r="I20" s="73">
        <f>BUSHEL!I24*TONELADA!$B$43</f>
        <v>250.04291999999998</v>
      </c>
      <c r="J20" s="71"/>
      <c r="K20" s="70">
        <f>BUSHEL!K24*TONELADA!$E$43</f>
        <v>173.12078</v>
      </c>
    </row>
    <row r="21" spans="1:11" ht="19.5" customHeight="1">
      <c r="A21" s="103" t="s">
        <v>54</v>
      </c>
      <c r="B21" s="87"/>
      <c r="C21" s="121">
        <f>BUSHEL!C25*TONELADA!$B$43</f>
        <v>237.18251999999998</v>
      </c>
      <c r="D21" s="104"/>
      <c r="E21" s="89">
        <f>BUSHEL!E25*TONELADA!$B$43</f>
        <v>255.55452</v>
      </c>
      <c r="F21" s="89"/>
      <c r="G21" s="89">
        <f>BUSHEL!G25*TONELADA!$B$43</f>
        <v>262.90332</v>
      </c>
      <c r="H21" s="89">
        <f>BUSHEL!H25*TONELADA!$B$43</f>
        <v>251.88012</v>
      </c>
      <c r="I21" s="90">
        <f>BUSHEL!I25*TONELADA!$B$43</f>
        <v>250.04291999999998</v>
      </c>
      <c r="J21" s="104"/>
      <c r="K21" s="87">
        <f>BUSHEL!K25*TONELADA!$E$43</f>
        <v>173.90813999999997</v>
      </c>
    </row>
    <row r="22" spans="1:11" ht="19.5" customHeight="1">
      <c r="A22" s="80" t="s">
        <v>15</v>
      </c>
      <c r="B22" s="81">
        <f>BUSHEL!B26*TONELADA!$B$43</f>
        <v>205.95012</v>
      </c>
      <c r="C22" s="83">
        <f>BUSHEL!C26*TONELADA!$B$43</f>
        <v>237.18251999999998</v>
      </c>
      <c r="D22" s="84">
        <f>IF(BUSHEL!D26&gt;0,BUSHEL!D26*TONELADA!$B$43,"")</f>
        <v>209.62452</v>
      </c>
      <c r="E22" s="72">
        <f>BUSHEL!E26*TONELADA!$B$43</f>
        <v>255.55452</v>
      </c>
      <c r="F22" s="72"/>
      <c r="G22" s="72">
        <f>BUSHEL!G26*TONELADA!$B$43</f>
        <v>262.90332</v>
      </c>
      <c r="H22" s="72">
        <f>BUSHEL!H26*TONELADA!$B$43</f>
        <v>251.88012</v>
      </c>
      <c r="I22" s="73">
        <f>BUSHEL!I26*TONELADA!$B$43</f>
        <v>250.04291999999998</v>
      </c>
      <c r="J22" s="84">
        <f>BUSHEL!J26*$E$43</f>
        <v>156.9799</v>
      </c>
      <c r="K22" s="70">
        <f>BUSHEL!K26*TONELADA!$E$43</f>
        <v>175.48286</v>
      </c>
    </row>
    <row r="23" spans="1:11" ht="19.5" customHeight="1">
      <c r="A23" s="80">
        <v>2018</v>
      </c>
      <c r="B23" s="19"/>
      <c r="C23" s="20"/>
      <c r="D23" s="21"/>
      <c r="E23" s="17"/>
      <c r="F23" s="17"/>
      <c r="G23" s="17"/>
      <c r="H23" s="19"/>
      <c r="I23" s="20"/>
      <c r="J23" s="21"/>
      <c r="K23" s="19"/>
    </row>
    <row r="24" spans="1:11" ht="19.5" customHeight="1">
      <c r="A24" s="103" t="s">
        <v>95</v>
      </c>
      <c r="B24" s="116"/>
      <c r="C24" s="118"/>
      <c r="D24" s="119"/>
      <c r="E24" s="117"/>
      <c r="F24" s="117"/>
      <c r="G24" s="117"/>
      <c r="H24" s="117"/>
      <c r="I24" s="118"/>
      <c r="J24" s="119"/>
      <c r="K24" s="116"/>
    </row>
    <row r="25" spans="1:11" ht="19.5" customHeight="1">
      <c r="A25" s="80" t="s">
        <v>96</v>
      </c>
      <c r="B25" s="80"/>
      <c r="C25" s="124"/>
      <c r="D25" s="123"/>
      <c r="E25" s="80"/>
      <c r="F25" s="80"/>
      <c r="G25" s="80"/>
      <c r="H25" s="80"/>
      <c r="I25" s="124"/>
      <c r="J25" s="123"/>
      <c r="K25" s="80"/>
    </row>
    <row r="26" spans="1:11" ht="19.5" customHeight="1">
      <c r="A26" s="64" t="s">
        <v>11</v>
      </c>
      <c r="B26" s="65">
        <f>BUSHEL!B28*TONELADA!$B$43</f>
        <v>212.6559</v>
      </c>
      <c r="C26" s="86"/>
      <c r="D26" s="67">
        <f>IF(BUSHEL!D28&gt;0,BUSHEL!D28*TONELADA!$B$43,"")</f>
        <v>215.4117</v>
      </c>
      <c r="E26" s="66"/>
      <c r="F26" s="66"/>
      <c r="G26" s="66"/>
      <c r="H26" s="66"/>
      <c r="I26" s="86"/>
      <c r="J26" s="67">
        <f>BUSHEL!J28*$E$43</f>
        <v>160.81828</v>
      </c>
      <c r="K26" s="65"/>
    </row>
    <row r="27" spans="1:11" ht="19.5" customHeight="1">
      <c r="A27" s="80" t="s">
        <v>122</v>
      </c>
      <c r="B27" s="81"/>
      <c r="C27" s="83"/>
      <c r="D27" s="84"/>
      <c r="E27" s="72"/>
      <c r="F27" s="72"/>
      <c r="G27" s="72"/>
      <c r="H27" s="72"/>
      <c r="I27" s="73"/>
      <c r="J27" s="84"/>
      <c r="K27" s="70"/>
    </row>
    <row r="28" spans="1:11" ht="19.5" customHeight="1">
      <c r="A28" s="103" t="s">
        <v>12</v>
      </c>
      <c r="B28" s="87">
        <f>BUSHEL!B29*TONELADA!$B$43</f>
        <v>215.96286</v>
      </c>
      <c r="C28" s="121"/>
      <c r="D28" s="104">
        <f>IF(BUSHEL!D29&gt;0,BUSHEL!D29*TONELADA!$B$43,"")</f>
        <v>219.17795999999998</v>
      </c>
      <c r="E28" s="120"/>
      <c r="F28" s="120"/>
      <c r="G28" s="120"/>
      <c r="H28" s="120"/>
      <c r="I28" s="121"/>
      <c r="J28" s="104">
        <f>BUSHEL!J29*$E$43</f>
        <v>162.78668</v>
      </c>
      <c r="K28" s="87"/>
    </row>
    <row r="29" spans="1:11" ht="19.5" customHeight="1">
      <c r="A29" s="69" t="s">
        <v>123</v>
      </c>
      <c r="B29" s="70"/>
      <c r="C29" s="122"/>
      <c r="D29" s="71"/>
      <c r="E29" s="105"/>
      <c r="F29" s="105"/>
      <c r="G29" s="105"/>
      <c r="H29" s="105"/>
      <c r="I29" s="122"/>
      <c r="J29" s="71"/>
      <c r="K29" s="70"/>
    </row>
    <row r="30" spans="1:11" ht="19.5" customHeight="1">
      <c r="A30" s="103" t="s">
        <v>13</v>
      </c>
      <c r="B30" s="87">
        <f>BUSHEL!B30*TONELADA!$B$43</f>
        <v>217.06518</v>
      </c>
      <c r="C30" s="121"/>
      <c r="D30" s="104">
        <f>IF(BUSHEL!D30&gt;0,BUSHEL!D30*TONELADA!$B$43,"")</f>
        <v>222.11748</v>
      </c>
      <c r="E30" s="120"/>
      <c r="F30" s="120"/>
      <c r="G30" s="120"/>
      <c r="H30" s="120"/>
      <c r="I30" s="121"/>
      <c r="J30" s="104">
        <f>BUSHEL!J30*$E$43</f>
        <v>164.55823999999998</v>
      </c>
      <c r="K30" s="87"/>
    </row>
    <row r="31" spans="1:11" ht="19.5" customHeight="1">
      <c r="A31" s="69" t="s">
        <v>14</v>
      </c>
      <c r="B31" s="70">
        <f>BUSHEL!B31*TONELADA!$B$43</f>
        <v>218.99424</v>
      </c>
      <c r="C31" s="105"/>
      <c r="D31" s="88">
        <f>IF(BUSHEL!D31&gt;0,BUSHEL!D31*TONELADA!$B$43,"")</f>
        <v>225.33258</v>
      </c>
      <c r="E31" s="105"/>
      <c r="F31" s="105"/>
      <c r="G31" s="105"/>
      <c r="H31" s="105"/>
      <c r="I31" s="105"/>
      <c r="J31" s="88">
        <f>BUSHEL!J31*$E$43</f>
        <v>162.09774</v>
      </c>
      <c r="K31" s="70"/>
    </row>
    <row r="32" spans="1:11" ht="19.5" customHeight="1">
      <c r="A32" s="103" t="s">
        <v>15</v>
      </c>
      <c r="B32" s="87">
        <f>BUSHEL!B32*TONELADA!$B$43</f>
        <v>218.99424</v>
      </c>
      <c r="C32" s="120"/>
      <c r="D32" s="102">
        <f>IF(BUSHEL!D32&gt;0,BUSHEL!D32*TONELADA!$B$43,"")</f>
        <v>230.29301999999998</v>
      </c>
      <c r="E32" s="120"/>
      <c r="F32" s="120"/>
      <c r="G32" s="120"/>
      <c r="H32" s="120"/>
      <c r="I32" s="120"/>
      <c r="J32" s="102">
        <f>BUSHEL!J32*$E$43</f>
        <v>164.45981999999998</v>
      </c>
      <c r="K32" s="87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224.04654</v>
      </c>
      <c r="C34" s="23"/>
      <c r="D34" s="82">
        <f>IF(BUSHEL!D34&gt;0,BUSHEL!D34*TONELADA!$B$43,"")</f>
        <v>231.4872</v>
      </c>
      <c r="E34" s="25"/>
      <c r="F34" s="25"/>
      <c r="G34" s="25"/>
      <c r="H34" s="25"/>
      <c r="I34" s="23"/>
      <c r="J34" s="82">
        <f>BUSHEL!J34*$E$43</f>
        <v>167.21558</v>
      </c>
      <c r="K34" s="25"/>
    </row>
    <row r="35" spans="1:11" ht="19.5" customHeight="1">
      <c r="A35" s="64" t="s">
        <v>12</v>
      </c>
      <c r="B35" s="65">
        <f>BUSHEL!B35*TONELADA!$B$43</f>
        <v>221.65818</v>
      </c>
      <c r="C35" s="66"/>
      <c r="D35" s="85">
        <f>IF(BUSHEL!D35&gt;0,BUSHEL!D35*TONELADA!$B$43,"")</f>
        <v>230.75232</v>
      </c>
      <c r="E35" s="66"/>
      <c r="F35" s="66"/>
      <c r="G35" s="66"/>
      <c r="H35" s="66"/>
      <c r="I35" s="66"/>
      <c r="J35" s="85">
        <f>BUSHEL!J35*$E$43</f>
        <v>168.7903</v>
      </c>
      <c r="K35" s="65"/>
    </row>
    <row r="36" spans="1:11" ht="19.5" customHeight="1">
      <c r="A36" s="16" t="s">
        <v>13</v>
      </c>
      <c r="B36" s="81">
        <f>BUSHEL!B36*TONELADA!$B$43</f>
        <v>216.97332</v>
      </c>
      <c r="C36" s="23"/>
      <c r="D36" s="82">
        <f>IF(BUSHEL!D36&gt;0,BUSHEL!D36*TONELADA!$B$43,"")</f>
        <v>225.14885999999998</v>
      </c>
      <c r="E36" s="25"/>
      <c r="F36" s="25"/>
      <c r="G36" s="25"/>
      <c r="H36" s="25"/>
      <c r="I36" s="23"/>
      <c r="J36" s="82">
        <f>BUSHEL!J36*$E$43</f>
        <v>170.26659999999998</v>
      </c>
      <c r="K36" s="25"/>
    </row>
    <row r="37" spans="1:11" ht="19.5" customHeight="1">
      <c r="A37" s="103" t="s">
        <v>14</v>
      </c>
      <c r="B37" s="65"/>
      <c r="C37" s="107"/>
      <c r="D37" s="85"/>
      <c r="E37" s="107"/>
      <c r="F37" s="107"/>
      <c r="G37" s="107"/>
      <c r="H37" s="107"/>
      <c r="I37" s="107"/>
      <c r="J37" s="85">
        <f>BUSHEL!J37*$E$43</f>
        <v>164.26298</v>
      </c>
      <c r="K37" s="108"/>
    </row>
    <row r="38" spans="1:11" ht="19.5" customHeight="1">
      <c r="A38" s="69" t="s">
        <v>15</v>
      </c>
      <c r="B38" s="70"/>
      <c r="C38" s="105"/>
      <c r="D38" s="88"/>
      <c r="E38" s="105"/>
      <c r="F38" s="105"/>
      <c r="G38" s="105"/>
      <c r="H38" s="105"/>
      <c r="I38" s="105"/>
      <c r="J38" s="82">
        <f>BUSHEL!J38*$E$43</f>
        <v>162.8851</v>
      </c>
      <c r="K38" s="70"/>
    </row>
    <row r="39" ht="19.5" customHeight="1"/>
    <row r="40" spans="1:11" ht="19.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126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2">
        <v>2017</v>
      </c>
      <c r="B4" s="133"/>
      <c r="C4" s="134"/>
    </row>
    <row r="5" spans="1:3" ht="15">
      <c r="A5" s="48" t="s">
        <v>127</v>
      </c>
      <c r="B5" s="49"/>
      <c r="C5" s="49"/>
    </row>
    <row r="6" spans="1:3" ht="15">
      <c r="A6" s="51" t="s">
        <v>128</v>
      </c>
      <c r="B6" s="42"/>
      <c r="C6" s="42"/>
    </row>
    <row r="7" spans="1:3" ht="15">
      <c r="A7" s="48" t="s">
        <v>129</v>
      </c>
      <c r="B7" s="49">
        <v>50</v>
      </c>
      <c r="C7" s="49" t="s">
        <v>146</v>
      </c>
    </row>
    <row r="8" spans="1:3" ht="15">
      <c r="A8" s="51" t="s">
        <v>142</v>
      </c>
      <c r="B8" s="42">
        <v>50</v>
      </c>
      <c r="C8" s="42" t="s">
        <v>146</v>
      </c>
    </row>
    <row r="9" spans="1:3" ht="15">
      <c r="A9" s="48" t="s">
        <v>143</v>
      </c>
      <c r="B9" s="49">
        <v>60</v>
      </c>
      <c r="C9" s="49" t="s">
        <v>146</v>
      </c>
    </row>
    <row r="10" spans="1:3" ht="15">
      <c r="A10" s="51" t="s">
        <v>144</v>
      </c>
      <c r="B10" s="42">
        <v>65</v>
      </c>
      <c r="C10" s="42" t="s">
        <v>147</v>
      </c>
    </row>
    <row r="11" spans="1:3" ht="15">
      <c r="A11" s="48" t="s">
        <v>145</v>
      </c>
      <c r="B11" s="49">
        <v>85</v>
      </c>
      <c r="C11" s="49" t="s">
        <v>147</v>
      </c>
    </row>
    <row r="12" spans="1:3" ht="15">
      <c r="A12" s="51" t="s">
        <v>156</v>
      </c>
      <c r="B12" s="42">
        <v>85</v>
      </c>
      <c r="C12" s="42" t="s">
        <v>147</v>
      </c>
    </row>
    <row r="16" spans="1:3" ht="15">
      <c r="A16" s="95"/>
      <c r="B16" s="96"/>
      <c r="C16" s="96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3" width="10.886718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5"/>
      <c r="C1" s="135"/>
      <c r="D1" s="135"/>
      <c r="E1" s="135"/>
      <c r="F1" s="135"/>
    </row>
    <row r="2" spans="1:6" ht="15.75">
      <c r="A2" s="50"/>
      <c r="B2" s="136" t="s">
        <v>0</v>
      </c>
      <c r="C2" s="136"/>
      <c r="D2" s="136"/>
      <c r="E2" s="136"/>
      <c r="F2" s="136"/>
    </row>
    <row r="3" spans="1:6" ht="15.75">
      <c r="A3" s="50"/>
      <c r="B3" s="136" t="s">
        <v>32</v>
      </c>
      <c r="C3" s="136"/>
      <c r="D3" s="136"/>
      <c r="E3" s="136"/>
      <c r="F3" s="13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7">
        <v>2017</v>
      </c>
      <c r="B5" s="138"/>
      <c r="C5" s="138"/>
      <c r="D5" s="138"/>
      <c r="E5" s="138"/>
      <c r="F5" s="138"/>
      <c r="G5" s="139"/>
    </row>
    <row r="6" spans="1:7" ht="15">
      <c r="A6" s="50" t="s">
        <v>124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130</v>
      </c>
      <c r="B8" s="42"/>
      <c r="C8" s="42"/>
      <c r="D8" s="42"/>
      <c r="E8" s="56"/>
      <c r="F8" s="42"/>
      <c r="G8" s="42"/>
    </row>
    <row r="9" spans="1:7" ht="15">
      <c r="A9" s="48" t="s">
        <v>131</v>
      </c>
      <c r="B9" s="52">
        <v>175</v>
      </c>
      <c r="C9" s="52" t="s">
        <v>97</v>
      </c>
      <c r="D9" s="52">
        <f>B9+B20</f>
        <v>195</v>
      </c>
      <c r="E9" s="49">
        <f>B9+B19</f>
        <v>165</v>
      </c>
      <c r="F9" s="49">
        <f>B9+B18</f>
        <v>160</v>
      </c>
      <c r="G9" s="52" t="s">
        <v>135</v>
      </c>
    </row>
    <row r="10" spans="1:7" ht="15">
      <c r="A10" s="50" t="s">
        <v>132</v>
      </c>
      <c r="B10" s="42">
        <v>175</v>
      </c>
      <c r="C10" s="42" t="s">
        <v>97</v>
      </c>
      <c r="D10" s="42">
        <f>B10+B20</f>
        <v>195</v>
      </c>
      <c r="E10" s="56">
        <f>B10+B19</f>
        <v>165</v>
      </c>
      <c r="F10" s="42">
        <f>B10+B18</f>
        <v>160</v>
      </c>
      <c r="G10" s="42" t="s">
        <v>146</v>
      </c>
    </row>
    <row r="11" spans="1:7" ht="15">
      <c r="A11" s="48" t="s">
        <v>148</v>
      </c>
      <c r="B11" s="52">
        <v>180</v>
      </c>
      <c r="C11" s="52" t="s">
        <v>97</v>
      </c>
      <c r="D11" s="52">
        <f>B11+B20</f>
        <v>200</v>
      </c>
      <c r="E11" s="49">
        <f>B11+B19</f>
        <v>170</v>
      </c>
      <c r="F11" s="49">
        <f>B11+B18</f>
        <v>165</v>
      </c>
      <c r="G11" s="52" t="s">
        <v>146</v>
      </c>
    </row>
    <row r="12" spans="1:7" ht="15">
      <c r="A12" s="50" t="s">
        <v>149</v>
      </c>
      <c r="B12" s="42">
        <v>125</v>
      </c>
      <c r="C12" s="42" t="s">
        <v>97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147</v>
      </c>
    </row>
    <row r="13" spans="1:7" ht="15">
      <c r="A13" s="48" t="s">
        <v>150</v>
      </c>
      <c r="B13" s="52">
        <v>125</v>
      </c>
      <c r="C13" s="52" t="s">
        <v>97</v>
      </c>
      <c r="D13" s="52">
        <f>B13+B20</f>
        <v>145</v>
      </c>
      <c r="E13" s="49">
        <f>B13+B19</f>
        <v>115</v>
      </c>
      <c r="F13" s="49">
        <f>B13+B18</f>
        <v>110</v>
      </c>
      <c r="G13" s="52" t="s">
        <v>147</v>
      </c>
    </row>
    <row r="14" spans="1:7" ht="15">
      <c r="A14" s="50" t="s">
        <v>151</v>
      </c>
      <c r="B14" s="42">
        <v>125</v>
      </c>
      <c r="C14" s="42" t="s">
        <v>97</v>
      </c>
      <c r="D14" s="42">
        <f>B14+B20</f>
        <v>145</v>
      </c>
      <c r="E14" s="56">
        <f>B14+B19</f>
        <v>115</v>
      </c>
      <c r="F14" s="42">
        <f>B14+B18</f>
        <v>110</v>
      </c>
      <c r="G14" s="42" t="s">
        <v>147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97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3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0">
        <v>2017</v>
      </c>
      <c r="B4" s="141"/>
      <c r="C4" s="142"/>
    </row>
    <row r="5" spans="1:3" ht="15">
      <c r="A5" s="50" t="s">
        <v>121</v>
      </c>
      <c r="B5" s="42"/>
      <c r="C5" s="42"/>
    </row>
    <row r="6" spans="1:3" ht="15">
      <c r="A6" s="48"/>
      <c r="B6" s="49"/>
      <c r="C6" s="49"/>
    </row>
    <row r="7" spans="1:3" ht="15">
      <c r="A7" s="50" t="s">
        <v>125</v>
      </c>
      <c r="B7" s="42"/>
      <c r="C7" s="42"/>
    </row>
    <row r="8" spans="1:3" ht="15">
      <c r="A8" s="48" t="s">
        <v>130</v>
      </c>
      <c r="B8" s="49"/>
      <c r="C8" s="49"/>
    </row>
    <row r="9" spans="1:3" ht="15">
      <c r="A9" s="50" t="s">
        <v>131</v>
      </c>
      <c r="B9" s="42">
        <v>26</v>
      </c>
      <c r="C9" s="42" t="s">
        <v>146</v>
      </c>
    </row>
    <row r="10" spans="1:3" ht="15">
      <c r="A10" s="48" t="s">
        <v>132</v>
      </c>
      <c r="B10" s="49">
        <v>27</v>
      </c>
      <c r="C10" s="49" t="s">
        <v>146</v>
      </c>
    </row>
    <row r="11" spans="1:3" ht="15">
      <c r="A11" s="50" t="s">
        <v>148</v>
      </c>
      <c r="B11" s="42">
        <v>36</v>
      </c>
      <c r="C11" s="42" t="s">
        <v>146</v>
      </c>
    </row>
    <row r="12" spans="1:3" ht="15">
      <c r="A12" s="48" t="s">
        <v>149</v>
      </c>
      <c r="B12" s="49">
        <v>41</v>
      </c>
      <c r="C12" s="49" t="s">
        <v>147</v>
      </c>
    </row>
    <row r="13" spans="1:3" ht="15">
      <c r="A13" s="50" t="s">
        <v>150</v>
      </c>
      <c r="B13" s="42">
        <v>43</v>
      </c>
      <c r="C13" s="42" t="s">
        <v>147</v>
      </c>
    </row>
    <row r="14" spans="1:3" ht="15">
      <c r="A14" s="48" t="s">
        <v>151</v>
      </c>
      <c r="B14" s="49">
        <v>47</v>
      </c>
      <c r="C14" s="49" t="s">
        <v>147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100</v>
      </c>
      <c r="C3" t="s">
        <v>41</v>
      </c>
      <c r="D3" t="s">
        <v>101</v>
      </c>
      <c r="E3" t="s">
        <v>102</v>
      </c>
      <c r="F3" t="s">
        <v>100</v>
      </c>
      <c r="G3" t="s">
        <v>41</v>
      </c>
      <c r="H3" t="s">
        <v>101</v>
      </c>
      <c r="I3" t="s">
        <v>102</v>
      </c>
      <c r="J3" t="s">
        <v>100</v>
      </c>
      <c r="K3" t="s">
        <v>41</v>
      </c>
      <c r="L3" t="s">
        <v>101</v>
      </c>
      <c r="M3" t="s">
        <v>102</v>
      </c>
    </row>
    <row r="4" spans="2:13" ht="15">
      <c r="B4" t="s">
        <v>47</v>
      </c>
      <c r="C4" t="s">
        <v>48</v>
      </c>
      <c r="D4" s="79">
        <v>42928</v>
      </c>
      <c r="E4" s="29">
        <v>522.5</v>
      </c>
      <c r="F4" t="s">
        <v>49</v>
      </c>
      <c r="G4" t="s">
        <v>50</v>
      </c>
      <c r="H4" s="79">
        <v>42928</v>
      </c>
      <c r="I4" s="29">
        <v>528</v>
      </c>
      <c r="J4" t="s">
        <v>45</v>
      </c>
      <c r="K4" t="s">
        <v>85</v>
      </c>
      <c r="L4" s="79">
        <v>42928</v>
      </c>
      <c r="M4" s="29">
        <v>376.25</v>
      </c>
    </row>
    <row r="5" spans="2:13" ht="15">
      <c r="B5" t="s">
        <v>58</v>
      </c>
      <c r="C5" t="s">
        <v>59</v>
      </c>
      <c r="D5" s="79">
        <v>42928</v>
      </c>
      <c r="E5" s="29">
        <v>537</v>
      </c>
      <c r="F5" t="s">
        <v>60</v>
      </c>
      <c r="G5" t="s">
        <v>61</v>
      </c>
      <c r="H5" s="79">
        <v>42928</v>
      </c>
      <c r="I5" s="29">
        <v>544</v>
      </c>
      <c r="J5" t="s">
        <v>51</v>
      </c>
      <c r="K5" t="s">
        <v>86</v>
      </c>
      <c r="L5" s="79">
        <v>42928</v>
      </c>
      <c r="M5" s="29">
        <v>385.5</v>
      </c>
    </row>
    <row r="6" spans="2:13" ht="15">
      <c r="B6" t="s">
        <v>62</v>
      </c>
      <c r="C6" t="s">
        <v>63</v>
      </c>
      <c r="D6" s="79">
        <v>42928</v>
      </c>
      <c r="E6" s="29">
        <v>560.5</v>
      </c>
      <c r="F6" t="s">
        <v>64</v>
      </c>
      <c r="G6" t="s">
        <v>65</v>
      </c>
      <c r="H6" s="79">
        <v>42928</v>
      </c>
      <c r="I6" s="29">
        <v>570.5</v>
      </c>
      <c r="J6" t="s">
        <v>46</v>
      </c>
      <c r="K6" t="s">
        <v>87</v>
      </c>
      <c r="L6" s="79">
        <v>42928</v>
      </c>
      <c r="M6" s="29">
        <v>398.75</v>
      </c>
    </row>
    <row r="7" spans="2:13" ht="15">
      <c r="B7" t="s">
        <v>66</v>
      </c>
      <c r="C7" t="s">
        <v>67</v>
      </c>
      <c r="D7" s="79">
        <v>42928</v>
      </c>
      <c r="E7" s="29">
        <v>578.75</v>
      </c>
      <c r="F7" t="s">
        <v>68</v>
      </c>
      <c r="G7" t="s">
        <v>69</v>
      </c>
      <c r="H7" s="79">
        <v>42928</v>
      </c>
      <c r="I7" s="29">
        <v>586.25</v>
      </c>
      <c r="J7" t="s">
        <v>78</v>
      </c>
      <c r="K7" t="s">
        <v>88</v>
      </c>
      <c r="L7" s="79">
        <v>42928</v>
      </c>
      <c r="M7" s="29">
        <v>408.5</v>
      </c>
    </row>
    <row r="8" spans="2:13" ht="15">
      <c r="B8" t="s">
        <v>70</v>
      </c>
      <c r="C8" t="s">
        <v>71</v>
      </c>
      <c r="D8" s="79">
        <v>42928</v>
      </c>
      <c r="E8" s="29">
        <v>587.75</v>
      </c>
      <c r="F8" t="s">
        <v>72</v>
      </c>
      <c r="G8" t="s">
        <v>73</v>
      </c>
      <c r="H8" s="79">
        <v>42928</v>
      </c>
      <c r="I8" s="29">
        <v>596.5</v>
      </c>
      <c r="J8" t="s">
        <v>79</v>
      </c>
      <c r="K8" t="s">
        <v>89</v>
      </c>
      <c r="L8" s="79">
        <v>42928</v>
      </c>
      <c r="M8" s="29">
        <v>413.5</v>
      </c>
    </row>
    <row r="9" spans="2:13" ht="15">
      <c r="B9" t="s">
        <v>74</v>
      </c>
      <c r="C9" t="s">
        <v>75</v>
      </c>
      <c r="D9" s="79">
        <v>42928</v>
      </c>
      <c r="E9" s="29">
        <v>590.75</v>
      </c>
      <c r="F9" t="s">
        <v>76</v>
      </c>
      <c r="G9" t="s">
        <v>77</v>
      </c>
      <c r="H9" s="79">
        <v>42928</v>
      </c>
      <c r="I9" s="29">
        <v>604.5</v>
      </c>
      <c r="J9" t="s">
        <v>52</v>
      </c>
      <c r="K9" t="s">
        <v>90</v>
      </c>
      <c r="L9" s="79">
        <v>42928</v>
      </c>
      <c r="M9" s="29">
        <v>418</v>
      </c>
    </row>
    <row r="10" spans="2:13" ht="15">
      <c r="B10" t="s">
        <v>103</v>
      </c>
      <c r="C10" t="s">
        <v>104</v>
      </c>
      <c r="D10" s="79">
        <v>42928</v>
      </c>
      <c r="E10" s="29">
        <v>596</v>
      </c>
      <c r="F10" t="s">
        <v>98</v>
      </c>
      <c r="G10" t="s">
        <v>99</v>
      </c>
      <c r="H10" s="79">
        <v>42928</v>
      </c>
      <c r="I10" s="29">
        <v>613.25</v>
      </c>
      <c r="J10" t="s">
        <v>80</v>
      </c>
      <c r="K10" t="s">
        <v>91</v>
      </c>
      <c r="L10" s="79">
        <v>42928</v>
      </c>
      <c r="M10" s="29">
        <v>411.75</v>
      </c>
    </row>
    <row r="11" spans="2:13" ht="15">
      <c r="B11" t="s">
        <v>105</v>
      </c>
      <c r="C11" t="s">
        <v>106</v>
      </c>
      <c r="D11" s="79">
        <v>42928</v>
      </c>
      <c r="E11" s="29">
        <v>604.75</v>
      </c>
      <c r="F11" t="s">
        <v>107</v>
      </c>
      <c r="G11" t="s">
        <v>108</v>
      </c>
      <c r="H11" s="79">
        <v>42928</v>
      </c>
      <c r="I11" s="29">
        <v>626.75</v>
      </c>
      <c r="J11" t="s">
        <v>53</v>
      </c>
      <c r="K11" t="s">
        <v>92</v>
      </c>
      <c r="L11" s="79">
        <v>42928</v>
      </c>
      <c r="M11" s="29">
        <v>417.75</v>
      </c>
    </row>
    <row r="12" spans="2:13" ht="15">
      <c r="B12" t="s">
        <v>109</v>
      </c>
      <c r="C12" t="s">
        <v>110</v>
      </c>
      <c r="D12" s="79">
        <v>42928</v>
      </c>
      <c r="E12" s="29">
        <v>609.75</v>
      </c>
      <c r="F12" t="s">
        <v>111</v>
      </c>
      <c r="G12" t="s">
        <v>112</v>
      </c>
      <c r="H12" s="79">
        <v>42928</v>
      </c>
      <c r="I12" s="29">
        <v>630</v>
      </c>
      <c r="J12" t="s">
        <v>136</v>
      </c>
      <c r="K12" t="s">
        <v>137</v>
      </c>
      <c r="L12" s="79">
        <v>42928</v>
      </c>
      <c r="M12" s="29">
        <v>424.75</v>
      </c>
    </row>
    <row r="13" spans="2:13" ht="15">
      <c r="B13" t="s">
        <v>113</v>
      </c>
      <c r="C13" t="s">
        <v>114</v>
      </c>
      <c r="D13" s="79">
        <v>42928</v>
      </c>
      <c r="E13" s="29">
        <v>603.25</v>
      </c>
      <c r="F13" t="s">
        <v>115</v>
      </c>
      <c r="G13" t="s">
        <v>116</v>
      </c>
      <c r="H13" s="79">
        <v>42928</v>
      </c>
      <c r="I13" s="29">
        <v>628</v>
      </c>
      <c r="J13" t="s">
        <v>138</v>
      </c>
      <c r="K13" t="s">
        <v>139</v>
      </c>
      <c r="L13" s="79">
        <v>42928</v>
      </c>
      <c r="M13" s="29">
        <v>428.75</v>
      </c>
    </row>
    <row r="14" spans="2:13" ht="15">
      <c r="B14" t="s">
        <v>117</v>
      </c>
      <c r="C14" t="s">
        <v>118</v>
      </c>
      <c r="D14" s="79">
        <v>42928</v>
      </c>
      <c r="E14" s="29">
        <v>590.5</v>
      </c>
      <c r="F14" t="s">
        <v>119</v>
      </c>
      <c r="G14" t="s">
        <v>120</v>
      </c>
      <c r="H14" s="79">
        <v>42928</v>
      </c>
      <c r="I14" s="29">
        <v>612.75</v>
      </c>
      <c r="J14" t="s">
        <v>81</v>
      </c>
      <c r="K14" t="s">
        <v>93</v>
      </c>
      <c r="L14" s="79">
        <v>42928</v>
      </c>
      <c r="M14" s="29">
        <v>432.5</v>
      </c>
    </row>
    <row r="15" spans="2:13" ht="15">
      <c r="B15"/>
      <c r="C15"/>
      <c r="D15" s="79"/>
      <c r="E15"/>
      <c r="F15"/>
      <c r="G15"/>
      <c r="H15" s="79"/>
      <c r="I15"/>
      <c r="J15" t="s">
        <v>140</v>
      </c>
      <c r="K15" t="s">
        <v>141</v>
      </c>
      <c r="L15" s="79">
        <v>42928</v>
      </c>
      <c r="M15" s="29">
        <v>417.25</v>
      </c>
    </row>
    <row r="16" spans="2:13" ht="15">
      <c r="B16"/>
      <c r="C16"/>
      <c r="D16" s="79"/>
      <c r="E16"/>
      <c r="F16"/>
      <c r="G16"/>
      <c r="H16" s="79"/>
      <c r="I16"/>
      <c r="J16" t="s">
        <v>82</v>
      </c>
      <c r="K16" t="s">
        <v>94</v>
      </c>
      <c r="L16" s="79">
        <v>42928</v>
      </c>
      <c r="M16" s="29">
        <v>413.75</v>
      </c>
    </row>
    <row r="17" spans="2:13" ht="15">
      <c r="B17"/>
      <c r="C17"/>
      <c r="D17"/>
      <c r="E17"/>
      <c r="F17"/>
      <c r="G17"/>
      <c r="H17"/>
      <c r="I17"/>
      <c r="J17" t="s">
        <v>152</v>
      </c>
      <c r="K17" t="s">
        <v>153</v>
      </c>
      <c r="L17" t="s">
        <v>100</v>
      </c>
      <c r="M17" s="115">
        <v>0</v>
      </c>
    </row>
    <row r="18" spans="2:13" ht="15">
      <c r="B18"/>
      <c r="C18"/>
      <c r="D18"/>
      <c r="E18"/>
      <c r="F18"/>
      <c r="G18"/>
      <c r="H18"/>
      <c r="I18"/>
      <c r="J18" t="s">
        <v>154</v>
      </c>
      <c r="K18" t="s">
        <v>155</v>
      </c>
      <c r="L18" t="s">
        <v>100</v>
      </c>
      <c r="M18" s="115">
        <v>0</v>
      </c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5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5"/>
    </row>
    <row r="22" spans="3:15" ht="15.75">
      <c r="C22" s="63" t="s">
        <v>57</v>
      </c>
      <c r="D22" t="s">
        <v>157</v>
      </c>
      <c r="E22">
        <v>12</v>
      </c>
      <c r="F22" s="79" t="s">
        <v>83</v>
      </c>
      <c r="G22" s="62" t="s">
        <v>129</v>
      </c>
      <c r="H22" s="62" t="s">
        <v>84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2017-07-13T13:43:22Z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