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tabRatio="683" activeTab="2"/>
  </bookViews>
  <sheets>
    <sheet name="Indice" sheetId="1" r:id="rId1"/>
    <sheet name="Superficie 2016_2017" sheetId="2" r:id="rId2"/>
    <sheet name="Superficie_producción_rdtos" sheetId="3" r:id="rId3"/>
    <sheet name="Intenciones de siembra" sheetId="4" r:id="rId4"/>
    <sheet name="Serie superficie sembrada" sheetId="5" r:id="rId5"/>
    <sheet name="Serie producción" sheetId="6" r:id="rId6"/>
    <sheet name="Serie rendimiento" sheetId="7" r:id="rId7"/>
    <sheet name="Percepción de rendimiento" sheetId="8" r:id="rId8"/>
    <sheet name="Serie intenciones de siembra" sheetId="9" r:id="rId9"/>
    <sheet name="CV_superficie_2012_2013" sheetId="10" r:id="rId10"/>
    <sheet name="CV_cosecha_2012_2013" sheetId="11" r:id="rId11"/>
    <sheet name="CV_superficie 2013-2014" sheetId="12" r:id="rId12"/>
    <sheet name="CV_cosecha2013_2014" sheetId="13" r:id="rId13"/>
    <sheet name="CV_superficie 2014-2015" sheetId="14" r:id="rId14"/>
    <sheet name="CV_cosecha 2014_2015" sheetId="15" r:id="rId15"/>
  </sheets>
  <externalReferences>
    <externalReference r:id="rId18"/>
  </externalReferences>
  <definedNames>
    <definedName name="_xlfn.IFERROR" hidden="1">#NAME?</definedName>
    <definedName name="_xlnm.Print_Area" localSheetId="0">'Indice'!$A$1:$H$33</definedName>
  </definedNames>
  <calcPr fullCalcOnLoad="1"/>
</workbook>
</file>

<file path=xl/sharedStrings.xml><?xml version="1.0" encoding="utf-8"?>
<sst xmlns="http://schemas.openxmlformats.org/spreadsheetml/2006/main" count="1336" uniqueCount="422">
  <si>
    <t>Cultivo</t>
  </si>
  <si>
    <t>Trigo</t>
  </si>
  <si>
    <t>Avena</t>
  </si>
  <si>
    <t>Cebada</t>
  </si>
  <si>
    <t>Centeno</t>
  </si>
  <si>
    <t>Maíz</t>
  </si>
  <si>
    <t>Arroz</t>
  </si>
  <si>
    <t>Poroto</t>
  </si>
  <si>
    <t>Lenteja</t>
  </si>
  <si>
    <t>Garbanzo</t>
  </si>
  <si>
    <t>Arveja</t>
  </si>
  <si>
    <t>Chicharo</t>
  </si>
  <si>
    <t>Papa</t>
  </si>
  <si>
    <t>Maravilla</t>
  </si>
  <si>
    <t>Raps</t>
  </si>
  <si>
    <t>Remolacha</t>
  </si>
  <si>
    <t>Lupino</t>
  </si>
  <si>
    <t>Tabaco</t>
  </si>
  <si>
    <t>Total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</si>
  <si>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</si>
  <si>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</si>
  <si>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</si>
  <si>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</si>
  <si>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</si>
  <si>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</si>
  <si>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</si>
  <si>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</si>
  <si>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</si>
  <si>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</si>
  <si>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</si>
  <si>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</si>
  <si>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</si>
  <si>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</si>
  <si>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</si>
  <si>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</si>
  <si>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</si>
  <si>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</si>
  <si>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</si>
  <si>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</si>
  <si>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</si>
  <si>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</si>
  <si>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</si>
  <si>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</si>
  <si>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</si>
  <si>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</si>
  <si>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Notas:</t>
  </si>
  <si>
    <t>2007/08</t>
  </si>
  <si>
    <t>2008/09</t>
  </si>
  <si>
    <t xml:space="preserve">2008/09 </t>
  </si>
  <si>
    <t>2009/10</t>
  </si>
  <si>
    <t xml:space="preserve"> </t>
  </si>
  <si>
    <t>Hectáreas</t>
  </si>
  <si>
    <t xml:space="preserve">2008/09  </t>
  </si>
  <si>
    <t xml:space="preserve">2009/10  </t>
  </si>
  <si>
    <t>Producción de cultivos anuales esenciales a nivel nacional</t>
  </si>
  <si>
    <t>2010/11</t>
  </si>
  <si>
    <t xml:space="preserve">2010/11  </t>
  </si>
  <si>
    <t>Tomate Industrial</t>
  </si>
  <si>
    <t>Achicoria Industrial</t>
  </si>
  <si>
    <t>Triticale</t>
  </si>
  <si>
    <t>Achicoria industrial</t>
  </si>
  <si>
    <t>2011/2012</t>
  </si>
  <si>
    <r>
      <t xml:space="preserve">1996/97 </t>
    </r>
    <r>
      <rPr>
        <b/>
        <vertAlign val="superscript"/>
        <sz val="11"/>
        <rFont val="Calibri"/>
        <family val="2"/>
      </rPr>
      <t>4</t>
    </r>
  </si>
  <si>
    <r>
      <t xml:space="preserve">Centeno </t>
    </r>
    <r>
      <rPr>
        <vertAlign val="superscript"/>
        <sz val="11"/>
        <rFont val="Calibri"/>
        <family val="2"/>
      </rPr>
      <t>3</t>
    </r>
  </si>
  <si>
    <r>
      <t>1</t>
    </r>
    <r>
      <rPr>
        <sz val="9"/>
        <rFont val="Calibri"/>
        <family val="2"/>
      </rPr>
      <t xml:space="preserve"> A partir del año agrícola 1984/85, las cifras fueron actualizadas y corregidas según publicación del INE "Estadísticas Agropecuarias, año agrícola 1992-1993".</t>
    </r>
  </si>
  <si>
    <r>
      <t>2</t>
    </r>
    <r>
      <rPr>
        <sz val="9"/>
        <rFont val="Calibri"/>
        <family val="2"/>
      </rPr>
      <t xml:space="preserve"> Incluye semilleros, excepto remolacha y tabaco.</t>
    </r>
  </si>
  <si>
    <r>
      <t>3</t>
    </r>
    <r>
      <rPr>
        <sz val="9"/>
        <rFont val="Calibri"/>
        <family val="2"/>
      </rPr>
      <t xml:space="preserve"> En el año agrícola 1994/95 la cifra de superficie de centeno presenta errores relativos superiores al 50%.</t>
    </r>
  </si>
  <si>
    <r>
      <t xml:space="preserve">1  </t>
    </r>
    <r>
      <rPr>
        <sz val="10"/>
        <rFont val="Calibri"/>
        <family val="2"/>
      </rPr>
      <t>Intenciones de siembra a junio del año agrícola</t>
    </r>
  </si>
  <si>
    <r>
      <t xml:space="preserve">2  </t>
    </r>
    <r>
      <rPr>
        <sz val="10"/>
        <rFont val="Calibri"/>
        <family val="2"/>
      </rPr>
      <t>Intenciones de siembra a septiembre del año agrícola</t>
    </r>
  </si>
  <si>
    <r>
      <t xml:space="preserve">3  </t>
    </r>
    <r>
      <rPr>
        <sz val="10"/>
        <rFont val="Calibri"/>
        <family val="2"/>
      </rPr>
      <t>Intenciones de siembra a octubre del año agrícola</t>
    </r>
  </si>
  <si>
    <r>
      <t xml:space="preserve">4  </t>
    </r>
    <r>
      <rPr>
        <sz val="10"/>
        <rFont val="Calibri"/>
        <family val="2"/>
      </rPr>
      <t>Intenciones de siembra a noviembre del año agrícola</t>
    </r>
  </si>
  <si>
    <t>Fuente: elaborado por Odepa con información del Instituto Nacional de Estadísticas.</t>
  </si>
  <si>
    <r>
      <t xml:space="preserve">2006/07 </t>
    </r>
    <r>
      <rPr>
        <b/>
        <vertAlign val="superscript"/>
        <sz val="11"/>
        <rFont val="Calibri"/>
        <family val="2"/>
      </rPr>
      <t>1</t>
    </r>
  </si>
  <si>
    <r>
      <t xml:space="preserve">2006/07 </t>
    </r>
    <r>
      <rPr>
        <b/>
        <vertAlign val="superscript"/>
        <sz val="11"/>
        <rFont val="Calibri"/>
        <family val="2"/>
      </rPr>
      <t>2</t>
    </r>
  </si>
  <si>
    <r>
      <t xml:space="preserve">2007/08 </t>
    </r>
    <r>
      <rPr>
        <b/>
        <vertAlign val="superscript"/>
        <sz val="11"/>
        <rFont val="Calibri"/>
        <family val="2"/>
      </rPr>
      <t>1</t>
    </r>
  </si>
  <si>
    <r>
      <t xml:space="preserve">2007/08 </t>
    </r>
    <r>
      <rPr>
        <b/>
        <vertAlign val="superscript"/>
        <sz val="11"/>
        <rFont val="Calibri"/>
        <family val="2"/>
      </rPr>
      <t>2</t>
    </r>
  </si>
  <si>
    <r>
      <t xml:space="preserve">2007/08 </t>
    </r>
    <r>
      <rPr>
        <b/>
        <vertAlign val="superscript"/>
        <sz val="11"/>
        <rFont val="Calibri"/>
        <family val="2"/>
      </rPr>
      <t>4</t>
    </r>
  </si>
  <si>
    <r>
      <t xml:space="preserve">2008/09 </t>
    </r>
    <r>
      <rPr>
        <b/>
        <vertAlign val="superscript"/>
        <sz val="11"/>
        <rFont val="Calibri"/>
        <family val="2"/>
      </rPr>
      <t>1</t>
    </r>
  </si>
  <si>
    <r>
      <t xml:space="preserve">2008/09 </t>
    </r>
    <r>
      <rPr>
        <b/>
        <vertAlign val="superscript"/>
        <sz val="11"/>
        <rFont val="Calibri"/>
        <family val="2"/>
      </rPr>
      <t>3</t>
    </r>
  </si>
  <si>
    <r>
      <t xml:space="preserve">2009/10 </t>
    </r>
    <r>
      <rPr>
        <b/>
        <vertAlign val="superscript"/>
        <sz val="11"/>
        <rFont val="Calibri"/>
        <family val="2"/>
      </rPr>
      <t>1</t>
    </r>
  </si>
  <si>
    <r>
      <t xml:space="preserve">2009/10 </t>
    </r>
    <r>
      <rPr>
        <b/>
        <vertAlign val="superscript"/>
        <sz val="11"/>
        <rFont val="Calibri"/>
        <family val="2"/>
      </rPr>
      <t>3</t>
    </r>
  </si>
  <si>
    <r>
      <t xml:space="preserve">2010/11 </t>
    </r>
    <r>
      <rPr>
        <b/>
        <vertAlign val="superscript"/>
        <sz val="11"/>
        <rFont val="Calibri"/>
        <family val="2"/>
      </rPr>
      <t>1</t>
    </r>
  </si>
  <si>
    <r>
      <t xml:space="preserve">2010/11 </t>
    </r>
    <r>
      <rPr>
        <b/>
        <vertAlign val="superscript"/>
        <sz val="11"/>
        <rFont val="Calibri"/>
        <family val="2"/>
      </rPr>
      <t>3</t>
    </r>
  </si>
  <si>
    <r>
      <t xml:space="preserve">2011/12 </t>
    </r>
    <r>
      <rPr>
        <b/>
        <vertAlign val="superscript"/>
        <sz val="11"/>
        <rFont val="Calibri"/>
        <family val="2"/>
      </rPr>
      <t>1</t>
    </r>
  </si>
  <si>
    <r>
      <t xml:space="preserve">2011/12 </t>
    </r>
    <r>
      <rPr>
        <b/>
        <vertAlign val="superscript"/>
        <sz val="11"/>
        <rFont val="Calibri"/>
        <family val="2"/>
      </rPr>
      <t>3</t>
    </r>
  </si>
  <si>
    <r>
      <t xml:space="preserve">Toneladas </t>
    </r>
    <r>
      <rPr>
        <vertAlign val="superscript"/>
        <sz val="10"/>
        <rFont val="Calibri"/>
        <family val="2"/>
      </rPr>
      <t>1</t>
    </r>
  </si>
  <si>
    <r>
      <t>3</t>
    </r>
    <r>
      <rPr>
        <sz val="9"/>
        <rFont val="Calibri"/>
        <family val="2"/>
      </rPr>
      <t xml:space="preserve"> Las cifras de producción del año agrícola 1994/95 son estimaciones de ODEPA y de las industrias.</t>
    </r>
  </si>
  <si>
    <r>
      <t xml:space="preserve">1993/94 </t>
    </r>
    <r>
      <rPr>
        <b/>
        <vertAlign val="superscript"/>
        <sz val="11"/>
        <rFont val="Calibri"/>
        <family val="2"/>
      </rPr>
      <t>2</t>
    </r>
  </si>
  <si>
    <r>
      <t xml:space="preserve">1994/95 </t>
    </r>
    <r>
      <rPr>
        <b/>
        <vertAlign val="superscript"/>
        <sz val="11"/>
        <rFont val="Calibri"/>
        <family val="2"/>
      </rPr>
      <t>3</t>
    </r>
  </si>
  <si>
    <r>
      <t xml:space="preserve">Quintales métricos por hectárea </t>
    </r>
    <r>
      <rPr>
        <vertAlign val="superscript"/>
        <sz val="10"/>
        <rFont val="Calibri"/>
        <family val="2"/>
      </rPr>
      <t xml:space="preserve">1 </t>
    </r>
  </si>
  <si>
    <r>
      <t>1</t>
    </r>
    <r>
      <rPr>
        <sz val="10"/>
        <rFont val="Calibri"/>
        <family val="2"/>
      </rPr>
      <t xml:space="preserve"> Un quintal métrico es igual a 100 kilos.</t>
    </r>
  </si>
  <si>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El INE realiza en el mes de abril una investigación anticipada de los resultados de la cosecha de cultivos anuales esenciales, con el objeto de disponer de antecedentes preliminares a los resultados de la Encuesta de Cosecha definitiva que se realiza tradicionalmente en el mes de mayo de cada año.</t>
    </r>
  </si>
  <si>
    <r>
      <t xml:space="preserve">1993/94 </t>
    </r>
    <r>
      <rPr>
        <b/>
        <vertAlign val="superscript"/>
        <sz val="11"/>
        <rFont val="Calibri"/>
        <family val="2"/>
      </rPr>
      <t>3</t>
    </r>
  </si>
  <si>
    <r>
      <t xml:space="preserve">1994/95 </t>
    </r>
    <r>
      <rPr>
        <b/>
        <vertAlign val="superscript"/>
        <sz val="11"/>
        <rFont val="Calibri"/>
        <family val="2"/>
      </rPr>
      <t>4</t>
    </r>
  </si>
  <si>
    <r>
      <t xml:space="preserve">1996/97 </t>
    </r>
    <r>
      <rPr>
        <b/>
        <vertAlign val="superscript"/>
        <sz val="11"/>
        <rFont val="Calibri"/>
        <family val="2"/>
      </rPr>
      <t>5</t>
    </r>
  </si>
  <si>
    <r>
      <t>2</t>
    </r>
    <r>
      <rPr>
        <sz val="9"/>
        <rFont val="Calibri"/>
        <family val="2"/>
      </rPr>
      <t xml:space="preserve"> Un quintal métrico es igual a 100 kilos.</t>
    </r>
  </si>
  <si>
    <r>
      <t>3</t>
    </r>
    <r>
      <rPr>
        <sz val="9"/>
        <rFont val="Calibri"/>
        <family val="2"/>
      </rPr>
      <t xml:space="preserve"> Para el año 1993/1994 la cifra de rendimiento de remolacha fue estimada por ODEPA y la de tabaco por CCT.</t>
    </r>
  </si>
  <si>
    <r>
      <t>2</t>
    </r>
    <r>
      <rPr>
        <sz val="9"/>
        <rFont val="Calibri"/>
        <family val="2"/>
      </rPr>
      <t xml:space="preserve"> Para el año 1993/1994 la cifra de producción de remolacha fue estimada por Odepa y la de tabaco por CCT.</t>
    </r>
  </si>
  <si>
    <t>Quinoa</t>
  </si>
  <si>
    <t xml:space="preserve"> Trigo candeal</t>
  </si>
  <si>
    <t xml:space="preserve"> Cebada cervecera</t>
  </si>
  <si>
    <t xml:space="preserve"> Cebada forrajera</t>
  </si>
  <si>
    <t>Mandioca</t>
  </si>
  <si>
    <t>Tomate industrial</t>
  </si>
  <si>
    <t>2011/12</t>
  </si>
  <si>
    <r>
      <t xml:space="preserve">2012/13 </t>
    </r>
    <r>
      <rPr>
        <b/>
        <vertAlign val="superscript"/>
        <sz val="11"/>
        <rFont val="Calibri"/>
        <family val="2"/>
      </rPr>
      <t>1</t>
    </r>
  </si>
  <si>
    <r>
      <t xml:space="preserve">Hectáreas </t>
    </r>
    <r>
      <rPr>
        <vertAlign val="superscript"/>
        <sz val="11"/>
        <rFont val="Calibri"/>
        <family val="2"/>
      </rPr>
      <t>1/2</t>
    </r>
  </si>
  <si>
    <r>
      <t xml:space="preserve">Quintales métricos por hectárea (qqm) </t>
    </r>
    <r>
      <rPr>
        <vertAlign val="superscript"/>
        <sz val="11"/>
        <rFont val="Calibri"/>
        <family val="2"/>
      </rPr>
      <t>1/ 2</t>
    </r>
  </si>
  <si>
    <r>
      <t>5</t>
    </r>
    <r>
      <rPr>
        <sz val="9"/>
        <rFont val="Calibri"/>
        <family val="2"/>
      </rPr>
      <t xml:space="preserve"> Cifras del VI censo nacional agropecuario, rendimientos no incluye superficie de semilleros</t>
    </r>
  </si>
  <si>
    <r>
      <t>2006/07</t>
    </r>
    <r>
      <rPr>
        <b/>
        <vertAlign val="superscript"/>
        <sz val="11"/>
        <rFont val="Calibri"/>
        <family val="2"/>
      </rPr>
      <t>5</t>
    </r>
  </si>
  <si>
    <r>
      <t>4</t>
    </r>
    <r>
      <rPr>
        <sz val="9"/>
        <rFont val="Calibri"/>
        <family val="2"/>
      </rPr>
      <t xml:space="preserve"> Las cifras de rendimiento del año agrícola 1994/95 son estimaciones de ODEPA y de las industrias.</t>
    </r>
  </si>
  <si>
    <r>
      <t>5</t>
    </r>
    <r>
      <rPr>
        <sz val="9"/>
        <rFont val="Calibri"/>
        <family val="2"/>
      </rPr>
      <t xml:space="preserve"> Cifras del VII Censo Nacional Agropecuario.</t>
    </r>
  </si>
  <si>
    <r>
      <t xml:space="preserve">2006/07 </t>
    </r>
    <r>
      <rPr>
        <b/>
        <vertAlign val="superscript"/>
        <sz val="11"/>
        <rFont val="Calibri"/>
        <family val="2"/>
      </rPr>
      <t>5</t>
    </r>
  </si>
  <si>
    <r>
      <t>6</t>
    </r>
    <r>
      <rPr>
        <sz val="9"/>
        <rFont val="Calibri"/>
        <family val="2"/>
      </rPr>
      <t xml:space="preserve"> Cifras del VII Censo Nacional Agropecuario.</t>
    </r>
  </si>
  <si>
    <r>
      <t>2006/07</t>
    </r>
    <r>
      <rPr>
        <b/>
        <vertAlign val="superscript"/>
        <sz val="11"/>
        <rFont val="Calibri"/>
        <family val="2"/>
      </rPr>
      <t>6</t>
    </r>
  </si>
  <si>
    <t>Estimación de superficie sembrada de cultivos anuales a nivel nacional</t>
  </si>
  <si>
    <r>
      <t xml:space="preserve">Percepción de rendimientos unitarios de cultivos anuales </t>
    </r>
    <r>
      <rPr>
        <b/>
        <vertAlign val="superscript"/>
        <sz val="11"/>
        <rFont val="Calibri"/>
        <family val="2"/>
      </rPr>
      <t>2</t>
    </r>
  </si>
  <si>
    <t>Intenciones de siembra de cultivos anuales a nivel nacional</t>
  </si>
  <si>
    <t>2012/2013</t>
  </si>
  <si>
    <t>Fuente: elaborado por Odepa con información de INE.</t>
  </si>
  <si>
    <t>Estimación de rendimientos de cultivos anuales a nivel nacional</t>
  </si>
  <si>
    <r>
      <rPr>
        <b/>
        <vertAlign val="superscript"/>
        <sz val="11"/>
        <rFont val="Calibri"/>
        <family val="2"/>
      </rPr>
      <t>1</t>
    </r>
    <r>
      <rPr>
        <b/>
        <sz val="11"/>
        <rFont val="Calibri"/>
        <family val="2"/>
      </rPr>
      <t xml:space="preserve"> 2012/2013</t>
    </r>
  </si>
  <si>
    <t>El marco muestral  se obtiene a partir del Censo Silvoagropecuario 2007</t>
  </si>
  <si>
    <t xml:space="preserve">La cobertura regional corresponde desde Coquimbo a Los Lagos </t>
  </si>
  <si>
    <t>Los años agrícolas incluyen el resto país del Censo 2007 en todas las especies</t>
  </si>
  <si>
    <t>FUENTE : INE</t>
  </si>
  <si>
    <t xml:space="preserve"> Maíz consumo</t>
  </si>
  <si>
    <t xml:space="preserve"> Maíz semilla</t>
  </si>
  <si>
    <t xml:space="preserve">Otros industriales </t>
  </si>
  <si>
    <t>Otros cereales</t>
  </si>
  <si>
    <r>
      <t>4</t>
    </r>
    <r>
      <rPr>
        <sz val="9"/>
        <rFont val="Calibri"/>
        <family val="2"/>
      </rPr>
      <t xml:space="preserve"> Cifras del VI Censo Nacional Agropecuario.</t>
    </r>
  </si>
  <si>
    <t>Trigo Candeal</t>
  </si>
  <si>
    <t>Cebada cervecera</t>
  </si>
  <si>
    <t>Cebada forrajera</t>
  </si>
  <si>
    <t>Maíz Consumo</t>
  </si>
  <si>
    <t>Maíz Semilla</t>
  </si>
  <si>
    <t>Poroto Consumo</t>
  </si>
  <si>
    <t>Poroto exportación</t>
  </si>
  <si>
    <t>Lupino Australiano</t>
  </si>
  <si>
    <t>Lupino Amargo</t>
  </si>
  <si>
    <t>Lupino Dulce</t>
  </si>
  <si>
    <t>Notas:  2012/2013</t>
  </si>
  <si>
    <t>Año agrícola 2011/12 y 2012/13 desde la IV a la X Región incluída la Región Metropolitana.</t>
  </si>
  <si>
    <t>Cifras Incluyen  semilleros, excepto de remolacha y tabaco</t>
  </si>
  <si>
    <t>2012/13</t>
  </si>
  <si>
    <t>Poroto consumo</t>
  </si>
  <si>
    <r>
      <t>4</t>
    </r>
    <r>
      <rPr>
        <sz val="9"/>
        <rFont val="Calibri"/>
        <family val="2"/>
      </rPr>
      <t xml:space="preserve"> Cifras del VI Censo Nacional Agropecuario y Forestal , producción no incluye semilleros</t>
    </r>
  </si>
  <si>
    <t xml:space="preserve"> Maíz Consumo</t>
  </si>
  <si>
    <t xml:space="preserve"> Maíz Semilla</t>
  </si>
  <si>
    <t xml:space="preserve"> Cebada  Cervecera</t>
  </si>
  <si>
    <t xml:space="preserve"> Cebada  Forrajera</t>
  </si>
  <si>
    <t xml:space="preserve"> Poroto  Consumo</t>
  </si>
  <si>
    <t xml:space="preserve"> Poroto Exportcaión</t>
  </si>
  <si>
    <t xml:space="preserve"> Lupino Amargo</t>
  </si>
  <si>
    <t>CUADRO 3: COEFICIENTES DE VARIACIÓN ENCUESTA DE COSECHA (%)</t>
  </si>
  <si>
    <t>Cereales</t>
  </si>
  <si>
    <t>Región</t>
  </si>
  <si>
    <t xml:space="preserve"> Trigo Harinero (%)</t>
  </si>
  <si>
    <t xml:space="preserve"> Trigo Candeal (%)</t>
  </si>
  <si>
    <t xml:space="preserve"> Cebada Cervecera (%)</t>
  </si>
  <si>
    <t xml:space="preserve"> Cebada Forrajera (%)</t>
  </si>
  <si>
    <t xml:space="preserve"> Avena (%)</t>
  </si>
  <si>
    <t xml:space="preserve"> Centeno (%)</t>
  </si>
  <si>
    <t xml:space="preserve"> Maiz Consumo (%)</t>
  </si>
  <si>
    <t xml:space="preserve"> Maíz Semilla (%)</t>
  </si>
  <si>
    <t xml:space="preserve"> Arroz (%)</t>
  </si>
  <si>
    <t xml:space="preserve"> Triticale (%)</t>
  </si>
  <si>
    <t>IV</t>
  </si>
  <si>
    <t>V</t>
  </si>
  <si>
    <t>VI</t>
  </si>
  <si>
    <t>VII</t>
  </si>
  <si>
    <t>VIII</t>
  </si>
  <si>
    <t>IX</t>
  </si>
  <si>
    <t>X</t>
  </si>
  <si>
    <t>XIII</t>
  </si>
  <si>
    <t>XIV</t>
  </si>
  <si>
    <t>Tubérculos y leguminosas</t>
  </si>
  <si>
    <t xml:space="preserve"> Poroto Exportación (%)</t>
  </si>
  <si>
    <t xml:space="preserve"> Poroto Consumo Interno (%)</t>
  </si>
  <si>
    <t xml:space="preserve"> Lenteja (%)</t>
  </si>
  <si>
    <t xml:space="preserve"> Garbanzo (%)</t>
  </si>
  <si>
    <t xml:space="preserve"> Arveja (%)</t>
  </si>
  <si>
    <t xml:space="preserve"> Chicharo (%)</t>
  </si>
  <si>
    <t xml:space="preserve"> Papa (%)</t>
  </si>
  <si>
    <t>Industriales</t>
  </si>
  <si>
    <t xml:space="preserve"> Raps (%)</t>
  </si>
  <si>
    <t xml:space="preserve"> Maravilla (%)</t>
  </si>
  <si>
    <t xml:space="preserve"> Lupino Australiano (%)</t>
  </si>
  <si>
    <t xml:space="preserve"> Lupino Amargo (%)</t>
  </si>
  <si>
    <t xml:space="preserve"> Lupino Dulce (%)</t>
  </si>
  <si>
    <t xml:space="preserve"> Remolacha Azucarera (%)</t>
  </si>
  <si>
    <t xml:space="preserve"> Tabaco (%)</t>
  </si>
  <si>
    <t xml:space="preserve"> Tomate Industrial (%)</t>
  </si>
  <si>
    <t xml:space="preserve"> Achicoria Industrial (%)</t>
  </si>
  <si>
    <t>CUADRO 6: COEFICIENTES DE VARIACIÓN (CV) DE LAS ESTIMACIONES DE SUPERFICIE CULTIVOS ANUALES TEMPORADA 2012/2013</t>
  </si>
  <si>
    <t>ESTIMACIÓN C. V. TOTAL CULTIVOS ANUALES</t>
  </si>
  <si>
    <t xml:space="preserve">IV de Coquimbo                                    </t>
  </si>
  <si>
    <t xml:space="preserve">V de Valparaíso                                   </t>
  </si>
  <si>
    <t xml:space="preserve">Metropolitana        </t>
  </si>
  <si>
    <t xml:space="preserve">VI de O'Higgins                                   </t>
  </si>
  <si>
    <t xml:space="preserve">VII del Maule                                     </t>
  </si>
  <si>
    <t xml:space="preserve">VIII del BioBío                                  </t>
  </si>
  <si>
    <t xml:space="preserve">IX de La Araucanía                                </t>
  </si>
  <si>
    <t xml:space="preserve">XIV de Los Ríos                                   </t>
  </si>
  <si>
    <t xml:space="preserve">X de Los Lagos                                    </t>
  </si>
  <si>
    <t>ESTIMACIÓN C.V CEREALES</t>
  </si>
  <si>
    <t>Trigo Blanco</t>
  </si>
  <si>
    <t>Cebada Forrajera</t>
  </si>
  <si>
    <t xml:space="preserve">Avena </t>
  </si>
  <si>
    <t xml:space="preserve">Centeno </t>
  </si>
  <si>
    <t>Maíz para Consumo</t>
  </si>
  <si>
    <t xml:space="preserve">Arroz </t>
  </si>
  <si>
    <t xml:space="preserve">Triticale </t>
  </si>
  <si>
    <t>Metropolitana</t>
  </si>
  <si>
    <t xml:space="preserve">  </t>
  </si>
  <si>
    <t xml:space="preserve">VIII del Biobío                                  </t>
  </si>
  <si>
    <t>ESTIMACIÓN C.V LEGUMINOSAS Y TUBÉCULOS</t>
  </si>
  <si>
    <t xml:space="preserve"> Total Porotos</t>
  </si>
  <si>
    <t>Poroto de Exportación</t>
  </si>
  <si>
    <t>Poroto de Consumo Interno</t>
  </si>
  <si>
    <t>ESTIMACIÓN C.V. CULTIVOS INDUSTRIALES</t>
  </si>
  <si>
    <t>Total Lupino</t>
  </si>
  <si>
    <t>Otros Industriales</t>
  </si>
  <si>
    <t>Coeficientes de variación altos indican pérdida de precisión en la estimación. Para mayor detalle ver metodología en www.ine.cl</t>
  </si>
  <si>
    <t>2013/2014</t>
  </si>
  <si>
    <t xml:space="preserve"> Trigo harinero</t>
  </si>
  <si>
    <t>CUADRO 6: COEFICIENTES DE VARIACIÓN (C.V.) DE LAS ESTIMACIONES DE SUPERFICIE CULTIVOS ANUALES 
TEMPORADA 2013/2014</t>
  </si>
  <si>
    <t>CUADRO 6.1: ESTIMACIÓN C.V. CULTIVOS ANUALES NIVEL NACIONAL</t>
  </si>
  <si>
    <t>CEREALES</t>
  </si>
  <si>
    <t>Trigo Harinero</t>
  </si>
  <si>
    <r>
      <t>Maíz Semillero</t>
    </r>
    <r>
      <rPr>
        <b/>
        <vertAlign val="superscript"/>
        <sz val="11"/>
        <color indexed="8"/>
        <rFont val="Helvetica"/>
        <family val="2"/>
      </rPr>
      <t xml:space="preserve"> /1</t>
    </r>
  </si>
  <si>
    <r>
      <t>Cebada Cervecera</t>
    </r>
    <r>
      <rPr>
        <b/>
        <vertAlign val="superscript"/>
        <sz val="11"/>
        <color indexed="8"/>
        <rFont val="Helvetica"/>
        <family val="2"/>
      </rPr>
      <t>/2</t>
    </r>
  </si>
  <si>
    <r>
      <t>Centeno</t>
    </r>
    <r>
      <rPr>
        <b/>
        <vertAlign val="superscript"/>
        <sz val="11"/>
        <color indexed="8"/>
        <rFont val="Helvetica"/>
        <family val="2"/>
      </rPr>
      <t>/3</t>
    </r>
  </si>
  <si>
    <t>/</t>
  </si>
  <si>
    <t>-</t>
  </si>
  <si>
    <t>LEGUMINOSAS Y TUBÉRCULOS</t>
  </si>
  <si>
    <t>Chícharo</t>
  </si>
  <si>
    <t>CULTIVOS INDUSTRIALES</t>
  </si>
  <si>
    <r>
      <t>Maravilla</t>
    </r>
    <r>
      <rPr>
        <b/>
        <vertAlign val="superscript"/>
        <sz val="11"/>
        <color indexed="8"/>
        <rFont val="Helvetica"/>
        <family val="2"/>
      </rPr>
      <t>/1</t>
    </r>
  </si>
  <si>
    <r>
      <t>Remolacha</t>
    </r>
    <r>
      <rPr>
        <b/>
        <vertAlign val="superscript"/>
        <sz val="11"/>
        <color indexed="8"/>
        <rFont val="Helvetica"/>
        <family val="2"/>
      </rPr>
      <t>/2</t>
    </r>
  </si>
  <si>
    <r>
      <t>Tabaco</t>
    </r>
    <r>
      <rPr>
        <b/>
        <vertAlign val="superscript"/>
        <sz val="11"/>
        <color indexed="8"/>
        <rFont val="Helvetica"/>
        <family val="2"/>
      </rPr>
      <t>/2</t>
    </r>
  </si>
  <si>
    <r>
      <t>Tomate industrial</t>
    </r>
    <r>
      <rPr>
        <b/>
        <vertAlign val="superscript"/>
        <sz val="11"/>
        <color indexed="8"/>
        <rFont val="Helvetica"/>
        <family val="2"/>
      </rPr>
      <t>/2</t>
    </r>
  </si>
  <si>
    <r>
      <t>Achicoria</t>
    </r>
    <r>
      <rPr>
        <b/>
        <vertAlign val="superscript"/>
        <sz val="11"/>
        <color indexed="8"/>
        <rFont val="Helvetica"/>
        <family val="2"/>
      </rPr>
      <t>/2</t>
    </r>
  </si>
  <si>
    <t>Otros Industrial</t>
  </si>
  <si>
    <t>CUADRO 6.2: ESTIMACIÓN C.V. CEREALES A NIVEL REGION</t>
  </si>
  <si>
    <r>
      <t>Maíz Semillero</t>
    </r>
    <r>
      <rPr>
        <b/>
        <vertAlign val="superscript"/>
        <sz val="11"/>
        <color indexed="8"/>
        <rFont val="Helvetica"/>
        <family val="2"/>
      </rPr>
      <t>/1</t>
    </r>
  </si>
  <si>
    <t>Coquimbo</t>
  </si>
  <si>
    <t>Valparaíso</t>
  </si>
  <si>
    <t>O'Higgins</t>
  </si>
  <si>
    <t>Maule</t>
  </si>
  <si>
    <t>Biobío</t>
  </si>
  <si>
    <t>La Araucanía</t>
  </si>
  <si>
    <t>Los Ríos</t>
  </si>
  <si>
    <t>Los Lagos</t>
  </si>
  <si>
    <t>CUADRO 6.3: ESTIMACIÓN C.V. LEGUMINOSAS Y TUBÉCULOS A NIVEL REGION</t>
  </si>
  <si>
    <t>CUADRO 6.4: ESTIMACIÓN C.V. CULTIVOS INDUSTRIALES A NIVEL REGION</t>
  </si>
  <si>
    <t>Otros industriales</t>
  </si>
  <si>
    <t>1 No se presenta el coeficiente de variación de estos cultivos, ya que la información proviene desde consulta directa al Servicio Agrícola y Ganadero (SAG).</t>
  </si>
  <si>
    <t>2 No se presenta el coeficiente de variación de estos cultivos, ya que la información proviene desde consulta directa a la industria.</t>
  </si>
  <si>
    <t>3 Se mantienen las cifras informadas la temporada 2012/2013, por baja prevalencia del cultivo en temporada 2013/2014.</t>
  </si>
  <si>
    <t>/ Sin estimación.</t>
  </si>
  <si>
    <t>- No registró movimiento</t>
  </si>
  <si>
    <t>2013/14</t>
  </si>
  <si>
    <t>CUADRO 3</t>
  </si>
  <si>
    <t>COEFICIENTES DE VARIACIÓN A NIVEL REGIONAL ENCUESTA DE COSECHA (%)</t>
  </si>
  <si>
    <t>Cebada Cervecera</t>
  </si>
  <si>
    <t>Maíz Semillero</t>
  </si>
  <si>
    <t>OHiggins</t>
  </si>
  <si>
    <t>Arveja (grano seco)</t>
  </si>
  <si>
    <t>Tomate</t>
  </si>
  <si>
    <t>Achicoria</t>
  </si>
  <si>
    <t xml:space="preserve">Coeficientes de variación altos indican pérdida de precisión en la estimación. </t>
  </si>
  <si>
    <t>- Sin información</t>
  </si>
  <si>
    <t>Notas a considerar a partir del año 2012</t>
  </si>
  <si>
    <t>2012-2013: Cebada cervecera, remolacha, tabaco, tomate industrial y achicoria industrial, corresponden a cifras proporcionadas por la industria.</t>
  </si>
  <si>
    <t>2012-2013: Maíz semilla, Odepa a partir de datos entregados por la División Semillas del SAG.</t>
  </si>
  <si>
    <t>2012-2013: El período de levantamiento fue entre el 22 de abril y 22 de mayo de 2013, siendo el período de referencia el año agrícola 2012-2013.</t>
  </si>
  <si>
    <t>- Maravilla incluye semilleros.</t>
  </si>
  <si>
    <t>- La cobertura regional corresponde desde Coquimbo a Los Lagos.</t>
  </si>
  <si>
    <r>
      <t xml:space="preserve">2014/15 </t>
    </r>
    <r>
      <rPr>
        <b/>
        <vertAlign val="superscript"/>
        <sz val="11"/>
        <rFont val="Calibri"/>
        <family val="2"/>
      </rPr>
      <t>1</t>
    </r>
  </si>
  <si>
    <t>Incluye semilleros, excepto de remolacha y tabaco</t>
  </si>
  <si>
    <t>2013-2014: El período de levantamiento fue entre el 28 de abril y el 30 de mayo de 2013, siendo el período de referencia el año agrícola 2013-2014.</t>
  </si>
  <si>
    <r>
      <t>5</t>
    </r>
    <r>
      <rPr>
        <sz val="9"/>
        <rFont val="Calibri"/>
        <family val="2"/>
      </rPr>
      <t xml:space="preserve"> Cifras del VII Censo Nacional Agropecuario y Forestal 2007, producción no incluye semilleros</t>
    </r>
  </si>
  <si>
    <t>2014/2015</t>
  </si>
  <si>
    <t>Otros Lupinos</t>
  </si>
  <si>
    <t>El período de levantamiento se realiza entre los meses de octubre y diciembre siendo el periodo de referencia el año agrícola respectivo</t>
  </si>
  <si>
    <r>
      <rPr>
        <b/>
        <vertAlign val="superscript"/>
        <sz val="10"/>
        <rFont val="Myriad Pro"/>
        <family val="2"/>
      </rPr>
      <t>1</t>
    </r>
    <r>
      <rPr>
        <b/>
        <sz val="10"/>
        <rFont val="Myriad Pro"/>
        <family val="2"/>
      </rPr>
      <t>/Notas a considerar años 2012-2013</t>
    </r>
  </si>
  <si>
    <t xml:space="preserve">   Cebada cervecera, remolacha, tabaco, tomate industrial y achicoria industrial  cifras   proporcionadas por la industria</t>
  </si>
  <si>
    <t xml:space="preserve">   Maíz semilla y maravilla  Odepa a partir de datos entregados por la División Semillas del SAG (incluye semilleros)</t>
  </si>
  <si>
    <t>CUADRO 6: COEFICIENTES DE VARIACIÓN (C.V.) DE LAS ESTIMACIONES DE SUPERFICIE CULTIVOS ANUALES TEMPORADA 2014/2015</t>
  </si>
  <si>
    <t>Coeficientes de variación de estimaciones de superficie sembrada con cultivos anuales
(Porcentaje)</t>
  </si>
  <si>
    <t>País</t>
  </si>
  <si>
    <t>Valparaiso</t>
  </si>
  <si>
    <t xml:space="preserve"> O´Higgins</t>
  </si>
  <si>
    <t>La Araucania</t>
  </si>
  <si>
    <t>Otros Cereales</t>
  </si>
  <si>
    <t>- No registra coeficiente de variación porque corresponde a cifras del VII Censo Nacional Agropecuario y Forestal 2007</t>
  </si>
  <si>
    <t>2014/15</t>
  </si>
  <si>
    <t>Lupino Amargo (grano seco)</t>
  </si>
  <si>
    <t>Otros Lupinos (Australiano y dulce)</t>
  </si>
  <si>
    <t>Otros Lupinos /Australiano y dulce)</t>
  </si>
  <si>
    <r>
      <t xml:space="preserve">2015/16 </t>
    </r>
    <r>
      <rPr>
        <b/>
        <vertAlign val="superscript"/>
        <sz val="11"/>
        <rFont val="Calibri"/>
        <family val="2"/>
      </rPr>
      <t>1</t>
    </r>
  </si>
  <si>
    <t/>
  </si>
  <si>
    <t>Variación</t>
  </si>
  <si>
    <t>Producción</t>
  </si>
  <si>
    <t>(hectáreas)</t>
  </si>
  <si>
    <t>anual</t>
  </si>
  <si>
    <t>(qqm/hectáreas)</t>
  </si>
  <si>
    <t xml:space="preserve">(%) </t>
  </si>
  <si>
    <t>   Trigo Harinero</t>
  </si>
  <si>
    <t>   Trigo Candeal</t>
  </si>
  <si>
    <t>   Cebada Forrajera</t>
  </si>
  <si>
    <t>   Maíz Consumo</t>
  </si>
  <si>
    <t>   Lupino Amargo (grano seco)</t>
  </si>
  <si>
    <t>   Otros Lupino (Australiano y dulce)</t>
  </si>
  <si>
    <t>3 Corresponde al rendimiento promedio.</t>
  </si>
  <si>
    <t>- No registró movimiento.</t>
  </si>
  <si>
    <t>Intenciones de siembra</t>
  </si>
  <si>
    <t>Cultivos anuales</t>
  </si>
  <si>
    <t>Índice</t>
  </si>
  <si>
    <t>Superficie_producción y rendimiento</t>
  </si>
  <si>
    <t>Serie superficie sembrada</t>
  </si>
  <si>
    <t>Serie intenciones de siembra</t>
  </si>
  <si>
    <t>Serie producción</t>
  </si>
  <si>
    <t>Serie rendimiento</t>
  </si>
  <si>
    <t>Percepción de rendimientos</t>
  </si>
  <si>
    <t>(impresión)</t>
  </si>
  <si>
    <t>CUADRO 3: COEFICIENTES DE VARIACIÓN ENCUESTA DE COSECHA (%)
 AÑO AGRÍCOLA 2014/2015</t>
  </si>
  <si>
    <t>CUADRO 3.1: ESTIMACIÓN RENDIMIENTOS A NIVEL NACIONAL</t>
  </si>
  <si>
    <t>Maiz Consumo</t>
  </si>
  <si>
    <t>Maiz Semillero</t>
  </si>
  <si>
    <t>Otros</t>
  </si>
  <si>
    <t>CUADRO 3.2: ESTIMACIÓN C.V. A NIVEL REGIONAL</t>
  </si>
  <si>
    <t>x</t>
  </si>
  <si>
    <t>x no indica coeficiente de variacion, ya que el dato fue estimado en base a imputacion de rendimientos</t>
  </si>
  <si>
    <t>2015/2016</t>
  </si>
  <si>
    <t>Total  </t>
  </si>
  <si>
    <t>Leguminosas y tubérculos</t>
  </si>
  <si>
    <t>Información adicional:</t>
  </si>
  <si>
    <t>El marco muestral  se obtiene a partir del VII Censo Nacional Agropecuario y Forestal 2007</t>
  </si>
  <si>
    <t>Los años agrícolas incluyen el resto país del VII Censo Nacional Agropecuario y Forestal 2007 en todas las especies</t>
  </si>
  <si>
    <t>Trigo harinero</t>
  </si>
  <si>
    <t>Trigo candeal</t>
  </si>
  <si>
    <t>(qqm)</t>
  </si>
  <si>
    <r>
      <t xml:space="preserve">Cereales </t>
    </r>
    <r>
      <rPr>
        <b/>
        <vertAlign val="superscript"/>
        <sz val="11"/>
        <color indexed="8"/>
        <rFont val="Arial"/>
        <family val="2"/>
      </rPr>
      <t>/4</t>
    </r>
  </si>
  <si>
    <t xml:space="preserve">   Cebada Cervecera </t>
  </si>
  <si>
    <t xml:space="preserve">   Maíz Semilla </t>
  </si>
  <si>
    <t xml:space="preserve">Leguminosas y Tubérculos </t>
  </si>
  <si>
    <r>
      <t xml:space="preserve">Industriales </t>
    </r>
    <r>
      <rPr>
        <b/>
        <vertAlign val="superscript"/>
        <sz val="11"/>
        <color indexed="8"/>
        <rFont val="Arial"/>
        <family val="2"/>
      </rPr>
      <t>/4</t>
    </r>
  </si>
  <si>
    <r>
      <t xml:space="preserve">Maravilla </t>
    </r>
    <r>
      <rPr>
        <vertAlign val="superscript"/>
        <sz val="11"/>
        <color indexed="8"/>
        <rFont val="Arial"/>
        <family val="2"/>
      </rPr>
      <t>/5</t>
    </r>
  </si>
  <si>
    <t xml:space="preserve">Remolacha azucarera </t>
  </si>
  <si>
    <t xml:space="preserve">Tomate Industrial </t>
  </si>
  <si>
    <t xml:space="preserve">Achicoria Industrial </t>
  </si>
  <si>
    <t>5 Incluye semilleros.</t>
  </si>
  <si>
    <t>2015/16</t>
  </si>
  <si>
    <t>1. Cifras definitivas.</t>
  </si>
  <si>
    <r>
      <t>2016/17</t>
    </r>
    <r>
      <rPr>
        <b/>
        <vertAlign val="superscript"/>
        <sz val="11"/>
        <rFont val="Calibri"/>
        <family val="2"/>
      </rPr>
      <t xml:space="preserve"> 1</t>
    </r>
  </si>
  <si>
    <r>
      <t xml:space="preserve">2012/13 </t>
    </r>
    <r>
      <rPr>
        <b/>
        <vertAlign val="superscript"/>
        <sz val="11"/>
        <rFont val="Calibri"/>
        <family val="2"/>
      </rPr>
      <t>3</t>
    </r>
  </si>
  <si>
    <r>
      <t xml:space="preserve">2014/15 </t>
    </r>
    <r>
      <rPr>
        <b/>
        <vertAlign val="superscript"/>
        <sz val="11"/>
        <rFont val="Calibri"/>
        <family val="2"/>
      </rPr>
      <t>3</t>
    </r>
  </si>
  <si>
    <r>
      <t xml:space="preserve">2015/16 </t>
    </r>
    <r>
      <rPr>
        <b/>
        <vertAlign val="superscript"/>
        <sz val="11"/>
        <rFont val="Calibri"/>
        <family val="2"/>
      </rPr>
      <t>3</t>
    </r>
  </si>
  <si>
    <r>
      <t>2016/17</t>
    </r>
    <r>
      <rPr>
        <b/>
        <vertAlign val="superscript"/>
        <sz val="11"/>
        <rFont val="Calibri"/>
        <family val="2"/>
      </rPr>
      <t>3</t>
    </r>
  </si>
  <si>
    <t>Variación respecto año</t>
  </si>
  <si>
    <t>2016/2017</t>
  </si>
  <si>
    <t>  Trigo Harinero</t>
  </si>
  <si>
    <t>  Trigo Candeal</t>
  </si>
  <si>
    <t>  Maíz Consumo</t>
  </si>
  <si>
    <t>  Maíz Semilla</t>
  </si>
  <si>
    <t>  Cebada Cervecera</t>
  </si>
  <si>
    <t>  Cebada Forrajera</t>
  </si>
  <si>
    <r>
      <t>Otros cereales/</t>
    </r>
    <r>
      <rPr>
        <vertAlign val="superscript"/>
        <sz val="11"/>
        <color indexed="8"/>
        <rFont val="Myriad Pro"/>
        <family val="0"/>
      </rPr>
      <t>1</t>
    </r>
  </si>
  <si>
    <r>
      <t>Otras leguminosas/</t>
    </r>
    <r>
      <rPr>
        <vertAlign val="superscript"/>
        <sz val="11"/>
        <color indexed="8"/>
        <rFont val="Myriad Pro"/>
        <family val="0"/>
      </rPr>
      <t>2</t>
    </r>
  </si>
  <si>
    <t>  Lupino Amargo</t>
  </si>
  <si>
    <t>  Otros Lupinos</t>
  </si>
  <si>
    <r>
      <t>Maravilla/</t>
    </r>
    <r>
      <rPr>
        <vertAlign val="superscript"/>
        <sz val="11"/>
        <color indexed="8"/>
        <rFont val="Myriad Pro"/>
        <family val="0"/>
      </rPr>
      <t>3</t>
    </r>
  </si>
  <si>
    <r>
      <t>Raps/</t>
    </r>
    <r>
      <rPr>
        <vertAlign val="superscript"/>
        <sz val="11"/>
        <color indexed="8"/>
        <rFont val="Myriad Pro"/>
        <family val="0"/>
      </rPr>
      <t>3</t>
    </r>
  </si>
  <si>
    <r>
      <t>Otros industriales/</t>
    </r>
    <r>
      <rPr>
        <vertAlign val="superscript"/>
        <sz val="11"/>
        <color indexed="8"/>
        <rFont val="Myriad Pro"/>
        <family val="0"/>
      </rPr>
      <t>4</t>
    </r>
  </si>
  <si>
    <t>1 En otros cereales, se incluye alpiste, centeno y quínoa.</t>
  </si>
  <si>
    <t>2 En otras leguminosas, se incluye chícharo y arveja.</t>
  </si>
  <si>
    <t>3 Incluye semilleros</t>
  </si>
  <si>
    <t>4 En otros industriales, se incluye maní, poroto soya,  plantas aromáticas y medicinales, entre otros.</t>
  </si>
  <si>
    <t>- No se consultó en el periodo indicado</t>
  </si>
  <si>
    <t>El período de referencia es el año agrícola 2016-2017</t>
  </si>
  <si>
    <t xml:space="preserve"> ESTIMACIÓN DE SUPERFICIE SEMBRADA A NIVEL NACIONAL PARA AÑOS AGRICOLAS 2015/2016 AL 2016/2017</t>
  </si>
  <si>
    <t>Superficie 2016_2017</t>
  </si>
  <si>
    <t>Otras leguminosas</t>
  </si>
  <si>
    <t xml:space="preserve">agrícola 2017/2016 </t>
  </si>
  <si>
    <t>Superficie (hectáreas)</t>
  </si>
  <si>
    <r>
      <t>CUADRO 1: ESTIMACIÓN DE SUPERFICIE, PRODUCCIÓN Y RENDIMIENTOS UNITARIOS DE CULTIVOS ANUALES /</t>
    </r>
    <r>
      <rPr>
        <b/>
        <vertAlign val="superscript"/>
        <sz val="14"/>
        <color indexed="8"/>
        <rFont val="Myriad Pro"/>
        <family val="0"/>
      </rPr>
      <t>1</t>
    </r>
    <r>
      <rPr>
        <b/>
        <sz val="14"/>
        <color indexed="8"/>
        <rFont val="Myriad Pro"/>
        <family val="0"/>
      </rPr>
      <t xml:space="preserve">
  AÑOS AGRÍCOLAS 2015/2016 Y 2016/2017</t>
    </r>
  </si>
  <si>
    <r>
      <t>Superficie/</t>
    </r>
    <r>
      <rPr>
        <b/>
        <vertAlign val="superscript"/>
        <sz val="11"/>
        <color indexed="8"/>
        <rFont val="Myriad Pro"/>
        <family val="0"/>
      </rPr>
      <t>8</t>
    </r>
  </si>
  <si>
    <r>
      <t>Rendimiento/</t>
    </r>
    <r>
      <rPr>
        <b/>
        <vertAlign val="superscript"/>
        <sz val="11"/>
        <color indexed="8"/>
        <rFont val="Myriad Pro"/>
        <family val="0"/>
      </rPr>
      <t>3</t>
    </r>
  </si>
  <si>
    <r>
      <t>Cultivo/</t>
    </r>
    <r>
      <rPr>
        <b/>
        <vertAlign val="superscript"/>
        <sz val="11"/>
        <color indexed="8"/>
        <rFont val="Myriad Pro"/>
        <family val="0"/>
      </rPr>
      <t>2</t>
    </r>
  </si>
  <si>
    <r>
      <t>Cereales /</t>
    </r>
    <r>
      <rPr>
        <b/>
        <vertAlign val="superscript"/>
        <sz val="11"/>
        <color indexed="8"/>
        <rFont val="Myriad Pro"/>
        <family val="0"/>
      </rPr>
      <t>4</t>
    </r>
  </si>
  <si>
    <r>
      <t>Centeno/</t>
    </r>
    <r>
      <rPr>
        <vertAlign val="superscript"/>
        <sz val="11"/>
        <color indexed="8"/>
        <rFont val="Myriad Pro"/>
        <family val="0"/>
      </rPr>
      <t>6</t>
    </r>
  </si>
  <si>
    <t>Otros cereales/1</t>
  </si>
  <si>
    <r>
      <t>Leguminosas y Tubérculos /</t>
    </r>
    <r>
      <rPr>
        <b/>
        <vertAlign val="superscript"/>
        <sz val="11"/>
        <color indexed="8"/>
        <rFont val="Myriad Pro"/>
        <family val="0"/>
      </rPr>
      <t>4</t>
    </r>
  </si>
  <si>
    <r>
      <t>Arveja (grano seco)/</t>
    </r>
    <r>
      <rPr>
        <vertAlign val="superscript"/>
        <sz val="11"/>
        <color indexed="8"/>
        <rFont val="Myriad Pro"/>
        <family val="0"/>
      </rPr>
      <t>6</t>
    </r>
  </si>
  <si>
    <r>
      <t>Chícharo/</t>
    </r>
    <r>
      <rPr>
        <vertAlign val="superscript"/>
        <sz val="11"/>
        <color indexed="8"/>
        <rFont val="Myriad Pro"/>
        <family val="0"/>
      </rPr>
      <t>6</t>
    </r>
  </si>
  <si>
    <r>
      <t>Otras leguminosas/</t>
    </r>
    <r>
      <rPr>
        <vertAlign val="superscript"/>
        <sz val="11"/>
        <color indexed="8"/>
        <rFont val="Myriad Pro"/>
        <family val="0"/>
      </rPr>
      <t>7</t>
    </r>
  </si>
  <si>
    <t>Otras leguminosas/2</t>
  </si>
  <si>
    <r>
      <t>Industriales /</t>
    </r>
    <r>
      <rPr>
        <b/>
        <vertAlign val="superscript"/>
        <sz val="11"/>
        <color indexed="8"/>
        <rFont val="Myriad Pro"/>
        <family val="0"/>
      </rPr>
      <t>4</t>
    </r>
  </si>
  <si>
    <r>
      <t>Raps/</t>
    </r>
    <r>
      <rPr>
        <vertAlign val="superscript"/>
        <sz val="11"/>
        <color indexed="8"/>
        <rFont val="Myriad Pro"/>
        <family val="0"/>
      </rPr>
      <t>5</t>
    </r>
  </si>
  <si>
    <t>Raps/3</t>
  </si>
  <si>
    <r>
      <t>Maravilla/</t>
    </r>
    <r>
      <rPr>
        <vertAlign val="superscript"/>
        <sz val="11"/>
        <color indexed="8"/>
        <rFont val="Myriad Pro"/>
        <family val="0"/>
      </rPr>
      <t>5</t>
    </r>
  </si>
  <si>
    <t>Maravilla/3</t>
  </si>
  <si>
    <t>Otros industriales/4</t>
  </si>
  <si>
    <t>1 Año agrícola 2015/16 y 2016/17 desde la IV a la X Región incluída la Región Metropolitana.</t>
  </si>
  <si>
    <t>2 Incluye semilleros, excepto de remolacha, tabaco, tomate industrial ni achicoria.</t>
  </si>
  <si>
    <t>4 No se consideran otros cereales, otras leguminosas ni otros industriales.</t>
  </si>
  <si>
    <t xml:space="preserve">6  No se consultó en encuesta 2016/2017. </t>
  </si>
  <si>
    <t xml:space="preserve">7 No se consultó por esta categoría en 2015/2016. Incluye chícharo y arveja. </t>
  </si>
  <si>
    <t>8 La suma de los totales de superficie podría no coincidir con la suma de los totales de superficie en la encuesta de superficie de cultivos anuales 2015/16 debido a aproximación por decimales.</t>
  </si>
  <si>
    <t>2016/17</t>
  </si>
  <si>
    <t xml:space="preserve"> Año agrícola 2017/2018.</t>
  </si>
  <si>
    <t>3. La superficie del año agrícola 2017/2018 corresponden a estimaciones calculadas con la variación anual porcentual obtenida en el estudio de Intenciones de Siembra. Dichos resultados pueden diferir por aproximación decimal en el cálculo.</t>
  </si>
  <si>
    <t xml:space="preserve">Intención nacional de siembra de cultivos anuales </t>
  </si>
  <si>
    <t>2. Intenciones de siembra a octubre de 2017</t>
  </si>
  <si>
    <t xml:space="preserve">      Fuente: INE.</t>
  </si>
  <si>
    <r>
      <t>Año agrícola 2016/2017 (Hectáreas)</t>
    </r>
    <r>
      <rPr>
        <b/>
        <vertAlign val="superscript"/>
        <sz val="11"/>
        <color indexed="8"/>
        <rFont val="Calibri"/>
        <family val="2"/>
      </rPr>
      <t>1</t>
    </r>
  </si>
  <si>
    <r>
      <t>Año agrícola 2017/2018 (Hectáreas)</t>
    </r>
    <r>
      <rPr>
        <b/>
        <vertAlign val="superscript"/>
        <sz val="11"/>
        <color indexed="8"/>
        <rFont val="Calibri"/>
        <family val="2"/>
      </rPr>
      <t>2</t>
    </r>
  </si>
  <si>
    <r>
      <t>Variación Anual (%)</t>
    </r>
    <r>
      <rPr>
        <b/>
        <vertAlign val="superscript"/>
        <sz val="11"/>
        <color indexed="8"/>
        <rFont val="Calibri"/>
        <family val="2"/>
      </rPr>
      <t>3</t>
    </r>
  </si>
  <si>
    <r>
      <t>2017/18</t>
    </r>
    <r>
      <rPr>
        <b/>
        <vertAlign val="superscript"/>
        <sz val="11"/>
        <rFont val="Calibri"/>
        <family val="2"/>
      </rPr>
      <t xml:space="preserve"> 1</t>
    </r>
  </si>
  <si>
    <r>
      <t>2017/18</t>
    </r>
    <r>
      <rPr>
        <b/>
        <vertAlign val="superscript"/>
        <sz val="11"/>
        <rFont val="Calibri"/>
        <family val="2"/>
      </rPr>
      <t>3</t>
    </r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</si>
</sst>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_(* #,##0.0_);_(* \(#,##0.0\);_(* &quot;-&quot;_);_(@_)"/>
    <numFmt numFmtId="189" formatCode="_(* #,##0.0_);_(* \(#,##0.0\);_(* &quot;-&quot;??_);_(@_)"/>
    <numFmt numFmtId="190" formatCode="_(* #,##0_);_(* \(#,##0\);_(* &quot;-&quot;??_);_(@_)"/>
    <numFmt numFmtId="191" formatCode="#,##0.0"/>
    <numFmt numFmtId="192" formatCode="0.0"/>
    <numFmt numFmtId="193" formatCode="0.00000"/>
    <numFmt numFmtId="194" formatCode="0.0000"/>
    <numFmt numFmtId="195" formatCode="0.000"/>
    <numFmt numFmtId="196" formatCode="_-* #,##0_-;\-* #,##0_-;_-* &quot;-&quot;??_-;_-@_-"/>
    <numFmt numFmtId="197" formatCode="_-* #,##0.0_-;\-* #,##0.0_-;_-* &quot;-&quot;??_-;_-@_-"/>
    <numFmt numFmtId="198" formatCode="#,##0;[Red]#,##0"/>
    <numFmt numFmtId="199" formatCode="0.0%"/>
    <numFmt numFmtId="200" formatCode="[$-1010C0A]#,##0.000;\-#,##0.000"/>
    <numFmt numFmtId="201" formatCode="0.0000000"/>
    <numFmt numFmtId="202" formatCode="0.000000"/>
    <numFmt numFmtId="203" formatCode="[$-1010C0A]0.00"/>
    <numFmt numFmtId="204" formatCode="[$-10C0A]#,###,##0"/>
    <numFmt numFmtId="205" formatCode="_(* #,##0.000_);_(* \(#,##0.000\);_(* &quot;-&quot;??_);_(@_)"/>
    <numFmt numFmtId="206" formatCode="0.00000000"/>
    <numFmt numFmtId="207" formatCode="[$-10C0A]0.#"/>
    <numFmt numFmtId="208" formatCode="[$-10C0A]0.0"/>
    <numFmt numFmtId="209" formatCode="[$-10C0A]0.000"/>
    <numFmt numFmtId="210" formatCode="&quot;Sí&quot;;&quot;Sí&quot;;&quot;No&quot;"/>
    <numFmt numFmtId="211" formatCode="&quot;Verdadero&quot;;&quot;Verdadero&quot;;&quot;Falso&quot;"/>
    <numFmt numFmtId="212" formatCode="&quot;Activado&quot;;&quot;Activado&quot;;&quot;Desactivado&quot;"/>
    <numFmt numFmtId="213" formatCode="[$€-2]\ #,##0.00_);[Red]\([$€-2]\ #,##0.00\)"/>
    <numFmt numFmtId="214" formatCode="[$-10C0A]#,###,##0.0"/>
    <numFmt numFmtId="215" formatCode="#,##0;#,##0"/>
  </numFmts>
  <fonts count="12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vertAlign val="superscript"/>
      <sz val="11"/>
      <name val="Calibri"/>
      <family val="2"/>
    </font>
    <font>
      <b/>
      <vertAlign val="superscript"/>
      <sz val="11"/>
      <name val="Calibri"/>
      <family val="2"/>
    </font>
    <font>
      <sz val="9"/>
      <name val="Calibri"/>
      <family val="2"/>
    </font>
    <font>
      <sz val="10"/>
      <name val="Verdana"/>
      <family val="2"/>
    </font>
    <font>
      <b/>
      <sz val="10"/>
      <name val="Myriad Pro"/>
      <family val="2"/>
    </font>
    <font>
      <sz val="12"/>
      <color indexed="8"/>
      <name val="Myriad Pro"/>
      <family val="2"/>
    </font>
    <font>
      <sz val="10"/>
      <name val="Myriad Pro"/>
      <family val="2"/>
    </font>
    <font>
      <b/>
      <sz val="11"/>
      <name val="Calibri"/>
      <family val="2"/>
    </font>
    <font>
      <b/>
      <vertAlign val="superscript"/>
      <sz val="10"/>
      <name val="Myriad Pro"/>
      <family val="2"/>
    </font>
    <font>
      <sz val="10"/>
      <color indexed="8"/>
      <name val="Myriad Pro"/>
      <family val="2"/>
    </font>
    <font>
      <b/>
      <sz val="10"/>
      <color indexed="8"/>
      <name val="Myriad Pro"/>
      <family val="2"/>
    </font>
    <font>
      <b/>
      <sz val="12"/>
      <color indexed="8"/>
      <name val="Myriad Pro"/>
      <family val="2"/>
    </font>
    <font>
      <sz val="12"/>
      <name val="Myriad Pro"/>
      <family val="2"/>
    </font>
    <font>
      <b/>
      <sz val="12"/>
      <name val="Myriad Pro"/>
      <family val="2"/>
    </font>
    <font>
      <sz val="10"/>
      <color indexed="8"/>
      <name val="Helvetica"/>
      <family val="2"/>
    </font>
    <font>
      <sz val="10"/>
      <name val="Helvetica"/>
      <family val="2"/>
    </font>
    <font>
      <b/>
      <sz val="11"/>
      <color indexed="8"/>
      <name val="Helvetica"/>
      <family val="2"/>
    </font>
    <font>
      <b/>
      <vertAlign val="superscript"/>
      <sz val="11"/>
      <color indexed="8"/>
      <name val="Helvetica"/>
      <family val="2"/>
    </font>
    <font>
      <sz val="11"/>
      <color indexed="8"/>
      <name val="Helvetica"/>
      <family val="2"/>
    </font>
    <font>
      <b/>
      <sz val="11"/>
      <color indexed="8"/>
      <name val="Myriad Pro"/>
      <family val="2"/>
    </font>
    <font>
      <sz val="11"/>
      <color indexed="8"/>
      <name val="Myriad Pro"/>
      <family val="2"/>
    </font>
    <font>
      <b/>
      <sz val="10"/>
      <color indexed="8"/>
      <name val="Helvetica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11.95"/>
      <color indexed="8"/>
      <name val="Arial"/>
      <family val="2"/>
    </font>
    <font>
      <b/>
      <sz val="14"/>
      <color indexed="8"/>
      <name val="Myriad Pro"/>
      <family val="0"/>
    </font>
    <font>
      <b/>
      <sz val="11.95"/>
      <color indexed="8"/>
      <name val="Myriad Pro"/>
      <family val="0"/>
    </font>
    <font>
      <b/>
      <vertAlign val="superscript"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sz val="8"/>
      <name val="Arial"/>
      <family val="2"/>
    </font>
    <font>
      <vertAlign val="superscript"/>
      <sz val="11"/>
      <color indexed="8"/>
      <name val="Myriad Pro"/>
      <family val="0"/>
    </font>
    <font>
      <b/>
      <vertAlign val="superscript"/>
      <sz val="14"/>
      <color indexed="8"/>
      <name val="Myriad Pro"/>
      <family val="0"/>
    </font>
    <font>
      <b/>
      <vertAlign val="superscript"/>
      <sz val="11"/>
      <color indexed="8"/>
      <name val="Myriad Pro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vertAlign val="superscript"/>
      <sz val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u val="single"/>
      <sz val="10"/>
      <color indexed="8"/>
      <name val="Myriad Pro"/>
      <family val="2"/>
    </font>
    <font>
      <sz val="12"/>
      <color indexed="8"/>
      <name val="Verdana"/>
      <family val="2"/>
    </font>
    <font>
      <sz val="11"/>
      <color indexed="8"/>
      <name val="Verdana"/>
      <family val="2"/>
    </font>
    <font>
      <b/>
      <sz val="10"/>
      <color indexed="8"/>
      <name val="Verdana"/>
      <family val="2"/>
    </font>
    <font>
      <sz val="12"/>
      <color indexed="63"/>
      <name val="Verdana"/>
      <family val="2"/>
    </font>
    <font>
      <sz val="18"/>
      <color indexed="8"/>
      <name val="Verdana"/>
      <family val="2"/>
    </font>
    <font>
      <sz val="16"/>
      <color indexed="30"/>
      <name val="Verdana"/>
      <family val="2"/>
    </font>
    <font>
      <b/>
      <sz val="12"/>
      <color indexed="63"/>
      <name val="Verdana"/>
      <family val="2"/>
    </font>
    <font>
      <b/>
      <sz val="12"/>
      <name val="Calibri"/>
      <family val="2"/>
    </font>
    <font>
      <u val="single"/>
      <sz val="12"/>
      <color indexed="12"/>
      <name val="Calibri"/>
      <family val="2"/>
    </font>
    <font>
      <sz val="12"/>
      <name val="Calibri"/>
      <family val="2"/>
    </font>
    <font>
      <b/>
      <sz val="11"/>
      <color indexed="8"/>
      <name val="Verdana"/>
      <family val="2"/>
    </font>
    <font>
      <b/>
      <sz val="12"/>
      <color indexed="8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Myriad Pro"/>
      <family val="2"/>
    </font>
    <font>
      <b/>
      <sz val="10"/>
      <color theme="1"/>
      <name val="Myriad Pro"/>
      <family val="2"/>
    </font>
    <font>
      <b/>
      <u val="single"/>
      <sz val="10"/>
      <color theme="1"/>
      <name val="Myriad Pro"/>
      <family val="2"/>
    </font>
    <font>
      <b/>
      <sz val="12"/>
      <color theme="1"/>
      <name val="Myriad Pro"/>
      <family val="2"/>
    </font>
    <font>
      <sz val="12"/>
      <color theme="1"/>
      <name val="Myriad Pro"/>
      <family val="2"/>
    </font>
    <font>
      <b/>
      <sz val="11"/>
      <color theme="1"/>
      <name val="Myriad Pro"/>
      <family val="0"/>
    </font>
    <font>
      <sz val="12"/>
      <color theme="1"/>
      <name val="Verdana"/>
      <family val="2"/>
    </font>
    <font>
      <sz val="11"/>
      <color theme="1"/>
      <name val="Verdana"/>
      <family val="2"/>
    </font>
    <font>
      <b/>
      <sz val="10"/>
      <color theme="1"/>
      <name val="Verdana"/>
      <family val="2"/>
    </font>
    <font>
      <sz val="12"/>
      <color rgb="FF333333"/>
      <name val="Verdana"/>
      <family val="2"/>
    </font>
    <font>
      <sz val="18"/>
      <color theme="1"/>
      <name val="Verdana"/>
      <family val="2"/>
    </font>
    <font>
      <sz val="16"/>
      <color rgb="FF0066CC"/>
      <name val="Verdana"/>
      <family val="2"/>
    </font>
    <font>
      <b/>
      <sz val="12"/>
      <color rgb="FF333333"/>
      <name val="Verdana"/>
      <family val="2"/>
    </font>
    <font>
      <b/>
      <sz val="11"/>
      <color theme="1"/>
      <name val="Verdana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theme="1" tint="0.49998000264167786"/>
      </top>
      <bottom style="medium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1" tint="0.49998000264167786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/>
      <top style="medium"/>
      <bottom style="medium"/>
    </border>
    <border>
      <left/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/>
      <top style="medium"/>
      <bottom/>
    </border>
    <border>
      <left style="medium">
        <color indexed="8"/>
      </left>
      <right style="medium"/>
      <top style="medium"/>
      <bottom/>
    </border>
    <border>
      <left style="medium"/>
      <right/>
      <top style="medium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thin"/>
      <right/>
      <top style="thin"/>
      <bottom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9" fillId="20" borderId="0" applyNumberFormat="0" applyBorder="0" applyAlignment="0" applyProtection="0"/>
    <xf numFmtId="0" fontId="90" fillId="21" borderId="1" applyNumberFormat="0" applyAlignment="0" applyProtection="0"/>
    <xf numFmtId="0" fontId="91" fillId="22" borderId="2" applyNumberFormat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4" fillId="0" borderId="0" applyNumberFormat="0" applyFill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6" borderId="0" applyNumberFormat="0" applyBorder="0" applyAlignment="0" applyProtection="0"/>
    <xf numFmtId="0" fontId="88" fillId="27" borderId="0" applyNumberFormat="0" applyBorder="0" applyAlignment="0" applyProtection="0"/>
    <xf numFmtId="0" fontId="88" fillId="28" borderId="0" applyNumberFormat="0" applyBorder="0" applyAlignment="0" applyProtection="0"/>
    <xf numFmtId="0" fontId="95" fillId="29" borderId="1" applyNumberFormat="0" applyAlignment="0" applyProtection="0"/>
    <xf numFmtId="0" fontId="1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7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8" fillId="31" borderId="0" applyNumberFormat="0" applyBorder="0" applyAlignment="0" applyProtection="0"/>
    <xf numFmtId="0" fontId="87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7" fillId="0" borderId="0" applyFont="0" applyFill="0" applyBorder="0" applyAlignment="0" applyProtection="0"/>
    <xf numFmtId="0" fontId="99" fillId="21" borderId="6" applyNumberFormat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7" applyNumberFormat="0" applyFill="0" applyAlignment="0" applyProtection="0"/>
    <xf numFmtId="0" fontId="94" fillId="0" borderId="8" applyNumberFormat="0" applyFill="0" applyAlignment="0" applyProtection="0"/>
    <xf numFmtId="0" fontId="104" fillId="0" borderId="9" applyNumberFormat="0" applyFill="0" applyAlignment="0" applyProtection="0"/>
  </cellStyleXfs>
  <cellXfs count="441">
    <xf numFmtId="0" fontId="0" fillId="0" borderId="0" xfId="0" applyAlignment="1">
      <alignment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17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69" fillId="33" borderId="0" xfId="0" applyFont="1" applyFill="1" applyAlignment="1">
      <alignment vertical="center"/>
    </xf>
    <xf numFmtId="0" fontId="69" fillId="33" borderId="0" xfId="0" applyFont="1" applyFill="1" applyAlignment="1">
      <alignment/>
    </xf>
    <xf numFmtId="17" fontId="69" fillId="33" borderId="0" xfId="0" applyNumberFormat="1" applyFont="1" applyFill="1" applyAlignment="1">
      <alignment vertical="center"/>
    </xf>
    <xf numFmtId="185" fontId="69" fillId="33" borderId="0" xfId="51" applyFont="1" applyFill="1" applyAlignment="1">
      <alignment horizontal="right" vertical="center"/>
    </xf>
    <xf numFmtId="3" fontId="69" fillId="33" borderId="0" xfId="0" applyNumberFormat="1" applyFont="1" applyFill="1" applyAlignment="1">
      <alignment/>
    </xf>
    <xf numFmtId="0" fontId="69" fillId="33" borderId="0" xfId="0" applyFont="1" applyFill="1" applyAlignment="1">
      <alignment horizontal="center" vertical="center"/>
    </xf>
    <xf numFmtId="0" fontId="12" fillId="33" borderId="10" xfId="0" applyFont="1" applyFill="1" applyBorder="1" applyAlignment="1">
      <alignment vertical="center"/>
    </xf>
    <xf numFmtId="0" fontId="12" fillId="34" borderId="10" xfId="0" applyFont="1" applyFill="1" applyBorder="1" applyAlignment="1">
      <alignment vertical="center"/>
    </xf>
    <xf numFmtId="0" fontId="12" fillId="34" borderId="10" xfId="0" applyFont="1" applyFill="1" applyBorder="1" applyAlignment="1">
      <alignment horizontal="center" vertical="center"/>
    </xf>
    <xf numFmtId="185" fontId="12" fillId="33" borderId="10" xfId="51" applyFont="1" applyFill="1" applyBorder="1" applyAlignment="1">
      <alignment horizontal="right" vertical="center"/>
    </xf>
    <xf numFmtId="0" fontId="7" fillId="33" borderId="0" xfId="0" applyFont="1" applyFill="1" applyAlignment="1">
      <alignment vertical="center"/>
    </xf>
    <xf numFmtId="0" fontId="70" fillId="33" borderId="0" xfId="0" applyFont="1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185" fontId="12" fillId="33" borderId="10" xfId="0" applyNumberFormat="1" applyFont="1" applyFill="1" applyBorder="1" applyAlignment="1">
      <alignment/>
    </xf>
    <xf numFmtId="3" fontId="69" fillId="33" borderId="0" xfId="51" applyNumberFormat="1" applyFont="1" applyFill="1" applyAlignment="1">
      <alignment horizontal="right" vertical="center"/>
    </xf>
    <xf numFmtId="0" fontId="69" fillId="33" borderId="11" xfId="0" applyFont="1" applyFill="1" applyBorder="1" applyAlignment="1">
      <alignment vertical="center"/>
    </xf>
    <xf numFmtId="185" fontId="69" fillId="33" borderId="11" xfId="51" applyFont="1" applyFill="1" applyBorder="1" applyAlignment="1">
      <alignment horizontal="right" vertical="center"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left" vertical="center"/>
    </xf>
    <xf numFmtId="0" fontId="69" fillId="33" borderId="0" xfId="0" applyFont="1" applyFill="1" applyBorder="1" applyAlignment="1">
      <alignment vertical="center"/>
    </xf>
    <xf numFmtId="188" fontId="69" fillId="33" borderId="0" xfId="51" applyNumberFormat="1" applyFont="1" applyFill="1" applyBorder="1" applyAlignment="1">
      <alignment vertical="center"/>
    </xf>
    <xf numFmtId="188" fontId="69" fillId="33" borderId="11" xfId="51" applyNumberFormat="1" applyFont="1" applyFill="1" applyBorder="1" applyAlignment="1">
      <alignment vertical="center"/>
    </xf>
    <xf numFmtId="0" fontId="3" fillId="33" borderId="0" xfId="0" applyFont="1" applyFill="1" applyAlignment="1">
      <alignment horizontal="right" vertical="center"/>
    </xf>
    <xf numFmtId="0" fontId="12" fillId="34" borderId="10" xfId="0" applyFont="1" applyFill="1" applyBorder="1" applyAlignment="1">
      <alignment horizontal="right" vertical="center"/>
    </xf>
    <xf numFmtId="0" fontId="3" fillId="33" borderId="0" xfId="0" applyFont="1" applyFill="1" applyAlignment="1">
      <alignment horizontal="right"/>
    </xf>
    <xf numFmtId="185" fontId="69" fillId="33" borderId="0" xfId="0" applyNumberFormat="1" applyFont="1" applyFill="1" applyAlignment="1">
      <alignment/>
    </xf>
    <xf numFmtId="185" fontId="69" fillId="0" borderId="0" xfId="51" applyFont="1" applyFill="1" applyBorder="1" applyAlignment="1">
      <alignment horizontal="right" vertical="center"/>
    </xf>
    <xf numFmtId="185" fontId="69" fillId="33" borderId="0" xfId="51" applyFont="1" applyFill="1" applyBorder="1" applyAlignment="1">
      <alignment horizontal="right" vertical="center"/>
    </xf>
    <xf numFmtId="191" fontId="69" fillId="33" borderId="0" xfId="51" applyNumberFormat="1" applyFont="1" applyFill="1" applyAlignment="1">
      <alignment horizontal="center" vertical="center"/>
    </xf>
    <xf numFmtId="191" fontId="69" fillId="33" borderId="0" xfId="51" applyNumberFormat="1" applyFont="1" applyFill="1" applyBorder="1" applyAlignment="1">
      <alignment horizontal="center" vertical="center"/>
    </xf>
    <xf numFmtId="191" fontId="69" fillId="33" borderId="11" xfId="51" applyNumberFormat="1" applyFont="1" applyFill="1" applyBorder="1" applyAlignment="1">
      <alignment horizontal="center" vertical="center"/>
    </xf>
    <xf numFmtId="191" fontId="69" fillId="33" borderId="0" xfId="51" applyNumberFormat="1" applyFont="1" applyFill="1" applyAlignment="1">
      <alignment horizontal="right" vertical="center"/>
    </xf>
    <xf numFmtId="191" fontId="69" fillId="33" borderId="0" xfId="0" applyNumberFormat="1" applyFont="1" applyFill="1" applyAlignment="1">
      <alignment/>
    </xf>
    <xf numFmtId="191" fontId="69" fillId="33" borderId="0" xfId="0" applyNumberFormat="1" applyFont="1" applyFill="1" applyAlignment="1">
      <alignment horizontal="right"/>
    </xf>
    <xf numFmtId="191" fontId="69" fillId="33" borderId="0" xfId="0" applyNumberFormat="1" applyFont="1" applyFill="1" applyAlignment="1">
      <alignment horizontal="center" vertical="center"/>
    </xf>
    <xf numFmtId="191" fontId="69" fillId="33" borderId="0" xfId="0" applyNumberFormat="1" applyFont="1" applyFill="1" applyBorder="1" applyAlignment="1">
      <alignment horizontal="center"/>
    </xf>
    <xf numFmtId="191" fontId="69" fillId="33" borderId="0" xfId="0" applyNumberFormat="1" applyFont="1" applyFill="1" applyBorder="1" applyAlignment="1">
      <alignment horizontal="right"/>
    </xf>
    <xf numFmtId="191" fontId="69" fillId="33" borderId="0" xfId="0" applyNumberFormat="1" applyFont="1" applyFill="1" applyAlignment="1">
      <alignment horizontal="center"/>
    </xf>
    <xf numFmtId="191" fontId="69" fillId="33" borderId="11" xfId="0" applyNumberFormat="1" applyFont="1" applyFill="1" applyBorder="1" applyAlignment="1">
      <alignment horizontal="center"/>
    </xf>
    <xf numFmtId="191" fontId="69" fillId="33" borderId="11" xfId="0" applyNumberFormat="1" applyFont="1" applyFill="1" applyBorder="1" applyAlignment="1">
      <alignment horizontal="right"/>
    </xf>
    <xf numFmtId="0" fontId="3" fillId="33" borderId="0" xfId="0" applyFont="1" applyFill="1" applyAlignment="1">
      <alignment vertical="center"/>
    </xf>
    <xf numFmtId="192" fontId="69" fillId="33" borderId="0" xfId="0" applyNumberFormat="1" applyFont="1" applyFill="1" applyAlignment="1">
      <alignment/>
    </xf>
    <xf numFmtId="192" fontId="69" fillId="33" borderId="11" xfId="51" applyNumberFormat="1" applyFont="1" applyFill="1" applyBorder="1" applyAlignment="1">
      <alignment vertical="center"/>
    </xf>
    <xf numFmtId="185" fontId="69" fillId="0" borderId="0" xfId="51" applyFont="1" applyFill="1" applyAlignment="1">
      <alignment horizontal="right" vertical="center"/>
    </xf>
    <xf numFmtId="185" fontId="12" fillId="0" borderId="10" xfId="51" applyFont="1" applyFill="1" applyBorder="1" applyAlignment="1">
      <alignment horizontal="right" vertical="center"/>
    </xf>
    <xf numFmtId="0" fontId="69" fillId="33" borderId="0" xfId="0" applyFont="1" applyFill="1" applyAlignment="1">
      <alignment horizontal="left"/>
    </xf>
    <xf numFmtId="0" fontId="12" fillId="33" borderId="0" xfId="0" applyFont="1" applyFill="1" applyAlignment="1">
      <alignment vertical="center" wrapText="1"/>
    </xf>
    <xf numFmtId="0" fontId="12" fillId="33" borderId="0" xfId="0" applyFont="1" applyFill="1" applyAlignment="1">
      <alignment vertical="center"/>
    </xf>
    <xf numFmtId="191" fontId="8" fillId="0" borderId="0" xfId="0" applyNumberFormat="1" applyFont="1" applyBorder="1" applyAlignment="1">
      <alignment/>
    </xf>
    <xf numFmtId="192" fontId="0" fillId="0" borderId="0" xfId="0" applyNumberFormat="1" applyFont="1" applyAlignment="1">
      <alignment/>
    </xf>
    <xf numFmtId="191" fontId="0" fillId="0" borderId="0" xfId="0" applyNumberFormat="1" applyFont="1" applyAlignment="1">
      <alignment/>
    </xf>
    <xf numFmtId="0" fontId="0" fillId="0" borderId="0" xfId="0" applyFont="1" applyAlignment="1">
      <alignment/>
    </xf>
    <xf numFmtId="192" fontId="0" fillId="0" borderId="0" xfId="0" applyNumberFormat="1" applyAlignment="1">
      <alignment/>
    </xf>
    <xf numFmtId="191" fontId="0" fillId="0" borderId="0" xfId="0" applyNumberFormat="1" applyAlignment="1">
      <alignment/>
    </xf>
    <xf numFmtId="3" fontId="10" fillId="0" borderId="0" xfId="0" applyNumberFormat="1" applyFont="1" applyBorder="1" applyAlignment="1">
      <alignment horizontal="right"/>
    </xf>
    <xf numFmtId="190" fontId="69" fillId="33" borderId="0" xfId="50" applyNumberFormat="1" applyFont="1" applyFill="1" applyAlignment="1">
      <alignment/>
    </xf>
    <xf numFmtId="190" fontId="69" fillId="33" borderId="0" xfId="50" applyNumberFormat="1" applyFont="1" applyFill="1" applyAlignment="1">
      <alignment horizontal="left"/>
    </xf>
    <xf numFmtId="190" fontId="0" fillId="0" borderId="0" xfId="50" applyNumberFormat="1" applyFont="1" applyAlignment="1">
      <alignment/>
    </xf>
    <xf numFmtId="190" fontId="0" fillId="0" borderId="0" xfId="50" applyNumberFormat="1" applyFont="1" applyAlignment="1">
      <alignment/>
    </xf>
    <xf numFmtId="0" fontId="12" fillId="34" borderId="10" xfId="50" applyNumberFormat="1" applyFont="1" applyFill="1" applyBorder="1" applyAlignment="1" quotePrefix="1">
      <alignment horizontal="center" vertical="center"/>
    </xf>
    <xf numFmtId="0" fontId="0" fillId="0" borderId="0" xfId="59">
      <alignment/>
      <protection/>
    </xf>
    <xf numFmtId="3" fontId="105" fillId="0" borderId="0" xfId="59" applyNumberFormat="1" applyFont="1" applyBorder="1" applyAlignment="1">
      <alignment vertical="center"/>
      <protection/>
    </xf>
    <xf numFmtId="191" fontId="8" fillId="0" borderId="0" xfId="59" applyNumberFormat="1" applyFont="1" applyBorder="1">
      <alignment/>
      <protection/>
    </xf>
    <xf numFmtId="0" fontId="9" fillId="0" borderId="0" xfId="59" applyFont="1">
      <alignment/>
      <protection/>
    </xf>
    <xf numFmtId="0" fontId="11" fillId="0" borderId="0" xfId="59" applyFont="1" applyFill="1" applyBorder="1" quotePrefix="1">
      <alignment/>
      <protection/>
    </xf>
    <xf numFmtId="190" fontId="69" fillId="0" borderId="0" xfId="50" applyNumberFormat="1" applyFont="1" applyFill="1" applyAlignment="1">
      <alignment/>
    </xf>
    <xf numFmtId="3" fontId="11" fillId="0" borderId="0" xfId="59" applyNumberFormat="1" applyFont="1" applyFill="1" applyBorder="1" applyAlignment="1">
      <alignment vertical="center"/>
      <protection/>
    </xf>
    <xf numFmtId="0" fontId="71" fillId="33" borderId="0" xfId="0" applyFont="1" applyFill="1" applyAlignment="1">
      <alignment vertical="center"/>
    </xf>
    <xf numFmtId="0" fontId="72" fillId="33" borderId="0" xfId="0" applyFont="1" applyFill="1" applyAlignment="1">
      <alignment/>
    </xf>
    <xf numFmtId="0" fontId="3" fillId="33" borderId="0" xfId="0" applyFont="1" applyFill="1" applyBorder="1" applyAlignment="1">
      <alignment vertical="center"/>
    </xf>
    <xf numFmtId="0" fontId="11" fillId="0" borderId="0" xfId="0" applyFont="1" applyAlignment="1">
      <alignment/>
    </xf>
    <xf numFmtId="0" fontId="11" fillId="0" borderId="0" xfId="58" applyFont="1">
      <alignment wrapText="1"/>
      <protection/>
    </xf>
    <xf numFmtId="0" fontId="106" fillId="0" borderId="0" xfId="0" applyFont="1" applyAlignment="1">
      <alignment/>
    </xf>
    <xf numFmtId="0" fontId="107" fillId="0" borderId="0" xfId="0" applyFont="1" applyAlignment="1">
      <alignment/>
    </xf>
    <xf numFmtId="0" fontId="14" fillId="0" borderId="12" xfId="60" applyFont="1" applyBorder="1" applyAlignment="1">
      <alignment horizontal="center" vertical="center" wrapText="1"/>
      <protection/>
    </xf>
    <xf numFmtId="0" fontId="14" fillId="0" borderId="12" xfId="60" applyFont="1" applyBorder="1" applyAlignment="1">
      <alignment horizontal="left" vertical="top"/>
      <protection/>
    </xf>
    <xf numFmtId="192" fontId="14" fillId="0" borderId="12" xfId="60" applyNumberFormat="1" applyFont="1" applyBorder="1" applyAlignment="1">
      <alignment horizontal="right" vertical="top"/>
      <protection/>
    </xf>
    <xf numFmtId="0" fontId="14" fillId="0" borderId="13" xfId="60" applyFont="1" applyBorder="1" applyAlignment="1">
      <alignment horizontal="left" vertical="top"/>
      <protection/>
    </xf>
    <xf numFmtId="192" fontId="14" fillId="0" borderId="13" xfId="60" applyNumberFormat="1" applyFont="1" applyBorder="1" applyAlignment="1">
      <alignment horizontal="right" vertical="top"/>
      <protection/>
    </xf>
    <xf numFmtId="192" fontId="14" fillId="0" borderId="13" xfId="60" applyNumberFormat="1" applyFont="1" applyFill="1" applyBorder="1" applyAlignment="1">
      <alignment horizontal="right" vertical="top"/>
      <protection/>
    </xf>
    <xf numFmtId="0" fontId="14" fillId="0" borderId="14" xfId="60" applyFont="1" applyFill="1" applyBorder="1" applyAlignment="1">
      <alignment horizontal="left" vertical="top"/>
      <protection/>
    </xf>
    <xf numFmtId="192" fontId="14" fillId="0" borderId="14" xfId="60" applyNumberFormat="1" applyFont="1" applyBorder="1" applyAlignment="1">
      <alignment horizontal="right" vertical="top"/>
      <protection/>
    </xf>
    <xf numFmtId="192" fontId="14" fillId="0" borderId="14" xfId="60" applyNumberFormat="1" applyFont="1" applyFill="1" applyBorder="1" applyAlignment="1">
      <alignment horizontal="right" vertical="top"/>
      <protection/>
    </xf>
    <xf numFmtId="0" fontId="15" fillId="0" borderId="0" xfId="60" applyFont="1" applyFill="1" applyBorder="1" applyAlignment="1">
      <alignment horizontal="left" vertical="top"/>
      <protection/>
    </xf>
    <xf numFmtId="192" fontId="14" fillId="0" borderId="12" xfId="64" applyNumberFormat="1" applyFont="1" applyBorder="1" applyAlignment="1">
      <alignment horizontal="right" vertical="top"/>
    </xf>
    <xf numFmtId="1" fontId="14" fillId="0" borderId="13" xfId="64" applyNumberFormat="1" applyFont="1" applyBorder="1" applyAlignment="1">
      <alignment horizontal="right" vertical="top"/>
    </xf>
    <xf numFmtId="192" fontId="14" fillId="0" borderId="13" xfId="64" applyNumberFormat="1" applyFont="1" applyBorder="1" applyAlignment="1">
      <alignment horizontal="right" vertical="top"/>
    </xf>
    <xf numFmtId="0" fontId="14" fillId="0" borderId="14" xfId="60" applyFont="1" applyBorder="1" applyAlignment="1">
      <alignment horizontal="left" vertical="top"/>
      <protection/>
    </xf>
    <xf numFmtId="1" fontId="14" fillId="0" borderId="14" xfId="64" applyNumberFormat="1" applyFont="1" applyBorder="1" applyAlignment="1">
      <alignment horizontal="right" vertical="top"/>
    </xf>
    <xf numFmtId="0" fontId="14" fillId="0" borderId="14" xfId="60" applyFont="1" applyBorder="1" applyAlignment="1">
      <alignment horizontal="center" vertical="center" wrapText="1"/>
      <protection/>
    </xf>
    <xf numFmtId="0" fontId="14" fillId="0" borderId="15" xfId="60" applyFont="1" applyBorder="1" applyAlignment="1">
      <alignment horizontal="center" vertical="center" wrapText="1"/>
      <protection/>
    </xf>
    <xf numFmtId="2" fontId="14" fillId="0" borderId="13" xfId="60" applyNumberFormat="1" applyFont="1" applyBorder="1" applyAlignment="1">
      <alignment horizontal="right" vertical="top"/>
      <protection/>
    </xf>
    <xf numFmtId="2" fontId="14" fillId="0" borderId="12" xfId="60" applyNumberFormat="1" applyFont="1" applyBorder="1" applyAlignment="1">
      <alignment horizontal="right" vertical="top"/>
      <protection/>
    </xf>
    <xf numFmtId="0" fontId="16" fillId="0" borderId="0" xfId="58" applyFont="1" applyFill="1" applyBorder="1" applyAlignment="1">
      <alignment vertical="top"/>
      <protection/>
    </xf>
    <xf numFmtId="0" fontId="16" fillId="0" borderId="0" xfId="58" applyFont="1" applyFill="1" applyBorder="1" applyAlignment="1">
      <alignment vertical="top" wrapText="1"/>
      <protection/>
    </xf>
    <xf numFmtId="0" fontId="16" fillId="0" borderId="0" xfId="58" applyFont="1" applyFill="1" applyAlignment="1">
      <alignment horizontal="left" vertical="top" wrapText="1"/>
      <protection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left" vertical="top"/>
    </xf>
    <xf numFmtId="0" fontId="17" fillId="0" borderId="0" xfId="0" applyFont="1" applyBorder="1" applyAlignment="1">
      <alignment/>
    </xf>
    <xf numFmtId="199" fontId="108" fillId="0" borderId="16" xfId="0" applyNumberFormat="1" applyFont="1" applyBorder="1" applyAlignment="1">
      <alignment horizontal="center"/>
    </xf>
    <xf numFmtId="199" fontId="17" fillId="0" borderId="0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199" fontId="17" fillId="0" borderId="17" xfId="0" applyNumberFormat="1" applyFont="1" applyBorder="1" applyAlignment="1">
      <alignment horizontal="center"/>
    </xf>
    <xf numFmtId="199" fontId="17" fillId="0" borderId="18" xfId="0" applyNumberFormat="1" applyFont="1" applyBorder="1" applyAlignment="1">
      <alignment horizontal="center"/>
    </xf>
    <xf numFmtId="0" fontId="16" fillId="0" borderId="19" xfId="58" applyFont="1" applyFill="1" applyBorder="1" applyAlignment="1">
      <alignment horizontal="left" vertical="top" wrapText="1"/>
      <protection/>
    </xf>
    <xf numFmtId="0" fontId="17" fillId="0" borderId="19" xfId="0" applyFont="1" applyBorder="1" applyAlignment="1">
      <alignment horizontal="left" vertical="top" wrapText="1"/>
    </xf>
    <xf numFmtId="199" fontId="108" fillId="0" borderId="0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16" fillId="0" borderId="20" xfId="58" applyFont="1" applyFill="1" applyBorder="1" applyAlignment="1">
      <alignment horizontal="center" vertical="top" wrapText="1"/>
      <protection/>
    </xf>
    <xf numFmtId="0" fontId="16" fillId="0" borderId="21" xfId="58" applyFont="1" applyFill="1" applyBorder="1" applyAlignment="1">
      <alignment horizontal="center" vertical="top" wrapText="1"/>
      <protection/>
    </xf>
    <xf numFmtId="0" fontId="16" fillId="0" borderId="22" xfId="58" applyFont="1" applyFill="1" applyBorder="1" applyAlignment="1">
      <alignment horizontal="center" vertical="top" wrapText="1"/>
      <protection/>
    </xf>
    <xf numFmtId="199" fontId="16" fillId="0" borderId="23" xfId="58" applyNumberFormat="1" applyFont="1" applyFill="1" applyBorder="1" applyAlignment="1">
      <alignment horizontal="center" vertical="top" wrapText="1"/>
      <protection/>
    </xf>
    <xf numFmtId="199" fontId="16" fillId="0" borderId="0" xfId="58" applyNumberFormat="1" applyFont="1" applyFill="1" applyBorder="1" applyAlignment="1">
      <alignment horizontal="center" vertical="top" wrapText="1"/>
      <protection/>
    </xf>
    <xf numFmtId="199" fontId="16" fillId="0" borderId="17" xfId="58" applyNumberFormat="1" applyFont="1" applyFill="1" applyBorder="1" applyAlignment="1">
      <alignment horizontal="center" vertical="top" wrapText="1"/>
      <protection/>
    </xf>
    <xf numFmtId="199" fontId="10" fillId="0" borderId="23" xfId="58" applyNumberFormat="1" applyFont="1" applyFill="1" applyBorder="1" applyAlignment="1">
      <alignment horizontal="center" vertical="top" wrapText="1"/>
      <protection/>
    </xf>
    <xf numFmtId="199" fontId="10" fillId="0" borderId="0" xfId="58" applyNumberFormat="1" applyFont="1" applyFill="1" applyBorder="1" applyAlignment="1">
      <alignment horizontal="center" vertical="top" wrapText="1"/>
      <protection/>
    </xf>
    <xf numFmtId="199" fontId="10" fillId="0" borderId="17" xfId="58" applyNumberFormat="1" applyFont="1" applyFill="1" applyBorder="1" applyAlignment="1">
      <alignment horizontal="center" vertical="top" wrapText="1"/>
      <protection/>
    </xf>
    <xf numFmtId="199" fontId="10" fillId="0" borderId="24" xfId="58" applyNumberFormat="1" applyFont="1" applyFill="1" applyBorder="1" applyAlignment="1">
      <alignment horizontal="center" vertical="top" wrapText="1"/>
      <protection/>
    </xf>
    <xf numFmtId="199" fontId="10" fillId="0" borderId="25" xfId="58" applyNumberFormat="1" applyFont="1" applyFill="1" applyBorder="1" applyAlignment="1">
      <alignment horizontal="center" vertical="top" wrapText="1"/>
      <protection/>
    </xf>
    <xf numFmtId="199" fontId="10" fillId="0" borderId="18" xfId="58" applyNumberFormat="1" applyFont="1" applyFill="1" applyBorder="1" applyAlignment="1">
      <alignment horizontal="center" vertical="top" wrapText="1"/>
      <protection/>
    </xf>
    <xf numFmtId="0" fontId="10" fillId="0" borderId="0" xfId="58" applyFont="1" applyFill="1" applyBorder="1" applyAlignment="1">
      <alignment horizontal="left" vertical="top" wrapText="1"/>
      <protection/>
    </xf>
    <xf numFmtId="200" fontId="10" fillId="0" borderId="0" xfId="58" applyNumberFormat="1" applyFont="1" applyFill="1" applyBorder="1" applyAlignment="1">
      <alignment horizontal="center" vertical="top" wrapText="1"/>
      <protection/>
    </xf>
    <xf numFmtId="0" fontId="16" fillId="0" borderId="0" xfId="58" applyFont="1" applyFill="1" applyBorder="1" applyAlignment="1">
      <alignment horizontal="left" vertical="top" wrapText="1"/>
      <protection/>
    </xf>
    <xf numFmtId="0" fontId="16" fillId="0" borderId="26" xfId="58" applyFont="1" applyFill="1" applyBorder="1" applyAlignment="1">
      <alignment horizontal="center" vertical="top" wrapText="1"/>
      <protection/>
    </xf>
    <xf numFmtId="0" fontId="16" fillId="0" borderId="27" xfId="58" applyFont="1" applyFill="1" applyBorder="1" applyAlignment="1">
      <alignment horizontal="center" vertical="top" wrapText="1"/>
      <protection/>
    </xf>
    <xf numFmtId="0" fontId="16" fillId="0" borderId="27" xfId="58" applyFont="1" applyFill="1" applyBorder="1" applyAlignment="1">
      <alignment horizontal="center" vertical="top"/>
      <protection/>
    </xf>
    <xf numFmtId="0" fontId="16" fillId="0" borderId="22" xfId="58" applyFont="1" applyFill="1" applyBorder="1" applyAlignment="1">
      <alignment horizontal="center" vertical="top"/>
      <protection/>
    </xf>
    <xf numFmtId="199" fontId="108" fillId="0" borderId="23" xfId="0" applyNumberFormat="1" applyFont="1" applyFill="1" applyBorder="1" applyAlignment="1">
      <alignment/>
    </xf>
    <xf numFmtId="199" fontId="16" fillId="0" borderId="0" xfId="63" applyNumberFormat="1" applyFont="1" applyFill="1" applyBorder="1" applyAlignment="1">
      <alignment horizontal="center" vertical="top"/>
    </xf>
    <xf numFmtId="199" fontId="16" fillId="0" borderId="17" xfId="63" applyNumberFormat="1" applyFont="1" applyFill="1" applyBorder="1" applyAlignment="1">
      <alignment horizontal="center" vertical="top"/>
    </xf>
    <xf numFmtId="2" fontId="16" fillId="0" borderId="0" xfId="58" applyNumberFormat="1" applyFont="1" applyFill="1" applyBorder="1" applyAlignment="1">
      <alignment horizontal="center" vertical="top"/>
      <protection/>
    </xf>
    <xf numFmtId="199" fontId="17" fillId="0" borderId="0" xfId="0" applyNumberFormat="1" applyFont="1" applyAlignment="1">
      <alignment/>
    </xf>
    <xf numFmtId="199" fontId="109" fillId="0" borderId="23" xfId="0" applyNumberFormat="1" applyFont="1" applyFill="1" applyBorder="1" applyAlignment="1">
      <alignment/>
    </xf>
    <xf numFmtId="199" fontId="10" fillId="0" borderId="0" xfId="58" applyNumberFormat="1" applyFont="1" applyFill="1" applyBorder="1" applyAlignment="1">
      <alignment horizontal="center" vertical="top"/>
      <protection/>
    </xf>
    <xf numFmtId="199" fontId="10" fillId="0" borderId="17" xfId="58" applyNumberFormat="1" applyFont="1" applyFill="1" applyBorder="1" applyAlignment="1">
      <alignment horizontal="center" vertical="top"/>
      <protection/>
    </xf>
    <xf numFmtId="199" fontId="109" fillId="0" borderId="24" xfId="0" applyNumberFormat="1" applyFont="1" applyFill="1" applyBorder="1" applyAlignment="1">
      <alignment/>
    </xf>
    <xf numFmtId="199" fontId="10" fillId="0" borderId="25" xfId="58" applyNumberFormat="1" applyFont="1" applyFill="1" applyBorder="1" applyAlignment="1">
      <alignment horizontal="center" vertical="top"/>
      <protection/>
    </xf>
    <xf numFmtId="199" fontId="10" fillId="0" borderId="18" xfId="58" applyNumberFormat="1" applyFont="1" applyFill="1" applyBorder="1" applyAlignment="1">
      <alignment horizontal="center" vertical="top"/>
      <protection/>
    </xf>
    <xf numFmtId="0" fontId="16" fillId="0" borderId="28" xfId="58" applyFont="1" applyFill="1" applyBorder="1" applyAlignment="1">
      <alignment horizontal="center" vertical="top" wrapText="1"/>
      <protection/>
    </xf>
    <xf numFmtId="0" fontId="16" fillId="0" borderId="29" xfId="58" applyFont="1" applyFill="1" applyBorder="1" applyAlignment="1">
      <alignment horizontal="center" vertical="top" wrapText="1"/>
      <protection/>
    </xf>
    <xf numFmtId="0" fontId="16" fillId="0" borderId="30" xfId="58" applyFont="1" applyFill="1" applyBorder="1" applyAlignment="1">
      <alignment horizontal="center" vertical="top" wrapText="1"/>
      <protection/>
    </xf>
    <xf numFmtId="0" fontId="16" fillId="0" borderId="31" xfId="58" applyFont="1" applyFill="1" applyBorder="1" applyAlignment="1">
      <alignment horizontal="center" vertical="top" wrapText="1"/>
      <protection/>
    </xf>
    <xf numFmtId="0" fontId="16" fillId="0" borderId="0" xfId="58" applyFont="1" applyFill="1" applyBorder="1" applyAlignment="1">
      <alignment horizontal="center" vertical="top" wrapText="1"/>
      <protection/>
    </xf>
    <xf numFmtId="0" fontId="17" fillId="0" borderId="0" xfId="0" applyFont="1" applyBorder="1" applyAlignment="1">
      <alignment/>
    </xf>
    <xf numFmtId="199" fontId="16" fillId="0" borderId="32" xfId="58" applyNumberFormat="1" applyFont="1" applyFill="1" applyBorder="1" applyAlignment="1">
      <alignment horizontal="center" vertical="top" wrapText="1"/>
      <protection/>
    </xf>
    <xf numFmtId="199" fontId="16" fillId="0" borderId="19" xfId="58" applyNumberFormat="1" applyFont="1" applyFill="1" applyBorder="1" applyAlignment="1">
      <alignment horizontal="center" vertical="top" wrapText="1"/>
      <protection/>
    </xf>
    <xf numFmtId="199" fontId="16" fillId="0" borderId="16" xfId="58" applyNumberFormat="1" applyFont="1" applyFill="1" applyBorder="1" applyAlignment="1">
      <alignment horizontal="center" vertical="top" wrapText="1"/>
      <protection/>
    </xf>
    <xf numFmtId="0" fontId="11" fillId="0" borderId="0" xfId="52" applyNumberFormat="1" applyFont="1" applyFill="1" applyBorder="1" applyAlignment="1" quotePrefix="1">
      <alignment horizontal="left"/>
    </xf>
    <xf numFmtId="0" fontId="9" fillId="0" borderId="0" xfId="0" applyFont="1" applyAlignment="1">
      <alignment/>
    </xf>
    <xf numFmtId="0" fontId="12" fillId="34" borderId="10" xfId="50" applyNumberFormat="1" applyFont="1" applyFill="1" applyBorder="1" applyAlignment="1" quotePrefix="1">
      <alignment horizontal="center" vertical="center"/>
    </xf>
    <xf numFmtId="0" fontId="19" fillId="0" borderId="0" xfId="0" applyFont="1" applyFill="1" applyBorder="1" applyAlignment="1">
      <alignment vertical="top" wrapText="1"/>
    </xf>
    <xf numFmtId="0" fontId="20" fillId="0" borderId="0" xfId="0" applyFont="1" applyAlignment="1">
      <alignment wrapText="1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top" wrapText="1"/>
    </xf>
    <xf numFmtId="199" fontId="23" fillId="0" borderId="14" xfId="63" applyNumberFormat="1" applyFont="1" applyFill="1" applyBorder="1" applyAlignment="1">
      <alignment horizontal="center" vertical="center" wrapText="1"/>
    </xf>
    <xf numFmtId="199" fontId="23" fillId="0" borderId="14" xfId="63" applyNumberFormat="1" applyFont="1" applyFill="1" applyBorder="1" applyAlignment="1" quotePrefix="1">
      <alignment horizontal="center" vertical="center" wrapText="1"/>
    </xf>
    <xf numFmtId="203" fontId="23" fillId="0" borderId="0" xfId="0" applyNumberFormat="1" applyFont="1" applyFill="1" applyBorder="1" applyAlignment="1">
      <alignment horizontal="right" vertical="top" wrapText="1"/>
    </xf>
    <xf numFmtId="203" fontId="21" fillId="0" borderId="0" xfId="0" applyNumberFormat="1" applyFont="1" applyFill="1" applyBorder="1" applyAlignment="1">
      <alignment horizontal="left" vertical="center"/>
    </xf>
    <xf numFmtId="0" fontId="19" fillId="0" borderId="0" xfId="0" applyFont="1" applyFill="1" applyAlignment="1">
      <alignment vertical="top" wrapText="1"/>
    </xf>
    <xf numFmtId="0" fontId="20" fillId="0" borderId="0" xfId="0" applyFont="1" applyBorder="1" applyAlignment="1">
      <alignment wrapText="1"/>
    </xf>
    <xf numFmtId="0" fontId="23" fillId="0" borderId="14" xfId="0" applyFont="1" applyFill="1" applyBorder="1" applyAlignment="1">
      <alignment vertical="top" wrapText="1"/>
    </xf>
    <xf numFmtId="0" fontId="23" fillId="0" borderId="14" xfId="0" applyFont="1" applyFill="1" applyBorder="1" applyAlignment="1" applyProtection="1">
      <alignment vertical="top" wrapText="1"/>
      <protection/>
    </xf>
    <xf numFmtId="199" fontId="23" fillId="0" borderId="14" xfId="63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vertical="top" wrapText="1"/>
    </xf>
    <xf numFmtId="203" fontId="25" fillId="0" borderId="0" xfId="0" applyNumberFormat="1" applyFont="1" applyFill="1" applyBorder="1" applyAlignment="1">
      <alignment horizontal="right" vertical="top" wrapText="1"/>
    </xf>
    <xf numFmtId="0" fontId="25" fillId="0" borderId="0" xfId="0" applyFont="1" applyFill="1" applyBorder="1" applyAlignment="1" applyProtection="1">
      <alignment vertical="top" wrapText="1"/>
      <protection/>
    </xf>
    <xf numFmtId="203" fontId="25" fillId="0" borderId="0" xfId="0" applyNumberFormat="1" applyFont="1" applyFill="1" applyBorder="1" applyAlignment="1" applyProtection="1">
      <alignment horizontal="right" vertical="top" wrapText="1"/>
      <protection/>
    </xf>
    <xf numFmtId="0" fontId="23" fillId="0" borderId="14" xfId="0" applyFont="1" applyFill="1" applyBorder="1" applyAlignment="1">
      <alignment vertical="center" wrapText="1"/>
    </xf>
    <xf numFmtId="0" fontId="23" fillId="0" borderId="14" xfId="0" applyFont="1" applyFill="1" applyBorder="1" applyAlignment="1" applyProtection="1">
      <alignment vertical="center" wrapText="1"/>
      <protection/>
    </xf>
    <xf numFmtId="0" fontId="26" fillId="0" borderId="0" xfId="0" applyFont="1" applyFill="1" applyBorder="1" applyAlignment="1">
      <alignment vertical="top" wrapText="1"/>
    </xf>
    <xf numFmtId="0" fontId="7" fillId="33" borderId="0" xfId="0" applyFont="1" applyFill="1" applyAlignment="1">
      <alignment/>
    </xf>
    <xf numFmtId="0" fontId="0" fillId="0" borderId="0" xfId="0" applyFont="1" applyAlignment="1">
      <alignment vertical="center"/>
    </xf>
    <xf numFmtId="0" fontId="30" fillId="0" borderId="0" xfId="0" applyFont="1" applyAlignment="1" applyProtection="1">
      <alignment horizontal="center" vertical="center" wrapText="1" readingOrder="1"/>
      <protection locked="0"/>
    </xf>
    <xf numFmtId="0" fontId="31" fillId="0" borderId="33" xfId="0" applyFont="1" applyBorder="1" applyAlignment="1" applyProtection="1">
      <alignment horizontal="center" vertical="center" wrapText="1" readingOrder="1"/>
      <protection locked="0"/>
    </xf>
    <xf numFmtId="0" fontId="27" fillId="0" borderId="33" xfId="0" applyFont="1" applyBorder="1" applyAlignment="1" applyProtection="1">
      <alignment vertical="center" wrapText="1" readingOrder="1"/>
      <protection locked="0"/>
    </xf>
    <xf numFmtId="205" fontId="27" fillId="0" borderId="33" xfId="50" applyNumberFormat="1" applyFont="1" applyBorder="1" applyAlignment="1" applyProtection="1">
      <alignment horizontal="right" vertical="center" wrapText="1" readingOrder="1"/>
      <protection locked="0"/>
    </xf>
    <xf numFmtId="205" fontId="0" fillId="0" borderId="0" xfId="50" applyNumberFormat="1" applyFont="1" applyAlignment="1">
      <alignment vertical="center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34" xfId="0" applyFont="1" applyBorder="1" applyAlignment="1">
      <alignment vertical="center"/>
    </xf>
    <xf numFmtId="0" fontId="32" fillId="0" borderId="0" xfId="0" applyFont="1" applyBorder="1" applyAlignment="1" applyProtection="1" quotePrefix="1">
      <alignment vertical="center" wrapText="1" readingOrder="1"/>
      <protection locked="0"/>
    </xf>
    <xf numFmtId="0" fontId="33" fillId="0" borderId="0" xfId="0" applyFont="1" applyAlignment="1" applyProtection="1">
      <alignment vertical="center" wrapText="1" readingOrder="1"/>
      <protection locked="0"/>
    </xf>
    <xf numFmtId="189" fontId="69" fillId="33" borderId="0" xfId="50" applyNumberFormat="1" applyFont="1" applyFill="1" applyAlignment="1">
      <alignment/>
    </xf>
    <xf numFmtId="0" fontId="71" fillId="33" borderId="0" xfId="0" applyFont="1" applyFill="1" applyAlignment="1">
      <alignment/>
    </xf>
    <xf numFmtId="0" fontId="11" fillId="33" borderId="0" xfId="57" applyFont="1" applyFill="1">
      <alignment/>
      <protection/>
    </xf>
    <xf numFmtId="0" fontId="24" fillId="33" borderId="0" xfId="57" applyFont="1" applyFill="1" applyAlignment="1" applyProtection="1">
      <alignment vertical="top" readingOrder="1"/>
      <protection locked="0"/>
    </xf>
    <xf numFmtId="0" fontId="24" fillId="33" borderId="0" xfId="57" applyFont="1" applyFill="1" applyAlignment="1" applyProtection="1">
      <alignment vertical="top" wrapText="1" readingOrder="1"/>
      <protection locked="0"/>
    </xf>
    <xf numFmtId="0" fontId="11" fillId="33" borderId="35" xfId="57" applyFont="1" applyFill="1" applyBorder="1">
      <alignment/>
      <protection/>
    </xf>
    <xf numFmtId="0" fontId="110" fillId="33" borderId="35" xfId="57" applyFont="1" applyFill="1" applyBorder="1" applyAlignment="1">
      <alignment horizontal="center" vertical="center" wrapText="1"/>
      <protection/>
    </xf>
    <xf numFmtId="0" fontId="110" fillId="33" borderId="0" xfId="57" applyFont="1" applyFill="1" applyBorder="1" applyAlignment="1">
      <alignment vertical="center"/>
      <protection/>
    </xf>
    <xf numFmtId="0" fontId="110" fillId="33" borderId="0" xfId="57" applyFont="1" applyFill="1" applyBorder="1" applyAlignment="1">
      <alignment horizontal="center" vertical="center" wrapText="1"/>
      <protection/>
    </xf>
    <xf numFmtId="0" fontId="110" fillId="33" borderId="0" xfId="57" applyFont="1" applyFill="1" applyAlignment="1">
      <alignment horizontal="center" vertical="center"/>
      <protection/>
    </xf>
    <xf numFmtId="2" fontId="110" fillId="33" borderId="0" xfId="57" applyNumberFormat="1" applyFont="1" applyFill="1">
      <alignment/>
      <protection/>
    </xf>
    <xf numFmtId="0" fontId="110" fillId="33" borderId="0" xfId="57" applyFont="1" applyFill="1">
      <alignment/>
      <protection/>
    </xf>
    <xf numFmtId="0" fontId="11" fillId="33" borderId="0" xfId="57" applyFont="1" applyFill="1" applyAlignment="1">
      <alignment horizontal="left"/>
      <protection/>
    </xf>
    <xf numFmtId="187" fontId="11" fillId="33" borderId="0" xfId="50" applyFont="1" applyFill="1" applyAlignment="1">
      <alignment horizontal="right" vertical="center"/>
    </xf>
    <xf numFmtId="2" fontId="11" fillId="33" borderId="0" xfId="57" applyNumberFormat="1" applyFont="1" applyFill="1" applyAlignment="1">
      <alignment horizontal="right" vertical="center"/>
      <protection/>
    </xf>
    <xf numFmtId="0" fontId="11" fillId="33" borderId="36" xfId="57" applyFont="1" applyFill="1" applyBorder="1" applyAlignment="1">
      <alignment horizontal="left"/>
      <protection/>
    </xf>
    <xf numFmtId="187" fontId="11" fillId="33" borderId="36" xfId="50" applyFont="1" applyFill="1" applyBorder="1" applyAlignment="1">
      <alignment horizontal="right" vertical="center"/>
    </xf>
    <xf numFmtId="2" fontId="11" fillId="33" borderId="36" xfId="57" applyNumberFormat="1" applyFont="1" applyFill="1" applyBorder="1" applyAlignment="1">
      <alignment horizontal="right" vertical="center"/>
      <protection/>
    </xf>
    <xf numFmtId="0" fontId="14" fillId="33" borderId="0" xfId="0" applyFont="1" applyFill="1" applyAlignment="1" applyProtection="1" quotePrefix="1">
      <alignment vertical="top" readingOrder="1"/>
      <protection locked="0"/>
    </xf>
    <xf numFmtId="0" fontId="0" fillId="33" borderId="0" xfId="0" applyFill="1" applyAlignment="1">
      <alignment/>
    </xf>
    <xf numFmtId="0" fontId="111" fillId="33" borderId="0" xfId="0" applyFont="1" applyFill="1" applyBorder="1" applyAlignment="1">
      <alignment/>
    </xf>
    <xf numFmtId="0" fontId="11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13" fillId="33" borderId="0" xfId="0" applyFont="1" applyFill="1" applyBorder="1" applyAlignment="1">
      <alignment horizontal="center"/>
    </xf>
    <xf numFmtId="17" fontId="113" fillId="33" borderId="0" xfId="0" applyNumberFormat="1" applyFont="1" applyFill="1" applyBorder="1" applyAlignment="1" quotePrefix="1">
      <alignment horizontal="center"/>
    </xf>
    <xf numFmtId="0" fontId="114" fillId="33" borderId="0" xfId="0" applyFont="1" applyFill="1" applyBorder="1" applyAlignment="1">
      <alignment horizontal="left" indent="15"/>
    </xf>
    <xf numFmtId="0" fontId="115" fillId="33" borderId="0" xfId="0" applyFont="1" applyFill="1" applyBorder="1" applyAlignment="1">
      <alignment/>
    </xf>
    <xf numFmtId="0" fontId="116" fillId="33" borderId="0" xfId="0" applyFont="1" applyFill="1" applyBorder="1" applyAlignment="1">
      <alignment vertical="center"/>
    </xf>
    <xf numFmtId="0" fontId="35" fillId="33" borderId="0" xfId="61" applyFont="1" applyFill="1" applyBorder="1" applyAlignment="1" applyProtection="1">
      <alignment horizontal="center" vertical="center"/>
      <protection/>
    </xf>
    <xf numFmtId="0" fontId="37" fillId="33" borderId="0" xfId="0" applyFont="1" applyFill="1" applyBorder="1" applyAlignment="1">
      <alignment/>
    </xf>
    <xf numFmtId="0" fontId="38" fillId="33" borderId="0" xfId="61" applyFont="1" applyFill="1" applyBorder="1" applyProtection="1">
      <alignment/>
      <protection/>
    </xf>
    <xf numFmtId="0" fontId="35" fillId="33" borderId="0" xfId="61" applyFont="1" applyFill="1" applyBorder="1" applyAlignment="1" applyProtection="1">
      <alignment horizontal="left"/>
      <protection/>
    </xf>
    <xf numFmtId="0" fontId="35" fillId="33" borderId="0" xfId="61" applyFont="1" applyFill="1" applyBorder="1" applyProtection="1">
      <alignment/>
      <protection/>
    </xf>
    <xf numFmtId="0" fontId="35" fillId="33" borderId="0" xfId="61" applyFont="1" applyFill="1" applyBorder="1" applyAlignment="1" applyProtection="1">
      <alignment horizontal="center"/>
      <protection/>
    </xf>
    <xf numFmtId="0" fontId="36" fillId="33" borderId="0" xfId="61" applyFont="1" applyFill="1" applyBorder="1" applyProtection="1">
      <alignment/>
      <protection/>
    </xf>
    <xf numFmtId="0" fontId="36" fillId="33" borderId="0" xfId="61" applyFont="1" applyFill="1" applyBorder="1" applyAlignment="1" applyProtection="1">
      <alignment horizontal="center"/>
      <protection/>
    </xf>
    <xf numFmtId="0" fontId="38" fillId="33" borderId="0" xfId="61" applyFont="1" applyFill="1" applyBorder="1" applyAlignment="1" applyProtection="1">
      <alignment horizontal="left"/>
      <protection/>
    </xf>
    <xf numFmtId="0" fontId="38" fillId="33" borderId="0" xfId="0" applyFont="1" applyFill="1" applyBorder="1" applyAlignment="1">
      <alignment/>
    </xf>
    <xf numFmtId="0" fontId="117" fillId="33" borderId="0" xfId="0" applyFont="1" applyFill="1" applyBorder="1" applyAlignment="1">
      <alignment horizontal="left" indent="15"/>
    </xf>
    <xf numFmtId="0" fontId="38" fillId="33" borderId="0" xfId="61" applyFont="1" applyFill="1" applyBorder="1" applyAlignment="1" applyProtection="1">
      <alignment horizontal="center"/>
      <protection/>
    </xf>
    <xf numFmtId="0" fontId="38" fillId="33" borderId="0" xfId="61" applyFont="1" applyFill="1" applyBorder="1" applyAlignment="1" applyProtection="1">
      <alignment horizontal="right"/>
      <protection/>
    </xf>
    <xf numFmtId="0" fontId="36" fillId="33" borderId="0" xfId="61" applyFont="1" applyFill="1" applyBorder="1" applyAlignment="1" applyProtection="1">
      <alignment horizontal="right"/>
      <protection/>
    </xf>
    <xf numFmtId="0" fontId="38" fillId="33" borderId="0" xfId="0" applyFont="1" applyFill="1" applyBorder="1" applyAlignment="1">
      <alignment horizontal="justify" vertical="center" wrapText="1"/>
    </xf>
    <xf numFmtId="0" fontId="36" fillId="33" borderId="0" xfId="0" applyFont="1" applyFill="1" applyBorder="1" applyAlignment="1">
      <alignment horizontal="justify" vertical="top" wrapText="1"/>
    </xf>
    <xf numFmtId="0" fontId="34" fillId="33" borderId="0" xfId="61" applyFont="1" applyFill="1" applyBorder="1" applyAlignment="1" applyProtection="1">
      <alignment vertical="center"/>
      <protection/>
    </xf>
    <xf numFmtId="0" fontId="1" fillId="33" borderId="0" xfId="46" applyFill="1" applyBorder="1" applyAlignment="1" applyProtection="1" quotePrefix="1">
      <alignment vertical="center"/>
      <protection/>
    </xf>
    <xf numFmtId="0" fontId="81" fillId="33" borderId="0" xfId="61" applyFont="1" applyFill="1" applyBorder="1" applyAlignment="1" applyProtection="1">
      <alignment vertical="center"/>
      <protection/>
    </xf>
    <xf numFmtId="0" fontId="82" fillId="33" borderId="0" xfId="46" applyFont="1" applyFill="1" applyBorder="1" applyAlignment="1" applyProtection="1" quotePrefix="1">
      <alignment vertical="center"/>
      <protection/>
    </xf>
    <xf numFmtId="0" fontId="81" fillId="33" borderId="0" xfId="61" applyFont="1" applyFill="1" applyBorder="1" applyAlignment="1" applyProtection="1">
      <alignment horizontal="center" vertical="center"/>
      <protection/>
    </xf>
    <xf numFmtId="0" fontId="83" fillId="33" borderId="0" xfId="0" applyFont="1" applyFill="1" applyBorder="1" applyAlignment="1">
      <alignment/>
    </xf>
    <xf numFmtId="0" fontId="83" fillId="0" borderId="0" xfId="0" applyFont="1" applyAlignment="1">
      <alignment/>
    </xf>
    <xf numFmtId="0" fontId="83" fillId="33" borderId="0" xfId="61" applyFont="1" applyFill="1" applyBorder="1" applyAlignment="1" applyProtection="1">
      <alignment vertical="center"/>
      <protection/>
    </xf>
    <xf numFmtId="0" fontId="83" fillId="0" borderId="0" xfId="0" applyFont="1" applyBorder="1" applyAlignment="1">
      <alignment/>
    </xf>
    <xf numFmtId="0" fontId="31" fillId="0" borderId="33" xfId="0" applyFont="1" applyBorder="1" applyAlignment="1" applyProtection="1">
      <alignment horizontal="center" vertical="top" wrapText="1" readingOrder="1"/>
      <protection locked="0"/>
    </xf>
    <xf numFmtId="208" fontId="27" fillId="0" borderId="33" xfId="0" applyNumberFormat="1" applyFont="1" applyBorder="1" applyAlignment="1" applyProtection="1">
      <alignment horizontal="right" vertical="top" wrapText="1" readingOrder="1"/>
      <protection locked="0"/>
    </xf>
    <xf numFmtId="0" fontId="27" fillId="0" borderId="33" xfId="0" applyFont="1" applyBorder="1" applyAlignment="1" applyProtection="1">
      <alignment vertical="top" wrapText="1" readingOrder="1"/>
      <protection locked="0"/>
    </xf>
    <xf numFmtId="209" fontId="27" fillId="0" borderId="33" xfId="0" applyNumberFormat="1" applyFont="1" applyBorder="1" applyAlignment="1" applyProtection="1">
      <alignment horizontal="right" vertical="top" wrapText="1" readingOrder="1"/>
      <protection locked="0"/>
    </xf>
    <xf numFmtId="209" fontId="27" fillId="0" borderId="33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Font="1" applyFill="1" applyAlignment="1">
      <alignment/>
    </xf>
    <xf numFmtId="0" fontId="27" fillId="0" borderId="33" xfId="0" applyFont="1" applyFill="1" applyBorder="1" applyAlignment="1" applyProtection="1">
      <alignment vertical="top" wrapText="1" readingOrder="1"/>
      <protection locked="0"/>
    </xf>
    <xf numFmtId="0" fontId="31" fillId="0" borderId="33" xfId="0" applyFont="1" applyFill="1" applyBorder="1" applyAlignment="1" applyProtection="1">
      <alignment horizontal="center" vertical="top" wrapText="1" readingOrder="1"/>
      <protection locked="0"/>
    </xf>
    <xf numFmtId="0" fontId="32" fillId="0" borderId="0" xfId="0" applyFont="1" applyBorder="1" applyAlignment="1" applyProtection="1">
      <alignment vertical="center" readingOrder="1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33" fillId="0" borderId="0" xfId="0" applyFont="1" applyAlignment="1" applyProtection="1">
      <alignment vertical="center" readingOrder="1"/>
      <protection locked="0"/>
    </xf>
    <xf numFmtId="0" fontId="0" fillId="0" borderId="0" xfId="0" applyFill="1" applyAlignment="1">
      <alignment/>
    </xf>
    <xf numFmtId="190" fontId="3" fillId="33" borderId="0" xfId="50" applyNumberFormat="1" applyFont="1" applyFill="1" applyAlignment="1">
      <alignment vertical="center"/>
    </xf>
    <xf numFmtId="190" fontId="3" fillId="33" borderId="0" xfId="50" applyNumberFormat="1" applyFont="1" applyFill="1" applyAlignment="1">
      <alignment/>
    </xf>
    <xf numFmtId="0" fontId="118" fillId="33" borderId="0" xfId="0" applyFont="1" applyFill="1" applyBorder="1" applyAlignment="1">
      <alignment horizontal="center" wrapText="1"/>
    </xf>
    <xf numFmtId="0" fontId="34" fillId="33" borderId="0" xfId="61" applyFont="1" applyFill="1" applyBorder="1" applyAlignment="1" applyProtection="1">
      <alignment horizontal="left" vertical="center"/>
      <protection/>
    </xf>
    <xf numFmtId="190" fontId="12" fillId="34" borderId="10" xfId="50" applyNumberFormat="1" applyFont="1" applyFill="1" applyBorder="1" applyAlignment="1" quotePrefix="1">
      <alignment horizontal="center" vertical="center"/>
    </xf>
    <xf numFmtId="190" fontId="11" fillId="0" borderId="0" xfId="50" applyNumberFormat="1" applyFont="1" applyFill="1" applyBorder="1" applyAlignment="1" quotePrefix="1">
      <alignment/>
    </xf>
    <xf numFmtId="0" fontId="1" fillId="33" borderId="0" xfId="46" applyFill="1" applyBorder="1" applyAlignment="1" applyProtection="1">
      <alignment horizontal="left" vertical="center"/>
      <protection/>
    </xf>
    <xf numFmtId="0" fontId="41" fillId="0" borderId="0" xfId="0" applyFont="1" applyBorder="1" applyAlignment="1" applyProtection="1">
      <alignment horizontal="center" vertical="top" wrapText="1" readingOrder="1"/>
      <protection locked="0"/>
    </xf>
    <xf numFmtId="0" fontId="24" fillId="0" borderId="37" xfId="0" applyFont="1" applyBorder="1" applyAlignment="1" applyProtection="1">
      <alignment horizontal="center" vertical="top" wrapText="1" readingOrder="1"/>
      <protection locked="0"/>
    </xf>
    <xf numFmtId="0" fontId="24" fillId="0" borderId="38" xfId="0" applyFont="1" applyBorder="1" applyAlignment="1" applyProtection="1">
      <alignment horizontal="center" vertical="top" wrapText="1" readingOrder="1"/>
      <protection locked="0"/>
    </xf>
    <xf numFmtId="0" fontId="24" fillId="0" borderId="39" xfId="0" applyFont="1" applyBorder="1" applyAlignment="1" applyProtection="1">
      <alignment horizontal="center" vertical="top" wrapText="1" readingOrder="1"/>
      <protection locked="0"/>
    </xf>
    <xf numFmtId="0" fontId="24" fillId="0" borderId="40" xfId="0" applyFont="1" applyBorder="1" applyAlignment="1" applyProtection="1">
      <alignment horizontal="center" vertical="top" wrapText="1" readingOrder="1"/>
      <protection locked="0"/>
    </xf>
    <xf numFmtId="0" fontId="24" fillId="33" borderId="0" xfId="0" applyFont="1" applyFill="1" applyBorder="1" applyAlignment="1" applyProtection="1">
      <alignment horizontal="right" vertical="top" wrapText="1" readingOrder="1"/>
      <protection locked="0"/>
    </xf>
    <xf numFmtId="204" fontId="24" fillId="33" borderId="0" xfId="0" applyNumberFormat="1" applyFont="1" applyFill="1" applyBorder="1" applyAlignment="1" applyProtection="1">
      <alignment horizontal="right" vertical="top" wrapText="1" readingOrder="1"/>
      <protection locked="0"/>
    </xf>
    <xf numFmtId="208" fontId="24" fillId="33" borderId="0" xfId="0" applyNumberFormat="1" applyFont="1" applyFill="1" applyBorder="1" applyAlignment="1" applyProtection="1">
      <alignment horizontal="right" vertical="top" wrapText="1" readingOrder="1"/>
      <protection locked="0"/>
    </xf>
    <xf numFmtId="204" fontId="25" fillId="33" borderId="0" xfId="0" applyNumberFormat="1" applyFont="1" applyFill="1" applyBorder="1" applyAlignment="1" applyProtection="1">
      <alignment horizontal="right" vertical="top" wrapText="1" readingOrder="1"/>
      <protection locked="0"/>
    </xf>
    <xf numFmtId="208" fontId="25" fillId="33" borderId="0" xfId="0" applyNumberFormat="1" applyFont="1" applyFill="1" applyBorder="1" applyAlignment="1" applyProtection="1">
      <alignment horizontal="right" vertical="top" wrapText="1" readingOrder="1"/>
      <protection locked="0"/>
    </xf>
    <xf numFmtId="208" fontId="25" fillId="33" borderId="0" xfId="59" applyNumberFormat="1" applyFont="1" applyFill="1" applyBorder="1" applyAlignment="1" applyProtection="1">
      <alignment horizontal="right" vertical="top" wrapText="1" readingOrder="1"/>
      <protection locked="0"/>
    </xf>
    <xf numFmtId="0" fontId="25" fillId="33" borderId="0" xfId="0" applyFont="1" applyFill="1" applyBorder="1" applyAlignment="1" applyProtection="1">
      <alignment horizontal="right" vertical="top" wrapText="1" readingOrder="1"/>
      <protection locked="0"/>
    </xf>
    <xf numFmtId="0" fontId="25" fillId="33" borderId="36" xfId="0" applyFont="1" applyFill="1" applyBorder="1" applyAlignment="1" applyProtection="1">
      <alignment horizontal="right" vertical="top" wrapText="1" readingOrder="1"/>
      <protection locked="0"/>
    </xf>
    <xf numFmtId="0" fontId="24" fillId="0" borderId="41" xfId="0" applyFont="1" applyBorder="1" applyAlignment="1" applyProtection="1">
      <alignment horizontal="center" vertical="top" wrapText="1" readingOrder="1"/>
      <protection locked="0"/>
    </xf>
    <xf numFmtId="0" fontId="24" fillId="0" borderId="42" xfId="0" applyFont="1" applyBorder="1" applyAlignment="1" applyProtection="1">
      <alignment vertical="top" wrapText="1" readingOrder="1"/>
      <protection locked="0"/>
    </xf>
    <xf numFmtId="0" fontId="25" fillId="0" borderId="42" xfId="0" applyFont="1" applyBorder="1" applyAlignment="1" applyProtection="1">
      <alignment vertical="top" wrapText="1" readingOrder="1"/>
      <protection locked="0"/>
    </xf>
    <xf numFmtId="0" fontId="27" fillId="0" borderId="42" xfId="0" applyFont="1" applyBorder="1" applyAlignment="1" applyProtection="1">
      <alignment vertical="top" wrapText="1" readingOrder="1"/>
      <protection locked="0"/>
    </xf>
    <xf numFmtId="0" fontId="25" fillId="0" borderId="43" xfId="0" applyFont="1" applyBorder="1" applyAlignment="1" applyProtection="1">
      <alignment vertical="top" wrapText="1" readingOrder="1"/>
      <protection locked="0"/>
    </xf>
    <xf numFmtId="0" fontId="24" fillId="0" borderId="44" xfId="0" applyFont="1" applyBorder="1" applyAlignment="1" applyProtection="1">
      <alignment horizontal="center" vertical="top" wrapText="1" readingOrder="1"/>
      <protection locked="0"/>
    </xf>
    <xf numFmtId="0" fontId="24" fillId="0" borderId="45" xfId="0" applyFont="1" applyBorder="1" applyAlignment="1" applyProtection="1">
      <alignment horizontal="center" vertical="top" wrapText="1" readingOrder="1"/>
      <protection locked="0"/>
    </xf>
    <xf numFmtId="0" fontId="24" fillId="0" borderId="0" xfId="0" applyFont="1" applyFill="1" applyAlignment="1" applyProtection="1">
      <alignment vertical="top" wrapText="1" readingOrder="1"/>
      <protection locked="0"/>
    </xf>
    <xf numFmtId="204" fontId="24" fillId="0" borderId="0" xfId="0" applyNumberFormat="1" applyFont="1" applyAlignment="1" applyProtection="1">
      <alignment horizontal="right" vertical="top" wrapText="1" readingOrder="1"/>
      <protection locked="0"/>
    </xf>
    <xf numFmtId="199" fontId="25" fillId="0" borderId="0" xfId="65" applyNumberFormat="1" applyFont="1" applyAlignment="1" applyProtection="1">
      <alignment horizontal="right" vertical="top" wrapText="1" readingOrder="1"/>
      <protection locked="0"/>
    </xf>
    <xf numFmtId="9" fontId="0" fillId="0" borderId="0" xfId="65" applyFont="1" applyAlignment="1">
      <alignment/>
    </xf>
    <xf numFmtId="0" fontId="25" fillId="0" borderId="0" xfId="0" applyFont="1" applyFill="1" applyAlignment="1" applyProtection="1">
      <alignment vertical="top" wrapText="1" readingOrder="1"/>
      <protection locked="0"/>
    </xf>
    <xf numFmtId="204" fontId="25" fillId="0" borderId="0" xfId="0" applyNumberFormat="1" applyFont="1" applyAlignment="1" applyProtection="1">
      <alignment horizontal="right" vertical="top" wrapText="1" readingOrder="1"/>
      <protection locked="0"/>
    </xf>
    <xf numFmtId="204" fontId="25" fillId="0" borderId="0" xfId="0" applyNumberFormat="1" applyFont="1" applyFill="1" applyAlignment="1" applyProtection="1">
      <alignment horizontal="right" vertical="top" wrapText="1" readingOrder="1"/>
      <protection locked="0"/>
    </xf>
    <xf numFmtId="199" fontId="25" fillId="0" borderId="0" xfId="65" applyNumberFormat="1" applyFont="1" applyFill="1" applyAlignment="1" applyProtection="1">
      <alignment horizontal="right" vertical="top" wrapText="1" readingOrder="1"/>
      <protection locked="0"/>
    </xf>
    <xf numFmtId="0" fontId="25" fillId="0" borderId="0" xfId="0" applyFont="1" applyFill="1" applyAlignment="1" applyProtection="1">
      <alignment horizontal="right" vertical="top" wrapText="1" readingOrder="1"/>
      <protection locked="0"/>
    </xf>
    <xf numFmtId="0" fontId="25" fillId="0" borderId="0" xfId="0" applyFont="1" applyAlignment="1" applyProtection="1">
      <alignment horizontal="right" vertical="top" wrapText="1" readingOrder="1"/>
      <protection locked="0"/>
    </xf>
    <xf numFmtId="0" fontId="25" fillId="0" borderId="25" xfId="0" applyFont="1" applyFill="1" applyBorder="1" applyAlignment="1" applyProtection="1">
      <alignment vertical="top" wrapText="1" readingOrder="1"/>
      <protection locked="0"/>
    </xf>
    <xf numFmtId="204" fontId="25" fillId="0" borderId="25" xfId="0" applyNumberFormat="1" applyFont="1" applyBorder="1" applyAlignment="1" applyProtection="1">
      <alignment horizontal="right" vertical="top" wrapText="1" readingOrder="1"/>
      <protection locked="0"/>
    </xf>
    <xf numFmtId="199" fontId="25" fillId="0" borderId="25" xfId="65" applyNumberFormat="1" applyFont="1" applyBorder="1" applyAlignment="1" applyProtection="1">
      <alignment horizontal="right" vertical="top" wrapText="1" readingOrder="1"/>
      <protection locked="0"/>
    </xf>
    <xf numFmtId="190" fontId="69" fillId="33" borderId="0" xfId="0" applyNumberFormat="1" applyFont="1" applyFill="1" applyAlignment="1">
      <alignment/>
    </xf>
    <xf numFmtId="199" fontId="0" fillId="0" borderId="0" xfId="63" applyNumberFormat="1" applyFont="1" applyAlignment="1">
      <alignment/>
    </xf>
    <xf numFmtId="0" fontId="24" fillId="0" borderId="46" xfId="0" applyFont="1" applyBorder="1" applyAlignment="1" applyProtection="1">
      <alignment horizontal="center" vertical="top" wrapText="1" readingOrder="1"/>
      <protection locked="0"/>
    </xf>
    <xf numFmtId="0" fontId="41" fillId="0" borderId="47" xfId="0" applyFont="1" applyBorder="1" applyAlignment="1" applyProtection="1">
      <alignment horizontal="center" vertical="top" wrapText="1" readingOrder="1"/>
      <protection locked="0"/>
    </xf>
    <xf numFmtId="0" fontId="0" fillId="0" borderId="48" xfId="0" applyFont="1" applyBorder="1" applyAlignment="1" applyProtection="1">
      <alignment horizontal="center" vertical="top" wrapText="1" readingOrder="1"/>
      <protection locked="0"/>
    </xf>
    <xf numFmtId="0" fontId="24" fillId="0" borderId="42" xfId="0" applyFont="1" applyBorder="1" applyAlignment="1" applyProtection="1">
      <alignment horizontal="center" vertical="top" wrapText="1" readingOrder="1"/>
      <protection locked="0"/>
    </xf>
    <xf numFmtId="0" fontId="24" fillId="0" borderId="34" xfId="0" applyFont="1" applyBorder="1" applyAlignment="1" applyProtection="1">
      <alignment horizontal="center" vertical="top" wrapText="1" readingOrder="1"/>
      <protection locked="0"/>
    </xf>
    <xf numFmtId="0" fontId="24" fillId="0" borderId="49" xfId="0" applyFont="1" applyBorder="1" applyAlignment="1" applyProtection="1">
      <alignment horizontal="center" vertical="top" wrapText="1" readingOrder="1"/>
      <protection locked="0"/>
    </xf>
    <xf numFmtId="0" fontId="0" fillId="0" borderId="50" xfId="0" applyFont="1" applyBorder="1" applyAlignment="1" applyProtection="1">
      <alignment horizontal="center" vertical="top" wrapText="1" readingOrder="1"/>
      <protection locked="0"/>
    </xf>
    <xf numFmtId="0" fontId="24" fillId="0" borderId="51" xfId="0" applyFont="1" applyBorder="1" applyAlignment="1" applyProtection="1">
      <alignment horizontal="center" vertical="top" wrapText="1" readingOrder="1"/>
      <protection locked="0"/>
    </xf>
    <xf numFmtId="0" fontId="24" fillId="0" borderId="52" xfId="0" applyFont="1" applyBorder="1" applyAlignment="1" applyProtection="1">
      <alignment horizontal="center" vertical="top" wrapText="1" readingOrder="1"/>
      <protection locked="0"/>
    </xf>
    <xf numFmtId="0" fontId="24" fillId="0" borderId="53" xfId="0" applyFont="1" applyBorder="1" applyAlignment="1" applyProtection="1">
      <alignment horizontal="center" vertical="top" wrapText="1" readingOrder="1"/>
      <protection locked="0"/>
    </xf>
    <xf numFmtId="0" fontId="24" fillId="0" borderId="43" xfId="0" applyFont="1" applyBorder="1" applyAlignment="1" applyProtection="1">
      <alignment wrapText="1" readingOrder="1"/>
      <protection locked="0"/>
    </xf>
    <xf numFmtId="204" fontId="24" fillId="0" borderId="54" xfId="0" applyNumberFormat="1" applyFont="1" applyFill="1" applyBorder="1" applyAlignment="1" applyProtection="1">
      <alignment horizontal="right" wrapText="1" readingOrder="1"/>
      <protection locked="0"/>
    </xf>
    <xf numFmtId="3" fontId="24" fillId="0" borderId="36" xfId="0" applyNumberFormat="1" applyFont="1" applyFill="1" applyBorder="1" applyAlignment="1" applyProtection="1">
      <alignment horizontal="right" wrapText="1" readingOrder="1"/>
      <protection locked="0"/>
    </xf>
    <xf numFmtId="199" fontId="24" fillId="0" borderId="36" xfId="63" applyNumberFormat="1" applyFont="1" applyFill="1" applyBorder="1" applyAlignment="1" applyProtection="1">
      <alignment horizontal="right" wrapText="1" readingOrder="1"/>
      <protection locked="0"/>
    </xf>
    <xf numFmtId="204" fontId="24" fillId="0" borderId="43" xfId="0" applyNumberFormat="1" applyFont="1" applyFill="1" applyBorder="1" applyAlignment="1" applyProtection="1">
      <alignment horizontal="right" wrapText="1" readingOrder="1"/>
      <protection locked="0"/>
    </xf>
    <xf numFmtId="190" fontId="24" fillId="0" borderId="36" xfId="0" applyNumberFormat="1" applyFont="1" applyFill="1" applyBorder="1" applyAlignment="1" applyProtection="1">
      <alignment horizontal="right" wrapText="1" readingOrder="1"/>
      <protection locked="0"/>
    </xf>
    <xf numFmtId="199" fontId="24" fillId="0" borderId="55" xfId="63" applyNumberFormat="1" applyFont="1" applyFill="1" applyBorder="1" applyAlignment="1" applyProtection="1">
      <alignment horizontal="right" wrapText="1" readingOrder="1"/>
      <protection locked="0"/>
    </xf>
    <xf numFmtId="0" fontId="24" fillId="0" borderId="36" xfId="0" applyFont="1" applyFill="1" applyBorder="1" applyAlignment="1" applyProtection="1">
      <alignment horizontal="right" wrapText="1" readingOrder="1"/>
      <protection locked="0"/>
    </xf>
    <xf numFmtId="0" fontId="0" fillId="0" borderId="36" xfId="0" applyFont="1" applyFill="1" applyBorder="1" applyAlignment="1" applyProtection="1">
      <alignment horizontal="right" wrapText="1" readingOrder="1"/>
      <protection locked="0"/>
    </xf>
    <xf numFmtId="0" fontId="24" fillId="0" borderId="55" xfId="0" applyFont="1" applyFill="1" applyBorder="1" applyAlignment="1" applyProtection="1">
      <alignment horizontal="right" vertical="top" wrapText="1" readingOrder="1"/>
      <protection locked="0"/>
    </xf>
    <xf numFmtId="189" fontId="0" fillId="0" borderId="0" xfId="0" applyNumberFormat="1" applyAlignment="1">
      <alignment/>
    </xf>
    <xf numFmtId="0" fontId="24" fillId="0" borderId="34" xfId="0" applyFont="1" applyBorder="1" applyAlignment="1" applyProtection="1">
      <alignment wrapText="1" readingOrder="1"/>
      <protection locked="0"/>
    </xf>
    <xf numFmtId="204" fontId="24" fillId="0" borderId="34" xfId="0" applyNumberFormat="1" applyFont="1" applyFill="1" applyBorder="1" applyAlignment="1" applyProtection="1">
      <alignment horizontal="right" wrapText="1" readingOrder="1"/>
      <protection locked="0"/>
    </xf>
    <xf numFmtId="3" fontId="24" fillId="0" borderId="0" xfId="0" applyNumberFormat="1" applyFont="1" applyFill="1" applyAlignment="1" applyProtection="1">
      <alignment horizontal="right" wrapText="1" readingOrder="1"/>
      <protection locked="0"/>
    </xf>
    <xf numFmtId="199" fontId="24" fillId="0" borderId="0" xfId="63" applyNumberFormat="1" applyFont="1" applyFill="1" applyAlignment="1" applyProtection="1">
      <alignment horizontal="right" wrapText="1" readingOrder="1"/>
      <protection locked="0"/>
    </xf>
    <xf numFmtId="204" fontId="24" fillId="0" borderId="42" xfId="0" applyNumberFormat="1" applyFont="1" applyFill="1" applyBorder="1" applyAlignment="1" applyProtection="1">
      <alignment horizontal="right" wrapText="1" readingOrder="1"/>
      <protection locked="0"/>
    </xf>
    <xf numFmtId="190" fontId="24" fillId="0" borderId="0" xfId="0" applyNumberFormat="1" applyFont="1" applyFill="1" applyBorder="1" applyAlignment="1" applyProtection="1">
      <alignment horizontal="right" wrapText="1" readingOrder="1"/>
      <protection locked="0"/>
    </xf>
    <xf numFmtId="199" fontId="24" fillId="0" borderId="47" xfId="63" applyNumberFormat="1" applyFont="1" applyFill="1" applyBorder="1" applyAlignment="1" applyProtection="1">
      <alignment horizontal="right" wrapText="1" readingOrder="1"/>
      <protection locked="0"/>
    </xf>
    <xf numFmtId="0" fontId="24" fillId="0" borderId="0" xfId="0" applyFont="1" applyFill="1" applyBorder="1" applyAlignment="1" applyProtection="1">
      <alignment horizontal="right" wrapText="1" readingOrder="1"/>
      <protection locked="0"/>
    </xf>
    <xf numFmtId="0" fontId="0" fillId="0" borderId="0" xfId="0" applyFont="1" applyFill="1" applyAlignment="1" applyProtection="1">
      <alignment horizontal="right" wrapText="1" readingOrder="1"/>
      <protection locked="0"/>
    </xf>
    <xf numFmtId="0" fontId="24" fillId="0" borderId="56" xfId="0" applyFont="1" applyFill="1" applyBorder="1" applyAlignment="1" applyProtection="1">
      <alignment horizontal="right" vertical="top" wrapText="1" readingOrder="1"/>
      <protection locked="0"/>
    </xf>
    <xf numFmtId="199" fontId="24" fillId="0" borderId="0" xfId="63" applyNumberFormat="1" applyFont="1" applyAlignment="1" applyProtection="1">
      <alignment horizontal="right" vertical="top" wrapText="1" readingOrder="1"/>
      <protection locked="0"/>
    </xf>
    <xf numFmtId="190" fontId="24" fillId="0" borderId="0" xfId="50" applyNumberFormat="1" applyFont="1" applyFill="1" applyBorder="1" applyAlignment="1" applyProtection="1">
      <alignment horizontal="right" wrapText="1" readingOrder="1"/>
      <protection locked="0"/>
    </xf>
    <xf numFmtId="208" fontId="24" fillId="0" borderId="0" xfId="0" applyNumberFormat="1" applyFont="1" applyFill="1" applyBorder="1" applyAlignment="1" applyProtection="1">
      <alignment horizontal="right" wrapText="1" readingOrder="1"/>
      <protection locked="0"/>
    </xf>
    <xf numFmtId="191" fontId="24" fillId="0" borderId="0" xfId="0" applyNumberFormat="1" applyFont="1" applyFill="1" applyAlignment="1" applyProtection="1">
      <alignment horizontal="right" wrapText="1" readingOrder="1"/>
      <protection locked="0"/>
    </xf>
    <xf numFmtId="199" fontId="24" fillId="0" borderId="56" xfId="63" applyNumberFormat="1" applyFont="1" applyFill="1" applyBorder="1" applyAlignment="1" applyProtection="1">
      <alignment horizontal="right" vertical="top" wrapText="1" readingOrder="1"/>
      <protection locked="0"/>
    </xf>
    <xf numFmtId="9" fontId="0" fillId="0" borderId="0" xfId="63" applyFont="1" applyAlignment="1">
      <alignment/>
    </xf>
    <xf numFmtId="0" fontId="25" fillId="0" borderId="34" xfId="0" applyFont="1" applyBorder="1" applyAlignment="1" applyProtection="1">
      <alignment wrapText="1" readingOrder="1"/>
      <protection locked="0"/>
    </xf>
    <xf numFmtId="204" fontId="25" fillId="0" borderId="34" xfId="0" applyNumberFormat="1" applyFont="1" applyFill="1" applyBorder="1" applyAlignment="1" applyProtection="1">
      <alignment horizontal="right" wrapText="1" readingOrder="1"/>
      <protection locked="0"/>
    </xf>
    <xf numFmtId="3" fontId="25" fillId="0" borderId="0" xfId="0" applyNumberFormat="1" applyFont="1" applyFill="1" applyAlignment="1" applyProtection="1">
      <alignment horizontal="right" wrapText="1" readingOrder="1"/>
      <protection locked="0"/>
    </xf>
    <xf numFmtId="204" fontId="25" fillId="0" borderId="42" xfId="0" applyNumberFormat="1" applyFont="1" applyFill="1" applyBorder="1" applyAlignment="1" applyProtection="1">
      <alignment horizontal="right" wrapText="1" readingOrder="1"/>
      <protection locked="0"/>
    </xf>
    <xf numFmtId="190" fontId="25" fillId="0" borderId="0" xfId="50" applyNumberFormat="1" applyFont="1" applyFill="1" applyBorder="1" applyAlignment="1" applyProtection="1">
      <alignment horizontal="right" wrapText="1" readingOrder="1"/>
      <protection locked="0"/>
    </xf>
    <xf numFmtId="204" fontId="24" fillId="0" borderId="42" xfId="59" applyNumberFormat="1" applyFont="1" applyFill="1" applyBorder="1" applyAlignment="1" applyProtection="1">
      <alignment horizontal="right" wrapText="1" readingOrder="1"/>
      <protection locked="0"/>
    </xf>
    <xf numFmtId="204" fontId="25" fillId="0" borderId="42" xfId="59" applyNumberFormat="1" applyFont="1" applyFill="1" applyBorder="1" applyAlignment="1" applyProtection="1">
      <alignment horizontal="right" wrapText="1" readingOrder="1"/>
      <protection locked="0"/>
    </xf>
    <xf numFmtId="3" fontId="0" fillId="0" borderId="0" xfId="0" applyNumberFormat="1" applyFont="1" applyFill="1" applyAlignment="1" applyProtection="1">
      <alignment horizontal="right" wrapText="1" readingOrder="1"/>
      <protection locked="0"/>
    </xf>
    <xf numFmtId="190" fontId="0" fillId="0" borderId="0" xfId="50" applyNumberFormat="1" applyFont="1" applyFill="1" applyBorder="1" applyAlignment="1" applyProtection="1">
      <alignment horizontal="right" wrapText="1" readingOrder="1"/>
      <protection locked="0"/>
    </xf>
    <xf numFmtId="191" fontId="48" fillId="0" borderId="0" xfId="0" applyNumberFormat="1" applyFont="1" applyFill="1" applyAlignment="1" applyProtection="1">
      <alignment horizontal="right" wrapText="1" readingOrder="1"/>
      <protection locked="0"/>
    </xf>
    <xf numFmtId="0" fontId="25" fillId="0" borderId="42" xfId="0" applyFont="1" applyFill="1" applyBorder="1" applyAlignment="1" applyProtection="1">
      <alignment horizontal="right" wrapText="1" readingOrder="1"/>
      <protection locked="0"/>
    </xf>
    <xf numFmtId="0" fontId="25" fillId="0" borderId="34" xfId="0" applyFont="1" applyFill="1" applyBorder="1" applyAlignment="1" applyProtection="1">
      <alignment horizontal="right" wrapText="1" readingOrder="1"/>
      <protection locked="0"/>
    </xf>
    <xf numFmtId="3" fontId="25" fillId="0" borderId="0" xfId="0" applyNumberFormat="1" applyFont="1" applyAlignment="1" applyProtection="1">
      <alignment wrapText="1" readingOrder="1"/>
      <protection locked="0"/>
    </xf>
    <xf numFmtId="0" fontId="25" fillId="0" borderId="43" xfId="0" applyFont="1" applyFill="1" applyBorder="1" applyAlignment="1" applyProtection="1">
      <alignment horizontal="right" wrapText="1" readingOrder="1"/>
      <protection locked="0"/>
    </xf>
    <xf numFmtId="190" fontId="0" fillId="0" borderId="36" xfId="50" applyNumberFormat="1" applyFont="1" applyFill="1" applyBorder="1" applyAlignment="1" applyProtection="1">
      <alignment horizontal="right" wrapText="1" readingOrder="1"/>
      <protection locked="0"/>
    </xf>
    <xf numFmtId="0" fontId="25" fillId="0" borderId="55" xfId="0" applyFont="1" applyFill="1" applyBorder="1" applyAlignment="1" applyProtection="1">
      <alignment horizontal="right" wrapText="1" readingOrder="1"/>
      <protection locked="0"/>
    </xf>
    <xf numFmtId="0" fontId="25" fillId="0" borderId="0" xfId="0" applyFont="1" applyFill="1" applyBorder="1" applyAlignment="1" applyProtection="1">
      <alignment horizontal="right" wrapText="1" readingOrder="1"/>
      <protection locked="0"/>
    </xf>
    <xf numFmtId="0" fontId="25" fillId="0" borderId="56" xfId="0" applyFont="1" applyFill="1" applyBorder="1" applyAlignment="1" applyProtection="1">
      <alignment horizontal="right" vertical="top" wrapText="1" readingOrder="1"/>
      <protection locked="0"/>
    </xf>
    <xf numFmtId="190" fontId="12" fillId="34" borderId="10" xfId="50" applyNumberFormat="1" applyFont="1" applyFill="1" applyBorder="1" applyAlignment="1">
      <alignment horizontal="center" vertical="center"/>
    </xf>
    <xf numFmtId="190" fontId="7" fillId="33" borderId="0" xfId="50" applyNumberFormat="1" applyFont="1" applyFill="1" applyAlignment="1">
      <alignment/>
    </xf>
    <xf numFmtId="0" fontId="69" fillId="33" borderId="0" xfId="0" applyFont="1" applyFill="1" applyAlignment="1">
      <alignment horizontal="right"/>
    </xf>
    <xf numFmtId="0" fontId="49" fillId="0" borderId="0" xfId="0" applyFont="1" applyAlignment="1">
      <alignment horizontal="center" vertical="center"/>
    </xf>
    <xf numFmtId="0" fontId="119" fillId="0" borderId="57" xfId="0" applyFont="1" applyBorder="1" applyAlignment="1">
      <alignment horizontal="center" vertical="center"/>
    </xf>
    <xf numFmtId="3" fontId="119" fillId="0" borderId="18" xfId="0" applyNumberFormat="1" applyFont="1" applyBorder="1" applyAlignment="1">
      <alignment horizontal="center" vertical="center"/>
    </xf>
    <xf numFmtId="9" fontId="119" fillId="0" borderId="18" xfId="0" applyNumberFormat="1" applyFont="1" applyBorder="1" applyAlignment="1">
      <alignment horizontal="center" vertical="center"/>
    </xf>
    <xf numFmtId="0" fontId="44" fillId="0" borderId="0" xfId="0" applyFont="1" applyAlignment="1">
      <alignment horizontal="justify" vertical="center"/>
    </xf>
    <xf numFmtId="0" fontId="120" fillId="0" borderId="26" xfId="0" applyFont="1" applyBorder="1" applyAlignment="1">
      <alignment horizontal="center" vertical="center" wrapText="1"/>
    </xf>
    <xf numFmtId="0" fontId="120" fillId="0" borderId="58" xfId="0" applyFont="1" applyBorder="1" applyAlignment="1">
      <alignment horizontal="center" vertical="center" wrapText="1"/>
    </xf>
    <xf numFmtId="3" fontId="3" fillId="33" borderId="0" xfId="0" applyNumberFormat="1" applyFont="1" applyFill="1" applyAlignment="1">
      <alignment/>
    </xf>
    <xf numFmtId="0" fontId="38" fillId="33" borderId="0" xfId="0" applyFont="1" applyFill="1" applyBorder="1" applyAlignment="1">
      <alignment horizontal="justify" vertical="center" wrapText="1"/>
    </xf>
    <xf numFmtId="0" fontId="121" fillId="33" borderId="0" xfId="0" applyFont="1" applyFill="1" applyBorder="1" applyAlignment="1">
      <alignment horizontal="center" wrapText="1"/>
    </xf>
    <xf numFmtId="0" fontId="118" fillId="33" borderId="0" xfId="0" applyFont="1" applyFill="1" applyBorder="1" applyAlignment="1">
      <alignment horizontal="center" wrapText="1"/>
    </xf>
    <xf numFmtId="0" fontId="86" fillId="33" borderId="0" xfId="0" applyFont="1" applyFill="1" applyBorder="1" applyAlignment="1">
      <alignment horizontal="center" vertical="center"/>
    </xf>
    <xf numFmtId="0" fontId="34" fillId="33" borderId="0" xfId="61" applyFont="1" applyFill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15" fillId="0" borderId="0" xfId="0" applyFont="1" applyAlignment="1" applyProtection="1">
      <alignment vertical="top" wrapText="1" readingOrder="1"/>
      <protection locked="0"/>
    </xf>
    <xf numFmtId="0" fontId="24" fillId="0" borderId="45" xfId="0" applyFont="1" applyBorder="1" applyAlignment="1" applyProtection="1">
      <alignment horizontal="left" vertical="top" wrapText="1" readingOrder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24" fillId="0" borderId="45" xfId="0" applyFont="1" applyBorder="1" applyAlignment="1" applyProtection="1">
      <alignment horizontal="center" vertical="top" wrapText="1" readingOrder="1"/>
      <protection locked="0"/>
    </xf>
    <xf numFmtId="0" fontId="14" fillId="0" borderId="0" xfId="0" applyFont="1" applyFill="1" applyAlignment="1" applyProtection="1">
      <alignment vertical="top" wrapText="1" readingOrder="1"/>
      <protection locked="0"/>
    </xf>
    <xf numFmtId="0" fontId="0" fillId="0" borderId="0" xfId="0" applyFill="1" applyAlignment="1">
      <alignment/>
    </xf>
    <xf numFmtId="49" fontId="14" fillId="0" borderId="0" xfId="0" applyNumberFormat="1" applyFont="1" applyFill="1" applyAlignment="1" applyProtection="1">
      <alignment vertical="top" wrapText="1" readingOrder="1"/>
      <protection locked="0"/>
    </xf>
    <xf numFmtId="49" fontId="0" fillId="0" borderId="0" xfId="0" applyNumberFormat="1" applyFill="1" applyAlignment="1">
      <alignment/>
    </xf>
    <xf numFmtId="0" fontId="14" fillId="0" borderId="44" xfId="0" applyFont="1" applyBorder="1" applyAlignment="1" applyProtection="1">
      <alignment vertical="top" wrapText="1" readingOrder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40" fillId="0" borderId="0" xfId="0" applyFont="1" applyAlignment="1" applyProtection="1">
      <alignment horizontal="center" vertical="top" wrapText="1" readingOrder="1"/>
      <protection locked="0"/>
    </xf>
    <xf numFmtId="0" fontId="24" fillId="0" borderId="46" xfId="0" applyFont="1" applyBorder="1" applyAlignment="1" applyProtection="1">
      <alignment horizontal="center" vertical="top" wrapText="1" readingOrder="1"/>
      <protection locked="0"/>
    </xf>
    <xf numFmtId="0" fontId="0" fillId="0" borderId="59" xfId="0" applyBorder="1" applyAlignment="1">
      <alignment/>
    </xf>
    <xf numFmtId="0" fontId="24" fillId="0" borderId="34" xfId="0" applyFont="1" applyBorder="1" applyAlignment="1" applyProtection="1">
      <alignment horizontal="center" vertical="top" wrapText="1" readingOrder="1"/>
      <protection locked="0"/>
    </xf>
    <xf numFmtId="0" fontId="0" fillId="0" borderId="0" xfId="0" applyBorder="1" applyAlignment="1">
      <alignment/>
    </xf>
    <xf numFmtId="0" fontId="50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 wrapText="1"/>
    </xf>
    <xf numFmtId="0" fontId="12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6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justify" vertical="top" wrapText="1"/>
    </xf>
    <xf numFmtId="0" fontId="3" fillId="33" borderId="0" xfId="0" applyFont="1" applyFill="1" applyAlignment="1">
      <alignment horizontal="center" vertical="center"/>
    </xf>
    <xf numFmtId="0" fontId="72" fillId="33" borderId="0" xfId="0" applyFont="1" applyFill="1" applyBorder="1" applyAlignment="1">
      <alignment horizontal="center" vertical="center"/>
    </xf>
    <xf numFmtId="0" fontId="16" fillId="0" borderId="60" xfId="58" applyFont="1" applyFill="1" applyBorder="1" applyAlignment="1">
      <alignment horizontal="left" vertical="top" wrapText="1"/>
      <protection/>
    </xf>
    <xf numFmtId="0" fontId="16" fillId="0" borderId="61" xfId="58" applyFont="1" applyFill="1" applyBorder="1" applyAlignment="1">
      <alignment horizontal="left" vertical="top" wrapText="1"/>
      <protection/>
    </xf>
    <xf numFmtId="0" fontId="16" fillId="0" borderId="58" xfId="58" applyFont="1" applyFill="1" applyBorder="1" applyAlignment="1">
      <alignment horizontal="left" vertical="top" wrapText="1"/>
      <protection/>
    </xf>
    <xf numFmtId="0" fontId="16" fillId="0" borderId="32" xfId="58" applyFont="1" applyFill="1" applyBorder="1" applyAlignment="1">
      <alignment horizontal="left" vertical="top" wrapText="1"/>
      <protection/>
    </xf>
    <xf numFmtId="0" fontId="16" fillId="0" borderId="16" xfId="58" applyFont="1" applyFill="1" applyBorder="1" applyAlignment="1">
      <alignment horizontal="left" vertical="top" wrapText="1"/>
      <protection/>
    </xf>
    <xf numFmtId="0" fontId="10" fillId="0" borderId="23" xfId="58" applyFont="1" applyFill="1" applyBorder="1" applyAlignment="1">
      <alignment horizontal="left" vertical="top" wrapText="1"/>
      <protection/>
    </xf>
    <xf numFmtId="0" fontId="10" fillId="0" borderId="17" xfId="58" applyFont="1" applyFill="1" applyBorder="1" applyAlignment="1">
      <alignment horizontal="left" vertical="top" wrapText="1"/>
      <protection/>
    </xf>
    <xf numFmtId="0" fontId="10" fillId="0" borderId="24" xfId="58" applyFont="1" applyFill="1" applyBorder="1" applyAlignment="1">
      <alignment horizontal="left" vertical="top" wrapText="1"/>
      <protection/>
    </xf>
    <xf numFmtId="0" fontId="10" fillId="0" borderId="18" xfId="58" applyFont="1" applyFill="1" applyBorder="1" applyAlignment="1">
      <alignment horizontal="left" vertical="top" wrapText="1"/>
      <protection/>
    </xf>
    <xf numFmtId="0" fontId="16" fillId="0" borderId="60" xfId="58" applyFont="1" applyFill="1" applyBorder="1" applyAlignment="1">
      <alignment horizontal="center" vertical="top" wrapText="1"/>
      <protection/>
    </xf>
    <xf numFmtId="0" fontId="16" fillId="0" borderId="58" xfId="58" applyFont="1" applyFill="1" applyBorder="1" applyAlignment="1">
      <alignment horizontal="center" vertical="top" wrapText="1"/>
      <protection/>
    </xf>
    <xf numFmtId="0" fontId="16" fillId="0" borderId="23" xfId="58" applyFont="1" applyFill="1" applyBorder="1" applyAlignment="1">
      <alignment horizontal="left" vertical="top" wrapText="1"/>
      <protection/>
    </xf>
    <xf numFmtId="0" fontId="16" fillId="0" borderId="17" xfId="58" applyFont="1" applyFill="1" applyBorder="1" applyAlignment="1">
      <alignment horizontal="left" vertical="top" wrapText="1"/>
      <protection/>
    </xf>
    <xf numFmtId="0" fontId="16" fillId="0" borderId="0" xfId="58" applyFont="1" applyFill="1" applyBorder="1" applyAlignment="1">
      <alignment vertical="top" wrapText="1"/>
      <protection/>
    </xf>
    <xf numFmtId="0" fontId="16" fillId="0" borderId="25" xfId="58" applyFont="1" applyFill="1" applyBorder="1" applyAlignment="1">
      <alignment vertical="top" wrapText="1"/>
      <protection/>
    </xf>
    <xf numFmtId="0" fontId="108" fillId="0" borderId="0" xfId="0" applyFont="1" applyAlignment="1">
      <alignment horizontal="center"/>
    </xf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Alignment="1" quotePrefix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36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28" fillId="0" borderId="0" xfId="0" applyFont="1" applyAlignment="1" applyProtection="1">
      <alignment horizontal="center" vertical="center" wrapText="1" readingOrder="1"/>
      <protection locked="0"/>
    </xf>
    <xf numFmtId="0" fontId="29" fillId="0" borderId="0" xfId="0" applyFont="1" applyAlignment="1">
      <alignment vertical="center"/>
    </xf>
    <xf numFmtId="0" fontId="30" fillId="0" borderId="0" xfId="0" applyFont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 vertical="center"/>
    </xf>
    <xf numFmtId="0" fontId="31" fillId="0" borderId="0" xfId="0" applyFont="1" applyAlignment="1" applyProtection="1">
      <alignment horizontal="left" vertical="center" wrapText="1" readingOrder="1"/>
      <protection locked="0"/>
    </xf>
    <xf numFmtId="0" fontId="31" fillId="0" borderId="45" xfId="0" applyFont="1" applyBorder="1" applyAlignment="1" applyProtection="1">
      <alignment horizontal="left" vertical="center" wrapText="1" readingOrder="1"/>
      <protection locked="0"/>
    </xf>
    <xf numFmtId="0" fontId="0" fillId="0" borderId="4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32" fillId="0" borderId="44" xfId="0" applyFont="1" applyBorder="1" applyAlignment="1" applyProtection="1">
      <alignment vertical="center" wrapText="1" readingOrder="1"/>
      <protection locked="0"/>
    </xf>
    <xf numFmtId="0" fontId="0" fillId="0" borderId="44" xfId="0" applyFont="1" applyBorder="1" applyAlignment="1" applyProtection="1">
      <alignment vertical="center" wrapText="1"/>
      <protection locked="0"/>
    </xf>
    <xf numFmtId="0" fontId="110" fillId="33" borderId="59" xfId="57" applyFont="1" applyFill="1" applyBorder="1" applyAlignment="1">
      <alignment horizontal="center" vertical="center" wrapText="1"/>
      <protection/>
    </xf>
    <xf numFmtId="0" fontId="110" fillId="33" borderId="36" xfId="57" applyFont="1" applyFill="1" applyBorder="1" applyAlignment="1">
      <alignment horizontal="center" vertical="center" wrapText="1"/>
      <protection/>
    </xf>
    <xf numFmtId="0" fontId="110" fillId="33" borderId="35" xfId="57" applyFont="1" applyFill="1" applyBorder="1" applyAlignment="1">
      <alignment horizontal="center" vertical="center" wrapText="1"/>
      <protection/>
    </xf>
    <xf numFmtId="0" fontId="31" fillId="0" borderId="0" xfId="0" applyFont="1" applyAlignment="1" applyProtection="1">
      <alignment horizontal="left" vertical="top" wrapText="1" readingOrder="1"/>
      <protection locked="0"/>
    </xf>
    <xf numFmtId="0" fontId="0" fillId="0" borderId="0" xfId="0" applyFont="1" applyAlignment="1">
      <alignment/>
    </xf>
    <xf numFmtId="0" fontId="31" fillId="0" borderId="45" xfId="0" applyFont="1" applyBorder="1" applyAlignment="1" applyProtection="1">
      <alignment horizontal="left" vertical="top" wrapText="1" readingOrder="1"/>
      <protection locked="0"/>
    </xf>
    <xf numFmtId="0" fontId="0" fillId="0" borderId="45" xfId="0" applyFont="1" applyBorder="1" applyAlignment="1" applyProtection="1">
      <alignment vertical="top" wrapText="1"/>
      <protection locked="0"/>
    </xf>
    <xf numFmtId="0" fontId="31" fillId="0" borderId="45" xfId="0" applyFont="1" applyFill="1" applyBorder="1" applyAlignment="1" applyProtection="1">
      <alignment horizontal="left" vertical="top" wrapText="1" readingOrder="1"/>
      <protection locked="0"/>
    </xf>
    <xf numFmtId="0" fontId="0" fillId="0" borderId="45" xfId="0" applyFont="1" applyFill="1" applyBorder="1" applyAlignment="1" applyProtection="1">
      <alignment vertical="top" wrapText="1"/>
      <protection locked="0"/>
    </xf>
    <xf numFmtId="0" fontId="32" fillId="0" borderId="44" xfId="0" applyFont="1" applyBorder="1" applyAlignment="1" applyProtection="1">
      <alignment vertical="center" readingOrder="1"/>
      <protection locked="0"/>
    </xf>
    <xf numFmtId="0" fontId="0" fillId="0" borderId="44" xfId="0" applyFont="1" applyBorder="1" applyAlignment="1" applyProtection="1">
      <alignment vertical="center"/>
      <protection locked="0"/>
    </xf>
    <xf numFmtId="0" fontId="30" fillId="0" borderId="0" xfId="0" applyFont="1" applyAlignment="1" applyProtection="1">
      <alignment horizontal="center" vertical="top" wrapText="1" readingOrder="1"/>
      <protection locked="0"/>
    </xf>
    <xf numFmtId="0" fontId="39" fillId="0" borderId="0" xfId="0" applyFont="1" applyAlignment="1" applyProtection="1">
      <alignment horizontal="left" vertical="top" wrapText="1" readingOrder="1"/>
      <protection locked="0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Millares 2" xfId="52"/>
    <cellStyle name="Millares 3" xfId="53"/>
    <cellStyle name="Currency" xfId="54"/>
    <cellStyle name="Currency [0]" xfId="55"/>
    <cellStyle name="Neutral" xfId="56"/>
    <cellStyle name="Normal 2" xfId="57"/>
    <cellStyle name="Normal 2 2" xfId="58"/>
    <cellStyle name="Normal 3" xfId="59"/>
    <cellStyle name="Normal_Hoja1" xfId="60"/>
    <cellStyle name="Normal_indice" xfId="61"/>
    <cellStyle name="Notas" xfId="62"/>
    <cellStyle name="Percent" xfId="63"/>
    <cellStyle name="Porcentaje 2" xfId="64"/>
    <cellStyle name="Porcentaje 3" xfId="65"/>
    <cellStyle name="Porcentual 2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304800</xdr:colOff>
      <xdr:row>8</xdr:row>
      <xdr:rowOff>28575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288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1</xdr:col>
      <xdr:colOff>476250</xdr:colOff>
      <xdr:row>29</xdr:row>
      <xdr:rowOff>57150</xdr:rowOff>
    </xdr:to>
    <xdr:pic>
      <xdr:nvPicPr>
        <xdr:cNvPr id="2" name="Picture 41" descr="p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534400"/>
          <a:ext cx="12382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anales\AppData\Local\Microsoft\Windows\INetCache\Content.Outlook\MSN5P7U2\01.%20Cultivos%202015%20-%20Tabulados_CA2015-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C1"/>
      <sheetName val="C2"/>
      <sheetName val="C3"/>
      <sheetName val="C4"/>
      <sheetName val="C5"/>
    </sheetNames>
    <sheetDataSet>
      <sheetData sheetId="1">
        <row r="16">
          <cell r="C16">
            <v>26540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4"/>
  <sheetViews>
    <sheetView showGridLines="0" zoomScalePageLayoutView="0" workbookViewId="0" topLeftCell="A8">
      <selection activeCell="A1" sqref="A1"/>
    </sheetView>
  </sheetViews>
  <sheetFormatPr defaultColWidth="11.421875" defaultRowHeight="12.75"/>
  <cols>
    <col min="1" max="2" width="11.421875" style="213" customWidth="1"/>
    <col min="3" max="3" width="10.7109375" style="213" customWidth="1"/>
    <col min="4" max="6" width="11.421875" style="213" customWidth="1"/>
    <col min="7" max="7" width="11.140625" style="213" customWidth="1"/>
    <col min="8" max="8" width="12.00390625" style="213" customWidth="1"/>
    <col min="9" max="10" width="11.421875" style="213" customWidth="1"/>
    <col min="11" max="11" width="31.28125" style="213" customWidth="1"/>
    <col min="12" max="16384" width="11.421875" style="213" customWidth="1"/>
  </cols>
  <sheetData>
    <row r="1" spans="1:7" ht="15">
      <c r="A1" s="211"/>
      <c r="B1" s="212"/>
      <c r="C1" s="212"/>
      <c r="D1" s="212"/>
      <c r="E1" s="212"/>
      <c r="F1" s="212"/>
      <c r="G1" s="212"/>
    </row>
    <row r="2" spans="1:7" ht="14.25">
      <c r="A2" s="212"/>
      <c r="B2" s="212"/>
      <c r="C2" s="212"/>
      <c r="D2" s="212"/>
      <c r="E2" s="212"/>
      <c r="F2" s="212"/>
      <c r="G2" s="212"/>
    </row>
    <row r="3" spans="1:7" ht="15">
      <c r="A3" s="211"/>
      <c r="B3" s="212"/>
      <c r="C3" s="212"/>
      <c r="D3" s="212"/>
      <c r="E3" s="212"/>
      <c r="F3" s="212"/>
      <c r="G3" s="212"/>
    </row>
    <row r="4" spans="1:7" ht="14.25">
      <c r="A4" s="212"/>
      <c r="B4" s="212"/>
      <c r="C4" s="212"/>
      <c r="D4" s="214"/>
      <c r="E4" s="212"/>
      <c r="F4" s="212"/>
      <c r="G4" s="212"/>
    </row>
    <row r="5" spans="1:7" ht="15">
      <c r="A5" s="211"/>
      <c r="B5" s="212"/>
      <c r="C5" s="212"/>
      <c r="D5" s="215"/>
      <c r="E5" s="212"/>
      <c r="F5" s="212"/>
      <c r="G5" s="212"/>
    </row>
    <row r="6" spans="1:7" ht="15">
      <c r="A6" s="211"/>
      <c r="B6" s="212"/>
      <c r="C6" s="212"/>
      <c r="D6" s="212"/>
      <c r="E6" s="212"/>
      <c r="F6" s="212"/>
      <c r="G6" s="212"/>
    </row>
    <row r="7" spans="1:7" ht="15">
      <c r="A7" s="211"/>
      <c r="B7" s="212"/>
      <c r="C7" s="212"/>
      <c r="D7" s="212"/>
      <c r="E7" s="212"/>
      <c r="F7" s="212"/>
      <c r="G7" s="212"/>
    </row>
    <row r="8" spans="1:7" ht="14.25">
      <c r="A8" s="212"/>
      <c r="B8" s="212"/>
      <c r="C8" s="212"/>
      <c r="D8" s="214"/>
      <c r="E8" s="212"/>
      <c r="F8" s="212"/>
      <c r="G8" s="212"/>
    </row>
    <row r="9" spans="1:7" ht="15">
      <c r="A9" s="216"/>
      <c r="B9" s="212"/>
      <c r="C9" s="212"/>
      <c r="D9" s="212"/>
      <c r="E9" s="212"/>
      <c r="F9" s="212"/>
      <c r="G9" s="212"/>
    </row>
    <row r="10" spans="1:7" ht="15">
      <c r="A10" s="216"/>
      <c r="B10" s="212"/>
      <c r="C10" s="212"/>
      <c r="D10" s="212"/>
      <c r="E10" s="212"/>
      <c r="F10" s="212"/>
      <c r="G10" s="212"/>
    </row>
    <row r="11" spans="1:7" ht="23.25">
      <c r="A11" s="216"/>
      <c r="B11" s="217"/>
      <c r="C11" s="367" t="s">
        <v>319</v>
      </c>
      <c r="D11" s="367"/>
      <c r="E11" s="367"/>
      <c r="F11" s="367"/>
      <c r="G11" s="367"/>
    </row>
    <row r="12" spans="1:8" ht="23.25">
      <c r="A12" s="212"/>
      <c r="B12" s="217"/>
      <c r="C12" s="367" t="s">
        <v>318</v>
      </c>
      <c r="D12" s="367"/>
      <c r="E12" s="367"/>
      <c r="F12" s="367"/>
      <c r="G12" s="367"/>
      <c r="H12" s="218"/>
    </row>
    <row r="14" spans="1:12" ht="14.25">
      <c r="A14" s="368"/>
      <c r="B14" s="368"/>
      <c r="C14" s="368"/>
      <c r="D14" s="368"/>
      <c r="E14" s="368"/>
      <c r="F14" s="368"/>
      <c r="G14" s="219"/>
      <c r="J14" s="366"/>
      <c r="K14" s="366"/>
      <c r="L14" s="366"/>
    </row>
    <row r="15" spans="1:12" ht="15.75">
      <c r="A15" s="259"/>
      <c r="B15" s="262" t="s">
        <v>383</v>
      </c>
      <c r="C15" s="259"/>
      <c r="D15" s="259"/>
      <c r="E15" s="259"/>
      <c r="F15" s="242" t="s">
        <v>326</v>
      </c>
      <c r="G15" s="219"/>
      <c r="J15" s="258"/>
      <c r="K15" s="258"/>
      <c r="L15" s="258"/>
    </row>
    <row r="16" spans="1:256" s="241" customFormat="1" ht="48" customHeight="1">
      <c r="A16" s="237"/>
      <c r="B16" s="236" t="s">
        <v>320</v>
      </c>
      <c r="C16" s="237"/>
      <c r="D16" s="237"/>
      <c r="E16" s="243"/>
      <c r="F16" s="242" t="s">
        <v>326</v>
      </c>
      <c r="G16" s="239"/>
      <c r="H16" s="240"/>
      <c r="I16" s="240"/>
      <c r="J16" s="365"/>
      <c r="K16" s="365"/>
      <c r="L16" s="365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  <c r="AM16" s="240"/>
      <c r="AN16" s="240"/>
      <c r="AO16" s="240"/>
      <c r="AP16" s="240"/>
      <c r="AQ16" s="240"/>
      <c r="AR16" s="240"/>
      <c r="AS16" s="240"/>
      <c r="AT16" s="240"/>
      <c r="AU16" s="240"/>
      <c r="AV16" s="240"/>
      <c r="AW16" s="240"/>
      <c r="AX16" s="240"/>
      <c r="AY16" s="240"/>
      <c r="AZ16" s="240"/>
      <c r="BA16" s="240"/>
      <c r="BB16" s="240"/>
      <c r="BC16" s="240"/>
      <c r="BD16" s="240"/>
      <c r="BE16" s="240"/>
      <c r="BF16" s="240"/>
      <c r="BG16" s="240"/>
      <c r="BH16" s="240"/>
      <c r="BI16" s="240"/>
      <c r="BJ16" s="240"/>
      <c r="BK16" s="240"/>
      <c r="BL16" s="240"/>
      <c r="BM16" s="240"/>
      <c r="BN16" s="240"/>
      <c r="BO16" s="240"/>
      <c r="BP16" s="240"/>
      <c r="BQ16" s="240"/>
      <c r="BR16" s="240"/>
      <c r="BS16" s="240"/>
      <c r="BT16" s="240"/>
      <c r="BU16" s="240"/>
      <c r="BV16" s="240"/>
      <c r="BW16" s="240"/>
      <c r="BX16" s="240"/>
      <c r="BY16" s="240"/>
      <c r="BZ16" s="240"/>
      <c r="CA16" s="240"/>
      <c r="CB16" s="240"/>
      <c r="CC16" s="240"/>
      <c r="CD16" s="240"/>
      <c r="CE16" s="240"/>
      <c r="CF16" s="240"/>
      <c r="CG16" s="240"/>
      <c r="CH16" s="240"/>
      <c r="CI16" s="240"/>
      <c r="CJ16" s="240"/>
      <c r="CK16" s="240"/>
      <c r="CL16" s="240"/>
      <c r="CM16" s="240"/>
      <c r="CN16" s="240"/>
      <c r="CO16" s="240"/>
      <c r="CP16" s="240"/>
      <c r="CQ16" s="240"/>
      <c r="CR16" s="240"/>
      <c r="CS16" s="240"/>
      <c r="CT16" s="240"/>
      <c r="CU16" s="240"/>
      <c r="CV16" s="240"/>
      <c r="CW16" s="240"/>
      <c r="CX16" s="240"/>
      <c r="CY16" s="240"/>
      <c r="CZ16" s="240"/>
      <c r="DA16" s="240"/>
      <c r="DB16" s="240"/>
      <c r="DC16" s="240"/>
      <c r="DD16" s="240"/>
      <c r="DE16" s="240"/>
      <c r="DF16" s="240"/>
      <c r="DG16" s="240"/>
      <c r="DH16" s="240"/>
      <c r="DI16" s="240"/>
      <c r="DJ16" s="240"/>
      <c r="DK16" s="240"/>
      <c r="DL16" s="240"/>
      <c r="DM16" s="240"/>
      <c r="DN16" s="240"/>
      <c r="DO16" s="240"/>
      <c r="DP16" s="240"/>
      <c r="DQ16" s="240"/>
      <c r="DR16" s="240"/>
      <c r="DS16" s="240"/>
      <c r="DT16" s="240"/>
      <c r="DU16" s="240"/>
      <c r="DV16" s="240"/>
      <c r="DW16" s="240"/>
      <c r="DX16" s="240"/>
      <c r="DY16" s="240"/>
      <c r="DZ16" s="240"/>
      <c r="EA16" s="240"/>
      <c r="EB16" s="240"/>
      <c r="EC16" s="240"/>
      <c r="ED16" s="240"/>
      <c r="EE16" s="240"/>
      <c r="EF16" s="240"/>
      <c r="EG16" s="240"/>
      <c r="EH16" s="240"/>
      <c r="EI16" s="240"/>
      <c r="EJ16" s="240"/>
      <c r="EK16" s="240"/>
      <c r="EL16" s="240"/>
      <c r="EM16" s="240"/>
      <c r="EN16" s="240"/>
      <c r="EO16" s="240"/>
      <c r="EP16" s="240"/>
      <c r="EQ16" s="240"/>
      <c r="ER16" s="240"/>
      <c r="ES16" s="240"/>
      <c r="ET16" s="240"/>
      <c r="EU16" s="240"/>
      <c r="EV16" s="240"/>
      <c r="EW16" s="240"/>
      <c r="EX16" s="240"/>
      <c r="EY16" s="240"/>
      <c r="EZ16" s="240"/>
      <c r="FA16" s="240"/>
      <c r="FB16" s="240"/>
      <c r="FC16" s="240"/>
      <c r="FD16" s="240"/>
      <c r="FE16" s="240"/>
      <c r="FF16" s="240"/>
      <c r="FG16" s="240"/>
      <c r="FH16" s="240"/>
      <c r="FI16" s="240"/>
      <c r="FJ16" s="240"/>
      <c r="FK16" s="240"/>
      <c r="FL16" s="240"/>
      <c r="FM16" s="240"/>
      <c r="FN16" s="240"/>
      <c r="FO16" s="240"/>
      <c r="FP16" s="240"/>
      <c r="FQ16" s="240"/>
      <c r="FR16" s="240"/>
      <c r="FS16" s="240"/>
      <c r="FT16" s="240"/>
      <c r="FU16" s="240"/>
      <c r="FV16" s="240"/>
      <c r="FW16" s="240"/>
      <c r="FX16" s="240"/>
      <c r="FY16" s="240"/>
      <c r="FZ16" s="240"/>
      <c r="GA16" s="240"/>
      <c r="GB16" s="240"/>
      <c r="GC16" s="240"/>
      <c r="GD16" s="240"/>
      <c r="GE16" s="240"/>
      <c r="GF16" s="240"/>
      <c r="GG16" s="240"/>
      <c r="GH16" s="240"/>
      <c r="GI16" s="240"/>
      <c r="GJ16" s="240"/>
      <c r="GK16" s="240"/>
      <c r="GL16" s="240"/>
      <c r="GM16" s="240"/>
      <c r="GN16" s="240"/>
      <c r="GO16" s="240"/>
      <c r="GP16" s="240"/>
      <c r="GQ16" s="240"/>
      <c r="GR16" s="240"/>
      <c r="GS16" s="240"/>
      <c r="GT16" s="240"/>
      <c r="GU16" s="240"/>
      <c r="GV16" s="240"/>
      <c r="GW16" s="240"/>
      <c r="GX16" s="240"/>
      <c r="GY16" s="240"/>
      <c r="GZ16" s="240"/>
      <c r="HA16" s="240"/>
      <c r="HB16" s="240"/>
      <c r="HC16" s="240"/>
      <c r="HD16" s="240"/>
      <c r="HE16" s="240"/>
      <c r="HF16" s="240"/>
      <c r="HG16" s="240"/>
      <c r="HH16" s="240"/>
      <c r="HI16" s="240"/>
      <c r="HJ16" s="240"/>
      <c r="HK16" s="240"/>
      <c r="HL16" s="240"/>
      <c r="HM16" s="240"/>
      <c r="HN16" s="240"/>
      <c r="HO16" s="240"/>
      <c r="HP16" s="240"/>
      <c r="HQ16" s="240"/>
      <c r="HR16" s="240"/>
      <c r="HS16" s="240"/>
      <c r="HT16" s="240"/>
      <c r="HU16" s="240"/>
      <c r="HV16" s="240"/>
      <c r="HW16" s="240"/>
      <c r="HX16" s="240"/>
      <c r="HY16" s="240"/>
      <c r="HZ16" s="240"/>
      <c r="IA16" s="240"/>
      <c r="IB16" s="240"/>
      <c r="IC16" s="240"/>
      <c r="ID16" s="240"/>
      <c r="IE16" s="240"/>
      <c r="IF16" s="240"/>
      <c r="IG16" s="240"/>
      <c r="IH16" s="240"/>
      <c r="II16" s="240"/>
      <c r="IJ16" s="240"/>
      <c r="IK16" s="240"/>
      <c r="IL16" s="240"/>
      <c r="IM16" s="240"/>
      <c r="IN16" s="240"/>
      <c r="IO16" s="240"/>
      <c r="IP16" s="240"/>
      <c r="IQ16" s="240"/>
      <c r="IR16" s="240"/>
      <c r="IS16" s="240"/>
      <c r="IT16" s="240"/>
      <c r="IU16" s="240"/>
      <c r="IV16" s="240"/>
    </row>
    <row r="17" spans="1:256" s="241" customFormat="1" ht="48" customHeight="1">
      <c r="A17" s="237"/>
      <c r="B17" s="238" t="s">
        <v>317</v>
      </c>
      <c r="C17" s="237"/>
      <c r="D17" s="237"/>
      <c r="E17" s="243"/>
      <c r="F17" s="242" t="s">
        <v>326</v>
      </c>
      <c r="G17" s="239"/>
      <c r="H17" s="240"/>
      <c r="I17" s="240"/>
      <c r="J17" s="365"/>
      <c r="K17" s="365"/>
      <c r="L17" s="365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  <c r="AE17" s="240"/>
      <c r="AF17" s="240"/>
      <c r="AG17" s="240"/>
      <c r="AH17" s="240"/>
      <c r="AI17" s="240"/>
      <c r="AJ17" s="240"/>
      <c r="AK17" s="240"/>
      <c r="AL17" s="240"/>
      <c r="AM17" s="240"/>
      <c r="AN17" s="240"/>
      <c r="AO17" s="240"/>
      <c r="AP17" s="240"/>
      <c r="AQ17" s="240"/>
      <c r="AR17" s="240"/>
      <c r="AS17" s="240"/>
      <c r="AT17" s="240"/>
      <c r="AU17" s="240"/>
      <c r="AV17" s="240"/>
      <c r="AW17" s="240"/>
      <c r="AX17" s="240"/>
      <c r="AY17" s="240"/>
      <c r="AZ17" s="240"/>
      <c r="BA17" s="240"/>
      <c r="BB17" s="240"/>
      <c r="BC17" s="240"/>
      <c r="BD17" s="240"/>
      <c r="BE17" s="240"/>
      <c r="BF17" s="240"/>
      <c r="BG17" s="240"/>
      <c r="BH17" s="240"/>
      <c r="BI17" s="240"/>
      <c r="BJ17" s="240"/>
      <c r="BK17" s="240"/>
      <c r="BL17" s="240"/>
      <c r="BM17" s="240"/>
      <c r="BN17" s="240"/>
      <c r="BO17" s="240"/>
      <c r="BP17" s="240"/>
      <c r="BQ17" s="240"/>
      <c r="BR17" s="240"/>
      <c r="BS17" s="240"/>
      <c r="BT17" s="240"/>
      <c r="BU17" s="240"/>
      <c r="BV17" s="240"/>
      <c r="BW17" s="240"/>
      <c r="BX17" s="240"/>
      <c r="BY17" s="240"/>
      <c r="BZ17" s="240"/>
      <c r="CA17" s="240"/>
      <c r="CB17" s="240"/>
      <c r="CC17" s="240"/>
      <c r="CD17" s="240"/>
      <c r="CE17" s="240"/>
      <c r="CF17" s="240"/>
      <c r="CG17" s="240"/>
      <c r="CH17" s="240"/>
      <c r="CI17" s="240"/>
      <c r="CJ17" s="240"/>
      <c r="CK17" s="240"/>
      <c r="CL17" s="240"/>
      <c r="CM17" s="240"/>
      <c r="CN17" s="240"/>
      <c r="CO17" s="240"/>
      <c r="CP17" s="240"/>
      <c r="CQ17" s="240"/>
      <c r="CR17" s="240"/>
      <c r="CS17" s="240"/>
      <c r="CT17" s="240"/>
      <c r="CU17" s="240"/>
      <c r="CV17" s="240"/>
      <c r="CW17" s="240"/>
      <c r="CX17" s="240"/>
      <c r="CY17" s="240"/>
      <c r="CZ17" s="240"/>
      <c r="DA17" s="240"/>
      <c r="DB17" s="240"/>
      <c r="DC17" s="240"/>
      <c r="DD17" s="240"/>
      <c r="DE17" s="240"/>
      <c r="DF17" s="240"/>
      <c r="DG17" s="240"/>
      <c r="DH17" s="240"/>
      <c r="DI17" s="240"/>
      <c r="DJ17" s="240"/>
      <c r="DK17" s="240"/>
      <c r="DL17" s="240"/>
      <c r="DM17" s="240"/>
      <c r="DN17" s="240"/>
      <c r="DO17" s="240"/>
      <c r="DP17" s="240"/>
      <c r="DQ17" s="240"/>
      <c r="DR17" s="240"/>
      <c r="DS17" s="240"/>
      <c r="DT17" s="240"/>
      <c r="DU17" s="240"/>
      <c r="DV17" s="240"/>
      <c r="DW17" s="240"/>
      <c r="DX17" s="240"/>
      <c r="DY17" s="240"/>
      <c r="DZ17" s="240"/>
      <c r="EA17" s="240"/>
      <c r="EB17" s="240"/>
      <c r="EC17" s="240"/>
      <c r="ED17" s="240"/>
      <c r="EE17" s="240"/>
      <c r="EF17" s="240"/>
      <c r="EG17" s="240"/>
      <c r="EH17" s="240"/>
      <c r="EI17" s="240"/>
      <c r="EJ17" s="240"/>
      <c r="EK17" s="240"/>
      <c r="EL17" s="240"/>
      <c r="EM17" s="240"/>
      <c r="EN17" s="240"/>
      <c r="EO17" s="240"/>
      <c r="EP17" s="240"/>
      <c r="EQ17" s="240"/>
      <c r="ER17" s="240"/>
      <c r="ES17" s="240"/>
      <c r="ET17" s="240"/>
      <c r="EU17" s="240"/>
      <c r="EV17" s="240"/>
      <c r="EW17" s="240"/>
      <c r="EX17" s="240"/>
      <c r="EY17" s="240"/>
      <c r="EZ17" s="240"/>
      <c r="FA17" s="240"/>
      <c r="FB17" s="240"/>
      <c r="FC17" s="240"/>
      <c r="FD17" s="240"/>
      <c r="FE17" s="240"/>
      <c r="FF17" s="240"/>
      <c r="FG17" s="240"/>
      <c r="FH17" s="240"/>
      <c r="FI17" s="240"/>
      <c r="FJ17" s="240"/>
      <c r="FK17" s="240"/>
      <c r="FL17" s="240"/>
      <c r="FM17" s="240"/>
      <c r="FN17" s="240"/>
      <c r="FO17" s="240"/>
      <c r="FP17" s="240"/>
      <c r="FQ17" s="240"/>
      <c r="FR17" s="240"/>
      <c r="FS17" s="240"/>
      <c r="FT17" s="240"/>
      <c r="FU17" s="240"/>
      <c r="FV17" s="240"/>
      <c r="FW17" s="240"/>
      <c r="FX17" s="240"/>
      <c r="FY17" s="240"/>
      <c r="FZ17" s="240"/>
      <c r="GA17" s="240"/>
      <c r="GB17" s="240"/>
      <c r="GC17" s="240"/>
      <c r="GD17" s="240"/>
      <c r="GE17" s="240"/>
      <c r="GF17" s="240"/>
      <c r="GG17" s="240"/>
      <c r="GH17" s="240"/>
      <c r="GI17" s="240"/>
      <c r="GJ17" s="240"/>
      <c r="GK17" s="240"/>
      <c r="GL17" s="240"/>
      <c r="GM17" s="240"/>
      <c r="GN17" s="240"/>
      <c r="GO17" s="240"/>
      <c r="GP17" s="240"/>
      <c r="GQ17" s="240"/>
      <c r="GR17" s="240"/>
      <c r="GS17" s="240"/>
      <c r="GT17" s="240"/>
      <c r="GU17" s="240"/>
      <c r="GV17" s="240"/>
      <c r="GW17" s="240"/>
      <c r="GX17" s="240"/>
      <c r="GY17" s="240"/>
      <c r="GZ17" s="240"/>
      <c r="HA17" s="240"/>
      <c r="HB17" s="240"/>
      <c r="HC17" s="240"/>
      <c r="HD17" s="240"/>
      <c r="HE17" s="240"/>
      <c r="HF17" s="240"/>
      <c r="HG17" s="240"/>
      <c r="HH17" s="240"/>
      <c r="HI17" s="240"/>
      <c r="HJ17" s="240"/>
      <c r="HK17" s="240"/>
      <c r="HL17" s="240"/>
      <c r="HM17" s="240"/>
      <c r="HN17" s="240"/>
      <c r="HO17" s="240"/>
      <c r="HP17" s="240"/>
      <c r="HQ17" s="240"/>
      <c r="HR17" s="240"/>
      <c r="HS17" s="240"/>
      <c r="HT17" s="240"/>
      <c r="HU17" s="240"/>
      <c r="HV17" s="240"/>
      <c r="HW17" s="240"/>
      <c r="HX17" s="240"/>
      <c r="HY17" s="240"/>
      <c r="HZ17" s="240"/>
      <c r="IA17" s="240"/>
      <c r="IB17" s="240"/>
      <c r="IC17" s="240"/>
      <c r="ID17" s="240"/>
      <c r="IE17" s="240"/>
      <c r="IF17" s="240"/>
      <c r="IG17" s="240"/>
      <c r="IH17" s="240"/>
      <c r="II17" s="240"/>
      <c r="IJ17" s="240"/>
      <c r="IK17" s="240"/>
      <c r="IL17" s="240"/>
      <c r="IM17" s="240"/>
      <c r="IN17" s="240"/>
      <c r="IO17" s="240"/>
      <c r="IP17" s="240"/>
      <c r="IQ17" s="240"/>
      <c r="IR17" s="240"/>
      <c r="IS17" s="240"/>
      <c r="IT17" s="240"/>
      <c r="IU17" s="240"/>
      <c r="IV17" s="240"/>
    </row>
    <row r="18" spans="1:256" s="241" customFormat="1" ht="48" customHeight="1">
      <c r="A18" s="237"/>
      <c r="B18" s="238" t="s">
        <v>321</v>
      </c>
      <c r="C18" s="237"/>
      <c r="D18" s="237"/>
      <c r="E18" s="237"/>
      <c r="F18" s="237"/>
      <c r="G18" s="239"/>
      <c r="H18" s="240"/>
      <c r="I18" s="240"/>
      <c r="J18" s="365"/>
      <c r="K18" s="365"/>
      <c r="L18" s="365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40"/>
      <c r="AH18" s="240"/>
      <c r="AI18" s="240"/>
      <c r="AJ18" s="240"/>
      <c r="AK18" s="240"/>
      <c r="AL18" s="240"/>
      <c r="AM18" s="240"/>
      <c r="AN18" s="240"/>
      <c r="AO18" s="240"/>
      <c r="AP18" s="240"/>
      <c r="AQ18" s="240"/>
      <c r="AR18" s="240"/>
      <c r="AS18" s="240"/>
      <c r="AT18" s="240"/>
      <c r="AU18" s="240"/>
      <c r="AV18" s="240"/>
      <c r="AW18" s="240"/>
      <c r="AX18" s="240"/>
      <c r="AY18" s="240"/>
      <c r="AZ18" s="240"/>
      <c r="BA18" s="240"/>
      <c r="BB18" s="240"/>
      <c r="BC18" s="240"/>
      <c r="BD18" s="240"/>
      <c r="BE18" s="240"/>
      <c r="BF18" s="240"/>
      <c r="BG18" s="240"/>
      <c r="BH18" s="240"/>
      <c r="BI18" s="240"/>
      <c r="BJ18" s="240"/>
      <c r="BK18" s="240"/>
      <c r="BL18" s="240"/>
      <c r="BM18" s="240"/>
      <c r="BN18" s="240"/>
      <c r="BO18" s="240"/>
      <c r="BP18" s="240"/>
      <c r="BQ18" s="240"/>
      <c r="BR18" s="240"/>
      <c r="BS18" s="240"/>
      <c r="BT18" s="240"/>
      <c r="BU18" s="240"/>
      <c r="BV18" s="240"/>
      <c r="BW18" s="240"/>
      <c r="BX18" s="240"/>
      <c r="BY18" s="240"/>
      <c r="BZ18" s="240"/>
      <c r="CA18" s="240"/>
      <c r="CB18" s="240"/>
      <c r="CC18" s="240"/>
      <c r="CD18" s="240"/>
      <c r="CE18" s="240"/>
      <c r="CF18" s="240"/>
      <c r="CG18" s="240"/>
      <c r="CH18" s="240"/>
      <c r="CI18" s="240"/>
      <c r="CJ18" s="240"/>
      <c r="CK18" s="240"/>
      <c r="CL18" s="240"/>
      <c r="CM18" s="240"/>
      <c r="CN18" s="240"/>
      <c r="CO18" s="240"/>
      <c r="CP18" s="240"/>
      <c r="CQ18" s="240"/>
      <c r="CR18" s="240"/>
      <c r="CS18" s="240"/>
      <c r="CT18" s="240"/>
      <c r="CU18" s="240"/>
      <c r="CV18" s="240"/>
      <c r="CW18" s="240"/>
      <c r="CX18" s="240"/>
      <c r="CY18" s="240"/>
      <c r="CZ18" s="240"/>
      <c r="DA18" s="240"/>
      <c r="DB18" s="240"/>
      <c r="DC18" s="240"/>
      <c r="DD18" s="240"/>
      <c r="DE18" s="240"/>
      <c r="DF18" s="240"/>
      <c r="DG18" s="240"/>
      <c r="DH18" s="240"/>
      <c r="DI18" s="240"/>
      <c r="DJ18" s="240"/>
      <c r="DK18" s="240"/>
      <c r="DL18" s="240"/>
      <c r="DM18" s="240"/>
      <c r="DN18" s="240"/>
      <c r="DO18" s="240"/>
      <c r="DP18" s="240"/>
      <c r="DQ18" s="240"/>
      <c r="DR18" s="240"/>
      <c r="DS18" s="240"/>
      <c r="DT18" s="240"/>
      <c r="DU18" s="240"/>
      <c r="DV18" s="240"/>
      <c r="DW18" s="240"/>
      <c r="DX18" s="240"/>
      <c r="DY18" s="240"/>
      <c r="DZ18" s="240"/>
      <c r="EA18" s="240"/>
      <c r="EB18" s="240"/>
      <c r="EC18" s="240"/>
      <c r="ED18" s="240"/>
      <c r="EE18" s="240"/>
      <c r="EF18" s="240"/>
      <c r="EG18" s="240"/>
      <c r="EH18" s="240"/>
      <c r="EI18" s="240"/>
      <c r="EJ18" s="240"/>
      <c r="EK18" s="240"/>
      <c r="EL18" s="240"/>
      <c r="EM18" s="240"/>
      <c r="EN18" s="240"/>
      <c r="EO18" s="240"/>
      <c r="EP18" s="240"/>
      <c r="EQ18" s="240"/>
      <c r="ER18" s="240"/>
      <c r="ES18" s="240"/>
      <c r="ET18" s="240"/>
      <c r="EU18" s="240"/>
      <c r="EV18" s="240"/>
      <c r="EW18" s="240"/>
      <c r="EX18" s="240"/>
      <c r="EY18" s="240"/>
      <c r="EZ18" s="240"/>
      <c r="FA18" s="240"/>
      <c r="FB18" s="240"/>
      <c r="FC18" s="240"/>
      <c r="FD18" s="240"/>
      <c r="FE18" s="240"/>
      <c r="FF18" s="240"/>
      <c r="FG18" s="240"/>
      <c r="FH18" s="240"/>
      <c r="FI18" s="240"/>
      <c r="FJ18" s="240"/>
      <c r="FK18" s="240"/>
      <c r="FL18" s="240"/>
      <c r="FM18" s="240"/>
      <c r="FN18" s="240"/>
      <c r="FO18" s="240"/>
      <c r="FP18" s="240"/>
      <c r="FQ18" s="240"/>
      <c r="FR18" s="240"/>
      <c r="FS18" s="240"/>
      <c r="FT18" s="240"/>
      <c r="FU18" s="240"/>
      <c r="FV18" s="240"/>
      <c r="FW18" s="240"/>
      <c r="FX18" s="240"/>
      <c r="FY18" s="240"/>
      <c r="FZ18" s="240"/>
      <c r="GA18" s="240"/>
      <c r="GB18" s="240"/>
      <c r="GC18" s="240"/>
      <c r="GD18" s="240"/>
      <c r="GE18" s="240"/>
      <c r="GF18" s="240"/>
      <c r="GG18" s="240"/>
      <c r="GH18" s="240"/>
      <c r="GI18" s="240"/>
      <c r="GJ18" s="240"/>
      <c r="GK18" s="240"/>
      <c r="GL18" s="240"/>
      <c r="GM18" s="240"/>
      <c r="GN18" s="240"/>
      <c r="GO18" s="240"/>
      <c r="GP18" s="240"/>
      <c r="GQ18" s="240"/>
      <c r="GR18" s="240"/>
      <c r="GS18" s="240"/>
      <c r="GT18" s="240"/>
      <c r="GU18" s="240"/>
      <c r="GV18" s="240"/>
      <c r="GW18" s="240"/>
      <c r="GX18" s="240"/>
      <c r="GY18" s="240"/>
      <c r="GZ18" s="240"/>
      <c r="HA18" s="240"/>
      <c r="HB18" s="240"/>
      <c r="HC18" s="240"/>
      <c r="HD18" s="240"/>
      <c r="HE18" s="240"/>
      <c r="HF18" s="240"/>
      <c r="HG18" s="240"/>
      <c r="HH18" s="240"/>
      <c r="HI18" s="240"/>
      <c r="HJ18" s="240"/>
      <c r="HK18" s="240"/>
      <c r="HL18" s="240"/>
      <c r="HM18" s="240"/>
      <c r="HN18" s="240"/>
      <c r="HO18" s="240"/>
      <c r="HP18" s="240"/>
      <c r="HQ18" s="240"/>
      <c r="HR18" s="240"/>
      <c r="HS18" s="240"/>
      <c r="HT18" s="240"/>
      <c r="HU18" s="240"/>
      <c r="HV18" s="240"/>
      <c r="HW18" s="240"/>
      <c r="HX18" s="240"/>
      <c r="HY18" s="240"/>
      <c r="HZ18" s="240"/>
      <c r="IA18" s="240"/>
      <c r="IB18" s="240"/>
      <c r="IC18" s="240"/>
      <c r="ID18" s="240"/>
      <c r="IE18" s="240"/>
      <c r="IF18" s="240"/>
      <c r="IG18" s="240"/>
      <c r="IH18" s="240"/>
      <c r="II18" s="240"/>
      <c r="IJ18" s="240"/>
      <c r="IK18" s="240"/>
      <c r="IL18" s="240"/>
      <c r="IM18" s="240"/>
      <c r="IN18" s="240"/>
      <c r="IO18" s="240"/>
      <c r="IP18" s="240"/>
      <c r="IQ18" s="240"/>
      <c r="IR18" s="240"/>
      <c r="IS18" s="240"/>
      <c r="IT18" s="240"/>
      <c r="IU18" s="240"/>
      <c r="IV18" s="240"/>
    </row>
    <row r="19" spans="1:256" s="241" customFormat="1" ht="48" customHeight="1">
      <c r="A19" s="237"/>
      <c r="B19" s="238" t="s">
        <v>323</v>
      </c>
      <c r="C19" s="237"/>
      <c r="D19" s="237"/>
      <c r="E19" s="237"/>
      <c r="F19" s="237"/>
      <c r="G19" s="239"/>
      <c r="H19" s="240"/>
      <c r="I19" s="240"/>
      <c r="J19" s="365"/>
      <c r="K19" s="365"/>
      <c r="L19" s="365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240"/>
      <c r="AO19" s="240"/>
      <c r="AP19" s="240"/>
      <c r="AQ19" s="240"/>
      <c r="AR19" s="240"/>
      <c r="AS19" s="240"/>
      <c r="AT19" s="240"/>
      <c r="AU19" s="240"/>
      <c r="AV19" s="240"/>
      <c r="AW19" s="240"/>
      <c r="AX19" s="240"/>
      <c r="AY19" s="240"/>
      <c r="AZ19" s="240"/>
      <c r="BA19" s="240"/>
      <c r="BB19" s="240"/>
      <c r="BC19" s="240"/>
      <c r="BD19" s="240"/>
      <c r="BE19" s="240"/>
      <c r="BF19" s="240"/>
      <c r="BG19" s="240"/>
      <c r="BH19" s="240"/>
      <c r="BI19" s="240"/>
      <c r="BJ19" s="240"/>
      <c r="BK19" s="240"/>
      <c r="BL19" s="240"/>
      <c r="BM19" s="240"/>
      <c r="BN19" s="240"/>
      <c r="BO19" s="240"/>
      <c r="BP19" s="240"/>
      <c r="BQ19" s="240"/>
      <c r="BR19" s="240"/>
      <c r="BS19" s="240"/>
      <c r="BT19" s="240"/>
      <c r="BU19" s="240"/>
      <c r="BV19" s="240"/>
      <c r="BW19" s="240"/>
      <c r="BX19" s="240"/>
      <c r="BY19" s="240"/>
      <c r="BZ19" s="240"/>
      <c r="CA19" s="240"/>
      <c r="CB19" s="240"/>
      <c r="CC19" s="240"/>
      <c r="CD19" s="240"/>
      <c r="CE19" s="240"/>
      <c r="CF19" s="240"/>
      <c r="CG19" s="240"/>
      <c r="CH19" s="240"/>
      <c r="CI19" s="240"/>
      <c r="CJ19" s="240"/>
      <c r="CK19" s="240"/>
      <c r="CL19" s="240"/>
      <c r="CM19" s="240"/>
      <c r="CN19" s="240"/>
      <c r="CO19" s="240"/>
      <c r="CP19" s="240"/>
      <c r="CQ19" s="240"/>
      <c r="CR19" s="240"/>
      <c r="CS19" s="240"/>
      <c r="CT19" s="240"/>
      <c r="CU19" s="240"/>
      <c r="CV19" s="240"/>
      <c r="CW19" s="240"/>
      <c r="CX19" s="240"/>
      <c r="CY19" s="240"/>
      <c r="CZ19" s="240"/>
      <c r="DA19" s="240"/>
      <c r="DB19" s="240"/>
      <c r="DC19" s="240"/>
      <c r="DD19" s="240"/>
      <c r="DE19" s="240"/>
      <c r="DF19" s="240"/>
      <c r="DG19" s="240"/>
      <c r="DH19" s="240"/>
      <c r="DI19" s="240"/>
      <c r="DJ19" s="240"/>
      <c r="DK19" s="240"/>
      <c r="DL19" s="240"/>
      <c r="DM19" s="240"/>
      <c r="DN19" s="240"/>
      <c r="DO19" s="240"/>
      <c r="DP19" s="240"/>
      <c r="DQ19" s="240"/>
      <c r="DR19" s="240"/>
      <c r="DS19" s="240"/>
      <c r="DT19" s="240"/>
      <c r="DU19" s="240"/>
      <c r="DV19" s="240"/>
      <c r="DW19" s="240"/>
      <c r="DX19" s="240"/>
      <c r="DY19" s="240"/>
      <c r="DZ19" s="240"/>
      <c r="EA19" s="240"/>
      <c r="EB19" s="240"/>
      <c r="EC19" s="240"/>
      <c r="ED19" s="240"/>
      <c r="EE19" s="240"/>
      <c r="EF19" s="240"/>
      <c r="EG19" s="240"/>
      <c r="EH19" s="240"/>
      <c r="EI19" s="240"/>
      <c r="EJ19" s="240"/>
      <c r="EK19" s="240"/>
      <c r="EL19" s="240"/>
      <c r="EM19" s="240"/>
      <c r="EN19" s="240"/>
      <c r="EO19" s="240"/>
      <c r="EP19" s="240"/>
      <c r="EQ19" s="240"/>
      <c r="ER19" s="240"/>
      <c r="ES19" s="240"/>
      <c r="ET19" s="240"/>
      <c r="EU19" s="240"/>
      <c r="EV19" s="240"/>
      <c r="EW19" s="240"/>
      <c r="EX19" s="240"/>
      <c r="EY19" s="240"/>
      <c r="EZ19" s="240"/>
      <c r="FA19" s="240"/>
      <c r="FB19" s="240"/>
      <c r="FC19" s="240"/>
      <c r="FD19" s="240"/>
      <c r="FE19" s="240"/>
      <c r="FF19" s="240"/>
      <c r="FG19" s="240"/>
      <c r="FH19" s="240"/>
      <c r="FI19" s="240"/>
      <c r="FJ19" s="240"/>
      <c r="FK19" s="240"/>
      <c r="FL19" s="240"/>
      <c r="FM19" s="240"/>
      <c r="FN19" s="240"/>
      <c r="FO19" s="240"/>
      <c r="FP19" s="240"/>
      <c r="FQ19" s="240"/>
      <c r="FR19" s="240"/>
      <c r="FS19" s="240"/>
      <c r="FT19" s="240"/>
      <c r="FU19" s="240"/>
      <c r="FV19" s="240"/>
      <c r="FW19" s="240"/>
      <c r="FX19" s="240"/>
      <c r="FY19" s="240"/>
      <c r="FZ19" s="240"/>
      <c r="GA19" s="240"/>
      <c r="GB19" s="240"/>
      <c r="GC19" s="240"/>
      <c r="GD19" s="240"/>
      <c r="GE19" s="240"/>
      <c r="GF19" s="240"/>
      <c r="GG19" s="240"/>
      <c r="GH19" s="240"/>
      <c r="GI19" s="240"/>
      <c r="GJ19" s="240"/>
      <c r="GK19" s="240"/>
      <c r="GL19" s="240"/>
      <c r="GM19" s="240"/>
      <c r="GN19" s="240"/>
      <c r="GO19" s="240"/>
      <c r="GP19" s="240"/>
      <c r="GQ19" s="240"/>
      <c r="GR19" s="240"/>
      <c r="GS19" s="240"/>
      <c r="GT19" s="240"/>
      <c r="GU19" s="240"/>
      <c r="GV19" s="240"/>
      <c r="GW19" s="240"/>
      <c r="GX19" s="240"/>
      <c r="GY19" s="240"/>
      <c r="GZ19" s="240"/>
      <c r="HA19" s="240"/>
      <c r="HB19" s="240"/>
      <c r="HC19" s="240"/>
      <c r="HD19" s="240"/>
      <c r="HE19" s="240"/>
      <c r="HF19" s="240"/>
      <c r="HG19" s="240"/>
      <c r="HH19" s="240"/>
      <c r="HI19" s="240"/>
      <c r="HJ19" s="240"/>
      <c r="HK19" s="240"/>
      <c r="HL19" s="240"/>
      <c r="HM19" s="240"/>
      <c r="HN19" s="240"/>
      <c r="HO19" s="240"/>
      <c r="HP19" s="240"/>
      <c r="HQ19" s="240"/>
      <c r="HR19" s="240"/>
      <c r="HS19" s="240"/>
      <c r="HT19" s="240"/>
      <c r="HU19" s="240"/>
      <c r="HV19" s="240"/>
      <c r="HW19" s="240"/>
      <c r="HX19" s="240"/>
      <c r="HY19" s="240"/>
      <c r="HZ19" s="240"/>
      <c r="IA19" s="240"/>
      <c r="IB19" s="240"/>
      <c r="IC19" s="240"/>
      <c r="ID19" s="240"/>
      <c r="IE19" s="240"/>
      <c r="IF19" s="240"/>
      <c r="IG19" s="240"/>
      <c r="IH19" s="240"/>
      <c r="II19" s="240"/>
      <c r="IJ19" s="240"/>
      <c r="IK19" s="240"/>
      <c r="IL19" s="240"/>
      <c r="IM19" s="240"/>
      <c r="IN19" s="240"/>
      <c r="IO19" s="240"/>
      <c r="IP19" s="240"/>
      <c r="IQ19" s="240"/>
      <c r="IR19" s="240"/>
      <c r="IS19" s="240"/>
      <c r="IT19" s="240"/>
      <c r="IU19" s="240"/>
      <c r="IV19" s="240"/>
    </row>
    <row r="20" spans="1:256" s="241" customFormat="1" ht="48" customHeight="1">
      <c r="A20" s="237"/>
      <c r="B20" s="238" t="s">
        <v>324</v>
      </c>
      <c r="C20" s="237"/>
      <c r="D20" s="237"/>
      <c r="E20" s="237"/>
      <c r="F20" s="237"/>
      <c r="G20" s="239"/>
      <c r="H20" s="240"/>
      <c r="I20" s="240"/>
      <c r="J20" s="365"/>
      <c r="K20" s="365"/>
      <c r="L20" s="365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  <c r="AM20" s="240"/>
      <c r="AN20" s="240"/>
      <c r="AO20" s="240"/>
      <c r="AP20" s="240"/>
      <c r="AQ20" s="240"/>
      <c r="AR20" s="240"/>
      <c r="AS20" s="240"/>
      <c r="AT20" s="240"/>
      <c r="AU20" s="240"/>
      <c r="AV20" s="240"/>
      <c r="AW20" s="240"/>
      <c r="AX20" s="240"/>
      <c r="AY20" s="240"/>
      <c r="AZ20" s="240"/>
      <c r="BA20" s="240"/>
      <c r="BB20" s="240"/>
      <c r="BC20" s="240"/>
      <c r="BD20" s="240"/>
      <c r="BE20" s="240"/>
      <c r="BF20" s="240"/>
      <c r="BG20" s="240"/>
      <c r="BH20" s="240"/>
      <c r="BI20" s="240"/>
      <c r="BJ20" s="240"/>
      <c r="BK20" s="240"/>
      <c r="BL20" s="240"/>
      <c r="BM20" s="240"/>
      <c r="BN20" s="240"/>
      <c r="BO20" s="240"/>
      <c r="BP20" s="240"/>
      <c r="BQ20" s="240"/>
      <c r="BR20" s="240"/>
      <c r="BS20" s="240"/>
      <c r="BT20" s="240"/>
      <c r="BU20" s="240"/>
      <c r="BV20" s="240"/>
      <c r="BW20" s="240"/>
      <c r="BX20" s="240"/>
      <c r="BY20" s="240"/>
      <c r="BZ20" s="240"/>
      <c r="CA20" s="240"/>
      <c r="CB20" s="240"/>
      <c r="CC20" s="240"/>
      <c r="CD20" s="240"/>
      <c r="CE20" s="240"/>
      <c r="CF20" s="240"/>
      <c r="CG20" s="240"/>
      <c r="CH20" s="240"/>
      <c r="CI20" s="240"/>
      <c r="CJ20" s="240"/>
      <c r="CK20" s="240"/>
      <c r="CL20" s="240"/>
      <c r="CM20" s="240"/>
      <c r="CN20" s="240"/>
      <c r="CO20" s="240"/>
      <c r="CP20" s="240"/>
      <c r="CQ20" s="240"/>
      <c r="CR20" s="240"/>
      <c r="CS20" s="240"/>
      <c r="CT20" s="240"/>
      <c r="CU20" s="240"/>
      <c r="CV20" s="240"/>
      <c r="CW20" s="240"/>
      <c r="CX20" s="240"/>
      <c r="CY20" s="240"/>
      <c r="CZ20" s="240"/>
      <c r="DA20" s="240"/>
      <c r="DB20" s="240"/>
      <c r="DC20" s="240"/>
      <c r="DD20" s="240"/>
      <c r="DE20" s="240"/>
      <c r="DF20" s="240"/>
      <c r="DG20" s="240"/>
      <c r="DH20" s="240"/>
      <c r="DI20" s="240"/>
      <c r="DJ20" s="240"/>
      <c r="DK20" s="240"/>
      <c r="DL20" s="240"/>
      <c r="DM20" s="240"/>
      <c r="DN20" s="240"/>
      <c r="DO20" s="240"/>
      <c r="DP20" s="240"/>
      <c r="DQ20" s="240"/>
      <c r="DR20" s="240"/>
      <c r="DS20" s="240"/>
      <c r="DT20" s="240"/>
      <c r="DU20" s="240"/>
      <c r="DV20" s="240"/>
      <c r="DW20" s="240"/>
      <c r="DX20" s="240"/>
      <c r="DY20" s="240"/>
      <c r="DZ20" s="240"/>
      <c r="EA20" s="240"/>
      <c r="EB20" s="240"/>
      <c r="EC20" s="240"/>
      <c r="ED20" s="240"/>
      <c r="EE20" s="240"/>
      <c r="EF20" s="240"/>
      <c r="EG20" s="240"/>
      <c r="EH20" s="240"/>
      <c r="EI20" s="240"/>
      <c r="EJ20" s="240"/>
      <c r="EK20" s="240"/>
      <c r="EL20" s="240"/>
      <c r="EM20" s="240"/>
      <c r="EN20" s="240"/>
      <c r="EO20" s="240"/>
      <c r="EP20" s="240"/>
      <c r="EQ20" s="240"/>
      <c r="ER20" s="240"/>
      <c r="ES20" s="240"/>
      <c r="ET20" s="240"/>
      <c r="EU20" s="240"/>
      <c r="EV20" s="240"/>
      <c r="EW20" s="240"/>
      <c r="EX20" s="240"/>
      <c r="EY20" s="240"/>
      <c r="EZ20" s="240"/>
      <c r="FA20" s="240"/>
      <c r="FB20" s="240"/>
      <c r="FC20" s="240"/>
      <c r="FD20" s="240"/>
      <c r="FE20" s="240"/>
      <c r="FF20" s="240"/>
      <c r="FG20" s="240"/>
      <c r="FH20" s="240"/>
      <c r="FI20" s="240"/>
      <c r="FJ20" s="240"/>
      <c r="FK20" s="240"/>
      <c r="FL20" s="240"/>
      <c r="FM20" s="240"/>
      <c r="FN20" s="240"/>
      <c r="FO20" s="240"/>
      <c r="FP20" s="240"/>
      <c r="FQ20" s="240"/>
      <c r="FR20" s="240"/>
      <c r="FS20" s="240"/>
      <c r="FT20" s="240"/>
      <c r="FU20" s="240"/>
      <c r="FV20" s="240"/>
      <c r="FW20" s="240"/>
      <c r="FX20" s="240"/>
      <c r="FY20" s="240"/>
      <c r="FZ20" s="240"/>
      <c r="GA20" s="240"/>
      <c r="GB20" s="240"/>
      <c r="GC20" s="240"/>
      <c r="GD20" s="240"/>
      <c r="GE20" s="240"/>
      <c r="GF20" s="240"/>
      <c r="GG20" s="240"/>
      <c r="GH20" s="240"/>
      <c r="GI20" s="240"/>
      <c r="GJ20" s="240"/>
      <c r="GK20" s="240"/>
      <c r="GL20" s="240"/>
      <c r="GM20" s="240"/>
      <c r="GN20" s="240"/>
      <c r="GO20" s="240"/>
      <c r="GP20" s="240"/>
      <c r="GQ20" s="240"/>
      <c r="GR20" s="240"/>
      <c r="GS20" s="240"/>
      <c r="GT20" s="240"/>
      <c r="GU20" s="240"/>
      <c r="GV20" s="240"/>
      <c r="GW20" s="240"/>
      <c r="GX20" s="240"/>
      <c r="GY20" s="240"/>
      <c r="GZ20" s="240"/>
      <c r="HA20" s="240"/>
      <c r="HB20" s="240"/>
      <c r="HC20" s="240"/>
      <c r="HD20" s="240"/>
      <c r="HE20" s="240"/>
      <c r="HF20" s="240"/>
      <c r="HG20" s="240"/>
      <c r="HH20" s="240"/>
      <c r="HI20" s="240"/>
      <c r="HJ20" s="240"/>
      <c r="HK20" s="240"/>
      <c r="HL20" s="240"/>
      <c r="HM20" s="240"/>
      <c r="HN20" s="240"/>
      <c r="HO20" s="240"/>
      <c r="HP20" s="240"/>
      <c r="HQ20" s="240"/>
      <c r="HR20" s="240"/>
      <c r="HS20" s="240"/>
      <c r="HT20" s="240"/>
      <c r="HU20" s="240"/>
      <c r="HV20" s="240"/>
      <c r="HW20" s="240"/>
      <c r="HX20" s="240"/>
      <c r="HY20" s="240"/>
      <c r="HZ20" s="240"/>
      <c r="IA20" s="240"/>
      <c r="IB20" s="240"/>
      <c r="IC20" s="240"/>
      <c r="ID20" s="240"/>
      <c r="IE20" s="240"/>
      <c r="IF20" s="240"/>
      <c r="IG20" s="240"/>
      <c r="IH20" s="240"/>
      <c r="II20" s="240"/>
      <c r="IJ20" s="240"/>
      <c r="IK20" s="240"/>
      <c r="IL20" s="240"/>
      <c r="IM20" s="240"/>
      <c r="IN20" s="240"/>
      <c r="IO20" s="240"/>
      <c r="IP20" s="240"/>
      <c r="IQ20" s="240"/>
      <c r="IR20" s="240"/>
      <c r="IS20" s="240"/>
      <c r="IT20" s="240"/>
      <c r="IU20" s="240"/>
      <c r="IV20" s="240"/>
    </row>
    <row r="21" spans="1:256" s="241" customFormat="1" ht="48" customHeight="1">
      <c r="A21" s="237"/>
      <c r="B21" s="238" t="s">
        <v>325</v>
      </c>
      <c r="C21" s="237"/>
      <c r="D21" s="237"/>
      <c r="E21" s="237"/>
      <c r="F21" s="237"/>
      <c r="G21" s="239"/>
      <c r="H21" s="240"/>
      <c r="I21" s="240"/>
      <c r="J21" s="365"/>
      <c r="K21" s="365"/>
      <c r="L21" s="365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  <c r="AX21" s="240"/>
      <c r="AY21" s="240"/>
      <c r="AZ21" s="240"/>
      <c r="BA21" s="240"/>
      <c r="BB21" s="240"/>
      <c r="BC21" s="240"/>
      <c r="BD21" s="240"/>
      <c r="BE21" s="240"/>
      <c r="BF21" s="240"/>
      <c r="BG21" s="240"/>
      <c r="BH21" s="240"/>
      <c r="BI21" s="240"/>
      <c r="BJ21" s="240"/>
      <c r="BK21" s="240"/>
      <c r="BL21" s="240"/>
      <c r="BM21" s="240"/>
      <c r="BN21" s="240"/>
      <c r="BO21" s="240"/>
      <c r="BP21" s="240"/>
      <c r="BQ21" s="240"/>
      <c r="BR21" s="240"/>
      <c r="BS21" s="240"/>
      <c r="BT21" s="240"/>
      <c r="BU21" s="240"/>
      <c r="BV21" s="240"/>
      <c r="BW21" s="240"/>
      <c r="BX21" s="240"/>
      <c r="BY21" s="240"/>
      <c r="BZ21" s="240"/>
      <c r="CA21" s="240"/>
      <c r="CB21" s="240"/>
      <c r="CC21" s="240"/>
      <c r="CD21" s="240"/>
      <c r="CE21" s="240"/>
      <c r="CF21" s="240"/>
      <c r="CG21" s="240"/>
      <c r="CH21" s="240"/>
      <c r="CI21" s="240"/>
      <c r="CJ21" s="240"/>
      <c r="CK21" s="240"/>
      <c r="CL21" s="240"/>
      <c r="CM21" s="240"/>
      <c r="CN21" s="240"/>
      <c r="CO21" s="240"/>
      <c r="CP21" s="240"/>
      <c r="CQ21" s="240"/>
      <c r="CR21" s="240"/>
      <c r="CS21" s="240"/>
      <c r="CT21" s="240"/>
      <c r="CU21" s="240"/>
      <c r="CV21" s="240"/>
      <c r="CW21" s="240"/>
      <c r="CX21" s="240"/>
      <c r="CY21" s="240"/>
      <c r="CZ21" s="240"/>
      <c r="DA21" s="240"/>
      <c r="DB21" s="240"/>
      <c r="DC21" s="240"/>
      <c r="DD21" s="240"/>
      <c r="DE21" s="240"/>
      <c r="DF21" s="240"/>
      <c r="DG21" s="240"/>
      <c r="DH21" s="240"/>
      <c r="DI21" s="240"/>
      <c r="DJ21" s="240"/>
      <c r="DK21" s="240"/>
      <c r="DL21" s="240"/>
      <c r="DM21" s="240"/>
      <c r="DN21" s="240"/>
      <c r="DO21" s="240"/>
      <c r="DP21" s="240"/>
      <c r="DQ21" s="240"/>
      <c r="DR21" s="240"/>
      <c r="DS21" s="240"/>
      <c r="DT21" s="240"/>
      <c r="DU21" s="240"/>
      <c r="DV21" s="240"/>
      <c r="DW21" s="240"/>
      <c r="DX21" s="240"/>
      <c r="DY21" s="240"/>
      <c r="DZ21" s="240"/>
      <c r="EA21" s="240"/>
      <c r="EB21" s="240"/>
      <c r="EC21" s="240"/>
      <c r="ED21" s="240"/>
      <c r="EE21" s="240"/>
      <c r="EF21" s="240"/>
      <c r="EG21" s="240"/>
      <c r="EH21" s="240"/>
      <c r="EI21" s="240"/>
      <c r="EJ21" s="240"/>
      <c r="EK21" s="240"/>
      <c r="EL21" s="240"/>
      <c r="EM21" s="240"/>
      <c r="EN21" s="240"/>
      <c r="EO21" s="240"/>
      <c r="EP21" s="240"/>
      <c r="EQ21" s="240"/>
      <c r="ER21" s="240"/>
      <c r="ES21" s="240"/>
      <c r="ET21" s="240"/>
      <c r="EU21" s="240"/>
      <c r="EV21" s="240"/>
      <c r="EW21" s="240"/>
      <c r="EX21" s="240"/>
      <c r="EY21" s="240"/>
      <c r="EZ21" s="240"/>
      <c r="FA21" s="240"/>
      <c r="FB21" s="240"/>
      <c r="FC21" s="240"/>
      <c r="FD21" s="240"/>
      <c r="FE21" s="240"/>
      <c r="FF21" s="240"/>
      <c r="FG21" s="240"/>
      <c r="FH21" s="240"/>
      <c r="FI21" s="240"/>
      <c r="FJ21" s="240"/>
      <c r="FK21" s="240"/>
      <c r="FL21" s="240"/>
      <c r="FM21" s="240"/>
      <c r="FN21" s="240"/>
      <c r="FO21" s="240"/>
      <c r="FP21" s="240"/>
      <c r="FQ21" s="240"/>
      <c r="FR21" s="240"/>
      <c r="FS21" s="240"/>
      <c r="FT21" s="240"/>
      <c r="FU21" s="240"/>
      <c r="FV21" s="240"/>
      <c r="FW21" s="240"/>
      <c r="FX21" s="240"/>
      <c r="FY21" s="240"/>
      <c r="FZ21" s="240"/>
      <c r="GA21" s="240"/>
      <c r="GB21" s="240"/>
      <c r="GC21" s="240"/>
      <c r="GD21" s="240"/>
      <c r="GE21" s="240"/>
      <c r="GF21" s="240"/>
      <c r="GG21" s="240"/>
      <c r="GH21" s="240"/>
      <c r="GI21" s="240"/>
      <c r="GJ21" s="240"/>
      <c r="GK21" s="240"/>
      <c r="GL21" s="240"/>
      <c r="GM21" s="240"/>
      <c r="GN21" s="240"/>
      <c r="GO21" s="240"/>
      <c r="GP21" s="240"/>
      <c r="GQ21" s="240"/>
      <c r="GR21" s="240"/>
      <c r="GS21" s="240"/>
      <c r="GT21" s="240"/>
      <c r="GU21" s="240"/>
      <c r="GV21" s="240"/>
      <c r="GW21" s="240"/>
      <c r="GX21" s="240"/>
      <c r="GY21" s="240"/>
      <c r="GZ21" s="240"/>
      <c r="HA21" s="240"/>
      <c r="HB21" s="240"/>
      <c r="HC21" s="240"/>
      <c r="HD21" s="240"/>
      <c r="HE21" s="240"/>
      <c r="HF21" s="240"/>
      <c r="HG21" s="240"/>
      <c r="HH21" s="240"/>
      <c r="HI21" s="240"/>
      <c r="HJ21" s="240"/>
      <c r="HK21" s="240"/>
      <c r="HL21" s="240"/>
      <c r="HM21" s="240"/>
      <c r="HN21" s="240"/>
      <c r="HO21" s="240"/>
      <c r="HP21" s="240"/>
      <c r="HQ21" s="240"/>
      <c r="HR21" s="240"/>
      <c r="HS21" s="240"/>
      <c r="HT21" s="240"/>
      <c r="HU21" s="240"/>
      <c r="HV21" s="240"/>
      <c r="HW21" s="240"/>
      <c r="HX21" s="240"/>
      <c r="HY21" s="240"/>
      <c r="HZ21" s="240"/>
      <c r="IA21" s="240"/>
      <c r="IB21" s="240"/>
      <c r="IC21" s="240"/>
      <c r="ID21" s="240"/>
      <c r="IE21" s="240"/>
      <c r="IF21" s="240"/>
      <c r="IG21" s="240"/>
      <c r="IH21" s="240"/>
      <c r="II21" s="240"/>
      <c r="IJ21" s="240"/>
      <c r="IK21" s="240"/>
      <c r="IL21" s="240"/>
      <c r="IM21" s="240"/>
      <c r="IN21" s="240"/>
      <c r="IO21" s="240"/>
      <c r="IP21" s="240"/>
      <c r="IQ21" s="240"/>
      <c r="IR21" s="240"/>
      <c r="IS21" s="240"/>
      <c r="IT21" s="240"/>
      <c r="IU21" s="240"/>
      <c r="IV21" s="240"/>
    </row>
    <row r="22" spans="1:12" ht="48" customHeight="1">
      <c r="A22" s="235"/>
      <c r="B22" s="236" t="s">
        <v>322</v>
      </c>
      <c r="C22" s="235"/>
      <c r="D22" s="235"/>
      <c r="E22" s="235"/>
      <c r="F22" s="235"/>
      <c r="G22" s="219"/>
      <c r="J22" s="366"/>
      <c r="K22" s="366"/>
      <c r="L22" s="366"/>
    </row>
    <row r="23" spans="1:12" ht="14.25">
      <c r="A23" s="235"/>
      <c r="B23" s="235"/>
      <c r="C23" s="235"/>
      <c r="D23" s="235"/>
      <c r="E23" s="235"/>
      <c r="F23" s="235"/>
      <c r="G23" s="219"/>
      <c r="J23" s="366"/>
      <c r="K23" s="366"/>
      <c r="L23" s="366"/>
    </row>
    <row r="24" spans="1:12" ht="14.25">
      <c r="A24" s="235"/>
      <c r="B24" s="235"/>
      <c r="C24" s="235"/>
      <c r="D24" s="235"/>
      <c r="E24" s="235"/>
      <c r="F24" s="235"/>
      <c r="G24" s="219"/>
      <c r="J24" s="366"/>
      <c r="K24" s="366"/>
      <c r="L24" s="366"/>
    </row>
    <row r="25" ht="12.75">
      <c r="A25" s="220"/>
    </row>
    <row r="26" spans="1:7" ht="15">
      <c r="A26" s="225"/>
      <c r="B26" s="225"/>
      <c r="C26" s="211"/>
      <c r="D26" s="225"/>
      <c r="E26" s="225"/>
      <c r="F26" s="225"/>
      <c r="G26" s="226"/>
    </row>
    <row r="27" spans="1:7" ht="15">
      <c r="A27" s="227"/>
      <c r="B27" s="228"/>
      <c r="C27" s="229"/>
      <c r="D27" s="221"/>
      <c r="E27" s="221"/>
      <c r="F27" s="221"/>
      <c r="G27" s="230"/>
    </row>
    <row r="28" spans="1:7" ht="15">
      <c r="A28" s="227"/>
      <c r="B28" s="228"/>
      <c r="C28" s="229"/>
      <c r="D28" s="221"/>
      <c r="E28" s="221"/>
      <c r="F28" s="221"/>
      <c r="G28" s="230"/>
    </row>
    <row r="29" spans="1:7" ht="12.75">
      <c r="A29" s="227"/>
      <c r="B29" s="228"/>
      <c r="C29" s="221"/>
      <c r="D29" s="221"/>
      <c r="E29" s="221"/>
      <c r="F29" s="221"/>
      <c r="G29" s="230"/>
    </row>
    <row r="30" spans="1:7" ht="12.75">
      <c r="A30" s="227"/>
      <c r="B30" s="228"/>
      <c r="C30" s="221"/>
      <c r="D30" s="221"/>
      <c r="E30" s="221"/>
      <c r="F30" s="221"/>
      <c r="G30" s="230"/>
    </row>
    <row r="31" spans="1:7" ht="12.75">
      <c r="A31" s="227"/>
      <c r="B31" s="228"/>
      <c r="C31" s="221"/>
      <c r="D31" s="221"/>
      <c r="E31" s="221"/>
      <c r="F31" s="221"/>
      <c r="G31" s="230"/>
    </row>
    <row r="32" spans="1:7" ht="12.75">
      <c r="A32" s="227"/>
      <c r="B32" s="228"/>
      <c r="C32" s="221"/>
      <c r="D32" s="221"/>
      <c r="E32" s="221"/>
      <c r="F32" s="221"/>
      <c r="G32" s="230"/>
    </row>
    <row r="33" spans="1:7" ht="12.75">
      <c r="A33" s="227"/>
      <c r="B33" s="228"/>
      <c r="C33" s="221"/>
      <c r="D33" s="221"/>
      <c r="E33" s="221"/>
      <c r="F33" s="221"/>
      <c r="G33" s="230"/>
    </row>
    <row r="34" spans="1:7" ht="12.75">
      <c r="A34" s="227"/>
      <c r="B34" s="228"/>
      <c r="C34" s="221"/>
      <c r="D34" s="221"/>
      <c r="E34" s="221"/>
      <c r="F34" s="221"/>
      <c r="G34" s="230"/>
    </row>
    <row r="35" spans="1:7" ht="12.75">
      <c r="A35" s="227"/>
      <c r="B35" s="228"/>
      <c r="C35" s="221"/>
      <c r="D35" s="221"/>
      <c r="E35" s="221"/>
      <c r="F35" s="221"/>
      <c r="G35" s="230"/>
    </row>
    <row r="36" spans="1:7" ht="12.75">
      <c r="A36" s="227"/>
      <c r="B36" s="228"/>
      <c r="C36" s="228"/>
      <c r="D36" s="228"/>
      <c r="E36" s="221"/>
      <c r="F36" s="221"/>
      <c r="G36" s="230"/>
    </row>
    <row r="37" spans="1:7" ht="12.75">
      <c r="A37" s="227"/>
      <c r="B37" s="228"/>
      <c r="C37" s="221"/>
      <c r="D37" s="221"/>
      <c r="E37" s="221"/>
      <c r="F37" s="221"/>
      <c r="G37" s="230"/>
    </row>
    <row r="38" spans="1:7" ht="12.75">
      <c r="A38" s="227"/>
      <c r="B38" s="228"/>
      <c r="C38" s="221"/>
      <c r="D38" s="221"/>
      <c r="E38" s="221"/>
      <c r="F38" s="221"/>
      <c r="G38" s="230"/>
    </row>
    <row r="39" spans="1:7" ht="12.75">
      <c r="A39" s="227"/>
      <c r="B39" s="228"/>
      <c r="C39" s="221"/>
      <c r="D39" s="221"/>
      <c r="E39" s="221"/>
      <c r="F39" s="221"/>
      <c r="G39" s="230"/>
    </row>
    <row r="40" spans="1:7" ht="12.75">
      <c r="A40" s="227"/>
      <c r="B40" s="228"/>
      <c r="C40" s="221"/>
      <c r="D40" s="221"/>
      <c r="E40" s="221"/>
      <c r="F40" s="221"/>
      <c r="G40" s="230"/>
    </row>
    <row r="41" spans="1:7" ht="12.75">
      <c r="A41" s="227"/>
      <c r="B41" s="228"/>
      <c r="C41" s="221"/>
      <c r="D41" s="221"/>
      <c r="E41" s="221"/>
      <c r="F41" s="221"/>
      <c r="G41" s="230"/>
    </row>
    <row r="42" spans="1:7" ht="12.75">
      <c r="A42" s="227"/>
      <c r="B42" s="228"/>
      <c r="C42" s="221"/>
      <c r="D42" s="221"/>
      <c r="E42" s="221"/>
      <c r="F42" s="221"/>
      <c r="G42" s="230"/>
    </row>
    <row r="43" spans="1:7" ht="12.75">
      <c r="A43" s="227"/>
      <c r="B43" s="228"/>
      <c r="C43" s="221"/>
      <c r="D43" s="221"/>
      <c r="E43" s="221"/>
      <c r="F43" s="221"/>
      <c r="G43" s="230"/>
    </row>
    <row r="44" spans="1:7" ht="12.75">
      <c r="A44" s="227"/>
      <c r="B44" s="228"/>
      <c r="C44" s="221"/>
      <c r="D44" s="221"/>
      <c r="E44" s="221"/>
      <c r="F44" s="221"/>
      <c r="G44" s="230"/>
    </row>
    <row r="45" spans="1:7" ht="12.75">
      <c r="A45" s="227"/>
      <c r="B45" s="228"/>
      <c r="C45" s="221"/>
      <c r="D45" s="221"/>
      <c r="E45" s="221"/>
      <c r="F45" s="221"/>
      <c r="G45" s="230"/>
    </row>
    <row r="46" spans="1:7" ht="12.75">
      <c r="A46" s="227"/>
      <c r="B46" s="221"/>
      <c r="C46" s="221"/>
      <c r="D46" s="221"/>
      <c r="E46" s="221"/>
      <c r="F46" s="221"/>
      <c r="G46" s="231"/>
    </row>
    <row r="47" spans="1:7" ht="12.75">
      <c r="A47" s="222"/>
      <c r="B47" s="223"/>
      <c r="C47" s="223"/>
      <c r="D47" s="223"/>
      <c r="E47" s="223"/>
      <c r="F47" s="223"/>
      <c r="G47" s="224"/>
    </row>
    <row r="48" spans="1:7" ht="12.75">
      <c r="A48" s="222"/>
      <c r="B48" s="225"/>
      <c r="C48" s="225"/>
      <c r="D48" s="225"/>
      <c r="E48" s="225"/>
      <c r="F48" s="225"/>
      <c r="G48" s="232"/>
    </row>
    <row r="49" spans="1:7" ht="12.75">
      <c r="A49" s="227"/>
      <c r="B49" s="228"/>
      <c r="C49" s="221"/>
      <c r="D49" s="221"/>
      <c r="E49" s="221"/>
      <c r="F49" s="221"/>
      <c r="G49" s="230"/>
    </row>
    <row r="50" spans="1:7" ht="12.75">
      <c r="A50" s="227"/>
      <c r="B50" s="228"/>
      <c r="C50" s="221"/>
      <c r="D50" s="221"/>
      <c r="E50" s="221"/>
      <c r="F50" s="221"/>
      <c r="G50" s="230"/>
    </row>
    <row r="51" spans="1:7" ht="12.75">
      <c r="A51" s="227"/>
      <c r="B51" s="228"/>
      <c r="C51" s="221"/>
      <c r="D51" s="221"/>
      <c r="E51" s="221"/>
      <c r="F51" s="221"/>
      <c r="G51" s="230"/>
    </row>
    <row r="52" spans="1:7" ht="12.75">
      <c r="A52" s="227"/>
      <c r="B52" s="228"/>
      <c r="C52" s="221"/>
      <c r="D52" s="221"/>
      <c r="E52" s="221"/>
      <c r="F52" s="221"/>
      <c r="G52" s="230"/>
    </row>
    <row r="53" spans="1:7" ht="12.75">
      <c r="A53" s="227"/>
      <c r="B53" s="228"/>
      <c r="C53" s="221"/>
      <c r="D53" s="221"/>
      <c r="E53" s="221"/>
      <c r="F53" s="221"/>
      <c r="G53" s="230"/>
    </row>
    <row r="54" spans="1:7" ht="12.75">
      <c r="A54" s="227"/>
      <c r="B54" s="228"/>
      <c r="C54" s="221"/>
      <c r="D54" s="221"/>
      <c r="E54" s="221"/>
      <c r="F54" s="221"/>
      <c r="G54" s="230"/>
    </row>
    <row r="55" spans="1:7" ht="12.75">
      <c r="A55" s="227"/>
      <c r="B55" s="228"/>
      <c r="C55" s="221"/>
      <c r="D55" s="221"/>
      <c r="E55" s="221"/>
      <c r="F55" s="221"/>
      <c r="G55" s="230"/>
    </row>
    <row r="56" spans="1:7" ht="12.75">
      <c r="A56" s="227"/>
      <c r="B56" s="228"/>
      <c r="C56" s="221"/>
      <c r="D56" s="221"/>
      <c r="E56" s="221"/>
      <c r="F56" s="221"/>
      <c r="G56" s="230"/>
    </row>
    <row r="57" spans="1:7" ht="12.75">
      <c r="A57" s="227"/>
      <c r="B57" s="228"/>
      <c r="C57" s="221"/>
      <c r="D57" s="221"/>
      <c r="E57" s="221"/>
      <c r="F57" s="221"/>
      <c r="G57" s="230"/>
    </row>
    <row r="58" spans="1:7" ht="12.75">
      <c r="A58" s="227"/>
      <c r="B58" s="228"/>
      <c r="C58" s="221"/>
      <c r="D58" s="221"/>
      <c r="E58" s="221"/>
      <c r="F58" s="221"/>
      <c r="G58" s="230"/>
    </row>
    <row r="59" spans="1:7" ht="12.75">
      <c r="A59" s="227"/>
      <c r="B59" s="228"/>
      <c r="C59" s="221"/>
      <c r="D59" s="221"/>
      <c r="E59" s="221"/>
      <c r="F59" s="221"/>
      <c r="G59" s="230"/>
    </row>
    <row r="60" spans="1:7" ht="12.75">
      <c r="A60" s="227"/>
      <c r="B60" s="228"/>
      <c r="C60" s="221"/>
      <c r="D60" s="221"/>
      <c r="E60" s="221"/>
      <c r="F60" s="221"/>
      <c r="G60" s="230"/>
    </row>
    <row r="61" spans="1:7" ht="12.75">
      <c r="A61" s="364"/>
      <c r="B61" s="364"/>
      <c r="C61" s="364"/>
      <c r="D61" s="364"/>
      <c r="E61" s="364"/>
      <c r="F61" s="364"/>
      <c r="G61" s="364"/>
    </row>
    <row r="62" spans="1:7" ht="12.75">
      <c r="A62" s="233"/>
      <c r="B62" s="233"/>
      <c r="C62" s="233"/>
      <c r="D62" s="233"/>
      <c r="E62" s="233"/>
      <c r="F62" s="233"/>
      <c r="G62" s="233"/>
    </row>
    <row r="63" spans="1:7" ht="12.75">
      <c r="A63" s="234"/>
      <c r="B63" s="234"/>
      <c r="C63" s="234"/>
      <c r="D63" s="234"/>
      <c r="E63" s="234"/>
      <c r="F63" s="234"/>
      <c r="G63" s="234"/>
    </row>
    <row r="64" spans="4:7" ht="12.75">
      <c r="D64" s="228"/>
      <c r="E64" s="228"/>
      <c r="F64" s="228"/>
      <c r="G64" s="228"/>
    </row>
  </sheetData>
  <sheetProtection/>
  <mergeCells count="14">
    <mergeCell ref="C11:G11"/>
    <mergeCell ref="C12:G12"/>
    <mergeCell ref="A14:F14"/>
    <mergeCell ref="J14:L14"/>
    <mergeCell ref="A61:G61"/>
    <mergeCell ref="J16:L16"/>
    <mergeCell ref="J17:L17"/>
    <mergeCell ref="J21:L21"/>
    <mergeCell ref="J22:L22"/>
    <mergeCell ref="J23:L23"/>
    <mergeCell ref="J24:L24"/>
    <mergeCell ref="J18:L18"/>
    <mergeCell ref="J19:L19"/>
    <mergeCell ref="J20:L20"/>
  </mergeCells>
  <hyperlinks>
    <hyperlink ref="B16" location="Superficie_producción_rdtos!A1" display="Superficie_producción y rendimiento"/>
    <hyperlink ref="B17" location="'Intenciones de siembra'!A1" display="Intenciones de siembra"/>
    <hyperlink ref="B18" location="'Serie Superficie sembrada'!A1" display="'Serie Superficie sembrada'!A1"/>
    <hyperlink ref="B19" location="'Serie producción'!A1" display="'Serie producción"/>
    <hyperlink ref="B20" location="'Serie rendimiento'!A1" display="'Serie rendimiento"/>
    <hyperlink ref="B21" location="'Percepción de rendimientos'!A1" display="'Percepción de rendimientos"/>
    <hyperlink ref="B22" location="'Serie intenciones de siembra'!A1" display="'Serie intenciones de siembra"/>
    <hyperlink ref="B15" location="'Superficie 2016_2017'!A1" display="Superficie 2016_2017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selection activeCell="H21" sqref="H21"/>
    </sheetView>
  </sheetViews>
  <sheetFormatPr defaultColWidth="11.421875" defaultRowHeight="12.75"/>
  <cols>
    <col min="1" max="1" width="11.421875" style="103" customWidth="1"/>
    <col min="2" max="2" width="18.57421875" style="103" customWidth="1"/>
    <col min="3" max="3" width="11.421875" style="103" customWidth="1"/>
    <col min="4" max="4" width="14.8515625" style="103" customWidth="1"/>
    <col min="5" max="5" width="11.421875" style="103" customWidth="1"/>
    <col min="6" max="6" width="14.28125" style="103" customWidth="1"/>
    <col min="7" max="8" width="11.421875" style="103" customWidth="1"/>
    <col min="9" max="9" width="13.8515625" style="103" customWidth="1"/>
    <col min="10" max="10" width="14.421875" style="103" customWidth="1"/>
    <col min="11" max="16384" width="11.421875" style="103" customWidth="1"/>
  </cols>
  <sheetData>
    <row r="1" spans="1:12" ht="15.75">
      <c r="A1" s="100" t="s">
        <v>194</v>
      </c>
      <c r="B1" s="101"/>
      <c r="C1" s="101"/>
      <c r="D1" s="101"/>
      <c r="E1" s="101"/>
      <c r="F1" s="101"/>
      <c r="G1" s="102"/>
      <c r="H1" s="102"/>
      <c r="I1" s="102"/>
      <c r="J1" s="102"/>
      <c r="K1" s="102"/>
      <c r="L1" s="102"/>
    </row>
    <row r="2" spans="1:12" ht="15.75">
      <c r="A2" s="101"/>
      <c r="B2" s="101"/>
      <c r="C2" s="101"/>
      <c r="D2" s="101"/>
      <c r="E2" s="101"/>
      <c r="F2" s="101"/>
      <c r="G2" s="102"/>
      <c r="H2" s="102"/>
      <c r="I2" s="102"/>
      <c r="J2" s="102"/>
      <c r="K2" s="102"/>
      <c r="L2" s="102"/>
    </row>
    <row r="3" spans="1:12" ht="16.5" thickBot="1">
      <c r="A3" s="101"/>
      <c r="B3" s="101"/>
      <c r="C3" s="101"/>
      <c r="D3" s="101"/>
      <c r="E3" s="101"/>
      <c r="F3" s="101"/>
      <c r="G3" s="102"/>
      <c r="H3" s="102"/>
      <c r="I3" s="102"/>
      <c r="J3" s="102"/>
      <c r="K3" s="102"/>
      <c r="L3" s="102"/>
    </row>
    <row r="4" spans="1:13" ht="16.5" thickBot="1">
      <c r="A4" s="396" t="s">
        <v>195</v>
      </c>
      <c r="B4" s="397"/>
      <c r="C4" s="398"/>
      <c r="D4" s="104"/>
      <c r="E4" s="104"/>
      <c r="F4" s="104"/>
      <c r="G4" s="104"/>
      <c r="H4" s="104"/>
      <c r="I4" s="104"/>
      <c r="J4" s="104"/>
      <c r="K4" s="104"/>
      <c r="L4" s="104"/>
      <c r="M4" s="105"/>
    </row>
    <row r="5" spans="1:12" ht="15.75">
      <c r="A5" s="399" t="s">
        <v>18</v>
      </c>
      <c r="B5" s="400"/>
      <c r="C5" s="106">
        <v>0.013313740581375345</v>
      </c>
      <c r="D5" s="107"/>
      <c r="E5" s="108"/>
      <c r="F5" s="108"/>
      <c r="G5" s="108"/>
      <c r="H5" s="108"/>
      <c r="I5" s="108"/>
      <c r="J5" s="108"/>
      <c r="K5" s="108"/>
      <c r="L5" s="108"/>
    </row>
    <row r="6" spans="1:12" ht="15">
      <c r="A6" s="401" t="s">
        <v>196</v>
      </c>
      <c r="B6" s="402"/>
      <c r="C6" s="109">
        <v>0.05145957798228585</v>
      </c>
      <c r="D6" s="107"/>
      <c r="E6" s="108"/>
      <c r="F6" s="108"/>
      <c r="G6" s="108"/>
      <c r="H6" s="108"/>
      <c r="I6" s="108"/>
      <c r="J6" s="108"/>
      <c r="K6" s="108"/>
      <c r="L6" s="108"/>
    </row>
    <row r="7" spans="1:12" ht="15">
      <c r="A7" s="401" t="s">
        <v>197</v>
      </c>
      <c r="B7" s="402"/>
      <c r="C7" s="109">
        <v>0.10424406358068476</v>
      </c>
      <c r="D7" s="107"/>
      <c r="E7" s="108"/>
      <c r="F7" s="108"/>
      <c r="G7" s="108"/>
      <c r="H7" s="108"/>
      <c r="I7" s="108"/>
      <c r="J7" s="108"/>
      <c r="K7" s="108"/>
      <c r="L7" s="108"/>
    </row>
    <row r="8" spans="1:12" ht="15">
      <c r="A8" s="401" t="s">
        <v>198</v>
      </c>
      <c r="B8" s="402"/>
      <c r="C8" s="109">
        <v>0.03445718686337809</v>
      </c>
      <c r="D8" s="107"/>
      <c r="E8" s="108"/>
      <c r="F8" s="108"/>
      <c r="G8" s="108"/>
      <c r="H8" s="108"/>
      <c r="I8" s="108"/>
      <c r="J8" s="108"/>
      <c r="K8" s="108"/>
      <c r="L8" s="108"/>
    </row>
    <row r="9" spans="1:12" ht="15">
      <c r="A9" s="401" t="s">
        <v>199</v>
      </c>
      <c r="B9" s="402"/>
      <c r="C9" s="109">
        <v>0.03966427317094211</v>
      </c>
      <c r="D9" s="107"/>
      <c r="E9" s="108"/>
      <c r="F9" s="108"/>
      <c r="G9" s="108"/>
      <c r="H9" s="108"/>
      <c r="I9" s="108"/>
      <c r="J9" s="108"/>
      <c r="K9" s="108"/>
      <c r="L9" s="108"/>
    </row>
    <row r="10" spans="1:12" ht="15">
      <c r="A10" s="401" t="s">
        <v>200</v>
      </c>
      <c r="B10" s="402"/>
      <c r="C10" s="109">
        <v>0.04482503892351336</v>
      </c>
      <c r="D10" s="107"/>
      <c r="E10" s="108"/>
      <c r="F10" s="108"/>
      <c r="G10" s="108"/>
      <c r="H10" s="108"/>
      <c r="I10" s="108"/>
      <c r="J10" s="108"/>
      <c r="K10" s="108"/>
      <c r="L10" s="108"/>
    </row>
    <row r="11" spans="1:12" ht="15">
      <c r="A11" s="401" t="s">
        <v>201</v>
      </c>
      <c r="B11" s="402"/>
      <c r="C11" s="109">
        <v>0.023368263517982348</v>
      </c>
      <c r="D11" s="107"/>
      <c r="E11" s="108"/>
      <c r="F11" s="108"/>
      <c r="G11" s="108"/>
      <c r="H11" s="108"/>
      <c r="I11" s="108"/>
      <c r="J11" s="108"/>
      <c r="K11" s="108"/>
      <c r="L11" s="108"/>
    </row>
    <row r="12" spans="1:13" ht="15">
      <c r="A12" s="401" t="s">
        <v>202</v>
      </c>
      <c r="B12" s="402"/>
      <c r="C12" s="109">
        <v>0.023788806931465283</v>
      </c>
      <c r="D12" s="107"/>
      <c r="E12" s="108"/>
      <c r="F12" s="108"/>
      <c r="G12" s="108"/>
      <c r="H12" s="108"/>
      <c r="I12" s="108"/>
      <c r="J12" s="108"/>
      <c r="K12" s="108"/>
      <c r="L12" s="108"/>
      <c r="M12" s="108"/>
    </row>
    <row r="13" spans="1:13" ht="15">
      <c r="A13" s="401" t="s">
        <v>203</v>
      </c>
      <c r="B13" s="402"/>
      <c r="C13" s="109">
        <v>0.029916010871183472</v>
      </c>
      <c r="D13" s="107"/>
      <c r="E13" s="108"/>
      <c r="F13" s="108"/>
      <c r="G13" s="108"/>
      <c r="H13" s="108"/>
      <c r="I13" s="108"/>
      <c r="J13" s="108"/>
      <c r="K13" s="108"/>
      <c r="L13" s="108"/>
      <c r="M13" s="108"/>
    </row>
    <row r="14" spans="1:12" ht="15.75" thickBot="1">
      <c r="A14" s="403" t="s">
        <v>204</v>
      </c>
      <c r="B14" s="404"/>
      <c r="C14" s="110">
        <v>0.02738146689036163</v>
      </c>
      <c r="D14" s="107"/>
      <c r="E14" s="108"/>
      <c r="F14" s="108"/>
      <c r="G14" s="108"/>
      <c r="H14" s="108"/>
      <c r="I14" s="108"/>
      <c r="J14" s="108"/>
      <c r="K14" s="108"/>
      <c r="L14" s="108"/>
    </row>
    <row r="15" spans="1:13" ht="15.75">
      <c r="A15" s="111"/>
      <c r="B15" s="112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13"/>
    </row>
    <row r="16" spans="1:11" ht="15.75">
      <c r="A16" s="114" t="s">
        <v>205</v>
      </c>
      <c r="K16" s="108"/>
    </row>
    <row r="17" ht="15.75" thickBot="1">
      <c r="K17" s="108"/>
    </row>
    <row r="18" spans="1:11" ht="63.75" thickBot="1">
      <c r="A18" s="405" t="s">
        <v>156</v>
      </c>
      <c r="B18" s="406"/>
      <c r="C18" s="115" t="s">
        <v>206</v>
      </c>
      <c r="D18" s="116" t="s">
        <v>131</v>
      </c>
      <c r="E18" s="116" t="s">
        <v>207</v>
      </c>
      <c r="F18" s="116" t="s">
        <v>208</v>
      </c>
      <c r="G18" s="116" t="s">
        <v>209</v>
      </c>
      <c r="H18" s="116" t="s">
        <v>210</v>
      </c>
      <c r="I18" s="116" t="s">
        <v>211</v>
      </c>
      <c r="J18" s="117" t="s">
        <v>212</v>
      </c>
      <c r="K18" s="108"/>
    </row>
    <row r="19" spans="1:11" ht="15.75">
      <c r="A19" s="399" t="s">
        <v>18</v>
      </c>
      <c r="B19" s="400"/>
      <c r="C19" s="118">
        <v>0.023656384439149303</v>
      </c>
      <c r="D19" s="119">
        <v>0.09506838167836311</v>
      </c>
      <c r="E19" s="119">
        <v>0.10783834965269573</v>
      </c>
      <c r="F19" s="119">
        <v>0.02979818756271834</v>
      </c>
      <c r="G19" s="119">
        <v>0.2906498108312548</v>
      </c>
      <c r="H19" s="119">
        <v>0.031238377529134123</v>
      </c>
      <c r="I19" s="119">
        <v>0.06711035780155028</v>
      </c>
      <c r="J19" s="120">
        <v>0.06052477793778401</v>
      </c>
      <c r="K19" s="108"/>
    </row>
    <row r="20" spans="1:11" ht="15">
      <c r="A20" s="401" t="s">
        <v>196</v>
      </c>
      <c r="B20" s="402"/>
      <c r="C20" s="121">
        <v>0.16083257155746714</v>
      </c>
      <c r="D20" s="122" t="s">
        <v>50</v>
      </c>
      <c r="E20" s="122">
        <v>0.14843652878193106</v>
      </c>
      <c r="F20" s="122" t="s">
        <v>50</v>
      </c>
      <c r="G20" s="122" t="s">
        <v>50</v>
      </c>
      <c r="H20" s="122">
        <v>0.2907188033170634</v>
      </c>
      <c r="I20" s="122" t="s">
        <v>50</v>
      </c>
      <c r="J20" s="123" t="s">
        <v>50</v>
      </c>
      <c r="K20" s="108"/>
    </row>
    <row r="21" spans="1:11" ht="15">
      <c r="A21" s="401" t="s">
        <v>197</v>
      </c>
      <c r="B21" s="402"/>
      <c r="C21" s="121">
        <v>0.18691833334935054</v>
      </c>
      <c r="D21" s="122">
        <v>0.17022350494957975</v>
      </c>
      <c r="E21" s="122" t="s">
        <v>50</v>
      </c>
      <c r="F21" s="122">
        <v>0.22651984870258227</v>
      </c>
      <c r="G21" s="122" t="s">
        <v>50</v>
      </c>
      <c r="H21" s="122">
        <v>0.06908814234924966</v>
      </c>
      <c r="I21" s="122" t="s">
        <v>50</v>
      </c>
      <c r="J21" s="123" t="s">
        <v>50</v>
      </c>
      <c r="K21" s="108"/>
    </row>
    <row r="22" spans="1:11" ht="15">
      <c r="A22" s="401" t="s">
        <v>213</v>
      </c>
      <c r="B22" s="402"/>
      <c r="C22" s="121">
        <v>0.13167613983188356</v>
      </c>
      <c r="D22" s="122">
        <v>0.0914988958890674</v>
      </c>
      <c r="E22" s="122">
        <v>0.8440290604800328</v>
      </c>
      <c r="F22" s="122">
        <v>0.6437330959530195</v>
      </c>
      <c r="G22" s="122" t="s">
        <v>50</v>
      </c>
      <c r="H22" s="122">
        <v>0.04424695062149187</v>
      </c>
      <c r="I22" s="122" t="s">
        <v>214</v>
      </c>
      <c r="J22" s="123" t="s">
        <v>50</v>
      </c>
      <c r="K22" s="108"/>
    </row>
    <row r="23" spans="1:11" ht="15">
      <c r="A23" s="401" t="s">
        <v>199</v>
      </c>
      <c r="B23" s="402"/>
      <c r="C23" s="121">
        <v>0.25914347121390524</v>
      </c>
      <c r="D23" s="122">
        <v>0.16793326667971015</v>
      </c>
      <c r="E23" s="122">
        <v>0.28493497867985756</v>
      </c>
      <c r="F23" s="122">
        <v>0.2881952222619512</v>
      </c>
      <c r="G23" s="122">
        <v>0.6609530089417628</v>
      </c>
      <c r="H23" s="122">
        <v>0.03950230785729144</v>
      </c>
      <c r="I23" s="122" t="s">
        <v>50</v>
      </c>
      <c r="J23" s="123" t="s">
        <v>50</v>
      </c>
      <c r="K23" s="108"/>
    </row>
    <row r="24" spans="1:11" ht="15">
      <c r="A24" s="401" t="s">
        <v>200</v>
      </c>
      <c r="B24" s="402"/>
      <c r="C24" s="121">
        <v>0.05614283403950594</v>
      </c>
      <c r="D24" s="122">
        <v>0.24419742150106447</v>
      </c>
      <c r="E24" s="122">
        <v>0.6173244569352955</v>
      </c>
      <c r="F24" s="122">
        <v>0.25671956420109704</v>
      </c>
      <c r="G24" s="122">
        <v>0.13531256287061527</v>
      </c>
      <c r="H24" s="122">
        <v>0.0726696564289433</v>
      </c>
      <c r="I24" s="122">
        <v>0.0809277887753149</v>
      </c>
      <c r="J24" s="123" t="s">
        <v>50</v>
      </c>
      <c r="K24" s="108"/>
    </row>
    <row r="25" spans="1:11" ht="15.75" customHeight="1">
      <c r="A25" s="401" t="s">
        <v>215</v>
      </c>
      <c r="B25" s="402"/>
      <c r="C25" s="121">
        <v>0.031095187934033444</v>
      </c>
      <c r="D25" s="122">
        <v>0.21398771982960685</v>
      </c>
      <c r="E25" s="122">
        <v>0.40468840544083057</v>
      </c>
      <c r="F25" s="122">
        <v>0.04855112745672263</v>
      </c>
      <c r="G25" s="122">
        <v>0.42630135562835586</v>
      </c>
      <c r="H25" s="122">
        <v>0.0910125677586356</v>
      </c>
      <c r="I25" s="122">
        <v>0.08241648531257663</v>
      </c>
      <c r="J25" s="123">
        <v>0.365083256923368</v>
      </c>
      <c r="K25" s="108"/>
    </row>
    <row r="26" spans="1:11" ht="15">
      <c r="A26" s="401" t="s">
        <v>202</v>
      </c>
      <c r="B26" s="402"/>
      <c r="C26" s="121">
        <v>0.04176426477107396</v>
      </c>
      <c r="D26" s="122" t="s">
        <v>50</v>
      </c>
      <c r="E26" s="122">
        <v>0.2280330769024122</v>
      </c>
      <c r="F26" s="122">
        <v>0.044265351856273734</v>
      </c>
      <c r="G26" s="122" t="s">
        <v>50</v>
      </c>
      <c r="H26" s="122">
        <v>0.4857574891128756</v>
      </c>
      <c r="I26" s="122" t="s">
        <v>50</v>
      </c>
      <c r="J26" s="123">
        <v>0.07161285620140616</v>
      </c>
      <c r="K26" s="108"/>
    </row>
    <row r="27" spans="1:11" ht="15">
      <c r="A27" s="401" t="s">
        <v>203</v>
      </c>
      <c r="B27" s="402"/>
      <c r="C27" s="121">
        <v>0.03731534972712726</v>
      </c>
      <c r="D27" s="122" t="s">
        <v>50</v>
      </c>
      <c r="E27" s="122">
        <v>0.20776157246205032</v>
      </c>
      <c r="F27" s="122">
        <v>0.06015544824329433</v>
      </c>
      <c r="G27" s="122" t="s">
        <v>50</v>
      </c>
      <c r="H27" s="122" t="s">
        <v>50</v>
      </c>
      <c r="I27" s="122" t="s">
        <v>50</v>
      </c>
      <c r="J27" s="123">
        <v>0.13344809853121023</v>
      </c>
      <c r="K27" s="108"/>
    </row>
    <row r="28" spans="1:11" ht="15.75" thickBot="1">
      <c r="A28" s="403" t="s">
        <v>204</v>
      </c>
      <c r="B28" s="404"/>
      <c r="C28" s="124">
        <v>0.04131903825089695</v>
      </c>
      <c r="D28" s="125" t="s">
        <v>50</v>
      </c>
      <c r="E28" s="125">
        <v>0.13364771420375268</v>
      </c>
      <c r="F28" s="125">
        <v>0.05008028649538537</v>
      </c>
      <c r="G28" s="125" t="s">
        <v>50</v>
      </c>
      <c r="H28" s="125" t="s">
        <v>50</v>
      </c>
      <c r="I28" s="125" t="s">
        <v>50</v>
      </c>
      <c r="J28" s="126">
        <v>0.09434843700152457</v>
      </c>
      <c r="K28" s="108"/>
    </row>
    <row r="29" spans="1:12" ht="15">
      <c r="A29" s="127"/>
      <c r="B29" s="127"/>
      <c r="C29" s="128"/>
      <c r="D29" s="128"/>
      <c r="E29" s="128"/>
      <c r="F29" s="128"/>
      <c r="G29" s="128"/>
      <c r="H29" s="128"/>
      <c r="I29" s="128"/>
      <c r="J29" s="128"/>
      <c r="K29" s="108"/>
      <c r="L29" s="128"/>
    </row>
    <row r="30" spans="1:11" ht="15.75">
      <c r="A30" s="129"/>
      <c r="B30" s="102"/>
      <c r="C30" s="102"/>
      <c r="D30" s="102"/>
      <c r="E30" s="102"/>
      <c r="F30" s="102"/>
      <c r="G30" s="102"/>
      <c r="H30" s="102"/>
      <c r="I30" s="102"/>
      <c r="J30" s="102"/>
      <c r="K30" s="102"/>
    </row>
    <row r="31" spans="1:11" ht="15.75">
      <c r="A31" s="114" t="s">
        <v>216</v>
      </c>
      <c r="K31" s="102"/>
    </row>
    <row r="32" ht="16.5" thickBot="1">
      <c r="K32" s="102"/>
    </row>
    <row r="33" spans="1:10" ht="63.75" thickBot="1">
      <c r="A33" s="405" t="s">
        <v>156</v>
      </c>
      <c r="B33" s="406"/>
      <c r="C33" s="130" t="s">
        <v>217</v>
      </c>
      <c r="D33" s="131" t="s">
        <v>218</v>
      </c>
      <c r="E33" s="116" t="s">
        <v>219</v>
      </c>
      <c r="F33" s="116" t="s">
        <v>8</v>
      </c>
      <c r="G33" s="131" t="s">
        <v>9</v>
      </c>
      <c r="H33" s="116" t="s">
        <v>10</v>
      </c>
      <c r="I33" s="132" t="s">
        <v>11</v>
      </c>
      <c r="J33" s="133" t="s">
        <v>12</v>
      </c>
    </row>
    <row r="34" spans="1:13" ht="15.75">
      <c r="A34" s="407" t="s">
        <v>18</v>
      </c>
      <c r="B34" s="408"/>
      <c r="C34" s="134">
        <v>0.33796234763499594</v>
      </c>
      <c r="D34" s="135">
        <v>0.379517763362333</v>
      </c>
      <c r="E34" s="135">
        <v>0.084347083884533</v>
      </c>
      <c r="F34" s="135">
        <v>0.219029712045571</v>
      </c>
      <c r="G34" s="135">
        <v>0.159302403301576</v>
      </c>
      <c r="H34" s="135">
        <v>0.195705013139296</v>
      </c>
      <c r="I34" s="135">
        <v>0.777051746262104</v>
      </c>
      <c r="J34" s="136">
        <v>0.0301896696970387</v>
      </c>
      <c r="L34" s="137"/>
      <c r="M34" s="138"/>
    </row>
    <row r="35" spans="1:13" ht="15.75">
      <c r="A35" s="401" t="s">
        <v>196</v>
      </c>
      <c r="B35" s="402"/>
      <c r="C35" s="139">
        <v>0</v>
      </c>
      <c r="D35" s="140" t="s">
        <v>50</v>
      </c>
      <c r="E35" s="122">
        <v>0.45105404726062315</v>
      </c>
      <c r="F35" s="122" t="s">
        <v>50</v>
      </c>
      <c r="G35" s="122" t="s">
        <v>50</v>
      </c>
      <c r="H35" s="122" t="s">
        <v>50</v>
      </c>
      <c r="I35" s="140" t="s">
        <v>50</v>
      </c>
      <c r="J35" s="141">
        <v>0.0563231113299096</v>
      </c>
      <c r="L35" s="137"/>
      <c r="M35" s="138"/>
    </row>
    <row r="36" spans="1:13" ht="15.75">
      <c r="A36" s="401" t="s">
        <v>197</v>
      </c>
      <c r="B36" s="402"/>
      <c r="C36" s="139">
        <v>0</v>
      </c>
      <c r="D36" s="140" t="s">
        <v>50</v>
      </c>
      <c r="E36" s="122">
        <v>0.2715750156245271</v>
      </c>
      <c r="F36" s="122">
        <v>0.8523840160910354</v>
      </c>
      <c r="G36" s="122">
        <v>0.14935796489865671</v>
      </c>
      <c r="H36" s="122" t="s">
        <v>50</v>
      </c>
      <c r="I36" s="140" t="s">
        <v>50</v>
      </c>
      <c r="J36" s="141">
        <v>0.09553739586734653</v>
      </c>
      <c r="L36" s="137"/>
      <c r="M36" s="138"/>
    </row>
    <row r="37" spans="1:13" ht="15.75" customHeight="1">
      <c r="A37" s="401" t="s">
        <v>213</v>
      </c>
      <c r="B37" s="402"/>
      <c r="C37" s="139">
        <v>0</v>
      </c>
      <c r="D37" s="140" t="s">
        <v>50</v>
      </c>
      <c r="E37" s="122">
        <v>0.33150739241071775</v>
      </c>
      <c r="F37" s="122" t="s">
        <v>50</v>
      </c>
      <c r="G37" s="122" t="s">
        <v>50</v>
      </c>
      <c r="H37" s="122">
        <v>0.6634156537813224</v>
      </c>
      <c r="I37" s="140">
        <v>0</v>
      </c>
      <c r="J37" s="141">
        <v>0.08058989882064653</v>
      </c>
      <c r="L37" s="137"/>
      <c r="M37" s="138"/>
    </row>
    <row r="38" spans="1:13" ht="15.75">
      <c r="A38" s="401" t="s">
        <v>199</v>
      </c>
      <c r="B38" s="402"/>
      <c r="C38" s="139">
        <v>0.26313468366000575</v>
      </c>
      <c r="D38" s="140">
        <v>0.3339250736861671</v>
      </c>
      <c r="E38" s="122">
        <v>0.22713973020868272</v>
      </c>
      <c r="F38" s="122" t="s">
        <v>50</v>
      </c>
      <c r="G38" s="122">
        <v>0.3366013653536453</v>
      </c>
      <c r="H38" s="122" t="s">
        <v>50</v>
      </c>
      <c r="I38" s="140" t="s">
        <v>50</v>
      </c>
      <c r="J38" s="141">
        <v>0.18844470393412338</v>
      </c>
      <c r="L38" s="137"/>
      <c r="M38" s="138"/>
    </row>
    <row r="39" spans="1:13" ht="15.75">
      <c r="A39" s="401" t="s">
        <v>200</v>
      </c>
      <c r="B39" s="402"/>
      <c r="C39" s="139">
        <v>0.6615704118932146</v>
      </c>
      <c r="D39" s="140">
        <v>0.6615704118932146</v>
      </c>
      <c r="E39" s="122">
        <v>0.0746550296158591</v>
      </c>
      <c r="F39" s="122">
        <v>0.3737509863274059</v>
      </c>
      <c r="G39" s="122">
        <v>0.28289565138305606</v>
      </c>
      <c r="H39" s="122">
        <v>0.42914344037677854</v>
      </c>
      <c r="I39" s="140">
        <v>0</v>
      </c>
      <c r="J39" s="141">
        <v>0.12608913871596178</v>
      </c>
      <c r="L39" s="137"/>
      <c r="M39" s="138"/>
    </row>
    <row r="40" spans="1:13" ht="15.75" customHeight="1">
      <c r="A40" s="401" t="s">
        <v>215</v>
      </c>
      <c r="B40" s="402"/>
      <c r="C40" s="139">
        <v>0.15554900562057877</v>
      </c>
      <c r="D40" s="140">
        <v>0.21353784477760715</v>
      </c>
      <c r="E40" s="122">
        <v>0.08901748832342597</v>
      </c>
      <c r="F40" s="122">
        <v>0.2789064982721159</v>
      </c>
      <c r="G40" s="122">
        <v>0.17695649799538996</v>
      </c>
      <c r="H40" s="122">
        <v>0.285833436797376</v>
      </c>
      <c r="I40" s="140">
        <v>0.8272351970646028</v>
      </c>
      <c r="J40" s="141">
        <v>0.07382589704835738</v>
      </c>
      <c r="L40" s="137"/>
      <c r="M40" s="138"/>
    </row>
    <row r="41" spans="1:13" ht="15.75">
      <c r="A41" s="401" t="s">
        <v>202</v>
      </c>
      <c r="B41" s="402"/>
      <c r="C41" s="139">
        <v>0</v>
      </c>
      <c r="D41" s="140" t="s">
        <v>50</v>
      </c>
      <c r="E41" s="122">
        <v>0.3287289581087426</v>
      </c>
      <c r="F41" s="122">
        <v>0.7474470078540288</v>
      </c>
      <c r="G41" s="122">
        <v>2.8574655392254016</v>
      </c>
      <c r="H41" s="122">
        <v>0.37811735353289727</v>
      </c>
      <c r="I41" s="140" t="s">
        <v>50</v>
      </c>
      <c r="J41" s="141">
        <v>0.06313645582296003</v>
      </c>
      <c r="L41" s="137"/>
      <c r="M41" s="138"/>
    </row>
    <row r="42" spans="1:13" ht="15.75">
      <c r="A42" s="401" t="s">
        <v>203</v>
      </c>
      <c r="B42" s="402"/>
      <c r="C42" s="139">
        <v>0</v>
      </c>
      <c r="D42" s="140" t="s">
        <v>50</v>
      </c>
      <c r="E42" s="122">
        <v>0</v>
      </c>
      <c r="F42" s="122" t="s">
        <v>50</v>
      </c>
      <c r="G42" s="122" t="s">
        <v>50</v>
      </c>
      <c r="H42" s="122">
        <v>0.46510681001843784</v>
      </c>
      <c r="I42" s="140">
        <v>0</v>
      </c>
      <c r="J42" s="141">
        <v>0.07406467544932281</v>
      </c>
      <c r="L42" s="137"/>
      <c r="M42" s="138"/>
    </row>
    <row r="43" spans="1:13" ht="16.5" thickBot="1">
      <c r="A43" s="403" t="s">
        <v>204</v>
      </c>
      <c r="B43" s="404"/>
      <c r="C43" s="142">
        <v>0</v>
      </c>
      <c r="D43" s="143" t="s">
        <v>50</v>
      </c>
      <c r="E43" s="125" t="s">
        <v>50</v>
      </c>
      <c r="F43" s="125" t="s">
        <v>50</v>
      </c>
      <c r="G43" s="125" t="s">
        <v>50</v>
      </c>
      <c r="H43" s="125" t="s">
        <v>50</v>
      </c>
      <c r="I43" s="143" t="s">
        <v>50</v>
      </c>
      <c r="J43" s="144">
        <v>0.056953830969623975</v>
      </c>
      <c r="L43" s="137"/>
      <c r="M43" s="138"/>
    </row>
    <row r="45" spans="1:13" ht="12.75" customHeight="1">
      <c r="A45" s="409" t="s">
        <v>220</v>
      </c>
      <c r="B45" s="409"/>
      <c r="C45" s="409"/>
      <c r="D45" s="409"/>
      <c r="E45" s="409"/>
      <c r="F45" s="409"/>
      <c r="G45" s="409"/>
      <c r="H45" s="409"/>
      <c r="I45" s="409"/>
      <c r="J45" s="409"/>
      <c r="K45" s="409"/>
      <c r="L45" s="409"/>
      <c r="M45" s="409"/>
    </row>
    <row r="46" spans="1:13" ht="15.75" thickBot="1">
      <c r="A46" s="410"/>
      <c r="B46" s="410"/>
      <c r="C46" s="410"/>
      <c r="D46" s="410"/>
      <c r="E46" s="410"/>
      <c r="F46" s="410"/>
      <c r="G46" s="410"/>
      <c r="H46" s="410"/>
      <c r="I46" s="410"/>
      <c r="J46" s="409"/>
      <c r="K46" s="409"/>
      <c r="L46" s="409"/>
      <c r="M46" s="409"/>
    </row>
    <row r="47" spans="1:13" ht="48" thickBot="1">
      <c r="A47" s="405" t="s">
        <v>156</v>
      </c>
      <c r="B47" s="406"/>
      <c r="C47" s="145" t="s">
        <v>14</v>
      </c>
      <c r="D47" s="146" t="s">
        <v>13</v>
      </c>
      <c r="E47" s="147" t="s">
        <v>221</v>
      </c>
      <c r="F47" s="147" t="s">
        <v>138</v>
      </c>
      <c r="G47" s="130" t="s">
        <v>139</v>
      </c>
      <c r="H47" s="130" t="s">
        <v>140</v>
      </c>
      <c r="I47" s="148" t="s">
        <v>222</v>
      </c>
      <c r="J47" s="149"/>
      <c r="K47" s="150"/>
      <c r="L47" s="150"/>
      <c r="M47" s="150"/>
    </row>
    <row r="48" spans="1:10" ht="15.75">
      <c r="A48" s="399" t="s">
        <v>18</v>
      </c>
      <c r="B48" s="400"/>
      <c r="C48" s="151">
        <v>0.052933101821570204</v>
      </c>
      <c r="D48" s="152">
        <v>0.24523478638826776</v>
      </c>
      <c r="E48" s="152">
        <v>0.09172341590354773</v>
      </c>
      <c r="F48" s="152">
        <v>0.1968397320084114</v>
      </c>
      <c r="G48" s="140">
        <v>0.14645897055759777</v>
      </c>
      <c r="H48" s="119">
        <v>0.13084747787995255</v>
      </c>
      <c r="I48" s="153">
        <v>0.13524594653905314</v>
      </c>
      <c r="J48" s="119"/>
    </row>
    <row r="49" spans="1:10" ht="12.75" customHeight="1">
      <c r="A49" s="401" t="s">
        <v>196</v>
      </c>
      <c r="B49" s="402"/>
      <c r="C49" s="121" t="s">
        <v>50</v>
      </c>
      <c r="D49" s="122" t="s">
        <v>50</v>
      </c>
      <c r="E49" s="140"/>
      <c r="F49" s="122" t="s">
        <v>50</v>
      </c>
      <c r="G49" s="140"/>
      <c r="H49" s="122"/>
      <c r="I49" s="141" t="s">
        <v>50</v>
      </c>
      <c r="J49" s="119"/>
    </row>
    <row r="50" spans="1:10" ht="15.75">
      <c r="A50" s="401" t="s">
        <v>197</v>
      </c>
      <c r="B50" s="402"/>
      <c r="C50" s="121">
        <v>0</v>
      </c>
      <c r="D50" s="122" t="s">
        <v>50</v>
      </c>
      <c r="E50" s="140"/>
      <c r="F50" s="122" t="s">
        <v>50</v>
      </c>
      <c r="G50" s="140"/>
      <c r="H50" s="122"/>
      <c r="I50" s="141" t="s">
        <v>50</v>
      </c>
      <c r="J50" s="119"/>
    </row>
    <row r="51" spans="1:10" ht="15.75" customHeight="1">
      <c r="A51" s="401" t="s">
        <v>213</v>
      </c>
      <c r="B51" s="402"/>
      <c r="C51" s="121">
        <v>0.22223411157989437</v>
      </c>
      <c r="D51" s="122">
        <v>0.6821993368936344</v>
      </c>
      <c r="E51" s="140"/>
      <c r="F51" s="122" t="s">
        <v>50</v>
      </c>
      <c r="G51" s="140"/>
      <c r="H51" s="122"/>
      <c r="I51" s="141" t="s">
        <v>50</v>
      </c>
      <c r="J51" s="119"/>
    </row>
    <row r="52" spans="1:10" ht="15.75" customHeight="1">
      <c r="A52" s="401" t="s">
        <v>199</v>
      </c>
      <c r="B52" s="402"/>
      <c r="C52" s="121">
        <v>0.9293427252944177</v>
      </c>
      <c r="D52" s="122">
        <v>0.2887167715907669</v>
      </c>
      <c r="E52" s="140"/>
      <c r="F52" s="122" t="s">
        <v>50</v>
      </c>
      <c r="G52" s="140"/>
      <c r="H52" s="122"/>
      <c r="I52" s="141">
        <v>0.13193756188451206</v>
      </c>
      <c r="J52" s="119"/>
    </row>
    <row r="53" spans="1:10" ht="15.75" customHeight="1">
      <c r="A53" s="401" t="s">
        <v>200</v>
      </c>
      <c r="B53" s="402"/>
      <c r="C53" s="121">
        <v>0.2908286415455242</v>
      </c>
      <c r="D53" s="122">
        <v>0.42645938933798816</v>
      </c>
      <c r="E53" s="140"/>
      <c r="F53" s="122" t="s">
        <v>50</v>
      </c>
      <c r="G53" s="140"/>
      <c r="H53" s="122"/>
      <c r="I53" s="141">
        <v>0.2760675669032073</v>
      </c>
      <c r="J53" s="119"/>
    </row>
    <row r="54" spans="1:10" ht="15.75" customHeight="1">
      <c r="A54" s="401" t="s">
        <v>215</v>
      </c>
      <c r="B54" s="402"/>
      <c r="C54" s="121">
        <v>0.08974495420740562</v>
      </c>
      <c r="D54" s="122">
        <v>0.36389431606033246</v>
      </c>
      <c r="E54" s="140"/>
      <c r="F54" s="122" t="s">
        <v>50</v>
      </c>
      <c r="G54" s="140" t="s">
        <v>50</v>
      </c>
      <c r="H54" s="122" t="s">
        <v>50</v>
      </c>
      <c r="I54" s="141">
        <v>0.40154286813877166</v>
      </c>
      <c r="J54" s="119"/>
    </row>
    <row r="55" spans="1:10" ht="15.75">
      <c r="A55" s="401" t="s">
        <v>202</v>
      </c>
      <c r="B55" s="402"/>
      <c r="C55" s="121">
        <v>0.07406854400870184</v>
      </c>
      <c r="D55" s="122" t="s">
        <v>50</v>
      </c>
      <c r="E55" s="140">
        <v>0.09300202567158894</v>
      </c>
      <c r="F55" s="122">
        <v>0.21148784483570882</v>
      </c>
      <c r="G55" s="140">
        <v>0.14645897055759777</v>
      </c>
      <c r="H55" s="122">
        <v>0.13084747787995255</v>
      </c>
      <c r="I55" s="141">
        <v>0.12677637457132002</v>
      </c>
      <c r="J55" s="119"/>
    </row>
    <row r="56" spans="1:10" ht="15.75">
      <c r="A56" s="401" t="s">
        <v>203</v>
      </c>
      <c r="B56" s="402"/>
      <c r="C56" s="121">
        <v>0.1416418440545688</v>
      </c>
      <c r="D56" s="122" t="s">
        <v>50</v>
      </c>
      <c r="E56" s="140">
        <v>0.705016198511642</v>
      </c>
      <c r="F56" s="122">
        <v>0.705016198511642</v>
      </c>
      <c r="G56" s="140" t="s">
        <v>50</v>
      </c>
      <c r="H56" s="122" t="s">
        <v>50</v>
      </c>
      <c r="I56" s="141" t="s">
        <v>50</v>
      </c>
      <c r="J56" s="119"/>
    </row>
    <row r="57" spans="1:10" ht="16.5" thickBot="1">
      <c r="A57" s="403" t="s">
        <v>204</v>
      </c>
      <c r="B57" s="404"/>
      <c r="C57" s="124">
        <v>0.11555471381669985</v>
      </c>
      <c r="D57" s="125" t="s">
        <v>50</v>
      </c>
      <c r="E57" s="143">
        <v>0.1699247984285712</v>
      </c>
      <c r="F57" s="125">
        <v>0.1699247984285712</v>
      </c>
      <c r="G57" s="143" t="s">
        <v>50</v>
      </c>
      <c r="H57" s="125" t="s">
        <v>50</v>
      </c>
      <c r="I57" s="144" t="s">
        <v>50</v>
      </c>
      <c r="J57" s="119"/>
    </row>
    <row r="58" ht="15">
      <c r="K58" s="103" t="s">
        <v>50</v>
      </c>
    </row>
    <row r="59" ht="15">
      <c r="A59" s="154" t="s">
        <v>223</v>
      </c>
    </row>
    <row r="60" ht="15">
      <c r="A60" s="155" t="s">
        <v>125</v>
      </c>
    </row>
  </sheetData>
  <sheetProtection/>
  <mergeCells count="45">
    <mergeCell ref="A55:B55"/>
    <mergeCell ref="A56:B56"/>
    <mergeCell ref="A57:B57"/>
    <mergeCell ref="A49:B49"/>
    <mergeCell ref="A50:B50"/>
    <mergeCell ref="A51:B51"/>
    <mergeCell ref="A52:B52"/>
    <mergeCell ref="A53:B53"/>
    <mergeCell ref="A54:B54"/>
    <mergeCell ref="A41:B41"/>
    <mergeCell ref="A42:B42"/>
    <mergeCell ref="A43:B43"/>
    <mergeCell ref="A45:M46"/>
    <mergeCell ref="A47:B47"/>
    <mergeCell ref="A48:B48"/>
    <mergeCell ref="A35:B35"/>
    <mergeCell ref="A36:B36"/>
    <mergeCell ref="A37:B37"/>
    <mergeCell ref="A38:B38"/>
    <mergeCell ref="A39:B39"/>
    <mergeCell ref="A40:B40"/>
    <mergeCell ref="A25:B25"/>
    <mergeCell ref="A26:B26"/>
    <mergeCell ref="A27:B27"/>
    <mergeCell ref="A28:B28"/>
    <mergeCell ref="A33:B33"/>
    <mergeCell ref="A34:B34"/>
    <mergeCell ref="A19:B19"/>
    <mergeCell ref="A20:B20"/>
    <mergeCell ref="A21:B21"/>
    <mergeCell ref="A22:B22"/>
    <mergeCell ref="A23:B23"/>
    <mergeCell ref="A24:B24"/>
    <mergeCell ref="A10:B10"/>
    <mergeCell ref="A11:B11"/>
    <mergeCell ref="A12:B12"/>
    <mergeCell ref="A13:B13"/>
    <mergeCell ref="A14:B14"/>
    <mergeCell ref="A18:B18"/>
    <mergeCell ref="A4:C4"/>
    <mergeCell ref="A5:B5"/>
    <mergeCell ref="A6:B6"/>
    <mergeCell ref="A7:B7"/>
    <mergeCell ref="A8:B8"/>
    <mergeCell ref="A9:B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8.140625" style="78" customWidth="1"/>
    <col min="2" max="11" width="14.57421875" style="78" customWidth="1"/>
    <col min="12" max="12" width="0.13671875" style="78" customWidth="1"/>
    <col min="13" max="16384" width="9.140625" style="78" customWidth="1"/>
  </cols>
  <sheetData>
    <row r="1" spans="1:11" ht="15.75">
      <c r="A1" s="411" t="s">
        <v>154</v>
      </c>
      <c r="B1" s="411"/>
      <c r="C1" s="411"/>
      <c r="D1" s="411"/>
      <c r="E1" s="411"/>
      <c r="F1" s="411"/>
      <c r="G1" s="411"/>
      <c r="H1" s="411"/>
      <c r="I1" s="77"/>
      <c r="J1" s="77"/>
      <c r="K1" s="77"/>
    </row>
    <row r="2" spans="1:11" ht="12.75">
      <c r="A2" s="79"/>
      <c r="B2" s="80"/>
      <c r="C2" s="80"/>
      <c r="D2" s="77"/>
      <c r="E2" s="77"/>
      <c r="F2" s="77"/>
      <c r="G2" s="77"/>
      <c r="H2" s="77"/>
      <c r="I2" s="77"/>
      <c r="J2" s="77"/>
      <c r="K2" s="77"/>
    </row>
    <row r="3" spans="1:11" ht="12.75">
      <c r="A3" s="79" t="s">
        <v>155</v>
      </c>
      <c r="B3" s="80"/>
      <c r="C3" s="80"/>
      <c r="D3" s="77"/>
      <c r="E3" s="77"/>
      <c r="F3" s="77"/>
      <c r="G3" s="77"/>
      <c r="H3" s="77"/>
      <c r="I3" s="77"/>
      <c r="J3" s="77"/>
      <c r="K3" s="77"/>
    </row>
    <row r="4" spans="1:11" ht="25.5">
      <c r="A4" s="81" t="s">
        <v>156</v>
      </c>
      <c r="B4" s="81" t="s">
        <v>157</v>
      </c>
      <c r="C4" s="81" t="s">
        <v>158</v>
      </c>
      <c r="D4" s="81" t="s">
        <v>159</v>
      </c>
      <c r="E4" s="81" t="s">
        <v>160</v>
      </c>
      <c r="F4" s="81" t="s">
        <v>161</v>
      </c>
      <c r="G4" s="81" t="s">
        <v>162</v>
      </c>
      <c r="H4" s="81" t="s">
        <v>163</v>
      </c>
      <c r="I4" s="81" t="s">
        <v>164</v>
      </c>
      <c r="J4" s="81" t="s">
        <v>165</v>
      </c>
      <c r="K4" s="81" t="s">
        <v>166</v>
      </c>
    </row>
    <row r="5" spans="1:11" ht="12.75">
      <c r="A5" s="82" t="s">
        <v>167</v>
      </c>
      <c r="B5" s="83">
        <v>31.372516591045702</v>
      </c>
      <c r="C5" s="83"/>
      <c r="D5" s="83"/>
      <c r="E5" s="83"/>
      <c r="F5" s="83"/>
      <c r="G5" s="83"/>
      <c r="H5" s="83">
        <v>70.9488746157806</v>
      </c>
      <c r="I5" s="83"/>
      <c r="J5" s="83"/>
      <c r="K5" s="83"/>
    </row>
    <row r="6" spans="1:11" ht="12.75">
      <c r="A6" s="84" t="s">
        <v>168</v>
      </c>
      <c r="B6" s="85">
        <v>5.081219944683</v>
      </c>
      <c r="C6" s="85">
        <v>7.83531875916659</v>
      </c>
      <c r="D6" s="85"/>
      <c r="E6" s="85"/>
      <c r="F6" s="85">
        <v>4.37561846709587</v>
      </c>
      <c r="G6" s="85"/>
      <c r="H6" s="85">
        <v>7.39950143929424</v>
      </c>
      <c r="I6" s="85">
        <v>55.7404852703867</v>
      </c>
      <c r="J6" s="85"/>
      <c r="K6" s="85"/>
    </row>
    <row r="7" spans="1:11" ht="12.75">
      <c r="A7" s="84" t="s">
        <v>169</v>
      </c>
      <c r="B7" s="85">
        <v>6.84501332430624</v>
      </c>
      <c r="C7" s="85">
        <v>5.24886138761575</v>
      </c>
      <c r="D7" s="85"/>
      <c r="E7" s="85"/>
      <c r="F7" s="85">
        <v>9.69361324887927</v>
      </c>
      <c r="G7" s="85"/>
      <c r="H7" s="85">
        <v>3.10112994616032</v>
      </c>
      <c r="I7" s="85">
        <v>10.269634090342599</v>
      </c>
      <c r="J7" s="85"/>
      <c r="K7" s="85"/>
    </row>
    <row r="8" spans="1:11" ht="12.75">
      <c r="A8" s="84" t="s">
        <v>170</v>
      </c>
      <c r="B8" s="85">
        <v>4.58311035065574</v>
      </c>
      <c r="C8" s="85">
        <v>5.8640156280896205</v>
      </c>
      <c r="D8" s="85"/>
      <c r="E8" s="85">
        <v>120.19433942939399</v>
      </c>
      <c r="F8" s="85">
        <v>22.832685150912</v>
      </c>
      <c r="G8" s="86"/>
      <c r="H8" s="85">
        <v>3.25500515181317</v>
      </c>
      <c r="I8" s="85">
        <v>10.554101869967</v>
      </c>
      <c r="J8" s="85">
        <v>2.15439303977523</v>
      </c>
      <c r="K8" s="85"/>
    </row>
    <row r="9" spans="1:11" ht="12.75">
      <c r="A9" s="84" t="s">
        <v>171</v>
      </c>
      <c r="B9" s="85">
        <v>4.46346137389493</v>
      </c>
      <c r="C9" s="85">
        <v>2.73789676286903</v>
      </c>
      <c r="D9" s="85">
        <v>6.70219672566035</v>
      </c>
      <c r="E9" s="85">
        <v>71.8572908008559</v>
      </c>
      <c r="F9" s="85">
        <v>3.64521646627901</v>
      </c>
      <c r="G9" s="86"/>
      <c r="H9" s="85">
        <v>3.07545198366234</v>
      </c>
      <c r="I9" s="85">
        <v>10.3106198965858</v>
      </c>
      <c r="J9" s="85">
        <v>5.26401236117209</v>
      </c>
      <c r="K9" s="85">
        <v>8.526948471768089</v>
      </c>
    </row>
    <row r="10" spans="1:11" ht="12.75">
      <c r="A10" s="84" t="s">
        <v>172</v>
      </c>
      <c r="B10" s="85">
        <v>4.5996601466987395</v>
      </c>
      <c r="C10" s="85"/>
      <c r="D10" s="85">
        <v>6.16096974958998</v>
      </c>
      <c r="E10" s="85">
        <v>58.724818609137294</v>
      </c>
      <c r="F10" s="85">
        <v>2.79679289522987</v>
      </c>
      <c r="G10" s="85">
        <v>2.7</v>
      </c>
      <c r="H10" s="85">
        <v>10.6195422357598</v>
      </c>
      <c r="I10" s="85"/>
      <c r="J10" s="85"/>
      <c r="K10" s="85">
        <v>7.01685240034632</v>
      </c>
    </row>
    <row r="11" spans="1:11" ht="12.75">
      <c r="A11" s="84" t="s">
        <v>173</v>
      </c>
      <c r="B11" s="85">
        <v>2.41713476017972</v>
      </c>
      <c r="C11" s="85"/>
      <c r="D11" s="85">
        <v>7.07260796864783</v>
      </c>
      <c r="E11" s="85">
        <v>67.1523490595061</v>
      </c>
      <c r="F11" s="85">
        <v>3.91060787737099</v>
      </c>
      <c r="G11" s="85"/>
      <c r="H11" s="85"/>
      <c r="I11" s="85"/>
      <c r="J11" s="85"/>
      <c r="K11" s="85">
        <v>3.4021917314206997</v>
      </c>
    </row>
    <row r="12" spans="1:11" ht="12.75">
      <c r="A12" s="84" t="s">
        <v>174</v>
      </c>
      <c r="B12" s="85">
        <v>9.690714549171139</v>
      </c>
      <c r="C12" s="85">
        <v>3.03057988765774</v>
      </c>
      <c r="D12" s="85"/>
      <c r="E12" s="85"/>
      <c r="F12" s="85">
        <v>14.1178533335376</v>
      </c>
      <c r="G12" s="85"/>
      <c r="H12" s="85">
        <v>5.21942201397588</v>
      </c>
      <c r="I12" s="85">
        <v>11.1862530481787</v>
      </c>
      <c r="J12" s="85"/>
      <c r="K12" s="85"/>
    </row>
    <row r="13" spans="1:11" ht="12.75">
      <c r="A13" s="84" t="s">
        <v>175</v>
      </c>
      <c r="B13" s="85">
        <v>2.3324430715365203</v>
      </c>
      <c r="C13" s="85"/>
      <c r="D13" s="85">
        <v>2.5844017158207</v>
      </c>
      <c r="E13" s="85">
        <v>76.14060942393131</v>
      </c>
      <c r="F13" s="85">
        <v>3.8427774283956397</v>
      </c>
      <c r="G13" s="85"/>
      <c r="H13" s="85"/>
      <c r="I13" s="85"/>
      <c r="J13" s="85"/>
      <c r="K13" s="85">
        <v>9.88875839345784</v>
      </c>
    </row>
    <row r="14" spans="1:11" ht="12.75">
      <c r="A14" s="87" t="s">
        <v>18</v>
      </c>
      <c r="B14" s="88">
        <v>2.39751945362103</v>
      </c>
      <c r="C14" s="88">
        <v>3.00735779240981</v>
      </c>
      <c r="D14" s="88">
        <v>5.09115344263404</v>
      </c>
      <c r="E14" s="88">
        <v>26.6276068354456</v>
      </c>
      <c r="F14" s="88">
        <v>2.16775746698799</v>
      </c>
      <c r="G14" s="88">
        <v>2.9</v>
      </c>
      <c r="H14" s="88">
        <v>1.6762985570262199</v>
      </c>
      <c r="I14" s="88">
        <v>6.99421367081841</v>
      </c>
      <c r="J14" s="88">
        <v>2.55461839054407</v>
      </c>
      <c r="K14" s="89">
        <v>9.88875839345784</v>
      </c>
    </row>
    <row r="15" spans="1:11" ht="12.7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</row>
    <row r="16" spans="1:11" ht="12.75">
      <c r="A16" s="90" t="s">
        <v>176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</row>
    <row r="17" spans="1:11" ht="38.25">
      <c r="A17" s="81" t="s">
        <v>156</v>
      </c>
      <c r="B17" s="81" t="s">
        <v>177</v>
      </c>
      <c r="C17" s="81" t="s">
        <v>178</v>
      </c>
      <c r="D17" s="81" t="s">
        <v>179</v>
      </c>
      <c r="E17" s="81" t="s">
        <v>180</v>
      </c>
      <c r="F17" s="81" t="s">
        <v>181</v>
      </c>
      <c r="G17" s="81" t="s">
        <v>182</v>
      </c>
      <c r="H17" s="81" t="s">
        <v>183</v>
      </c>
      <c r="I17" s="77"/>
      <c r="J17" s="77"/>
      <c r="K17" s="77"/>
    </row>
    <row r="18" spans="1:11" ht="12.75">
      <c r="A18" s="82" t="s">
        <v>167</v>
      </c>
      <c r="B18" s="83"/>
      <c r="C18" s="83">
        <v>34.6427903349496</v>
      </c>
      <c r="D18" s="91"/>
      <c r="E18" s="83"/>
      <c r="F18" s="83"/>
      <c r="G18" s="83"/>
      <c r="H18" s="83">
        <v>9.896655817056251</v>
      </c>
      <c r="I18" s="77"/>
      <c r="J18" s="77"/>
      <c r="K18" s="77"/>
    </row>
    <row r="19" spans="1:11" ht="12.75">
      <c r="A19" s="84" t="s">
        <v>168</v>
      </c>
      <c r="B19" s="85"/>
      <c r="C19" s="85">
        <v>61.7546501934386</v>
      </c>
      <c r="D19" s="92">
        <v>22.4929199041464</v>
      </c>
      <c r="E19" s="85">
        <v>42.0833185145699</v>
      </c>
      <c r="F19" s="85"/>
      <c r="G19" s="85"/>
      <c r="H19" s="85">
        <v>14.632552816950001</v>
      </c>
      <c r="I19" s="77"/>
      <c r="J19" s="77"/>
      <c r="K19" s="77"/>
    </row>
    <row r="20" spans="1:11" ht="12.75">
      <c r="A20" s="84" t="s">
        <v>169</v>
      </c>
      <c r="B20" s="85"/>
      <c r="C20" s="85">
        <v>11.6723041674067</v>
      </c>
      <c r="D20" s="93"/>
      <c r="E20" s="85">
        <v>21.3133032533153</v>
      </c>
      <c r="F20" s="85"/>
      <c r="G20" s="85"/>
      <c r="H20" s="85">
        <v>9.94575330929193</v>
      </c>
      <c r="I20" s="77"/>
      <c r="J20" s="77"/>
      <c r="K20" s="77"/>
    </row>
    <row r="21" spans="1:11" ht="12.75">
      <c r="A21" s="84" t="s">
        <v>170</v>
      </c>
      <c r="B21" s="85">
        <v>4.8402236028054695</v>
      </c>
      <c r="C21" s="85">
        <v>8.00239303541048</v>
      </c>
      <c r="D21" s="93">
        <v>17.0842349907691</v>
      </c>
      <c r="E21" s="85">
        <v>8.132682465455671</v>
      </c>
      <c r="F21" s="85">
        <v>14.682369005583901</v>
      </c>
      <c r="G21" s="86"/>
      <c r="H21" s="85">
        <v>13.669679901439999</v>
      </c>
      <c r="I21" s="77"/>
      <c r="J21" s="77"/>
      <c r="K21" s="77"/>
    </row>
    <row r="22" spans="1:11" ht="12.75">
      <c r="A22" s="84" t="s">
        <v>171</v>
      </c>
      <c r="B22" s="85">
        <v>10.5759174288331</v>
      </c>
      <c r="C22" s="85">
        <v>27.0456902007821</v>
      </c>
      <c r="D22" s="93">
        <v>6.95820645153212</v>
      </c>
      <c r="E22" s="85">
        <v>5.84810799466206</v>
      </c>
      <c r="F22" s="85">
        <v>19.7477466002656</v>
      </c>
      <c r="G22" s="85">
        <v>10.7580424101635</v>
      </c>
      <c r="H22" s="85">
        <v>12.791645226977199</v>
      </c>
      <c r="I22" s="77"/>
      <c r="J22" s="77"/>
      <c r="K22" s="77"/>
    </row>
    <row r="23" spans="1:11" ht="12.75">
      <c r="A23" s="84" t="s">
        <v>172</v>
      </c>
      <c r="B23" s="85"/>
      <c r="C23" s="85">
        <v>19.7336740869886</v>
      </c>
      <c r="D23" s="92">
        <v>5.20891884402179</v>
      </c>
      <c r="E23" s="85"/>
      <c r="F23" s="85">
        <v>52.4727670811138</v>
      </c>
      <c r="G23" s="85"/>
      <c r="H23" s="85">
        <v>16.9705506427875</v>
      </c>
      <c r="I23" s="77"/>
      <c r="J23" s="77"/>
      <c r="K23" s="77"/>
    </row>
    <row r="24" spans="1:11" ht="12.75">
      <c r="A24" s="84" t="s">
        <v>173</v>
      </c>
      <c r="B24" s="85"/>
      <c r="C24" s="85"/>
      <c r="D24" s="93"/>
      <c r="E24" s="85"/>
      <c r="F24" s="85"/>
      <c r="G24" s="85"/>
      <c r="H24" s="85">
        <v>9.3078413786467</v>
      </c>
      <c r="I24" s="77"/>
      <c r="J24" s="77"/>
      <c r="K24" s="77"/>
    </row>
    <row r="25" spans="1:11" ht="12.75">
      <c r="A25" s="84" t="s">
        <v>174</v>
      </c>
      <c r="B25" s="85"/>
      <c r="C25" s="85">
        <v>8.5893626274304</v>
      </c>
      <c r="D25" s="93"/>
      <c r="E25" s="85"/>
      <c r="F25" s="85"/>
      <c r="G25" s="85"/>
      <c r="H25" s="85">
        <v>14.458090003392602</v>
      </c>
      <c r="I25" s="77"/>
      <c r="J25" s="77"/>
      <c r="K25" s="77"/>
    </row>
    <row r="26" spans="1:11" ht="12.75">
      <c r="A26" s="84" t="s">
        <v>175</v>
      </c>
      <c r="B26" s="85"/>
      <c r="C26" s="85"/>
      <c r="D26" s="93"/>
      <c r="E26" s="85"/>
      <c r="F26" s="85"/>
      <c r="G26" s="85"/>
      <c r="H26" s="85">
        <v>17.989748018908998</v>
      </c>
      <c r="I26" s="77"/>
      <c r="J26" s="77"/>
      <c r="K26" s="77"/>
    </row>
    <row r="27" spans="1:11" ht="12.75">
      <c r="A27" s="94" t="s">
        <v>18</v>
      </c>
      <c r="B27" s="88">
        <v>9.47489244729171</v>
      </c>
      <c r="C27" s="88">
        <v>9.84396077278497</v>
      </c>
      <c r="D27" s="95">
        <v>5.79769883064431</v>
      </c>
      <c r="E27" s="88">
        <v>10.5082249473584</v>
      </c>
      <c r="F27" s="88">
        <v>35.0213065036431</v>
      </c>
      <c r="G27" s="89">
        <v>16.8</v>
      </c>
      <c r="H27" s="88">
        <v>7.298158249938259</v>
      </c>
      <c r="I27" s="77"/>
      <c r="J27" s="77"/>
      <c r="K27" s="77"/>
    </row>
    <row r="28" spans="1:11" ht="12.75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</row>
    <row r="29" spans="1:11" ht="12.75">
      <c r="A29" s="90" t="s">
        <v>184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</row>
    <row r="30" spans="1:11" ht="25.5">
      <c r="A30" s="96" t="s">
        <v>156</v>
      </c>
      <c r="B30" s="96" t="s">
        <v>185</v>
      </c>
      <c r="C30" s="97" t="s">
        <v>186</v>
      </c>
      <c r="D30" s="96" t="s">
        <v>187</v>
      </c>
      <c r="E30" s="96" t="s">
        <v>188</v>
      </c>
      <c r="F30" s="96" t="s">
        <v>189</v>
      </c>
      <c r="G30" s="96" t="s">
        <v>190</v>
      </c>
      <c r="H30" s="96" t="s">
        <v>191</v>
      </c>
      <c r="I30" s="96" t="s">
        <v>192</v>
      </c>
      <c r="J30" s="96" t="s">
        <v>193</v>
      </c>
      <c r="K30" s="77"/>
    </row>
    <row r="31" spans="1:11" ht="12.75">
      <c r="A31" s="82" t="s">
        <v>167</v>
      </c>
      <c r="B31" s="98"/>
      <c r="C31" s="99"/>
      <c r="D31" s="99"/>
      <c r="E31" s="99"/>
      <c r="F31" s="99"/>
      <c r="G31" s="99"/>
      <c r="H31" s="99"/>
      <c r="I31" s="99"/>
      <c r="J31" s="99"/>
      <c r="K31" s="77"/>
    </row>
    <row r="32" spans="1:11" ht="12.75">
      <c r="A32" s="84" t="s">
        <v>168</v>
      </c>
      <c r="B32" s="98"/>
      <c r="C32" s="98"/>
      <c r="D32" s="98"/>
      <c r="E32" s="98"/>
      <c r="F32" s="98"/>
      <c r="G32" s="98"/>
      <c r="H32" s="85">
        <v>10.247009140860799</v>
      </c>
      <c r="I32" s="85">
        <v>2.2610597964402</v>
      </c>
      <c r="J32" s="98"/>
      <c r="K32" s="77"/>
    </row>
    <row r="33" spans="1:11" ht="12.75">
      <c r="A33" s="84" t="s">
        <v>169</v>
      </c>
      <c r="B33" s="98"/>
      <c r="C33" s="85">
        <v>21.208383653864</v>
      </c>
      <c r="D33" s="98"/>
      <c r="E33" s="98"/>
      <c r="F33" s="98"/>
      <c r="G33" s="98"/>
      <c r="H33" s="85">
        <v>6.4395586980358495</v>
      </c>
      <c r="I33" s="85">
        <v>6.432294167943529</v>
      </c>
      <c r="J33" s="98"/>
      <c r="K33" s="77"/>
    </row>
    <row r="34" spans="1:11" ht="12.75">
      <c r="A34" s="84" t="s">
        <v>170</v>
      </c>
      <c r="B34" s="98"/>
      <c r="C34" s="85">
        <v>9.62827828777153</v>
      </c>
      <c r="D34" s="98"/>
      <c r="E34" s="98"/>
      <c r="F34" s="98"/>
      <c r="G34" s="85">
        <v>7.37516493859145</v>
      </c>
      <c r="H34" s="85">
        <v>4.22115964875095</v>
      </c>
      <c r="I34" s="85">
        <v>6.13604017789946</v>
      </c>
      <c r="J34" s="98"/>
      <c r="K34" s="77"/>
    </row>
    <row r="35" spans="1:11" ht="12.75">
      <c r="A35" s="84" t="s">
        <v>171</v>
      </c>
      <c r="B35" s="85">
        <v>5.6786389677519</v>
      </c>
      <c r="C35" s="85">
        <v>14.599513150972502</v>
      </c>
      <c r="D35" s="98"/>
      <c r="E35" s="98"/>
      <c r="F35" s="98"/>
      <c r="G35" s="85">
        <v>2.4528560201786402</v>
      </c>
      <c r="H35" s="98"/>
      <c r="I35" s="98"/>
      <c r="J35" s="85">
        <v>2.6025398019505803</v>
      </c>
      <c r="K35" s="77"/>
    </row>
    <row r="36" spans="1:11" ht="12.75">
      <c r="A36" s="84" t="s">
        <v>172</v>
      </c>
      <c r="B36" s="85">
        <v>3.38045805213276</v>
      </c>
      <c r="C36" s="98"/>
      <c r="D36" s="85">
        <v>14.024573093099399</v>
      </c>
      <c r="E36" s="85">
        <v>16.350669345243197</v>
      </c>
      <c r="F36" s="85">
        <v>6.03986738890642</v>
      </c>
      <c r="G36" s="85">
        <v>7.7985066737033994</v>
      </c>
      <c r="H36" s="98"/>
      <c r="I36" s="98"/>
      <c r="J36" s="85">
        <v>1.69926923647107</v>
      </c>
      <c r="K36" s="77"/>
    </row>
    <row r="37" spans="1:11" ht="12.75">
      <c r="A37" s="84" t="s">
        <v>173</v>
      </c>
      <c r="B37" s="85">
        <v>4.52975412816517</v>
      </c>
      <c r="C37" s="98"/>
      <c r="D37" s="98"/>
      <c r="E37" s="98"/>
      <c r="F37" s="85">
        <v>6.666058613376551</v>
      </c>
      <c r="G37" s="98"/>
      <c r="H37" s="98"/>
      <c r="I37" s="98"/>
      <c r="J37" s="98"/>
      <c r="K37" s="77"/>
    </row>
    <row r="38" spans="1:11" ht="12.75">
      <c r="A38" s="84" t="s">
        <v>174</v>
      </c>
      <c r="B38" s="85">
        <v>11.349639191121</v>
      </c>
      <c r="C38" s="85">
        <v>8.73205516636461</v>
      </c>
      <c r="D38" s="98"/>
      <c r="E38" s="98"/>
      <c r="F38" s="98"/>
      <c r="G38" s="98"/>
      <c r="H38" s="98"/>
      <c r="I38" s="98"/>
      <c r="J38" s="98"/>
      <c r="K38" s="77"/>
    </row>
    <row r="39" spans="1:11" ht="12.75">
      <c r="A39" s="84" t="s">
        <v>175</v>
      </c>
      <c r="B39" s="85">
        <v>23.8650892951479</v>
      </c>
      <c r="C39" s="98"/>
      <c r="D39" s="85">
        <v>9.0359676607205</v>
      </c>
      <c r="E39" s="98"/>
      <c r="F39" s="98"/>
      <c r="G39" s="98"/>
      <c r="H39" s="98"/>
      <c r="I39" s="98"/>
      <c r="J39" s="98"/>
      <c r="K39" s="77"/>
    </row>
    <row r="40" spans="1:11" ht="12.75">
      <c r="A40" s="94" t="s">
        <v>18</v>
      </c>
      <c r="B40" s="88">
        <v>3.34255023808113</v>
      </c>
      <c r="C40" s="88">
        <v>15.9059857501159</v>
      </c>
      <c r="D40" s="88">
        <v>11.9938677971709</v>
      </c>
      <c r="E40" s="88">
        <v>16.350669345243197</v>
      </c>
      <c r="F40" s="88">
        <v>5.64668254034419</v>
      </c>
      <c r="G40" s="88">
        <v>2.5438176068756704</v>
      </c>
      <c r="H40" s="88">
        <v>4.25425597776537</v>
      </c>
      <c r="I40" s="88">
        <v>5.11768180254814</v>
      </c>
      <c r="J40" s="88">
        <v>2.3205236359373003</v>
      </c>
      <c r="K40" s="77"/>
    </row>
    <row r="41" spans="1:11" ht="12.75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57"/>
  <sheetViews>
    <sheetView zoomScalePageLayoutView="0" workbookViewId="0" topLeftCell="A1">
      <selection activeCell="A2" sqref="A2:M2"/>
    </sheetView>
  </sheetViews>
  <sheetFormatPr defaultColWidth="9.140625" defaultRowHeight="12.75"/>
  <cols>
    <col min="1" max="1" width="18.140625" style="158" customWidth="1"/>
    <col min="2" max="2" width="14.7109375" style="158" customWidth="1"/>
    <col min="3" max="3" width="14.8515625" style="158" customWidth="1"/>
    <col min="4" max="4" width="15.7109375" style="158" customWidth="1"/>
    <col min="5" max="5" width="17.00390625" style="158" customWidth="1"/>
    <col min="6" max="6" width="16.57421875" style="158" customWidth="1"/>
    <col min="7" max="7" width="15.140625" style="158" customWidth="1"/>
    <col min="8" max="8" width="13.00390625" style="158" customWidth="1"/>
    <col min="9" max="9" width="16.57421875" style="158" customWidth="1"/>
    <col min="10" max="10" width="14.57421875" style="158" customWidth="1"/>
    <col min="11" max="11" width="16.00390625" style="158" customWidth="1"/>
    <col min="12" max="12" width="13.00390625" style="158" customWidth="1"/>
    <col min="13" max="13" width="13.28125" style="158" customWidth="1"/>
    <col min="14" max="28" width="24.28125" style="158" customWidth="1"/>
    <col min="29" max="16384" width="9.140625" style="158" customWidth="1"/>
  </cols>
  <sheetData>
    <row r="1" spans="1:28" ht="0.75" customHeight="1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</row>
    <row r="2" spans="1:28" ht="36.75" customHeight="1">
      <c r="A2" s="414" t="s">
        <v>226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</row>
    <row r="3" spans="1:28" ht="15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</row>
    <row r="4" spans="1:28" ht="16.5" customHeight="1">
      <c r="A4" s="415" t="s">
        <v>227</v>
      </c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</row>
    <row r="5" spans="1:28" ht="16.5" customHeight="1">
      <c r="A5" s="160" t="s">
        <v>228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</row>
    <row r="6" spans="1:28" ht="38.25" customHeight="1">
      <c r="A6" s="161" t="s">
        <v>229</v>
      </c>
      <c r="B6" s="161" t="s">
        <v>131</v>
      </c>
      <c r="C6" s="161" t="s">
        <v>134</v>
      </c>
      <c r="D6" s="161" t="s">
        <v>230</v>
      </c>
      <c r="E6" s="161" t="s">
        <v>231</v>
      </c>
      <c r="F6" s="161" t="s">
        <v>207</v>
      </c>
      <c r="G6" s="161" t="s">
        <v>6</v>
      </c>
      <c r="H6" s="161" t="s">
        <v>2</v>
      </c>
      <c r="I6" s="161" t="s">
        <v>232</v>
      </c>
      <c r="J6" s="161" t="s">
        <v>59</v>
      </c>
      <c r="K6" s="161" t="s">
        <v>129</v>
      </c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</row>
    <row r="7" spans="1:28" ht="14.25">
      <c r="A7" s="163">
        <v>0.008</v>
      </c>
      <c r="B7" s="163">
        <v>0.028</v>
      </c>
      <c r="C7" s="163">
        <v>0.009</v>
      </c>
      <c r="D7" s="164" t="s">
        <v>233</v>
      </c>
      <c r="E7" s="164" t="s">
        <v>233</v>
      </c>
      <c r="F7" s="163">
        <v>0.08</v>
      </c>
      <c r="G7" s="163">
        <v>0.014</v>
      </c>
      <c r="H7" s="163">
        <v>0.011</v>
      </c>
      <c r="I7" s="164" t="s">
        <v>233</v>
      </c>
      <c r="J7" s="163">
        <v>0.047</v>
      </c>
      <c r="K7" s="164" t="s">
        <v>234</v>
      </c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</row>
    <row r="8" spans="1:28" ht="14.25">
      <c r="A8" s="165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</row>
    <row r="9" spans="1:28" ht="15">
      <c r="A9" s="166" t="s">
        <v>235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</row>
    <row r="10" spans="1:28" ht="21" customHeight="1">
      <c r="A10" s="161" t="s">
        <v>7</v>
      </c>
      <c r="B10" s="161" t="s">
        <v>8</v>
      </c>
      <c r="C10" s="161" t="s">
        <v>9</v>
      </c>
      <c r="D10" s="161" t="s">
        <v>10</v>
      </c>
      <c r="E10" s="161" t="s">
        <v>236</v>
      </c>
      <c r="F10" s="161" t="s">
        <v>12</v>
      </c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</row>
    <row r="11" spans="1:28" ht="14.25">
      <c r="A11" s="163">
        <v>0.013</v>
      </c>
      <c r="B11" s="163">
        <v>0.017</v>
      </c>
      <c r="C11" s="163">
        <v>0.036</v>
      </c>
      <c r="D11" s="163">
        <v>0.049</v>
      </c>
      <c r="E11" s="163">
        <v>0.026</v>
      </c>
      <c r="F11" s="163">
        <v>0.01</v>
      </c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</row>
    <row r="12" spans="1:28" ht="14.25">
      <c r="A12" s="165"/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</row>
    <row r="13" spans="1:28" ht="15">
      <c r="A13" s="166" t="s">
        <v>237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</row>
    <row r="14" spans="1:28" ht="37.5" customHeight="1">
      <c r="A14" s="161" t="s">
        <v>238</v>
      </c>
      <c r="B14" s="161" t="s">
        <v>14</v>
      </c>
      <c r="C14" s="161" t="s">
        <v>139</v>
      </c>
      <c r="D14" s="161" t="s">
        <v>138</v>
      </c>
      <c r="E14" s="161" t="s">
        <v>140</v>
      </c>
      <c r="F14" s="161" t="s">
        <v>239</v>
      </c>
      <c r="G14" s="161" t="s">
        <v>240</v>
      </c>
      <c r="H14" s="161" t="s">
        <v>241</v>
      </c>
      <c r="I14" s="161" t="s">
        <v>242</v>
      </c>
      <c r="J14" s="161" t="s">
        <v>243</v>
      </c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</row>
    <row r="15" spans="1:28" ht="14.25">
      <c r="A15" s="164" t="s">
        <v>233</v>
      </c>
      <c r="B15" s="163">
        <v>0.023</v>
      </c>
      <c r="C15" s="163">
        <v>0.123</v>
      </c>
      <c r="D15" s="163">
        <v>0.042</v>
      </c>
      <c r="E15" s="163">
        <v>0.062</v>
      </c>
      <c r="F15" s="164" t="s">
        <v>233</v>
      </c>
      <c r="G15" s="164" t="s">
        <v>233</v>
      </c>
      <c r="H15" s="164" t="s">
        <v>233</v>
      </c>
      <c r="I15" s="164" t="s">
        <v>233</v>
      </c>
      <c r="J15" s="163">
        <v>0.067</v>
      </c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</row>
    <row r="16" spans="1:28" ht="23.25" customHeight="1">
      <c r="A16" s="157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57"/>
    </row>
    <row r="17" spans="1:28" ht="29.25" customHeight="1">
      <c r="A17" s="416" t="s">
        <v>244</v>
      </c>
      <c r="B17" s="416"/>
      <c r="C17" s="416"/>
      <c r="D17" s="416"/>
      <c r="E17" s="416"/>
      <c r="F17" s="416"/>
      <c r="G17" s="416"/>
      <c r="H17" s="416"/>
      <c r="I17" s="416"/>
      <c r="J17" s="416"/>
      <c r="K17" s="416"/>
      <c r="L17" s="416"/>
      <c r="M17" s="41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57"/>
    </row>
    <row r="18" spans="1:28" ht="37.5" customHeight="1">
      <c r="A18" s="161" t="s">
        <v>156</v>
      </c>
      <c r="B18" s="161" t="s">
        <v>229</v>
      </c>
      <c r="C18" s="161" t="s">
        <v>131</v>
      </c>
      <c r="D18" s="161" t="s">
        <v>134</v>
      </c>
      <c r="E18" s="161" t="s">
        <v>245</v>
      </c>
      <c r="F18" s="161" t="s">
        <v>231</v>
      </c>
      <c r="G18" s="161" t="s">
        <v>207</v>
      </c>
      <c r="H18" s="161" t="s">
        <v>6</v>
      </c>
      <c r="I18" s="161" t="s">
        <v>2</v>
      </c>
      <c r="J18" s="161" t="s">
        <v>232</v>
      </c>
      <c r="K18" s="161" t="s">
        <v>59</v>
      </c>
      <c r="L18" s="161" t="s">
        <v>129</v>
      </c>
      <c r="M18" s="168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57"/>
    </row>
    <row r="19" spans="1:28" ht="14.25">
      <c r="A19" s="169" t="s">
        <v>246</v>
      </c>
      <c r="B19" s="163">
        <v>0.137</v>
      </c>
      <c r="C19" s="164" t="s">
        <v>234</v>
      </c>
      <c r="D19" s="163">
        <v>0.112</v>
      </c>
      <c r="E19" s="164" t="s">
        <v>233</v>
      </c>
      <c r="F19" s="164" t="s">
        <v>233</v>
      </c>
      <c r="G19" s="163">
        <v>0.042</v>
      </c>
      <c r="H19" s="164" t="s">
        <v>234</v>
      </c>
      <c r="I19" s="163">
        <v>0.423</v>
      </c>
      <c r="J19" s="164" t="s">
        <v>233</v>
      </c>
      <c r="K19" s="164" t="s">
        <v>234</v>
      </c>
      <c r="L19" s="164" t="s">
        <v>234</v>
      </c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57"/>
    </row>
    <row r="20" spans="1:28" ht="14.25">
      <c r="A20" s="170" t="s">
        <v>247</v>
      </c>
      <c r="B20" s="171">
        <v>0.032</v>
      </c>
      <c r="C20" s="171">
        <v>0.161</v>
      </c>
      <c r="D20" s="171">
        <v>0.034</v>
      </c>
      <c r="E20" s="164" t="s">
        <v>233</v>
      </c>
      <c r="F20" s="164" t="s">
        <v>233</v>
      </c>
      <c r="G20" s="171">
        <v>0.363</v>
      </c>
      <c r="H20" s="164" t="s">
        <v>234</v>
      </c>
      <c r="I20" s="171">
        <v>0.324</v>
      </c>
      <c r="J20" s="164" t="s">
        <v>233</v>
      </c>
      <c r="K20" s="164" t="s">
        <v>234</v>
      </c>
      <c r="L20" s="164" t="s">
        <v>234</v>
      </c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57"/>
    </row>
    <row r="21" spans="1:28" ht="14.25">
      <c r="A21" s="170" t="s">
        <v>213</v>
      </c>
      <c r="B21" s="171">
        <v>0.045</v>
      </c>
      <c r="C21" s="171">
        <v>0.037</v>
      </c>
      <c r="D21" s="171">
        <v>0.02</v>
      </c>
      <c r="E21" s="164" t="s">
        <v>233</v>
      </c>
      <c r="F21" s="164" t="s">
        <v>233</v>
      </c>
      <c r="G21" s="164" t="s">
        <v>234</v>
      </c>
      <c r="H21" s="164" t="s">
        <v>234</v>
      </c>
      <c r="I21" s="171">
        <v>0.149</v>
      </c>
      <c r="J21" s="164" t="s">
        <v>233</v>
      </c>
      <c r="K21" s="164" t="s">
        <v>234</v>
      </c>
      <c r="L21" s="164" t="s">
        <v>234</v>
      </c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57"/>
    </row>
    <row r="22" spans="1:28" ht="14.25">
      <c r="A22" s="170" t="s">
        <v>248</v>
      </c>
      <c r="B22" s="171">
        <v>0.052</v>
      </c>
      <c r="C22" s="171">
        <v>0.047</v>
      </c>
      <c r="D22" s="171">
        <v>0.011</v>
      </c>
      <c r="E22" s="164" t="s">
        <v>233</v>
      </c>
      <c r="F22" s="164" t="s">
        <v>233</v>
      </c>
      <c r="G22" s="171">
        <v>0.208</v>
      </c>
      <c r="H22" s="164" t="s">
        <v>234</v>
      </c>
      <c r="I22" s="171">
        <v>0.117</v>
      </c>
      <c r="J22" s="164" t="s">
        <v>233</v>
      </c>
      <c r="K22" s="164" t="s">
        <v>234</v>
      </c>
      <c r="L22" s="164" t="s">
        <v>234</v>
      </c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57"/>
    </row>
    <row r="23" spans="1:28" ht="14.25">
      <c r="A23" s="170" t="s">
        <v>249</v>
      </c>
      <c r="B23" s="171">
        <v>0.012</v>
      </c>
      <c r="C23" s="171">
        <v>0.064</v>
      </c>
      <c r="D23" s="171">
        <v>0.018</v>
      </c>
      <c r="E23" s="164" t="s">
        <v>233</v>
      </c>
      <c r="F23" s="164" t="s">
        <v>233</v>
      </c>
      <c r="G23" s="171">
        <v>0.182</v>
      </c>
      <c r="H23" s="171">
        <v>0.015</v>
      </c>
      <c r="I23" s="171">
        <v>0.047</v>
      </c>
      <c r="J23" s="164" t="s">
        <v>233</v>
      </c>
      <c r="K23" s="171">
        <v>0.026</v>
      </c>
      <c r="L23" s="164" t="s">
        <v>234</v>
      </c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57"/>
    </row>
    <row r="24" spans="1:28" ht="14.25">
      <c r="A24" s="170" t="s">
        <v>250</v>
      </c>
      <c r="B24" s="171">
        <v>0.013</v>
      </c>
      <c r="C24" s="171">
        <v>0.057</v>
      </c>
      <c r="D24" s="171">
        <v>0.025</v>
      </c>
      <c r="E24" s="164" t="s">
        <v>233</v>
      </c>
      <c r="F24" s="164" t="s">
        <v>233</v>
      </c>
      <c r="G24" s="171">
        <v>0.109</v>
      </c>
      <c r="H24" s="171">
        <v>0.032</v>
      </c>
      <c r="I24" s="171">
        <v>0.016</v>
      </c>
      <c r="J24" s="164" t="s">
        <v>233</v>
      </c>
      <c r="K24" s="171">
        <v>0.162</v>
      </c>
      <c r="L24" s="164" t="s">
        <v>234</v>
      </c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57"/>
    </row>
    <row r="25" spans="1:28" ht="14.25">
      <c r="A25" s="170" t="s">
        <v>251</v>
      </c>
      <c r="B25" s="171">
        <v>0.013</v>
      </c>
      <c r="C25" s="171">
        <v>0.217</v>
      </c>
      <c r="D25" s="171">
        <v>0.082</v>
      </c>
      <c r="E25" s="164" t="s">
        <v>233</v>
      </c>
      <c r="F25" s="164" t="s">
        <v>233</v>
      </c>
      <c r="G25" s="171">
        <v>0.143</v>
      </c>
      <c r="H25" s="164" t="s">
        <v>234</v>
      </c>
      <c r="I25" s="171">
        <v>0.016</v>
      </c>
      <c r="J25" s="164" t="s">
        <v>233</v>
      </c>
      <c r="K25" s="171">
        <v>0.06</v>
      </c>
      <c r="L25" s="164" t="s">
        <v>234</v>
      </c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57"/>
    </row>
    <row r="26" spans="1:28" ht="14.25">
      <c r="A26" s="170" t="s">
        <v>252</v>
      </c>
      <c r="B26" s="171">
        <v>0.029</v>
      </c>
      <c r="C26" s="164" t="s">
        <v>234</v>
      </c>
      <c r="D26" s="164" t="s">
        <v>234</v>
      </c>
      <c r="E26" s="164" t="s">
        <v>233</v>
      </c>
      <c r="F26" s="164" t="s">
        <v>233</v>
      </c>
      <c r="G26" s="171">
        <v>0.226</v>
      </c>
      <c r="H26" s="164" t="s">
        <v>234</v>
      </c>
      <c r="I26" s="171">
        <v>0.05</v>
      </c>
      <c r="J26" s="164" t="s">
        <v>233</v>
      </c>
      <c r="K26" s="171">
        <v>0.111</v>
      </c>
      <c r="L26" s="164" t="s">
        <v>234</v>
      </c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57"/>
    </row>
    <row r="27" spans="1:28" ht="14.25">
      <c r="A27" s="170" t="s">
        <v>253</v>
      </c>
      <c r="B27" s="171">
        <v>0.044</v>
      </c>
      <c r="C27" s="164" t="s">
        <v>234</v>
      </c>
      <c r="D27" s="164" t="s">
        <v>234</v>
      </c>
      <c r="E27" s="164" t="s">
        <v>233</v>
      </c>
      <c r="F27" s="164" t="s">
        <v>233</v>
      </c>
      <c r="G27" s="171">
        <v>0.195</v>
      </c>
      <c r="H27" s="164" t="s">
        <v>234</v>
      </c>
      <c r="I27" s="171">
        <v>0.045</v>
      </c>
      <c r="J27" s="164" t="s">
        <v>233</v>
      </c>
      <c r="K27" s="171">
        <v>0.098</v>
      </c>
      <c r="L27" s="164" t="s">
        <v>234</v>
      </c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57"/>
    </row>
    <row r="28" spans="1:28" ht="23.25" customHeight="1">
      <c r="A28" s="15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57"/>
    </row>
    <row r="29" spans="1:28" ht="27.75" customHeight="1">
      <c r="A29" s="417" t="s">
        <v>254</v>
      </c>
      <c r="B29" s="417"/>
      <c r="C29" s="417"/>
      <c r="D29" s="417"/>
      <c r="E29" s="417"/>
      <c r="F29" s="417"/>
      <c r="G29" s="417"/>
      <c r="H29" s="167"/>
      <c r="I29" s="157"/>
      <c r="J29" s="157"/>
      <c r="K29" s="157"/>
      <c r="L29" s="157"/>
      <c r="M29" s="157"/>
      <c r="N29" s="157"/>
      <c r="O29" s="15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57"/>
    </row>
    <row r="30" spans="1:28" ht="27" customHeight="1">
      <c r="A30" s="161" t="s">
        <v>156</v>
      </c>
      <c r="B30" s="161" t="s">
        <v>7</v>
      </c>
      <c r="C30" s="161" t="s">
        <v>8</v>
      </c>
      <c r="D30" s="161" t="s">
        <v>9</v>
      </c>
      <c r="E30" s="161" t="s">
        <v>10</v>
      </c>
      <c r="F30" s="161" t="s">
        <v>236</v>
      </c>
      <c r="G30" s="161" t="s">
        <v>12</v>
      </c>
      <c r="H30" s="167"/>
      <c r="I30" s="172"/>
      <c r="J30" s="172"/>
      <c r="K30" s="172"/>
      <c r="L30" s="172"/>
      <c r="M30" s="172"/>
      <c r="N30" s="172"/>
      <c r="O30" s="172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57"/>
    </row>
    <row r="31" spans="1:28" ht="14.25">
      <c r="A31" s="169" t="s">
        <v>246</v>
      </c>
      <c r="B31" s="163">
        <v>0.133</v>
      </c>
      <c r="C31" s="164" t="s">
        <v>234</v>
      </c>
      <c r="D31" s="164" t="s">
        <v>234</v>
      </c>
      <c r="E31" s="164" t="s">
        <v>234</v>
      </c>
      <c r="F31" s="164" t="s">
        <v>234</v>
      </c>
      <c r="G31" s="163">
        <v>0.052</v>
      </c>
      <c r="H31" s="167"/>
      <c r="I31" s="173"/>
      <c r="J31" s="174"/>
      <c r="K31" s="174"/>
      <c r="L31" s="174"/>
      <c r="M31" s="174"/>
      <c r="N31" s="174"/>
      <c r="O31" s="174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57"/>
    </row>
    <row r="32" spans="1:28" ht="14.25">
      <c r="A32" s="170" t="s">
        <v>247</v>
      </c>
      <c r="B32" s="171">
        <v>0.112</v>
      </c>
      <c r="C32" s="171">
        <v>0.28</v>
      </c>
      <c r="D32" s="171">
        <v>0.152</v>
      </c>
      <c r="E32" s="164" t="s">
        <v>234</v>
      </c>
      <c r="F32" s="164" t="s">
        <v>234</v>
      </c>
      <c r="G32" s="171">
        <v>0.052</v>
      </c>
      <c r="H32" s="167"/>
      <c r="I32" s="175"/>
      <c r="J32" s="176"/>
      <c r="K32" s="176"/>
      <c r="L32" s="176"/>
      <c r="M32" s="176"/>
      <c r="N32" s="176"/>
      <c r="O32" s="176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57"/>
    </row>
    <row r="33" spans="1:28" ht="14.25">
      <c r="A33" s="170" t="s">
        <v>213</v>
      </c>
      <c r="B33" s="171">
        <v>0.1</v>
      </c>
      <c r="C33" s="164" t="s">
        <v>234</v>
      </c>
      <c r="D33" s="164" t="s">
        <v>234</v>
      </c>
      <c r="E33" s="164" t="s">
        <v>234</v>
      </c>
      <c r="F33" s="164" t="s">
        <v>234</v>
      </c>
      <c r="G33" s="171">
        <v>0.031</v>
      </c>
      <c r="H33" s="167"/>
      <c r="I33" s="175"/>
      <c r="J33" s="176"/>
      <c r="K33" s="176"/>
      <c r="L33" s="176"/>
      <c r="M33" s="176"/>
      <c r="N33" s="176"/>
      <c r="O33" s="176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57"/>
    </row>
    <row r="34" spans="1:28" ht="14.25">
      <c r="A34" s="170" t="s">
        <v>248</v>
      </c>
      <c r="B34" s="171">
        <v>0.052</v>
      </c>
      <c r="C34" s="164" t="s">
        <v>234</v>
      </c>
      <c r="D34" s="171">
        <v>0.138</v>
      </c>
      <c r="E34" s="164" t="s">
        <v>234</v>
      </c>
      <c r="F34" s="164" t="s">
        <v>234</v>
      </c>
      <c r="G34" s="171">
        <v>0.063</v>
      </c>
      <c r="H34" s="167"/>
      <c r="I34" s="175"/>
      <c r="J34" s="176"/>
      <c r="K34" s="176"/>
      <c r="L34" s="176"/>
      <c r="M34" s="176"/>
      <c r="N34" s="176"/>
      <c r="O34" s="176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57"/>
    </row>
    <row r="35" spans="1:28" ht="14.25">
      <c r="A35" s="170" t="s">
        <v>249</v>
      </c>
      <c r="B35" s="171">
        <v>0.015</v>
      </c>
      <c r="C35" s="171">
        <v>0.053</v>
      </c>
      <c r="D35" s="171">
        <v>0.04</v>
      </c>
      <c r="E35" s="171">
        <v>0.205</v>
      </c>
      <c r="F35" s="171">
        <v>0.095</v>
      </c>
      <c r="G35" s="171">
        <v>0.031</v>
      </c>
      <c r="H35" s="167"/>
      <c r="I35" s="175"/>
      <c r="J35" s="176"/>
      <c r="K35" s="176"/>
      <c r="L35" s="176"/>
      <c r="M35" s="176"/>
      <c r="N35" s="176"/>
      <c r="O35" s="176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57"/>
    </row>
    <row r="36" spans="1:28" ht="14.25">
      <c r="A36" s="170" t="s">
        <v>250</v>
      </c>
      <c r="B36" s="171">
        <v>0.032</v>
      </c>
      <c r="C36" s="171">
        <v>0.019</v>
      </c>
      <c r="D36" s="171">
        <v>0.031</v>
      </c>
      <c r="E36" s="171">
        <v>0.081</v>
      </c>
      <c r="F36" s="171">
        <v>0.038</v>
      </c>
      <c r="G36" s="171">
        <v>0.01</v>
      </c>
      <c r="H36" s="167"/>
      <c r="I36" s="175"/>
      <c r="J36" s="176"/>
      <c r="K36" s="176"/>
      <c r="L36" s="176"/>
      <c r="M36" s="176"/>
      <c r="N36" s="176"/>
      <c r="O36" s="176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57"/>
    </row>
    <row r="37" spans="1:28" ht="14.25">
      <c r="A37" s="170" t="s">
        <v>251</v>
      </c>
      <c r="B37" s="171">
        <v>0.025</v>
      </c>
      <c r="C37" s="171">
        <v>0.052</v>
      </c>
      <c r="D37" s="164" t="s">
        <v>234</v>
      </c>
      <c r="E37" s="171">
        <v>0.062</v>
      </c>
      <c r="F37" s="164" t="s">
        <v>234</v>
      </c>
      <c r="G37" s="171">
        <v>0.018</v>
      </c>
      <c r="H37" s="167"/>
      <c r="I37" s="175"/>
      <c r="J37" s="176"/>
      <c r="K37" s="176"/>
      <c r="L37" s="176"/>
      <c r="M37" s="176"/>
      <c r="N37" s="176"/>
      <c r="O37" s="176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57"/>
    </row>
    <row r="38" spans="1:28" ht="14.25">
      <c r="A38" s="170" t="s">
        <v>252</v>
      </c>
      <c r="B38" s="164" t="s">
        <v>234</v>
      </c>
      <c r="C38" s="164" t="s">
        <v>234</v>
      </c>
      <c r="D38" s="164" t="s">
        <v>234</v>
      </c>
      <c r="E38" s="164" t="s">
        <v>234</v>
      </c>
      <c r="F38" s="164" t="s">
        <v>234</v>
      </c>
      <c r="G38" s="171">
        <v>0.043</v>
      </c>
      <c r="H38" s="167"/>
      <c r="I38" s="175"/>
      <c r="J38" s="176"/>
      <c r="K38" s="176"/>
      <c r="L38" s="176"/>
      <c r="M38" s="176"/>
      <c r="N38" s="176"/>
      <c r="O38" s="176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57"/>
    </row>
    <row r="39" spans="1:28" ht="14.25">
      <c r="A39" s="170" t="s">
        <v>253</v>
      </c>
      <c r="B39" s="164" t="s">
        <v>234</v>
      </c>
      <c r="C39" s="164" t="s">
        <v>234</v>
      </c>
      <c r="D39" s="164" t="s">
        <v>234</v>
      </c>
      <c r="E39" s="164" t="s">
        <v>234</v>
      </c>
      <c r="F39" s="164" t="s">
        <v>234</v>
      </c>
      <c r="G39" s="171">
        <v>0.033</v>
      </c>
      <c r="H39" s="167"/>
      <c r="I39" s="175"/>
      <c r="J39" s="176"/>
      <c r="K39" s="176"/>
      <c r="L39" s="176"/>
      <c r="M39" s="176"/>
      <c r="N39" s="176"/>
      <c r="O39" s="176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57"/>
    </row>
    <row r="40" spans="1:28" ht="23.25" customHeight="1">
      <c r="A40" s="157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57"/>
    </row>
    <row r="41" spans="1:28" ht="21.75" customHeight="1">
      <c r="A41" s="417" t="s">
        <v>255</v>
      </c>
      <c r="B41" s="417"/>
      <c r="C41" s="417"/>
      <c r="D41" s="417"/>
      <c r="E41" s="417"/>
      <c r="F41" s="417"/>
      <c r="G41" s="417"/>
      <c r="H41" s="417"/>
      <c r="I41" s="417"/>
      <c r="J41" s="417"/>
      <c r="K41" s="41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57"/>
    </row>
    <row r="42" spans="1:28" ht="39.75" customHeight="1">
      <c r="A42" s="161" t="s">
        <v>156</v>
      </c>
      <c r="B42" s="161" t="s">
        <v>238</v>
      </c>
      <c r="C42" s="161" t="s">
        <v>14</v>
      </c>
      <c r="D42" s="161" t="s">
        <v>139</v>
      </c>
      <c r="E42" s="161" t="s">
        <v>138</v>
      </c>
      <c r="F42" s="161" t="s">
        <v>140</v>
      </c>
      <c r="G42" s="161" t="s">
        <v>239</v>
      </c>
      <c r="H42" s="161" t="s">
        <v>240</v>
      </c>
      <c r="I42" s="161" t="s">
        <v>241</v>
      </c>
      <c r="J42" s="161" t="s">
        <v>242</v>
      </c>
      <c r="K42" s="161" t="s">
        <v>256</v>
      </c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57"/>
    </row>
    <row r="43" spans="1:28" ht="14.25">
      <c r="A43" s="177" t="s">
        <v>246</v>
      </c>
      <c r="B43" s="164" t="s">
        <v>233</v>
      </c>
      <c r="C43" s="164" t="s">
        <v>234</v>
      </c>
      <c r="D43" s="164" t="s">
        <v>234</v>
      </c>
      <c r="E43" s="164" t="s">
        <v>234</v>
      </c>
      <c r="F43" s="164" t="s">
        <v>234</v>
      </c>
      <c r="G43" s="164" t="s">
        <v>233</v>
      </c>
      <c r="H43" s="164" t="s">
        <v>233</v>
      </c>
      <c r="I43" s="164" t="s">
        <v>233</v>
      </c>
      <c r="J43" s="164" t="s">
        <v>233</v>
      </c>
      <c r="K43" s="163">
        <v>0.296</v>
      </c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57"/>
    </row>
    <row r="44" spans="1:28" ht="14.25">
      <c r="A44" s="178" t="s">
        <v>247</v>
      </c>
      <c r="B44" s="164" t="s">
        <v>233</v>
      </c>
      <c r="C44" s="164" t="s">
        <v>234</v>
      </c>
      <c r="D44" s="164" t="s">
        <v>234</v>
      </c>
      <c r="E44" s="164" t="s">
        <v>234</v>
      </c>
      <c r="F44" s="164" t="s">
        <v>234</v>
      </c>
      <c r="G44" s="164" t="s">
        <v>233</v>
      </c>
      <c r="H44" s="164" t="s">
        <v>233</v>
      </c>
      <c r="I44" s="164" t="s">
        <v>233</v>
      </c>
      <c r="J44" s="164" t="s">
        <v>233</v>
      </c>
      <c r="K44" s="171">
        <v>0.104</v>
      </c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57"/>
    </row>
    <row r="45" spans="1:28" ht="14.25">
      <c r="A45" s="178" t="s">
        <v>213</v>
      </c>
      <c r="B45" s="164" t="s">
        <v>233</v>
      </c>
      <c r="C45" s="171">
        <v>0.134</v>
      </c>
      <c r="D45" s="164" t="s">
        <v>234</v>
      </c>
      <c r="E45" s="164" t="s">
        <v>234</v>
      </c>
      <c r="F45" s="164" t="s">
        <v>234</v>
      </c>
      <c r="G45" s="164" t="s">
        <v>233</v>
      </c>
      <c r="H45" s="164" t="s">
        <v>233</v>
      </c>
      <c r="I45" s="164" t="s">
        <v>233</v>
      </c>
      <c r="J45" s="164" t="s">
        <v>233</v>
      </c>
      <c r="K45" s="171">
        <v>0.135</v>
      </c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57"/>
    </row>
    <row r="46" spans="1:28" ht="14.25">
      <c r="A46" s="178" t="s">
        <v>248</v>
      </c>
      <c r="B46" s="164" t="s">
        <v>233</v>
      </c>
      <c r="C46" s="171">
        <v>0.222</v>
      </c>
      <c r="D46" s="164" t="s">
        <v>234</v>
      </c>
      <c r="E46" s="164" t="s">
        <v>234</v>
      </c>
      <c r="F46" s="164" t="s">
        <v>234</v>
      </c>
      <c r="G46" s="164" t="s">
        <v>233</v>
      </c>
      <c r="H46" s="164" t="s">
        <v>233</v>
      </c>
      <c r="I46" s="164" t="s">
        <v>233</v>
      </c>
      <c r="J46" s="164" t="s">
        <v>233</v>
      </c>
      <c r="K46" s="171">
        <v>0.141</v>
      </c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57"/>
    </row>
    <row r="47" spans="1:28" ht="14.25">
      <c r="A47" s="178" t="s">
        <v>249</v>
      </c>
      <c r="B47" s="164" t="s">
        <v>233</v>
      </c>
      <c r="C47" s="171">
        <v>0.232</v>
      </c>
      <c r="D47" s="164" t="s">
        <v>234</v>
      </c>
      <c r="E47" s="164" t="s">
        <v>234</v>
      </c>
      <c r="F47" s="164" t="s">
        <v>234</v>
      </c>
      <c r="G47" s="164" t="s">
        <v>233</v>
      </c>
      <c r="H47" s="164" t="s">
        <v>233</v>
      </c>
      <c r="I47" s="164" t="s">
        <v>233</v>
      </c>
      <c r="J47" s="164" t="s">
        <v>233</v>
      </c>
      <c r="K47" s="171">
        <v>0.151</v>
      </c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57"/>
    </row>
    <row r="48" spans="1:28" ht="14.25">
      <c r="A48" s="178" t="s">
        <v>250</v>
      </c>
      <c r="B48" s="164" t="s">
        <v>233</v>
      </c>
      <c r="C48" s="171">
        <v>0.04</v>
      </c>
      <c r="D48" s="164" t="s">
        <v>234</v>
      </c>
      <c r="E48" s="164" t="s">
        <v>234</v>
      </c>
      <c r="F48" s="164" t="s">
        <v>234</v>
      </c>
      <c r="G48" s="164" t="s">
        <v>233</v>
      </c>
      <c r="H48" s="164" t="s">
        <v>233</v>
      </c>
      <c r="I48" s="164" t="s">
        <v>233</v>
      </c>
      <c r="J48" s="164" t="s">
        <v>233</v>
      </c>
      <c r="K48" s="171">
        <v>0.125</v>
      </c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57"/>
    </row>
    <row r="49" spans="1:28" ht="14.25">
      <c r="A49" s="178" t="s">
        <v>251</v>
      </c>
      <c r="B49" s="164" t="s">
        <v>233</v>
      </c>
      <c r="C49" s="171">
        <v>0.031</v>
      </c>
      <c r="D49" s="171">
        <v>0.171</v>
      </c>
      <c r="E49" s="171">
        <v>0.043</v>
      </c>
      <c r="F49" s="171">
        <v>0.063</v>
      </c>
      <c r="G49" s="164" t="s">
        <v>233</v>
      </c>
      <c r="H49" s="164" t="s">
        <v>233</v>
      </c>
      <c r="I49" s="164" t="s">
        <v>233</v>
      </c>
      <c r="J49" s="164" t="s">
        <v>233</v>
      </c>
      <c r="K49" s="171">
        <v>0.082</v>
      </c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57"/>
    </row>
    <row r="50" spans="1:28" ht="14.25">
      <c r="A50" s="178" t="s">
        <v>252</v>
      </c>
      <c r="B50" s="164" t="s">
        <v>233</v>
      </c>
      <c r="C50" s="171">
        <v>0.064</v>
      </c>
      <c r="D50" s="171">
        <v>0.078</v>
      </c>
      <c r="E50" s="164" t="s">
        <v>234</v>
      </c>
      <c r="F50" s="171">
        <v>0.411</v>
      </c>
      <c r="G50" s="164" t="s">
        <v>233</v>
      </c>
      <c r="H50" s="164" t="s">
        <v>233</v>
      </c>
      <c r="I50" s="164" t="s">
        <v>233</v>
      </c>
      <c r="J50" s="164" t="s">
        <v>233</v>
      </c>
      <c r="K50" s="171">
        <v>0.193</v>
      </c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57"/>
    </row>
    <row r="51" spans="1:28" ht="14.25">
      <c r="A51" s="178" t="s">
        <v>253</v>
      </c>
      <c r="B51" s="164" t="s">
        <v>233</v>
      </c>
      <c r="C51" s="171">
        <v>0.092</v>
      </c>
      <c r="D51" s="171">
        <v>0.183</v>
      </c>
      <c r="E51" s="164" t="s">
        <v>234</v>
      </c>
      <c r="F51" s="164" t="s">
        <v>234</v>
      </c>
      <c r="G51" s="164" t="s">
        <v>233</v>
      </c>
      <c r="H51" s="164" t="s">
        <v>233</v>
      </c>
      <c r="I51" s="164" t="s">
        <v>233</v>
      </c>
      <c r="J51" s="164" t="s">
        <v>233</v>
      </c>
      <c r="K51" s="171">
        <v>0.33</v>
      </c>
      <c r="L51" s="167"/>
      <c r="M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57"/>
    </row>
    <row r="52" spans="1:28" ht="12.75">
      <c r="A52" s="412" t="s">
        <v>257</v>
      </c>
      <c r="B52" s="412"/>
      <c r="C52" s="412"/>
      <c r="D52" s="412"/>
      <c r="E52" s="412"/>
      <c r="F52" s="412"/>
      <c r="G52" s="412"/>
      <c r="H52" s="412"/>
      <c r="I52" s="412"/>
      <c r="J52" s="412"/>
      <c r="K52" s="412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57"/>
    </row>
    <row r="53" spans="1:28" ht="12.75">
      <c r="A53" s="412" t="s">
        <v>258</v>
      </c>
      <c r="B53" s="412"/>
      <c r="C53" s="412"/>
      <c r="D53" s="412"/>
      <c r="E53" s="412"/>
      <c r="F53" s="412"/>
      <c r="G53" s="412"/>
      <c r="H53" s="412"/>
      <c r="I53" s="412"/>
      <c r="J53" s="412"/>
      <c r="K53" s="412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57"/>
    </row>
    <row r="54" spans="1:28" ht="12.75">
      <c r="A54" s="412" t="s">
        <v>259</v>
      </c>
      <c r="B54" s="412"/>
      <c r="C54" s="412"/>
      <c r="D54" s="412"/>
      <c r="E54" s="412"/>
      <c r="F54" s="412"/>
      <c r="G54" s="412"/>
      <c r="H54" s="412"/>
      <c r="I54" s="412"/>
      <c r="J54" s="412"/>
      <c r="K54" s="412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57"/>
    </row>
    <row r="55" spans="1:28" ht="12.75">
      <c r="A55" s="167" t="s">
        <v>260</v>
      </c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57"/>
    </row>
    <row r="56" spans="1:28" ht="12.75">
      <c r="A56" s="413" t="s">
        <v>261</v>
      </c>
      <c r="B56" s="413"/>
      <c r="C56" s="413"/>
      <c r="D56" s="413"/>
      <c r="E56" s="413"/>
      <c r="F56" s="413"/>
      <c r="G56" s="413"/>
      <c r="H56" s="157"/>
      <c r="I56" s="157"/>
      <c r="J56" s="157"/>
      <c r="K56" s="15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57"/>
    </row>
    <row r="57" spans="1:28" ht="12.75">
      <c r="A57" s="179" t="s">
        <v>125</v>
      </c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</row>
  </sheetData>
  <sheetProtection/>
  <mergeCells count="9">
    <mergeCell ref="A53:K53"/>
    <mergeCell ref="A54:K54"/>
    <mergeCell ref="A56:G56"/>
    <mergeCell ref="A2:M2"/>
    <mergeCell ref="A4:L4"/>
    <mergeCell ref="A17:M17"/>
    <mergeCell ref="A29:G29"/>
    <mergeCell ref="A41:K41"/>
    <mergeCell ref="A52:K5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15.7109375" style="58" customWidth="1"/>
    <col min="2" max="2" width="13.00390625" style="58" customWidth="1"/>
    <col min="3" max="3" width="15.57421875" style="58" customWidth="1"/>
    <col min="4" max="4" width="15.140625" style="58" customWidth="1"/>
    <col min="5" max="5" width="16.7109375" style="58" customWidth="1"/>
    <col min="6" max="6" width="13.7109375" style="58" customWidth="1"/>
    <col min="7" max="7" width="18.57421875" style="58" customWidth="1"/>
    <col min="8" max="8" width="14.7109375" style="58" customWidth="1"/>
    <col min="9" max="9" width="15.28125" style="58" customWidth="1"/>
    <col min="10" max="10" width="16.140625" style="58" customWidth="1"/>
    <col min="11" max="11" width="0" style="58" hidden="1" customWidth="1"/>
    <col min="12" max="12" width="16.28125" style="58" customWidth="1"/>
    <col min="13" max="13" width="0" style="58" hidden="1" customWidth="1"/>
    <col min="14" max="14" width="16.8515625" style="58" customWidth="1"/>
    <col min="15" max="15" width="15.28125" style="58" customWidth="1"/>
    <col min="16" max="16" width="48.57421875" style="58" customWidth="1"/>
    <col min="17" max="16384" width="9.140625" style="58" customWidth="1"/>
  </cols>
  <sheetData>
    <row r="1" spans="1:14" s="181" customFormat="1" ht="18.75" customHeight="1">
      <c r="A1" s="418" t="s">
        <v>263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</row>
    <row r="2" spans="1:14" s="181" customFormat="1" ht="20.25" customHeight="1">
      <c r="A2" s="420" t="s">
        <v>264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</row>
    <row r="3" s="181" customFormat="1" ht="20.25" customHeight="1">
      <c r="A3" s="182"/>
    </row>
    <row r="4" spans="1:15" s="181" customFormat="1" ht="16.5" customHeight="1">
      <c r="A4" s="422" t="s">
        <v>228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1"/>
    </row>
    <row r="5" spans="1:12" s="181" customFormat="1" ht="30" customHeight="1">
      <c r="A5" s="183" t="s">
        <v>156</v>
      </c>
      <c r="B5" s="183" t="s">
        <v>229</v>
      </c>
      <c r="C5" s="183" t="s">
        <v>131</v>
      </c>
      <c r="D5" s="183" t="s">
        <v>265</v>
      </c>
      <c r="E5" s="183" t="s">
        <v>207</v>
      </c>
      <c r="F5" s="183" t="s">
        <v>2</v>
      </c>
      <c r="G5" s="183" t="s">
        <v>4</v>
      </c>
      <c r="H5" s="183" t="s">
        <v>210</v>
      </c>
      <c r="I5" s="183" t="s">
        <v>266</v>
      </c>
      <c r="J5" s="183" t="s">
        <v>6</v>
      </c>
      <c r="L5" s="183" t="s">
        <v>59</v>
      </c>
    </row>
    <row r="6" spans="1:13" s="181" customFormat="1" ht="14.25">
      <c r="A6" s="184" t="s">
        <v>246</v>
      </c>
      <c r="B6" s="185">
        <v>0.30629855644908127</v>
      </c>
      <c r="C6" s="185">
        <v>0</v>
      </c>
      <c r="D6" s="185">
        <v>0</v>
      </c>
      <c r="E6" s="185">
        <v>0.6767661666677723</v>
      </c>
      <c r="F6" s="185">
        <v>0</v>
      </c>
      <c r="G6" s="185">
        <v>0</v>
      </c>
      <c r="H6" s="185">
        <v>0.36533678704520905</v>
      </c>
      <c r="I6" s="185">
        <v>0</v>
      </c>
      <c r="J6" s="185">
        <v>0</v>
      </c>
      <c r="K6" s="186"/>
      <c r="L6" s="185">
        <v>0</v>
      </c>
      <c r="M6" s="186"/>
    </row>
    <row r="7" spans="1:13" s="181" customFormat="1" ht="14.25">
      <c r="A7" s="184" t="s">
        <v>247</v>
      </c>
      <c r="B7" s="185">
        <v>0.05555700574020647</v>
      </c>
      <c r="C7" s="185">
        <v>0.050372960268464904</v>
      </c>
      <c r="D7" s="185">
        <v>0</v>
      </c>
      <c r="E7" s="185">
        <v>0.4464463905118655</v>
      </c>
      <c r="F7" s="185">
        <v>0.4412804560195729</v>
      </c>
      <c r="G7" s="185">
        <v>0</v>
      </c>
      <c r="H7" s="185">
        <v>0.09036819209832206</v>
      </c>
      <c r="I7" s="185">
        <v>0.13882040496582224</v>
      </c>
      <c r="J7" s="185">
        <v>0</v>
      </c>
      <c r="K7" s="186"/>
      <c r="L7" s="185">
        <v>0</v>
      </c>
      <c r="M7" s="186"/>
    </row>
    <row r="8" spans="1:13" s="181" customFormat="1" ht="14.25">
      <c r="A8" s="184" t="s">
        <v>267</v>
      </c>
      <c r="B8" s="185">
        <v>0.08089356865521188</v>
      </c>
      <c r="C8" s="185">
        <v>0.03951102060998555</v>
      </c>
      <c r="D8" s="185">
        <v>0</v>
      </c>
      <c r="E8" s="185">
        <v>0</v>
      </c>
      <c r="F8" s="185">
        <v>0.2973767326509648</v>
      </c>
      <c r="G8" s="185">
        <v>0</v>
      </c>
      <c r="H8" s="185">
        <v>0.02716965216746153</v>
      </c>
      <c r="I8" s="185">
        <v>0.10078196711936634</v>
      </c>
      <c r="J8" s="185">
        <v>0</v>
      </c>
      <c r="K8" s="186"/>
      <c r="L8" s="185">
        <v>0</v>
      </c>
      <c r="M8" s="186"/>
    </row>
    <row r="9" spans="1:13" s="181" customFormat="1" ht="14.25">
      <c r="A9" s="184" t="s">
        <v>249</v>
      </c>
      <c r="B9" s="185">
        <v>0.04041108409933074</v>
      </c>
      <c r="C9" s="185">
        <v>0.10285175118692366</v>
      </c>
      <c r="D9" s="185">
        <v>0.10012576171158366</v>
      </c>
      <c r="E9" s="185">
        <v>0</v>
      </c>
      <c r="F9" s="185">
        <v>0.1101367132610819</v>
      </c>
      <c r="G9" s="185">
        <v>0</v>
      </c>
      <c r="H9" s="185">
        <v>0.040344388903256756</v>
      </c>
      <c r="I9" s="185">
        <v>0.05463891160278048</v>
      </c>
      <c r="J9" s="185">
        <v>0.04637683414279124</v>
      </c>
      <c r="K9" s="186"/>
      <c r="L9" s="185">
        <v>0</v>
      </c>
      <c r="M9" s="186"/>
    </row>
    <row r="10" spans="1:13" s="181" customFormat="1" ht="14.25">
      <c r="A10" s="184" t="s">
        <v>250</v>
      </c>
      <c r="B10" s="185">
        <v>0.02639631772107299</v>
      </c>
      <c r="C10" s="185">
        <v>0.043509137928978765</v>
      </c>
      <c r="D10" s="185">
        <v>0.07229030719051376</v>
      </c>
      <c r="E10" s="185">
        <v>0.16673031938376875</v>
      </c>
      <c r="F10" s="185">
        <v>0.04062915041690267</v>
      </c>
      <c r="G10" s="185">
        <v>0</v>
      </c>
      <c r="H10" s="185">
        <v>0.02826424452146129</v>
      </c>
      <c r="I10" s="185">
        <v>0.14961574801472388</v>
      </c>
      <c r="J10" s="185">
        <v>0.048458202003405206</v>
      </c>
      <c r="K10" s="186"/>
      <c r="L10" s="185">
        <v>0.030639209232460756</v>
      </c>
      <c r="M10" s="186"/>
    </row>
    <row r="11" spans="1:13" s="181" customFormat="1" ht="14.25">
      <c r="A11" s="184" t="s">
        <v>251</v>
      </c>
      <c r="B11" s="185">
        <v>0.024094182181781828</v>
      </c>
      <c r="C11" s="185">
        <v>0</v>
      </c>
      <c r="D11" s="185">
        <v>0.0834589668164115</v>
      </c>
      <c r="E11" s="185">
        <v>0.2401805590651838</v>
      </c>
      <c r="F11" s="185">
        <v>0.029245992485496627</v>
      </c>
      <c r="G11" s="185">
        <v>0.11467749149699505</v>
      </c>
      <c r="H11" s="185">
        <v>0.02460026431574791</v>
      </c>
      <c r="I11" s="185">
        <v>0</v>
      </c>
      <c r="J11" s="185">
        <v>0</v>
      </c>
      <c r="K11" s="186"/>
      <c r="L11" s="185">
        <v>0.07279588371343589</v>
      </c>
      <c r="M11" s="186"/>
    </row>
    <row r="12" spans="1:13" s="181" customFormat="1" ht="14.25">
      <c r="A12" s="184" t="s">
        <v>253</v>
      </c>
      <c r="B12" s="185">
        <v>0.029261782238173068</v>
      </c>
      <c r="C12" s="185">
        <v>0</v>
      </c>
      <c r="D12" s="185">
        <v>0.07717269973947809</v>
      </c>
      <c r="E12" s="185">
        <v>0.1184977529445605</v>
      </c>
      <c r="F12" s="185">
        <v>0.035414960917883265</v>
      </c>
      <c r="G12" s="185">
        <v>0.0037046185372865787</v>
      </c>
      <c r="H12" s="185">
        <v>0</v>
      </c>
      <c r="I12" s="185">
        <v>0</v>
      </c>
      <c r="J12" s="185">
        <v>0</v>
      </c>
      <c r="K12" s="186"/>
      <c r="L12" s="185">
        <v>0.04435658307218901</v>
      </c>
      <c r="M12" s="186"/>
    </row>
    <row r="13" spans="1:13" s="181" customFormat="1" ht="14.25">
      <c r="A13" s="184" t="s">
        <v>213</v>
      </c>
      <c r="B13" s="185">
        <v>0.17858018521032082</v>
      </c>
      <c r="C13" s="185">
        <v>0.042511347153997736</v>
      </c>
      <c r="D13" s="185">
        <v>0</v>
      </c>
      <c r="E13" s="185">
        <v>0</v>
      </c>
      <c r="F13" s="185">
        <v>0.5316972542337293</v>
      </c>
      <c r="G13" s="185">
        <v>0</v>
      </c>
      <c r="H13" s="185">
        <v>0.0212100983542119</v>
      </c>
      <c r="I13" s="185">
        <v>0.02884311397628851</v>
      </c>
      <c r="J13" s="185">
        <v>0</v>
      </c>
      <c r="K13" s="186"/>
      <c r="L13" s="185">
        <v>0</v>
      </c>
      <c r="M13" s="186"/>
    </row>
    <row r="14" spans="1:13" s="181" customFormat="1" ht="14.25">
      <c r="A14" s="184" t="s">
        <v>252</v>
      </c>
      <c r="B14" s="185">
        <v>0.025402099714532778</v>
      </c>
      <c r="C14" s="185">
        <v>0</v>
      </c>
      <c r="D14" s="185">
        <v>0.0874236187749795</v>
      </c>
      <c r="E14" s="185">
        <v>0.03279253986912608</v>
      </c>
      <c r="F14" s="185">
        <v>0.031061872968763476</v>
      </c>
      <c r="G14" s="185">
        <v>0</v>
      </c>
      <c r="H14" s="185">
        <v>0</v>
      </c>
      <c r="I14" s="185">
        <v>0</v>
      </c>
      <c r="J14" s="185">
        <v>0</v>
      </c>
      <c r="K14" s="186"/>
      <c r="L14" s="185">
        <v>0.08546565003580088</v>
      </c>
      <c r="M14" s="186"/>
    </row>
    <row r="15" s="181" customFormat="1" ht="409.5" customHeight="1" hidden="1"/>
    <row r="16" s="181" customFormat="1" ht="12.75" customHeight="1"/>
    <row r="17" spans="1:7" s="181" customFormat="1" ht="16.5" customHeight="1">
      <c r="A17" s="423" t="s">
        <v>235</v>
      </c>
      <c r="B17" s="424"/>
      <c r="C17" s="424"/>
      <c r="D17" s="424"/>
      <c r="E17" s="424"/>
      <c r="F17" s="424"/>
      <c r="G17" s="424"/>
    </row>
    <row r="18" spans="1:7" s="181" customFormat="1" ht="31.5" customHeight="1">
      <c r="A18" s="183" t="s">
        <v>156</v>
      </c>
      <c r="B18" s="183" t="s">
        <v>7</v>
      </c>
      <c r="C18" s="183" t="s">
        <v>8</v>
      </c>
      <c r="D18" s="183" t="s">
        <v>9</v>
      </c>
      <c r="E18" s="183" t="s">
        <v>268</v>
      </c>
      <c r="F18" s="183" t="s">
        <v>236</v>
      </c>
      <c r="G18" s="183" t="s">
        <v>12</v>
      </c>
    </row>
    <row r="19" spans="1:7" s="181" customFormat="1" ht="14.25">
      <c r="A19" s="184" t="s">
        <v>246</v>
      </c>
      <c r="B19" s="185">
        <v>0.15181453379226947</v>
      </c>
      <c r="C19" s="185">
        <v>0</v>
      </c>
      <c r="D19" s="185">
        <v>0</v>
      </c>
      <c r="E19" s="185">
        <v>0</v>
      </c>
      <c r="F19" s="185">
        <v>0</v>
      </c>
      <c r="G19" s="185">
        <v>0.056148872648327526</v>
      </c>
    </row>
    <row r="20" spans="1:7" s="181" customFormat="1" ht="14.25">
      <c r="A20" s="184" t="s">
        <v>247</v>
      </c>
      <c r="B20" s="185">
        <v>0.11966712448325433</v>
      </c>
      <c r="C20" s="185">
        <v>0</v>
      </c>
      <c r="D20" s="185">
        <v>0.283596046069678</v>
      </c>
      <c r="E20" s="185">
        <v>0.1039074951050519</v>
      </c>
      <c r="F20" s="185">
        <v>0</v>
      </c>
      <c r="G20" s="185">
        <v>0.09816477361206244</v>
      </c>
    </row>
    <row r="21" spans="1:7" s="181" customFormat="1" ht="14.25">
      <c r="A21" s="184" t="s">
        <v>267</v>
      </c>
      <c r="B21" s="185">
        <v>0.11168511745531903</v>
      </c>
      <c r="C21" s="185">
        <v>0</v>
      </c>
      <c r="D21" s="185">
        <v>0.15830164929576793</v>
      </c>
      <c r="E21" s="185">
        <v>0</v>
      </c>
      <c r="F21" s="185">
        <v>0</v>
      </c>
      <c r="G21" s="185">
        <v>0.19518271554071548</v>
      </c>
    </row>
    <row r="22" spans="1:7" s="181" customFormat="1" ht="14.25">
      <c r="A22" s="184" t="s">
        <v>249</v>
      </c>
      <c r="B22" s="185">
        <v>0.08564932989853412</v>
      </c>
      <c r="C22" s="185">
        <v>0.1929266285772155</v>
      </c>
      <c r="D22" s="185">
        <v>0.23108601688523267</v>
      </c>
      <c r="E22" s="185">
        <v>0</v>
      </c>
      <c r="F22" s="185">
        <v>0.5811832400376672</v>
      </c>
      <c r="G22" s="185">
        <v>0.16474211058061902</v>
      </c>
    </row>
    <row r="23" spans="1:7" s="181" customFormat="1" ht="14.25">
      <c r="A23" s="184" t="s">
        <v>250</v>
      </c>
      <c r="B23" s="185">
        <v>0.12493265835502967</v>
      </c>
      <c r="C23" s="185">
        <v>0.25077648471652897</v>
      </c>
      <c r="D23" s="185">
        <v>0.4062427524767446</v>
      </c>
      <c r="E23" s="185">
        <v>0</v>
      </c>
      <c r="F23" s="185">
        <v>0.25349480839255434</v>
      </c>
      <c r="G23" s="185">
        <v>0.16321357869422798</v>
      </c>
    </row>
    <row r="24" spans="1:7" s="181" customFormat="1" ht="14.25">
      <c r="A24" s="184" t="s">
        <v>251</v>
      </c>
      <c r="B24" s="185">
        <v>0.22205206501734392</v>
      </c>
      <c r="C24" s="185">
        <v>0.273924025359841</v>
      </c>
      <c r="D24" s="185">
        <v>0</v>
      </c>
      <c r="E24" s="185">
        <v>0</v>
      </c>
      <c r="F24" s="185">
        <v>0</v>
      </c>
      <c r="G24" s="185">
        <v>0.09985818479060027</v>
      </c>
    </row>
    <row r="25" spans="1:7" s="181" customFormat="1" ht="14.25">
      <c r="A25" s="184" t="s">
        <v>253</v>
      </c>
      <c r="B25" s="185">
        <v>0</v>
      </c>
      <c r="C25" s="185">
        <v>0</v>
      </c>
      <c r="D25" s="185">
        <v>0</v>
      </c>
      <c r="E25" s="185">
        <v>0</v>
      </c>
      <c r="F25" s="185">
        <v>0</v>
      </c>
      <c r="G25" s="185">
        <v>0.02774951387434085</v>
      </c>
    </row>
    <row r="26" spans="1:7" s="181" customFormat="1" ht="14.25">
      <c r="A26" s="184" t="s">
        <v>213</v>
      </c>
      <c r="B26" s="185">
        <v>0.36386106175698113</v>
      </c>
      <c r="C26" s="185">
        <v>0</v>
      </c>
      <c r="D26" s="185">
        <v>0</v>
      </c>
      <c r="E26" s="185">
        <v>0</v>
      </c>
      <c r="F26" s="185">
        <v>0</v>
      </c>
      <c r="G26" s="185">
        <v>0.10620129380448738</v>
      </c>
    </row>
    <row r="27" spans="1:7" s="181" customFormat="1" ht="14.25">
      <c r="A27" s="184" t="s">
        <v>252</v>
      </c>
      <c r="B27" s="185">
        <v>0</v>
      </c>
      <c r="C27" s="185">
        <v>0</v>
      </c>
      <c r="D27" s="185">
        <v>0</v>
      </c>
      <c r="E27" s="185">
        <v>0</v>
      </c>
      <c r="F27" s="185">
        <v>0</v>
      </c>
      <c r="G27" s="185">
        <v>0.10371229115010214</v>
      </c>
    </row>
    <row r="28" s="181" customFormat="1" ht="409.5" customHeight="1" hidden="1"/>
    <row r="29" s="181" customFormat="1" ht="12.75" customHeight="1"/>
    <row r="30" spans="1:12" s="181" customFormat="1" ht="16.5" customHeight="1">
      <c r="A30" s="423" t="s">
        <v>237</v>
      </c>
      <c r="B30" s="424"/>
      <c r="C30" s="424"/>
      <c r="D30" s="424"/>
      <c r="E30" s="424"/>
      <c r="F30" s="424"/>
      <c r="G30" s="424"/>
      <c r="H30" s="424"/>
      <c r="I30" s="424"/>
      <c r="J30" s="424"/>
      <c r="K30" s="424"/>
      <c r="L30" s="425"/>
    </row>
    <row r="31" spans="1:12" s="181" customFormat="1" ht="38.25" customHeight="1">
      <c r="A31" s="183" t="s">
        <v>156</v>
      </c>
      <c r="B31" s="183" t="s">
        <v>13</v>
      </c>
      <c r="C31" s="183" t="s">
        <v>14</v>
      </c>
      <c r="D31" s="183" t="s">
        <v>139</v>
      </c>
      <c r="E31" s="183" t="s">
        <v>138</v>
      </c>
      <c r="F31" s="183" t="s">
        <v>140</v>
      </c>
      <c r="G31" s="183" t="s">
        <v>15</v>
      </c>
      <c r="H31" s="183" t="s">
        <v>17</v>
      </c>
      <c r="I31" s="183" t="s">
        <v>269</v>
      </c>
      <c r="J31" s="183" t="s">
        <v>270</v>
      </c>
      <c r="L31" s="188"/>
    </row>
    <row r="32" spans="1:12" s="181" customFormat="1" ht="14.25">
      <c r="A32" s="184" t="s">
        <v>246</v>
      </c>
      <c r="B32" s="185">
        <v>0</v>
      </c>
      <c r="C32" s="185">
        <v>0</v>
      </c>
      <c r="D32" s="185">
        <v>0</v>
      </c>
      <c r="E32" s="185">
        <v>0</v>
      </c>
      <c r="F32" s="185">
        <v>0</v>
      </c>
      <c r="G32" s="185">
        <v>0</v>
      </c>
      <c r="H32" s="185">
        <v>0</v>
      </c>
      <c r="I32" s="185">
        <v>0</v>
      </c>
      <c r="J32" s="185">
        <v>0</v>
      </c>
      <c r="K32" s="186"/>
      <c r="L32" s="188"/>
    </row>
    <row r="33" spans="1:12" s="181" customFormat="1" ht="14.25">
      <c r="A33" s="184" t="s">
        <v>247</v>
      </c>
      <c r="B33" s="185">
        <v>0</v>
      </c>
      <c r="C33" s="185">
        <v>0</v>
      </c>
      <c r="D33" s="185">
        <v>0</v>
      </c>
      <c r="E33" s="185">
        <v>0</v>
      </c>
      <c r="F33" s="185">
        <v>0</v>
      </c>
      <c r="G33" s="185">
        <v>0</v>
      </c>
      <c r="H33" s="185">
        <v>0.09673845605370937</v>
      </c>
      <c r="I33" s="185">
        <v>0</v>
      </c>
      <c r="J33" s="185">
        <v>0</v>
      </c>
      <c r="K33" s="186"/>
      <c r="L33" s="188"/>
    </row>
    <row r="34" spans="1:12" s="181" customFormat="1" ht="14.25">
      <c r="A34" s="184" t="s">
        <v>267</v>
      </c>
      <c r="B34" s="185">
        <v>0.08925120334163653</v>
      </c>
      <c r="C34" s="185">
        <v>0.17827549715439706</v>
      </c>
      <c r="D34" s="185">
        <v>0</v>
      </c>
      <c r="E34" s="185">
        <v>0</v>
      </c>
      <c r="F34" s="185">
        <v>0</v>
      </c>
      <c r="G34" s="185">
        <v>0</v>
      </c>
      <c r="H34" s="185">
        <v>0.03834086770043062</v>
      </c>
      <c r="I34" s="185">
        <v>0.0448728824124996</v>
      </c>
      <c r="J34" s="185">
        <v>0</v>
      </c>
      <c r="K34" s="186"/>
      <c r="L34" s="188"/>
    </row>
    <row r="35" spans="1:12" s="181" customFormat="1" ht="14.25">
      <c r="A35" s="184" t="s">
        <v>249</v>
      </c>
      <c r="B35" s="185">
        <v>0.08271720851922036</v>
      </c>
      <c r="C35" s="185">
        <v>0.15590294035393096</v>
      </c>
      <c r="D35" s="185">
        <v>0</v>
      </c>
      <c r="E35" s="185">
        <v>0</v>
      </c>
      <c r="F35" s="185">
        <v>0</v>
      </c>
      <c r="G35" s="185">
        <v>0.043021225044851175</v>
      </c>
      <c r="H35" s="185">
        <v>0.09841269163375894</v>
      </c>
      <c r="I35" s="185">
        <v>0.07536692421257096</v>
      </c>
      <c r="J35" s="185">
        <v>0</v>
      </c>
      <c r="K35" s="186"/>
      <c r="L35" s="188"/>
    </row>
    <row r="36" spans="1:12" s="181" customFormat="1" ht="14.25">
      <c r="A36" s="184" t="s">
        <v>250</v>
      </c>
      <c r="B36" s="185">
        <v>0.10028758169003882</v>
      </c>
      <c r="C36" s="185">
        <v>0.04864190530776792</v>
      </c>
      <c r="D36" s="185">
        <v>0</v>
      </c>
      <c r="E36" s="185">
        <v>0</v>
      </c>
      <c r="F36" s="185">
        <v>0</v>
      </c>
      <c r="G36" s="185">
        <v>0.020222754418827836</v>
      </c>
      <c r="H36" s="185">
        <v>0.10210656722821107</v>
      </c>
      <c r="I36" s="185">
        <v>0</v>
      </c>
      <c r="J36" s="185">
        <v>0.03327568196495954</v>
      </c>
      <c r="K36" s="186"/>
      <c r="L36" s="188"/>
    </row>
    <row r="37" spans="1:12" s="181" customFormat="1" ht="14.25">
      <c r="A37" s="184" t="s">
        <v>251</v>
      </c>
      <c r="B37" s="185">
        <v>0</v>
      </c>
      <c r="C37" s="185">
        <v>0.02800051406403024</v>
      </c>
      <c r="D37" s="185">
        <v>0.1236690225272463</v>
      </c>
      <c r="E37" s="185">
        <v>0</v>
      </c>
      <c r="F37" s="185">
        <v>0.11490568820357067</v>
      </c>
      <c r="G37" s="185">
        <v>0.03993430008502224</v>
      </c>
      <c r="H37" s="185">
        <v>0</v>
      </c>
      <c r="I37" s="185">
        <v>0</v>
      </c>
      <c r="J37" s="185">
        <v>0</v>
      </c>
      <c r="K37" s="186"/>
      <c r="L37" s="188"/>
    </row>
    <row r="38" spans="1:12" s="181" customFormat="1" ht="14.25">
      <c r="A38" s="184" t="s">
        <v>253</v>
      </c>
      <c r="B38" s="185">
        <v>0</v>
      </c>
      <c r="C38" s="185">
        <v>0.02481773754890845</v>
      </c>
      <c r="D38" s="185">
        <v>0</v>
      </c>
      <c r="E38" s="185">
        <v>0</v>
      </c>
      <c r="F38" s="185">
        <v>0</v>
      </c>
      <c r="G38" s="185">
        <v>0</v>
      </c>
      <c r="H38" s="185">
        <v>0</v>
      </c>
      <c r="I38" s="185">
        <v>0</v>
      </c>
      <c r="J38" s="185">
        <v>0</v>
      </c>
      <c r="K38" s="186"/>
      <c r="L38" s="188"/>
    </row>
    <row r="39" spans="1:12" s="181" customFormat="1" ht="14.25">
      <c r="A39" s="184" t="s">
        <v>213</v>
      </c>
      <c r="B39" s="185">
        <v>0.1034460072769476</v>
      </c>
      <c r="C39" s="185">
        <v>0</v>
      </c>
      <c r="D39" s="185">
        <v>0</v>
      </c>
      <c r="E39" s="185">
        <v>0</v>
      </c>
      <c r="F39" s="185">
        <v>0</v>
      </c>
      <c r="G39" s="185">
        <v>0</v>
      </c>
      <c r="H39" s="185">
        <v>0</v>
      </c>
      <c r="I39" s="185">
        <v>0</v>
      </c>
      <c r="J39" s="185">
        <v>0</v>
      </c>
      <c r="K39" s="186"/>
      <c r="L39" s="188"/>
    </row>
    <row r="40" spans="1:12" s="181" customFormat="1" ht="14.25">
      <c r="A40" s="184" t="s">
        <v>252</v>
      </c>
      <c r="B40" s="185">
        <v>0</v>
      </c>
      <c r="C40" s="185">
        <v>0.03863992429493064</v>
      </c>
      <c r="D40" s="185">
        <v>0</v>
      </c>
      <c r="E40" s="185">
        <v>0</v>
      </c>
      <c r="F40" s="185">
        <v>0</v>
      </c>
      <c r="G40" s="185">
        <v>0</v>
      </c>
      <c r="H40" s="185">
        <v>0</v>
      </c>
      <c r="I40" s="185">
        <v>0</v>
      </c>
      <c r="J40" s="185">
        <v>0</v>
      </c>
      <c r="K40" s="186"/>
      <c r="L40" s="188"/>
    </row>
    <row r="41" spans="1:12" s="181" customFormat="1" ht="16.5" customHeight="1">
      <c r="A41" s="426" t="s">
        <v>271</v>
      </c>
      <c r="B41" s="427"/>
      <c r="C41" s="427"/>
      <c r="D41" s="427"/>
      <c r="E41" s="427"/>
      <c r="F41" s="427"/>
      <c r="G41" s="427"/>
      <c r="H41" s="427"/>
      <c r="I41" s="427"/>
      <c r="J41" s="427"/>
      <c r="K41" s="427"/>
      <c r="L41" s="425"/>
    </row>
    <row r="42" spans="1:12" s="181" customFormat="1" ht="16.5" customHeight="1">
      <c r="A42" s="189" t="s">
        <v>272</v>
      </c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</row>
    <row r="43" spans="1:12" s="181" customFormat="1" ht="12.75">
      <c r="A43" s="190" t="s">
        <v>125</v>
      </c>
      <c r="B43" s="190"/>
      <c r="C43" s="190"/>
      <c r="D43" s="190"/>
      <c r="E43" s="190"/>
      <c r="F43" s="190"/>
      <c r="G43" s="190"/>
      <c r="H43" s="190"/>
      <c r="I43" s="190"/>
      <c r="J43" s="190"/>
      <c r="L43" s="190"/>
    </row>
  </sheetData>
  <sheetProtection/>
  <mergeCells count="6">
    <mergeCell ref="A1:N1"/>
    <mergeCell ref="A2:N2"/>
    <mergeCell ref="A4:O4"/>
    <mergeCell ref="A17:G17"/>
    <mergeCell ref="A30:L30"/>
    <mergeCell ref="A41:L4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G35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24.28125" style="193" customWidth="1"/>
    <col min="2" max="11" width="14.7109375" style="193" customWidth="1"/>
    <col min="12" max="12" width="12.7109375" style="193" customWidth="1"/>
    <col min="13" max="13" width="22.140625" style="193" customWidth="1"/>
    <col min="14" max="14" width="2.00390625" style="193" customWidth="1"/>
    <col min="15" max="15" width="22.140625" style="193" customWidth="1"/>
    <col min="16" max="16" width="0" style="193" hidden="1" customWidth="1"/>
    <col min="17" max="17" width="2.00390625" style="193" customWidth="1"/>
    <col min="18" max="33" width="24.28125" style="193" customWidth="1"/>
    <col min="34" max="34" width="0" style="193" hidden="1" customWidth="1"/>
    <col min="35" max="16384" width="9.140625" style="193" customWidth="1"/>
  </cols>
  <sheetData>
    <row r="1" ht="8.25" customHeight="1"/>
    <row r="2" spans="1:33" ht="15" customHeight="1">
      <c r="A2" s="194" t="s">
        <v>289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</row>
    <row r="4" spans="1:11" ht="15">
      <c r="A4" s="428" t="s">
        <v>0</v>
      </c>
      <c r="B4" s="196"/>
      <c r="C4" s="430" t="s">
        <v>290</v>
      </c>
      <c r="D4" s="430"/>
      <c r="E4" s="430"/>
      <c r="F4" s="430"/>
      <c r="G4" s="430"/>
      <c r="H4" s="430"/>
      <c r="I4" s="430"/>
      <c r="J4" s="430"/>
      <c r="K4" s="430"/>
    </row>
    <row r="5" spans="1:11" ht="30">
      <c r="A5" s="429"/>
      <c r="B5" s="197" t="s">
        <v>291</v>
      </c>
      <c r="C5" s="197" t="s">
        <v>246</v>
      </c>
      <c r="D5" s="197" t="s">
        <v>292</v>
      </c>
      <c r="E5" s="197" t="s">
        <v>213</v>
      </c>
      <c r="F5" s="197" t="s">
        <v>293</v>
      </c>
      <c r="G5" s="197" t="s">
        <v>249</v>
      </c>
      <c r="H5" s="197" t="s">
        <v>250</v>
      </c>
      <c r="I5" s="197" t="s">
        <v>294</v>
      </c>
      <c r="J5" s="197" t="s">
        <v>252</v>
      </c>
      <c r="K5" s="197" t="s">
        <v>253</v>
      </c>
    </row>
    <row r="6" spans="1:11" ht="15">
      <c r="A6" s="198"/>
      <c r="B6" s="199"/>
      <c r="C6" s="199"/>
      <c r="D6" s="199"/>
      <c r="E6" s="199"/>
      <c r="F6" s="199"/>
      <c r="G6" s="199"/>
      <c r="H6" s="199"/>
      <c r="I6" s="199"/>
      <c r="J6" s="199"/>
      <c r="K6" s="199"/>
    </row>
    <row r="7" spans="1:11" ht="15">
      <c r="A7" s="200" t="s">
        <v>18</v>
      </c>
      <c r="B7" s="201">
        <v>1.030981940852314</v>
      </c>
      <c r="C7" s="201">
        <v>4.285128359360001</v>
      </c>
      <c r="D7" s="201">
        <v>3.847007273039714</v>
      </c>
      <c r="E7" s="201">
        <v>3.988377241353808</v>
      </c>
      <c r="F7" s="201">
        <v>3.0195023514788164</v>
      </c>
      <c r="G7" s="201">
        <v>3.1237196340533004</v>
      </c>
      <c r="H7" s="201">
        <v>2.1965001548838474</v>
      </c>
      <c r="I7" s="201">
        <v>1.6909252298122017</v>
      </c>
      <c r="J7" s="201">
        <v>2.9510698846628327</v>
      </c>
      <c r="K7" s="201">
        <v>2.0049267815140563</v>
      </c>
    </row>
    <row r="8" spans="1:11" ht="15">
      <c r="A8" s="202"/>
      <c r="B8" s="201"/>
      <c r="C8" s="201"/>
      <c r="D8" s="201"/>
      <c r="E8" s="201"/>
      <c r="F8" s="201"/>
      <c r="G8" s="201"/>
      <c r="H8" s="201"/>
      <c r="I8" s="201"/>
      <c r="J8" s="201"/>
      <c r="K8" s="201"/>
    </row>
    <row r="9" spans="1:11" ht="12.75">
      <c r="A9" s="203" t="s">
        <v>229</v>
      </c>
      <c r="B9" s="204">
        <v>1.80476273068674</v>
      </c>
      <c r="C9" s="205">
        <v>10.26539151598746</v>
      </c>
      <c r="D9" s="205">
        <v>5.938189532728957</v>
      </c>
      <c r="E9" s="205">
        <v>6.954668060478057</v>
      </c>
      <c r="F9" s="205">
        <v>9.85690865582656</v>
      </c>
      <c r="G9" s="205">
        <v>4.796328593875745</v>
      </c>
      <c r="H9" s="205">
        <v>3.2804420690819853</v>
      </c>
      <c r="I9" s="205">
        <v>3.0271636316020762</v>
      </c>
      <c r="J9" s="205">
        <v>4.725555926867279</v>
      </c>
      <c r="K9" s="205">
        <v>3.1521125392006453</v>
      </c>
    </row>
    <row r="10" spans="1:11" ht="12.75">
      <c r="A10" s="203" t="s">
        <v>131</v>
      </c>
      <c r="B10" s="204">
        <v>4.910661646000226</v>
      </c>
      <c r="C10" s="205"/>
      <c r="D10" s="205">
        <v>12.375577911409263</v>
      </c>
      <c r="E10" s="205">
        <v>5.560162854736164</v>
      </c>
      <c r="F10" s="205">
        <v>12.589025972848066</v>
      </c>
      <c r="G10" s="205">
        <v>14.535891174955093</v>
      </c>
      <c r="H10" s="205">
        <v>7.0879246265821125</v>
      </c>
      <c r="I10" s="205"/>
      <c r="J10" s="205"/>
      <c r="K10" s="205"/>
    </row>
    <row r="11" spans="1:11" ht="12.75">
      <c r="A11" s="203" t="s">
        <v>265</v>
      </c>
      <c r="B11" s="204">
        <v>10.50190079657506</v>
      </c>
      <c r="C11" s="205"/>
      <c r="D11" s="205"/>
      <c r="E11" s="205"/>
      <c r="F11" s="205"/>
      <c r="G11" s="205">
        <v>24.298442270852792</v>
      </c>
      <c r="H11" s="205">
        <v>21.161092248928803</v>
      </c>
      <c r="I11" s="205">
        <v>12.77757891028922</v>
      </c>
      <c r="J11" s="205">
        <v>13.138138518652823</v>
      </c>
      <c r="K11" s="205"/>
    </row>
    <row r="12" spans="1:11" ht="12.75">
      <c r="A12" s="203" t="s">
        <v>207</v>
      </c>
      <c r="B12" s="204">
        <v>7.581009324927367</v>
      </c>
      <c r="C12" s="205">
        <v>9.06303058853524</v>
      </c>
      <c r="D12" s="205"/>
      <c r="E12" s="205"/>
      <c r="F12" s="205">
        <v>59.3779341628946</v>
      </c>
      <c r="G12" s="205">
        <v>61.66687095892567</v>
      </c>
      <c r="H12" s="205">
        <v>25.74749885785137</v>
      </c>
      <c r="I12" s="205">
        <v>10.936090758305635</v>
      </c>
      <c r="J12" s="205">
        <v>17.879248761097006</v>
      </c>
      <c r="K12" s="205">
        <v>13.256972010861418</v>
      </c>
    </row>
    <row r="13" spans="1:11" ht="12.75">
      <c r="A13" s="203" t="s">
        <v>2</v>
      </c>
      <c r="B13" s="204">
        <v>2.402948115471305</v>
      </c>
      <c r="C13" s="205"/>
      <c r="D13" s="205"/>
      <c r="E13" s="205">
        <v>17.770028917461893</v>
      </c>
      <c r="F13" s="205">
        <v>15.90490267924502</v>
      </c>
      <c r="G13" s="205">
        <v>9.211338600387732</v>
      </c>
      <c r="H13" s="205">
        <v>5.667724675796401</v>
      </c>
      <c r="I13" s="205">
        <v>3.044500919754925</v>
      </c>
      <c r="J13" s="205">
        <v>7.398550462005543</v>
      </c>
      <c r="K13" s="205">
        <v>4.3699301953881635</v>
      </c>
    </row>
    <row r="14" spans="1:11" ht="12.75">
      <c r="A14" s="203" t="s">
        <v>4</v>
      </c>
      <c r="B14" s="204">
        <v>16.59573866686884</v>
      </c>
      <c r="C14" s="205"/>
      <c r="D14" s="205"/>
      <c r="E14" s="205"/>
      <c r="F14" s="205"/>
      <c r="G14" s="205">
        <v>23.269752030830194</v>
      </c>
      <c r="H14" s="205">
        <v>46.397979567351356</v>
      </c>
      <c r="I14" s="205">
        <v>25.43649979000599</v>
      </c>
      <c r="J14" s="205"/>
      <c r="K14" s="205"/>
    </row>
    <row r="15" spans="1:11" ht="12.75">
      <c r="A15" s="203" t="s">
        <v>134</v>
      </c>
      <c r="B15" s="204">
        <v>2.9631789622915496</v>
      </c>
      <c r="C15" s="205">
        <v>19.320643138071322</v>
      </c>
      <c r="D15" s="205">
        <v>9.370320770233224</v>
      </c>
      <c r="E15" s="205">
        <v>8.119831061666895</v>
      </c>
      <c r="F15" s="205">
        <v>3.8155841939152264</v>
      </c>
      <c r="G15" s="205">
        <v>5.946632026226148</v>
      </c>
      <c r="H15" s="205">
        <v>9.015093546326861</v>
      </c>
      <c r="I15" s="205">
        <v>13.42490857633713</v>
      </c>
      <c r="J15" s="205"/>
      <c r="K15" s="205"/>
    </row>
    <row r="16" spans="1:11" ht="12.75">
      <c r="A16" s="203" t="s">
        <v>135</v>
      </c>
      <c r="B16" s="204">
        <v>9.28431696321512</v>
      </c>
      <c r="C16" s="205"/>
      <c r="D16" s="205">
        <v>56.81156389659417</v>
      </c>
      <c r="E16" s="205">
        <v>10.995202211437844</v>
      </c>
      <c r="F16" s="205">
        <v>18.500060458753325</v>
      </c>
      <c r="G16" s="205">
        <v>13.16181947218966</v>
      </c>
      <c r="H16" s="205">
        <v>49.066883633967265</v>
      </c>
      <c r="I16" s="205"/>
      <c r="J16" s="205"/>
      <c r="K16" s="205"/>
    </row>
    <row r="17" spans="1:11" ht="12.75">
      <c r="A17" s="203" t="s">
        <v>6</v>
      </c>
      <c r="B17" s="204">
        <v>7.382445677975556</v>
      </c>
      <c r="C17" s="205"/>
      <c r="D17" s="205"/>
      <c r="E17" s="205"/>
      <c r="F17" s="205"/>
      <c r="G17" s="205">
        <v>8.678701452393657</v>
      </c>
      <c r="H17" s="205">
        <v>9.798513699157919</v>
      </c>
      <c r="I17" s="205"/>
      <c r="J17" s="205"/>
      <c r="K17" s="205"/>
    </row>
    <row r="18" spans="1:11" ht="12.75">
      <c r="A18" s="203" t="s">
        <v>59</v>
      </c>
      <c r="B18" s="204">
        <v>5.310162253831329</v>
      </c>
      <c r="C18" s="205"/>
      <c r="D18" s="205"/>
      <c r="E18" s="205"/>
      <c r="F18" s="205"/>
      <c r="G18" s="205"/>
      <c r="H18" s="205">
        <v>12.09071896291167</v>
      </c>
      <c r="I18" s="205">
        <v>6.857217885332748</v>
      </c>
      <c r="J18" s="205">
        <v>16.144125230565002</v>
      </c>
      <c r="K18" s="205">
        <v>11.307356979220803</v>
      </c>
    </row>
    <row r="19" spans="1:11" ht="12.75">
      <c r="A19" s="203" t="s">
        <v>295</v>
      </c>
      <c r="B19" s="204" t="s">
        <v>234</v>
      </c>
      <c r="C19" s="205"/>
      <c r="D19" s="205"/>
      <c r="E19" s="205"/>
      <c r="F19" s="205"/>
      <c r="G19" s="205"/>
      <c r="H19" s="205"/>
      <c r="I19" s="205"/>
      <c r="J19" s="205"/>
      <c r="K19" s="205"/>
    </row>
    <row r="20" spans="1:11" ht="12.75">
      <c r="A20" s="203" t="s">
        <v>7</v>
      </c>
      <c r="B20" s="204">
        <v>4.823800601678359</v>
      </c>
      <c r="C20" s="205"/>
      <c r="D20" s="205">
        <v>24.205092994444136</v>
      </c>
      <c r="E20" s="205">
        <v>14.637955377911583</v>
      </c>
      <c r="F20" s="205">
        <v>17.066670727216643</v>
      </c>
      <c r="G20" s="205">
        <v>6.494357431516881</v>
      </c>
      <c r="H20" s="205">
        <v>11.423619122451408</v>
      </c>
      <c r="I20" s="205">
        <v>8.130886631961957</v>
      </c>
      <c r="J20" s="205"/>
      <c r="K20" s="205"/>
    </row>
    <row r="21" spans="1:11" ht="12.75">
      <c r="A21" s="203" t="s">
        <v>8</v>
      </c>
      <c r="B21" s="204">
        <v>13.092286472590953</v>
      </c>
      <c r="C21" s="205"/>
      <c r="D21" s="205"/>
      <c r="E21" s="205"/>
      <c r="F21" s="205"/>
      <c r="G21" s="205">
        <v>27.501193012238122</v>
      </c>
      <c r="H21" s="205">
        <v>11.858611968694557</v>
      </c>
      <c r="I21" s="205">
        <v>45.5795437707417</v>
      </c>
      <c r="J21" s="205"/>
      <c r="K21" s="205"/>
    </row>
    <row r="22" spans="1:11" ht="12.75">
      <c r="A22" s="203" t="s">
        <v>9</v>
      </c>
      <c r="B22" s="204">
        <v>31.633363491792988</v>
      </c>
      <c r="C22" s="205"/>
      <c r="D22" s="205"/>
      <c r="E22" s="205"/>
      <c r="F22" s="205">
        <v>30.10227575827291</v>
      </c>
      <c r="G22" s="205">
        <v>41.74284654299469</v>
      </c>
      <c r="H22" s="205">
        <v>56.70355275113405</v>
      </c>
      <c r="I22" s="205"/>
      <c r="J22" s="205"/>
      <c r="K22" s="205"/>
    </row>
    <row r="23" spans="1:11" ht="12.75">
      <c r="A23" s="203" t="s">
        <v>10</v>
      </c>
      <c r="B23" s="204">
        <v>22.52174813118769</v>
      </c>
      <c r="C23" s="205"/>
      <c r="D23" s="205">
        <v>24.38756669990928</v>
      </c>
      <c r="E23" s="205"/>
      <c r="F23" s="205"/>
      <c r="G23" s="205"/>
      <c r="H23" s="205"/>
      <c r="I23" s="205">
        <v>24.33311870419097</v>
      </c>
      <c r="J23" s="205"/>
      <c r="K23" s="205"/>
    </row>
    <row r="24" spans="1:11" ht="12.75">
      <c r="A24" s="203" t="s">
        <v>11</v>
      </c>
      <c r="B24" s="204">
        <v>22.315426174530902</v>
      </c>
      <c r="C24" s="205"/>
      <c r="D24" s="205"/>
      <c r="E24" s="205"/>
      <c r="F24" s="205"/>
      <c r="G24" s="205">
        <v>21.02207300377682</v>
      </c>
      <c r="H24" s="205"/>
      <c r="I24" s="205"/>
      <c r="J24" s="205"/>
      <c r="K24" s="205"/>
    </row>
    <row r="25" spans="1:11" ht="12.75">
      <c r="A25" s="203" t="s">
        <v>12</v>
      </c>
      <c r="B25" s="204">
        <v>2.5812714704289372</v>
      </c>
      <c r="C25" s="205">
        <v>5.277112809680619</v>
      </c>
      <c r="D25" s="205">
        <v>6.828474862058689</v>
      </c>
      <c r="E25" s="205">
        <v>5.36036860305628</v>
      </c>
      <c r="F25" s="205">
        <v>12.073781974851814</v>
      </c>
      <c r="G25" s="205">
        <v>9.987823725340274</v>
      </c>
      <c r="H25" s="205">
        <v>6.344320501732205</v>
      </c>
      <c r="I25" s="205">
        <v>5.886166379290534</v>
      </c>
      <c r="J25" s="205">
        <v>7.863056481216779</v>
      </c>
      <c r="K25" s="205">
        <v>2.0231877682455957</v>
      </c>
    </row>
    <row r="26" spans="1:11" ht="12.75">
      <c r="A26" s="203" t="s">
        <v>14</v>
      </c>
      <c r="B26" s="204">
        <v>3.683462801320972</v>
      </c>
      <c r="C26" s="205"/>
      <c r="D26" s="205"/>
      <c r="E26" s="205">
        <v>21.07560715209999</v>
      </c>
      <c r="F26" s="205">
        <v>68.71545392433319</v>
      </c>
      <c r="G26" s="205">
        <v>24.851337584952386</v>
      </c>
      <c r="H26" s="205">
        <v>10.273677079051016</v>
      </c>
      <c r="I26" s="205">
        <v>4.753092626796689</v>
      </c>
      <c r="J26" s="205">
        <v>6.306878188080253</v>
      </c>
      <c r="K26" s="205">
        <v>8.180665440466827</v>
      </c>
    </row>
    <row r="27" spans="1:11" ht="12.75">
      <c r="A27" s="203" t="s">
        <v>13</v>
      </c>
      <c r="B27" s="204">
        <v>9.241976118952076</v>
      </c>
      <c r="C27" s="205"/>
      <c r="D27" s="205"/>
      <c r="E27" s="205">
        <v>12.936075171946504</v>
      </c>
      <c r="F27" s="205">
        <v>18.335430167765825</v>
      </c>
      <c r="G27" s="205">
        <v>21.527896340762116</v>
      </c>
      <c r="H27" s="205">
        <v>15.601662248753623</v>
      </c>
      <c r="I27" s="205"/>
      <c r="J27" s="205"/>
      <c r="K27" s="205"/>
    </row>
    <row r="28" spans="1:11" ht="12.75">
      <c r="A28" s="203" t="s">
        <v>139</v>
      </c>
      <c r="B28" s="204">
        <v>11.81145266826609</v>
      </c>
      <c r="C28" s="205"/>
      <c r="D28" s="205"/>
      <c r="E28" s="205"/>
      <c r="F28" s="205"/>
      <c r="G28" s="205"/>
      <c r="H28" s="205"/>
      <c r="I28" s="205">
        <v>11.81145266826609</v>
      </c>
      <c r="J28" s="205"/>
      <c r="K28" s="205"/>
    </row>
    <row r="29" spans="1:11" ht="12.75">
      <c r="A29" s="203" t="s">
        <v>284</v>
      </c>
      <c r="B29" s="204">
        <v>7.142300064781226</v>
      </c>
      <c r="C29" s="205"/>
      <c r="D29" s="205"/>
      <c r="E29" s="205"/>
      <c r="F29" s="205"/>
      <c r="G29" s="205"/>
      <c r="H29" s="205"/>
      <c r="I29" s="205">
        <v>7.500672385947898</v>
      </c>
      <c r="J29" s="205"/>
      <c r="K29" s="205">
        <v>11.70648005487203</v>
      </c>
    </row>
    <row r="30" spans="1:11" ht="12.75">
      <c r="A30" s="203" t="s">
        <v>15</v>
      </c>
      <c r="B30" s="204">
        <v>10.354823604491234</v>
      </c>
      <c r="C30" s="205"/>
      <c r="D30" s="205"/>
      <c r="E30" s="205"/>
      <c r="F30" s="205"/>
      <c r="G30" s="205">
        <v>21.580621435852628</v>
      </c>
      <c r="H30" s="205">
        <v>9.697567538557061</v>
      </c>
      <c r="I30" s="205">
        <v>3.2108329645908547</v>
      </c>
      <c r="J30" s="205"/>
      <c r="K30" s="205"/>
    </row>
    <row r="31" spans="1:11" ht="12.75">
      <c r="A31" s="203" t="s">
        <v>17</v>
      </c>
      <c r="B31" s="204">
        <v>12.851643634946146</v>
      </c>
      <c r="C31" s="205"/>
      <c r="D31" s="205">
        <v>15.50040487356464</v>
      </c>
      <c r="E31" s="205"/>
      <c r="F31" s="205">
        <v>15.939962967251617</v>
      </c>
      <c r="G31" s="205">
        <v>22.039568793425612</v>
      </c>
      <c r="H31" s="205">
        <v>49.46341897972312</v>
      </c>
      <c r="I31" s="205"/>
      <c r="J31" s="205"/>
      <c r="K31" s="205"/>
    </row>
    <row r="32" spans="1:11" ht="12.75">
      <c r="A32" s="203" t="s">
        <v>57</v>
      </c>
      <c r="B32" s="204">
        <v>8.84317255479934</v>
      </c>
      <c r="C32" s="205"/>
      <c r="D32" s="205"/>
      <c r="E32" s="205"/>
      <c r="F32" s="205">
        <v>13.417037377445142</v>
      </c>
      <c r="G32" s="205">
        <v>11.030686901767623</v>
      </c>
      <c r="H32" s="205"/>
      <c r="I32" s="205"/>
      <c r="J32" s="205"/>
      <c r="K32" s="205"/>
    </row>
    <row r="33" spans="1:11" ht="12.75">
      <c r="A33" s="203" t="s">
        <v>58</v>
      </c>
      <c r="B33" s="204">
        <v>10.274720810442597</v>
      </c>
      <c r="C33" s="205"/>
      <c r="D33" s="205"/>
      <c r="E33" s="205"/>
      <c r="F33" s="205"/>
      <c r="G33" s="205"/>
      <c r="H33" s="205">
        <v>10.274720810442597</v>
      </c>
      <c r="I33" s="205"/>
      <c r="J33" s="205"/>
      <c r="K33" s="205"/>
    </row>
    <row r="34" spans="1:11" ht="12.75">
      <c r="A34" s="206" t="s">
        <v>222</v>
      </c>
      <c r="B34" s="207">
        <v>11.985395900930715</v>
      </c>
      <c r="C34" s="208"/>
      <c r="D34" s="208">
        <v>35.76056995194874</v>
      </c>
      <c r="E34" s="208">
        <v>25.05915008679336</v>
      </c>
      <c r="F34" s="208">
        <v>17.592636647516787</v>
      </c>
      <c r="G34" s="208">
        <v>44.93519205111166</v>
      </c>
      <c r="H34" s="208"/>
      <c r="I34" s="208">
        <v>27.301219795541602</v>
      </c>
      <c r="J34" s="208">
        <v>11.675698340580304</v>
      </c>
      <c r="K34" s="208"/>
    </row>
    <row r="35" spans="1:12" ht="12.75" customHeight="1">
      <c r="A35" s="209" t="s">
        <v>296</v>
      </c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</row>
  </sheetData>
  <sheetProtection/>
  <mergeCells count="2">
    <mergeCell ref="A4:A5"/>
    <mergeCell ref="C4:K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O56"/>
  <sheetViews>
    <sheetView zoomScalePageLayoutView="0" workbookViewId="0" topLeftCell="A1">
      <selection activeCell="J9" sqref="J9"/>
    </sheetView>
  </sheetViews>
  <sheetFormatPr defaultColWidth="11.421875" defaultRowHeight="12.75"/>
  <sheetData>
    <row r="2" spans="1:13" ht="39.75" customHeight="1">
      <c r="A2" s="439" t="s">
        <v>327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</row>
    <row r="3" spans="1:13" ht="12.75">
      <c r="A3" s="440" t="s">
        <v>328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</row>
    <row r="4" spans="1:13" ht="12.75">
      <c r="A4" s="431" t="s">
        <v>228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</row>
    <row r="5" spans="1:13" ht="45">
      <c r="A5" s="244" t="s">
        <v>229</v>
      </c>
      <c r="B5" s="244" t="s">
        <v>131</v>
      </c>
      <c r="C5" s="244" t="s">
        <v>265</v>
      </c>
      <c r="D5" s="244" t="s">
        <v>207</v>
      </c>
      <c r="E5" s="244" t="s">
        <v>2</v>
      </c>
      <c r="F5" s="244" t="s">
        <v>4</v>
      </c>
      <c r="G5" s="244" t="s">
        <v>329</v>
      </c>
      <c r="H5" s="244" t="s">
        <v>330</v>
      </c>
      <c r="I5" s="244" t="s">
        <v>6</v>
      </c>
      <c r="K5" s="244" t="s">
        <v>59</v>
      </c>
      <c r="M5" s="244" t="s">
        <v>331</v>
      </c>
    </row>
    <row r="6" spans="1:13" ht="14.25">
      <c r="A6" s="245">
        <v>55.3</v>
      </c>
      <c r="B6" s="245">
        <v>67.8</v>
      </c>
      <c r="C6" s="245">
        <v>59.52068965517241</v>
      </c>
      <c r="D6" s="245">
        <v>50.02160186108342</v>
      </c>
      <c r="E6" s="245">
        <v>46.6</v>
      </c>
      <c r="F6" s="245">
        <v>41.203315881326354</v>
      </c>
      <c r="G6" s="245">
        <v>129.0724574829932</v>
      </c>
      <c r="H6" s="245">
        <v>27.451447368421054</v>
      </c>
      <c r="I6" s="245">
        <v>69</v>
      </c>
      <c r="K6" s="245">
        <v>57.3</v>
      </c>
      <c r="M6" s="245">
        <v>0</v>
      </c>
    </row>
    <row r="8" spans="1:6" ht="12.75">
      <c r="A8" s="431" t="s">
        <v>235</v>
      </c>
      <c r="B8" s="432"/>
      <c r="C8" s="432"/>
      <c r="D8" s="432"/>
      <c r="E8" s="432"/>
      <c r="F8" s="432"/>
    </row>
    <row r="9" spans="1:6" ht="45">
      <c r="A9" s="244" t="s">
        <v>7</v>
      </c>
      <c r="B9" s="244" t="s">
        <v>8</v>
      </c>
      <c r="C9" s="244" t="s">
        <v>9</v>
      </c>
      <c r="D9" s="244" t="s">
        <v>268</v>
      </c>
      <c r="E9" s="244" t="s">
        <v>236</v>
      </c>
      <c r="F9" s="244" t="s">
        <v>12</v>
      </c>
    </row>
    <row r="10" spans="1:6" ht="14.25">
      <c r="A10" s="245">
        <v>10.878991596638656</v>
      </c>
      <c r="B10" s="245">
        <v>4.222929936305732</v>
      </c>
      <c r="C10" s="245">
        <v>5.405511811023622</v>
      </c>
      <c r="D10" s="245">
        <v>4.51418439716312</v>
      </c>
      <c r="E10" s="245">
        <v>5.171428571428572</v>
      </c>
      <c r="F10" s="245">
        <v>190.10054229505602</v>
      </c>
    </row>
    <row r="12" spans="1:9" ht="12.75">
      <c r="A12" s="431" t="s">
        <v>237</v>
      </c>
      <c r="B12" s="432"/>
      <c r="C12" s="432"/>
      <c r="D12" s="432"/>
      <c r="E12" s="432"/>
      <c r="F12" s="432"/>
      <c r="G12" s="432"/>
      <c r="H12" s="432"/>
      <c r="I12" s="432"/>
    </row>
    <row r="13" spans="1:9" ht="45">
      <c r="A13" s="244" t="s">
        <v>13</v>
      </c>
      <c r="B13" s="244" t="s">
        <v>14</v>
      </c>
      <c r="C13" s="244" t="s">
        <v>139</v>
      </c>
      <c r="D13" s="244" t="s">
        <v>284</v>
      </c>
      <c r="E13" s="244" t="s">
        <v>15</v>
      </c>
      <c r="F13" s="244" t="s">
        <v>17</v>
      </c>
      <c r="G13" s="244" t="s">
        <v>57</v>
      </c>
      <c r="H13" s="244" t="s">
        <v>270</v>
      </c>
      <c r="I13" s="244" t="s">
        <v>222</v>
      </c>
    </row>
    <row r="14" spans="1:9" ht="14.25">
      <c r="A14" s="245">
        <v>14.1</v>
      </c>
      <c r="B14" s="245">
        <v>40.74587445397185</v>
      </c>
      <c r="C14" s="245">
        <v>15</v>
      </c>
      <c r="D14" s="245">
        <v>21.634175084175084</v>
      </c>
      <c r="E14" s="245">
        <v>949.3528872173554</v>
      </c>
      <c r="F14" s="245">
        <v>32.5</v>
      </c>
      <c r="G14" s="245">
        <v>987.3238717339667</v>
      </c>
      <c r="H14" s="245">
        <v>507.1</v>
      </c>
      <c r="I14" s="245">
        <v>0</v>
      </c>
    </row>
    <row r="16" spans="1:15" ht="12.75">
      <c r="A16" s="440" t="s">
        <v>332</v>
      </c>
      <c r="B16" s="432"/>
      <c r="C16" s="432"/>
      <c r="D16" s="432"/>
      <c r="E16" s="432"/>
      <c r="F16" s="432"/>
      <c r="G16" s="432"/>
      <c r="H16" s="432"/>
      <c r="I16" s="432"/>
      <c r="J16" s="432"/>
      <c r="K16" s="432"/>
      <c r="L16" s="432"/>
      <c r="M16" s="432"/>
      <c r="N16" s="432"/>
      <c r="O16" s="432"/>
    </row>
    <row r="17" spans="1:15" ht="12.75">
      <c r="A17" s="431" t="s">
        <v>228</v>
      </c>
      <c r="B17" s="432"/>
      <c r="C17" s="432"/>
      <c r="D17" s="432"/>
      <c r="E17" s="432"/>
      <c r="F17" s="432"/>
      <c r="G17" s="432"/>
      <c r="H17" s="432"/>
      <c r="I17" s="432"/>
      <c r="J17" s="432"/>
      <c r="K17" s="432"/>
      <c r="L17" s="432"/>
      <c r="M17" s="432"/>
      <c r="N17" s="432"/>
      <c r="O17" s="432"/>
    </row>
    <row r="18" spans="1:15" ht="45">
      <c r="A18" s="244" t="s">
        <v>156</v>
      </c>
      <c r="B18" s="244" t="s">
        <v>229</v>
      </c>
      <c r="C18" s="244" t="s">
        <v>131</v>
      </c>
      <c r="D18" s="244" t="s">
        <v>265</v>
      </c>
      <c r="E18" s="244" t="s">
        <v>207</v>
      </c>
      <c r="F18" s="244" t="s">
        <v>2</v>
      </c>
      <c r="G18" s="244" t="s">
        <v>4</v>
      </c>
      <c r="H18" s="244" t="s">
        <v>210</v>
      </c>
      <c r="I18" s="244" t="s">
        <v>266</v>
      </c>
      <c r="K18" s="244" t="s">
        <v>6</v>
      </c>
      <c r="M18" s="244" t="s">
        <v>59</v>
      </c>
      <c r="O18" s="244" t="s">
        <v>331</v>
      </c>
    </row>
    <row r="19" spans="1:15" ht="14.25">
      <c r="A19" s="246" t="s">
        <v>246</v>
      </c>
      <c r="B19" s="247">
        <v>0.28758467304970403</v>
      </c>
      <c r="C19" s="247"/>
      <c r="D19" s="247"/>
      <c r="E19" s="247">
        <v>0.2664045078440673</v>
      </c>
      <c r="F19" s="247"/>
      <c r="G19" s="247"/>
      <c r="H19" s="247">
        <v>0.1401111634169434</v>
      </c>
      <c r="I19" s="247"/>
      <c r="K19" s="247"/>
      <c r="M19" s="247"/>
      <c r="O19" s="247"/>
    </row>
    <row r="20" spans="1:15" ht="14.25">
      <c r="A20" s="246" t="s">
        <v>247</v>
      </c>
      <c r="B20" s="247">
        <v>0.052929311662851225</v>
      </c>
      <c r="C20" s="247">
        <v>0.08856893992233535</v>
      </c>
      <c r="D20" s="247"/>
      <c r="E20" s="247"/>
      <c r="F20" s="247"/>
      <c r="G20" s="248"/>
      <c r="H20" s="248">
        <v>0.07633093496531838</v>
      </c>
      <c r="I20" s="248" t="s">
        <v>333</v>
      </c>
      <c r="K20" s="247"/>
      <c r="M20" s="247"/>
      <c r="O20" s="247"/>
    </row>
    <row r="21" spans="1:15" ht="14.25">
      <c r="A21" s="246" t="s">
        <v>267</v>
      </c>
      <c r="B21" s="247">
        <v>0.1473824445091313</v>
      </c>
      <c r="C21" s="247">
        <v>0.07171003362528207</v>
      </c>
      <c r="D21" s="248"/>
      <c r="E21" s="247" t="s">
        <v>333</v>
      </c>
      <c r="F21" s="247">
        <v>0.2208314752423841</v>
      </c>
      <c r="G21" s="248"/>
      <c r="H21" s="248">
        <v>0.01737488631262887</v>
      </c>
      <c r="I21" s="248">
        <v>0.06430498489907191</v>
      </c>
      <c r="K21" s="247"/>
      <c r="M21" s="248"/>
      <c r="N21" s="249"/>
      <c r="O21" s="248"/>
    </row>
    <row r="22" spans="1:15" ht="14.25">
      <c r="A22" s="246" t="s">
        <v>249</v>
      </c>
      <c r="B22" s="247">
        <v>0.03835939510102473</v>
      </c>
      <c r="C22" s="247">
        <v>0.00822563859207708</v>
      </c>
      <c r="D22" s="248" t="s">
        <v>333</v>
      </c>
      <c r="E22" s="247" t="s">
        <v>333</v>
      </c>
      <c r="F22" s="247">
        <v>0.1506933583553465</v>
      </c>
      <c r="G22" s="248" t="s">
        <v>333</v>
      </c>
      <c r="H22" s="248">
        <v>0.027468798652130928</v>
      </c>
      <c r="I22" s="248">
        <v>0.12619484803587247</v>
      </c>
      <c r="K22" s="247">
        <v>0.04258203746755211</v>
      </c>
      <c r="M22" s="248" t="s">
        <v>333</v>
      </c>
      <c r="N22" s="249"/>
      <c r="O22" s="248"/>
    </row>
    <row r="23" spans="1:15" ht="14.25">
      <c r="A23" s="246" t="s">
        <v>250</v>
      </c>
      <c r="B23" s="247">
        <v>0.02928385311784957</v>
      </c>
      <c r="C23" s="247">
        <v>0.048039206946083476</v>
      </c>
      <c r="D23" s="247">
        <v>0.029855528504057073</v>
      </c>
      <c r="E23" s="247">
        <v>0.13605959299654233</v>
      </c>
      <c r="F23" s="247">
        <v>0.04229305241059445</v>
      </c>
      <c r="G23" s="248" t="s">
        <v>333</v>
      </c>
      <c r="H23" s="248">
        <v>0.0355159550085831</v>
      </c>
      <c r="I23" s="248">
        <v>0.03769989250807647</v>
      </c>
      <c r="K23" s="247">
        <v>0.32986975077968955</v>
      </c>
      <c r="M23" s="248">
        <v>0.06410461963680372</v>
      </c>
      <c r="N23" s="249"/>
      <c r="O23" s="248"/>
    </row>
    <row r="24" spans="1:15" ht="28.5">
      <c r="A24" s="246" t="s">
        <v>251</v>
      </c>
      <c r="B24" s="247">
        <v>0.023339576622983606</v>
      </c>
      <c r="C24" s="247"/>
      <c r="D24" s="247">
        <v>0.15304488754479809</v>
      </c>
      <c r="E24" s="247">
        <v>0.0972422324551918</v>
      </c>
      <c r="F24" s="247">
        <v>0.03145880832725168</v>
      </c>
      <c r="G24" s="248" t="s">
        <v>333</v>
      </c>
      <c r="H24" s="248" t="s">
        <v>333</v>
      </c>
      <c r="I24" s="248"/>
      <c r="K24" s="247"/>
      <c r="M24" s="248">
        <v>0.0577032630473884</v>
      </c>
      <c r="N24" s="249"/>
      <c r="O24" s="248"/>
    </row>
    <row r="25" spans="1:15" ht="14.25">
      <c r="A25" s="246" t="s">
        <v>253</v>
      </c>
      <c r="B25" s="247">
        <v>0.013467606688959338</v>
      </c>
      <c r="C25" s="247"/>
      <c r="D25" s="247"/>
      <c r="E25" s="247">
        <v>0.08609987245117066</v>
      </c>
      <c r="F25" s="247">
        <v>0.060257556151771974</v>
      </c>
      <c r="G25" s="248"/>
      <c r="H25" s="248"/>
      <c r="I25" s="248"/>
      <c r="K25" s="247"/>
      <c r="M25" s="247">
        <v>0.02195184416649466</v>
      </c>
      <c r="O25" s="247"/>
    </row>
    <row r="26" spans="1:15" ht="28.5">
      <c r="A26" s="246" t="s">
        <v>213</v>
      </c>
      <c r="B26" s="247">
        <v>0.06657270585960398</v>
      </c>
      <c r="C26" s="247">
        <v>0.032062500557631636</v>
      </c>
      <c r="D26" s="247">
        <v>0</v>
      </c>
      <c r="E26" s="247"/>
      <c r="F26" s="247">
        <v>0.5058827991492587</v>
      </c>
      <c r="G26" s="248"/>
      <c r="H26" s="248">
        <v>0.028684702049710475</v>
      </c>
      <c r="I26" s="248">
        <v>0.026508281883656188</v>
      </c>
      <c r="K26" s="247"/>
      <c r="M26" s="247"/>
      <c r="O26" s="247"/>
    </row>
    <row r="27" spans="1:15" ht="14.25">
      <c r="A27" s="246" t="s">
        <v>252</v>
      </c>
      <c r="B27" s="247">
        <v>0.05103800072412155</v>
      </c>
      <c r="C27" s="247"/>
      <c r="D27" s="247">
        <v>0.13606459222229256</v>
      </c>
      <c r="E27" s="247">
        <v>0.11877657766588766</v>
      </c>
      <c r="F27" s="247">
        <v>0.035776300990858795</v>
      </c>
      <c r="G27" s="247"/>
      <c r="H27" s="247"/>
      <c r="I27" s="247"/>
      <c r="K27" s="247"/>
      <c r="M27" s="247">
        <v>0.08290367838732689</v>
      </c>
      <c r="O27" s="247"/>
    </row>
    <row r="30" spans="1:7" ht="12.75">
      <c r="A30" s="433" t="s">
        <v>235</v>
      </c>
      <c r="B30" s="434"/>
      <c r="C30" s="434"/>
      <c r="D30" s="434"/>
      <c r="E30" s="434"/>
      <c r="F30" s="434"/>
      <c r="G30" s="434"/>
    </row>
    <row r="31" spans="1:7" ht="45">
      <c r="A31" s="244" t="s">
        <v>156</v>
      </c>
      <c r="B31" s="244" t="s">
        <v>7</v>
      </c>
      <c r="C31" s="244" t="s">
        <v>8</v>
      </c>
      <c r="D31" s="244" t="s">
        <v>9</v>
      </c>
      <c r="E31" s="244" t="s">
        <v>268</v>
      </c>
      <c r="F31" s="244" t="s">
        <v>236</v>
      </c>
      <c r="G31" s="244" t="s">
        <v>12</v>
      </c>
    </row>
    <row r="32" spans="1:7" ht="14.25">
      <c r="A32" s="246" t="s">
        <v>246</v>
      </c>
      <c r="B32" s="247"/>
      <c r="C32" s="247"/>
      <c r="D32" s="247"/>
      <c r="E32" s="247"/>
      <c r="F32" s="247"/>
      <c r="G32" s="247">
        <v>0.04209316411013175</v>
      </c>
    </row>
    <row r="33" spans="1:11" ht="14.25">
      <c r="A33" s="250" t="s">
        <v>247</v>
      </c>
      <c r="B33" s="248">
        <v>0.2516736222976781</v>
      </c>
      <c r="C33" s="248"/>
      <c r="D33" s="248"/>
      <c r="E33" s="248" t="s">
        <v>333</v>
      </c>
      <c r="F33" s="248"/>
      <c r="G33" s="248">
        <v>0.07764400343931671</v>
      </c>
      <c r="H33" s="249"/>
      <c r="I33" s="249"/>
      <c r="J33" s="249"/>
      <c r="K33" s="249"/>
    </row>
    <row r="34" spans="1:11" ht="14.25">
      <c r="A34" s="250" t="s">
        <v>267</v>
      </c>
      <c r="B34" s="248">
        <v>0.07611500899425827</v>
      </c>
      <c r="C34" s="248"/>
      <c r="D34" s="248" t="s">
        <v>333</v>
      </c>
      <c r="E34" s="248"/>
      <c r="F34" s="248"/>
      <c r="G34" s="248">
        <v>0.1441867438355637</v>
      </c>
      <c r="H34" s="249"/>
      <c r="I34" s="249"/>
      <c r="J34" s="249"/>
      <c r="K34" s="249"/>
    </row>
    <row r="35" spans="1:11" ht="14.25">
      <c r="A35" s="250" t="s">
        <v>249</v>
      </c>
      <c r="B35" s="248">
        <v>0.17873353783769977</v>
      </c>
      <c r="C35" s="248" t="s">
        <v>333</v>
      </c>
      <c r="D35" s="248" t="s">
        <v>333</v>
      </c>
      <c r="E35" s="248"/>
      <c r="F35" s="248" t="s">
        <v>333</v>
      </c>
      <c r="G35" s="248">
        <v>0.0947095756580908</v>
      </c>
      <c r="H35" s="249"/>
      <c r="I35" s="249"/>
      <c r="J35" s="249"/>
      <c r="K35" s="249"/>
    </row>
    <row r="36" spans="1:11" ht="14.25">
      <c r="A36" s="250" t="s">
        <v>250</v>
      </c>
      <c r="B36" s="248">
        <v>0.14717318368582744</v>
      </c>
      <c r="C36" s="248">
        <v>0.2523095565495893</v>
      </c>
      <c r="D36" s="248" t="s">
        <v>333</v>
      </c>
      <c r="E36" s="248"/>
      <c r="F36" s="248"/>
      <c r="G36" s="248">
        <v>0.11695859324236442</v>
      </c>
      <c r="H36" s="249"/>
      <c r="I36" s="249"/>
      <c r="J36" s="249"/>
      <c r="K36" s="249"/>
    </row>
    <row r="37" spans="1:11" ht="28.5">
      <c r="A37" s="250" t="s">
        <v>251</v>
      </c>
      <c r="B37" s="248">
        <v>0.264678731547459</v>
      </c>
      <c r="C37" s="248">
        <v>0.27938949410527014</v>
      </c>
      <c r="D37" s="248"/>
      <c r="E37" s="248">
        <v>0.25780746771424806</v>
      </c>
      <c r="F37" s="248"/>
      <c r="G37" s="248">
        <v>0.17266967294371183</v>
      </c>
      <c r="H37" s="249"/>
      <c r="I37" s="249"/>
      <c r="J37" s="249"/>
      <c r="K37" s="249"/>
    </row>
    <row r="38" spans="1:11" ht="14.25">
      <c r="A38" s="250" t="s">
        <v>253</v>
      </c>
      <c r="B38" s="248"/>
      <c r="C38" s="248"/>
      <c r="D38" s="248"/>
      <c r="E38" s="248"/>
      <c r="F38" s="248"/>
      <c r="G38" s="248">
        <v>0.09601033010486577</v>
      </c>
      <c r="H38" s="249"/>
      <c r="I38" s="249"/>
      <c r="J38" s="249"/>
      <c r="K38" s="249"/>
    </row>
    <row r="39" spans="1:11" ht="28.5">
      <c r="A39" s="250" t="s">
        <v>213</v>
      </c>
      <c r="B39" s="248">
        <v>0.4215269670772659</v>
      </c>
      <c r="C39" s="248"/>
      <c r="D39" s="248"/>
      <c r="E39" s="248"/>
      <c r="F39" s="248"/>
      <c r="G39" s="248">
        <v>0.04757530513927378</v>
      </c>
      <c r="H39" s="249"/>
      <c r="I39" s="249"/>
      <c r="J39" s="249"/>
      <c r="K39" s="249"/>
    </row>
    <row r="40" spans="1:11" ht="14.25">
      <c r="A40" s="250" t="s">
        <v>252</v>
      </c>
      <c r="B40" s="248"/>
      <c r="C40" s="248"/>
      <c r="D40" s="248"/>
      <c r="E40" s="248"/>
      <c r="F40" s="248"/>
      <c r="G40" s="248">
        <v>0.18995727830140044</v>
      </c>
      <c r="H40" s="249"/>
      <c r="I40" s="249"/>
      <c r="J40" s="249"/>
      <c r="K40" s="249"/>
    </row>
    <row r="41" spans="1:11" ht="12.75">
      <c r="A41" s="249"/>
      <c r="B41" s="249"/>
      <c r="C41" s="249"/>
      <c r="D41" s="249"/>
      <c r="E41" s="249"/>
      <c r="F41" s="249"/>
      <c r="G41" s="249"/>
      <c r="H41" s="249"/>
      <c r="I41" s="249"/>
      <c r="J41" s="249"/>
      <c r="K41" s="249"/>
    </row>
    <row r="42" spans="1:11" ht="12.75">
      <c r="A42" s="249"/>
      <c r="B42" s="249"/>
      <c r="C42" s="249"/>
      <c r="D42" s="249"/>
      <c r="E42" s="249"/>
      <c r="F42" s="249"/>
      <c r="G42" s="249"/>
      <c r="H42" s="249"/>
      <c r="I42" s="249"/>
      <c r="J42" s="249"/>
      <c r="K42" s="249"/>
    </row>
    <row r="43" spans="1:11" ht="12.75">
      <c r="A43" s="435" t="s">
        <v>237</v>
      </c>
      <c r="B43" s="436"/>
      <c r="C43" s="436"/>
      <c r="D43" s="436"/>
      <c r="E43" s="436"/>
      <c r="F43" s="436"/>
      <c r="G43" s="436"/>
      <c r="H43" s="436"/>
      <c r="I43" s="436"/>
      <c r="J43" s="436"/>
      <c r="K43" s="436"/>
    </row>
    <row r="44" spans="1:11" ht="30">
      <c r="A44" s="251" t="s">
        <v>156</v>
      </c>
      <c r="B44" s="251" t="s">
        <v>13</v>
      </c>
      <c r="C44" s="251" t="s">
        <v>14</v>
      </c>
      <c r="D44" s="251" t="s">
        <v>139</v>
      </c>
      <c r="E44" s="251" t="s">
        <v>284</v>
      </c>
      <c r="F44" s="251" t="s">
        <v>15</v>
      </c>
      <c r="G44" s="251" t="s">
        <v>17</v>
      </c>
      <c r="H44" s="251" t="s">
        <v>269</v>
      </c>
      <c r="I44" s="251" t="s">
        <v>270</v>
      </c>
      <c r="J44" s="249"/>
      <c r="K44" s="251" t="s">
        <v>243</v>
      </c>
    </row>
    <row r="45" spans="1:11" ht="14.25">
      <c r="A45" s="250" t="s">
        <v>246</v>
      </c>
      <c r="B45" s="248"/>
      <c r="C45" s="248"/>
      <c r="D45" s="248"/>
      <c r="E45" s="248"/>
      <c r="F45" s="248"/>
      <c r="G45" s="248"/>
      <c r="H45" s="248"/>
      <c r="I45" s="248"/>
      <c r="J45" s="249"/>
      <c r="K45" s="248"/>
    </row>
    <row r="46" spans="1:11" ht="14.25">
      <c r="A46" s="250" t="s">
        <v>247</v>
      </c>
      <c r="B46" s="248"/>
      <c r="C46" s="248"/>
      <c r="D46" s="248"/>
      <c r="E46" s="248"/>
      <c r="F46" s="248"/>
      <c r="G46" s="248">
        <v>0.06411938007363778</v>
      </c>
      <c r="H46" s="248"/>
      <c r="I46" s="248"/>
      <c r="J46" s="249"/>
      <c r="K46" s="248"/>
    </row>
    <row r="47" spans="1:11" ht="14.25">
      <c r="A47" s="250" t="s">
        <v>267</v>
      </c>
      <c r="B47" s="248">
        <v>0.1013813027774075</v>
      </c>
      <c r="C47" s="248" t="s">
        <v>333</v>
      </c>
      <c r="D47" s="248"/>
      <c r="E47" s="248"/>
      <c r="F47" s="248"/>
      <c r="G47" s="248">
        <v>0.03381752375999948</v>
      </c>
      <c r="H47" s="248">
        <v>0.04308520021672176</v>
      </c>
      <c r="I47" s="248"/>
      <c r="J47" s="249"/>
      <c r="K47" s="248"/>
    </row>
    <row r="48" spans="1:11" ht="14.25">
      <c r="A48" s="250" t="s">
        <v>249</v>
      </c>
      <c r="B48" s="248">
        <v>0.087650069348353</v>
      </c>
      <c r="C48" s="248">
        <v>0.2870659098598469</v>
      </c>
      <c r="D48" s="248"/>
      <c r="E48" s="248"/>
      <c r="F48" s="248">
        <v>0.02512415872056269</v>
      </c>
      <c r="G48" s="248">
        <v>0.031370249352227285</v>
      </c>
      <c r="H48" s="248">
        <v>0.04086379122423557</v>
      </c>
      <c r="I48" s="248"/>
      <c r="J48" s="249"/>
      <c r="K48" s="248"/>
    </row>
    <row r="49" spans="1:11" ht="14.25">
      <c r="A49" s="250" t="s">
        <v>250</v>
      </c>
      <c r="B49" s="248">
        <v>0.09829966849809708</v>
      </c>
      <c r="C49" s="248">
        <v>0.07596060503628789</v>
      </c>
      <c r="D49" s="248"/>
      <c r="E49" s="248"/>
      <c r="F49" s="248">
        <v>0.019889157060574092</v>
      </c>
      <c r="G49" s="248">
        <v>0.09128637918523547</v>
      </c>
      <c r="H49" s="248" t="s">
        <v>333</v>
      </c>
      <c r="I49" s="248">
        <v>0.0446078677697812</v>
      </c>
      <c r="J49" s="249"/>
      <c r="K49" s="248"/>
    </row>
    <row r="50" spans="1:11" ht="28.5">
      <c r="A50" s="250" t="s">
        <v>251</v>
      </c>
      <c r="B50" s="248"/>
      <c r="C50" s="248">
        <v>0.01751929204045231</v>
      </c>
      <c r="D50" s="248">
        <v>0.18179743194179557</v>
      </c>
      <c r="E50" s="248">
        <v>0.1051795731303549</v>
      </c>
      <c r="F50" s="248" t="s">
        <v>333</v>
      </c>
      <c r="G50" s="248"/>
      <c r="H50" s="248"/>
      <c r="I50" s="248"/>
      <c r="J50" s="249"/>
      <c r="K50" s="248"/>
    </row>
    <row r="51" spans="1:11" ht="14.25">
      <c r="A51" s="250" t="s">
        <v>253</v>
      </c>
      <c r="B51" s="248"/>
      <c r="C51" s="248">
        <v>0.014209703493220524</v>
      </c>
      <c r="D51" s="248"/>
      <c r="E51" s="248" t="s">
        <v>333</v>
      </c>
      <c r="F51" s="248"/>
      <c r="G51" s="248"/>
      <c r="H51" s="248"/>
      <c r="I51" s="248"/>
      <c r="J51" s="249"/>
      <c r="K51" s="248"/>
    </row>
    <row r="52" spans="1:11" ht="28.5">
      <c r="A52" s="246" t="s">
        <v>213</v>
      </c>
      <c r="B52" s="247">
        <v>0.12491235392090504</v>
      </c>
      <c r="C52" s="247">
        <v>0.009756947045588198</v>
      </c>
      <c r="D52" s="247"/>
      <c r="E52" s="247"/>
      <c r="F52" s="247"/>
      <c r="G52" s="247"/>
      <c r="H52" s="247"/>
      <c r="I52" s="247"/>
      <c r="K52" s="247"/>
    </row>
    <row r="53" spans="1:11" ht="14.25">
      <c r="A53" s="246" t="s">
        <v>252</v>
      </c>
      <c r="B53" s="247"/>
      <c r="C53" s="247">
        <v>0.0651441126960357</v>
      </c>
      <c r="D53" s="247"/>
      <c r="E53" s="247"/>
      <c r="F53" s="247"/>
      <c r="G53" s="247"/>
      <c r="H53" s="247"/>
      <c r="I53" s="247"/>
      <c r="K53" s="247"/>
    </row>
    <row r="54" spans="1:11" ht="12.75">
      <c r="A54" s="437" t="s">
        <v>223</v>
      </c>
      <c r="B54" s="438"/>
      <c r="C54" s="438"/>
      <c r="D54" s="438"/>
      <c r="E54" s="438"/>
      <c r="F54" s="438"/>
      <c r="G54" s="438"/>
      <c r="H54" s="438"/>
      <c r="I54" s="438"/>
      <c r="J54" s="438"/>
      <c r="K54" s="438"/>
    </row>
    <row r="55" spans="1:11" ht="12.75">
      <c r="A55" s="252" t="s">
        <v>334</v>
      </c>
      <c r="B55" s="253"/>
      <c r="C55" s="253"/>
      <c r="D55" s="253"/>
      <c r="E55" s="253"/>
      <c r="F55" s="253"/>
      <c r="G55" s="253"/>
      <c r="H55" s="253"/>
      <c r="I55" s="253"/>
      <c r="J55" s="253"/>
      <c r="K55" s="253"/>
    </row>
    <row r="56" spans="1:11" ht="12.75">
      <c r="A56" s="254" t="s">
        <v>125</v>
      </c>
      <c r="B56" s="254"/>
      <c r="C56" s="254"/>
      <c r="D56" s="254"/>
      <c r="E56" s="254"/>
      <c r="F56" s="254"/>
      <c r="G56" s="254"/>
      <c r="H56" s="254"/>
      <c r="I56" s="254"/>
      <c r="J56" s="181"/>
      <c r="K56" s="254"/>
    </row>
  </sheetData>
  <sheetProtection/>
  <mergeCells count="10">
    <mergeCell ref="A17:O17"/>
    <mergeCell ref="A30:G30"/>
    <mergeCell ref="A43:K43"/>
    <mergeCell ref="A54:K54"/>
    <mergeCell ref="A2:M2"/>
    <mergeCell ref="A3:M3"/>
    <mergeCell ref="A4:M4"/>
    <mergeCell ref="A8:F8"/>
    <mergeCell ref="A12:I12"/>
    <mergeCell ref="A16:O1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50"/>
  <sheetViews>
    <sheetView zoomScalePageLayoutView="0" workbookViewId="0" topLeftCell="A1">
      <selection activeCell="I41" sqref="I41"/>
    </sheetView>
  </sheetViews>
  <sheetFormatPr defaultColWidth="9.140625" defaultRowHeight="12.75"/>
  <cols>
    <col min="1" max="1" width="29.7109375" style="0" customWidth="1"/>
    <col min="2" max="4" width="15.7109375" style="0" customWidth="1"/>
    <col min="5" max="5" width="10.28125" style="0" customWidth="1"/>
    <col min="6" max="6" width="10.8515625" style="0" customWidth="1"/>
  </cols>
  <sheetData>
    <row r="1" ht="2.25" customHeight="1"/>
    <row r="2" spans="1:4" ht="32.25" customHeight="1">
      <c r="A2" s="372" t="s">
        <v>382</v>
      </c>
      <c r="B2" s="373"/>
      <c r="C2" s="373"/>
      <c r="D2" s="373"/>
    </row>
    <row r="3" spans="1:4" ht="30">
      <c r="A3" s="281" t="s">
        <v>0</v>
      </c>
      <c r="B3" s="374" t="s">
        <v>386</v>
      </c>
      <c r="C3" s="373"/>
      <c r="D3" s="281" t="s">
        <v>361</v>
      </c>
    </row>
    <row r="4" spans="1:4" ht="30">
      <c r="A4" s="282"/>
      <c r="B4" s="264" t="s">
        <v>335</v>
      </c>
      <c r="C4" s="264" t="s">
        <v>362</v>
      </c>
      <c r="D4" s="282" t="s">
        <v>385</v>
      </c>
    </row>
    <row r="5" spans="1:5" ht="15">
      <c r="A5" s="283" t="s">
        <v>336</v>
      </c>
      <c r="B5" s="284">
        <v>734167</v>
      </c>
      <c r="C5" s="284">
        <v>684552</v>
      </c>
      <c r="D5" s="285">
        <v>-0.06757999201816478</v>
      </c>
      <c r="E5" s="59"/>
    </row>
    <row r="6" spans="1:7" ht="15">
      <c r="A6" s="283" t="s">
        <v>155</v>
      </c>
      <c r="B6" s="284">
        <v>566250</v>
      </c>
      <c r="C6" s="284">
        <v>512654</v>
      </c>
      <c r="D6" s="285">
        <v>-0.09465077262693156</v>
      </c>
      <c r="E6" s="297"/>
      <c r="G6" s="286"/>
    </row>
    <row r="7" spans="1:5" ht="14.25">
      <c r="A7" s="287" t="s">
        <v>1</v>
      </c>
      <c r="B7" s="288">
        <v>285297</v>
      </c>
      <c r="C7" s="288">
        <v>225042</v>
      </c>
      <c r="D7" s="285">
        <v>-0.21120095900062041</v>
      </c>
      <c r="E7" s="59"/>
    </row>
    <row r="8" spans="1:5" ht="14.25">
      <c r="A8" s="287" t="s">
        <v>363</v>
      </c>
      <c r="B8" s="288">
        <v>257786</v>
      </c>
      <c r="C8" s="288">
        <v>205189</v>
      </c>
      <c r="D8" s="285">
        <v>-0.20403357823931478</v>
      </c>
      <c r="E8" s="59"/>
    </row>
    <row r="9" spans="1:5" ht="14.25">
      <c r="A9" s="287" t="s">
        <v>364</v>
      </c>
      <c r="B9" s="288">
        <v>27511</v>
      </c>
      <c r="C9" s="288">
        <v>19853</v>
      </c>
      <c r="D9" s="285">
        <v>-0.2783613827196394</v>
      </c>
      <c r="E9" s="59"/>
    </row>
    <row r="10" spans="1:5" ht="14.25">
      <c r="A10" s="287" t="s">
        <v>5</v>
      </c>
      <c r="B10" s="288">
        <v>101740</v>
      </c>
      <c r="C10" s="289">
        <v>94668</v>
      </c>
      <c r="D10" s="290">
        <v>-0.06951051700412814</v>
      </c>
      <c r="E10" s="59"/>
    </row>
    <row r="11" spans="1:5" ht="14.25">
      <c r="A11" s="287" t="s">
        <v>365</v>
      </c>
      <c r="B11" s="288">
        <v>92536</v>
      </c>
      <c r="C11" s="289">
        <v>86421</v>
      </c>
      <c r="D11" s="285">
        <v>-0.06608238955649692</v>
      </c>
      <c r="E11" s="59"/>
    </row>
    <row r="12" spans="1:5" ht="14.25">
      <c r="A12" s="287" t="s">
        <v>366</v>
      </c>
      <c r="B12" s="288">
        <v>9204</v>
      </c>
      <c r="C12" s="289">
        <v>8247</v>
      </c>
      <c r="D12" s="285">
        <v>-0.10397653194263368</v>
      </c>
      <c r="E12" s="59"/>
    </row>
    <row r="13" spans="1:5" ht="14.25">
      <c r="A13" s="287" t="s">
        <v>3</v>
      </c>
      <c r="B13" s="288">
        <v>18330</v>
      </c>
      <c r="C13" s="289">
        <v>13574</v>
      </c>
      <c r="D13" s="285">
        <v>-0.2594653573376977</v>
      </c>
      <c r="E13" s="59"/>
    </row>
    <row r="14" spans="1:5" ht="14.25">
      <c r="A14" s="287" t="s">
        <v>367</v>
      </c>
      <c r="B14" s="288">
        <v>10268</v>
      </c>
      <c r="C14" s="289">
        <v>9414</v>
      </c>
      <c r="D14" s="285">
        <v>-0.0831710167510713</v>
      </c>
      <c r="E14" s="59"/>
    </row>
    <row r="15" spans="1:5" ht="14.25">
      <c r="A15" s="287" t="s">
        <v>368</v>
      </c>
      <c r="B15" s="288">
        <v>8062</v>
      </c>
      <c r="C15" s="289">
        <v>4160</v>
      </c>
      <c r="D15" s="285">
        <v>-0.4839990076903994</v>
      </c>
      <c r="E15" s="59"/>
    </row>
    <row r="16" spans="1:5" ht="14.25">
      <c r="A16" s="287" t="s">
        <v>6</v>
      </c>
      <c r="B16" s="288">
        <v>26540</v>
      </c>
      <c r="C16" s="289">
        <v>20937</v>
      </c>
      <c r="D16" s="285">
        <v>-0.21111529766390358</v>
      </c>
      <c r="E16" s="59"/>
    </row>
    <row r="17" spans="1:5" ht="14.25">
      <c r="A17" s="287" t="s">
        <v>2</v>
      </c>
      <c r="B17" s="288">
        <v>107805</v>
      </c>
      <c r="C17" s="289">
        <v>136818</v>
      </c>
      <c r="D17" s="285">
        <v>0.269124808682343</v>
      </c>
      <c r="E17" s="59"/>
    </row>
    <row r="18" spans="1:5" ht="14.25">
      <c r="A18" s="287" t="s">
        <v>4</v>
      </c>
      <c r="B18" s="288">
        <v>855</v>
      </c>
      <c r="C18" s="291" t="s">
        <v>234</v>
      </c>
      <c r="D18" s="285"/>
      <c r="E18" s="59"/>
    </row>
    <row r="19" spans="1:5" ht="14.25">
      <c r="A19" s="287" t="s">
        <v>59</v>
      </c>
      <c r="B19" s="288">
        <v>24070</v>
      </c>
      <c r="C19" s="289">
        <v>20122</v>
      </c>
      <c r="D19" s="285">
        <v>-0.16402160365600338</v>
      </c>
      <c r="E19" s="59"/>
    </row>
    <row r="20" spans="1:5" ht="16.5">
      <c r="A20" s="287" t="s">
        <v>369</v>
      </c>
      <c r="B20" s="289">
        <v>1613</v>
      </c>
      <c r="C20" s="289">
        <v>1493</v>
      </c>
      <c r="D20" s="290">
        <v>-0.07439553626782391</v>
      </c>
      <c r="E20" s="59"/>
    </row>
    <row r="21" spans="1:5" ht="15">
      <c r="A21" s="283" t="s">
        <v>337</v>
      </c>
      <c r="B21" s="284">
        <v>67610</v>
      </c>
      <c r="C21" s="284">
        <v>68191</v>
      </c>
      <c r="D21" s="285">
        <v>0.008593403342700867</v>
      </c>
      <c r="E21" s="59"/>
    </row>
    <row r="22" spans="1:5" ht="14.25">
      <c r="A22" s="287" t="s">
        <v>10</v>
      </c>
      <c r="B22" s="288">
        <v>1281</v>
      </c>
      <c r="C22" s="292" t="s">
        <v>234</v>
      </c>
      <c r="D22" s="285"/>
      <c r="E22" s="59"/>
    </row>
    <row r="23" spans="1:5" ht="14.25">
      <c r="A23" s="287" t="s">
        <v>236</v>
      </c>
      <c r="B23" s="288">
        <v>337</v>
      </c>
      <c r="C23" s="292" t="s">
        <v>234</v>
      </c>
      <c r="D23" s="285"/>
      <c r="E23" s="59"/>
    </row>
    <row r="24" spans="1:5" ht="14.25">
      <c r="A24" s="287" t="s">
        <v>7</v>
      </c>
      <c r="B24" s="288">
        <v>11174</v>
      </c>
      <c r="C24" s="288">
        <v>11545</v>
      </c>
      <c r="D24" s="285">
        <v>0.033202076248433965</v>
      </c>
      <c r="E24" s="59"/>
    </row>
    <row r="25" spans="1:5" ht="14.25">
      <c r="A25" s="287" t="s">
        <v>8</v>
      </c>
      <c r="B25" s="288">
        <v>924</v>
      </c>
      <c r="C25" s="288">
        <v>1540</v>
      </c>
      <c r="D25" s="285">
        <v>0.6666666666666667</v>
      </c>
      <c r="E25" s="59"/>
    </row>
    <row r="26" spans="1:5" ht="14.25">
      <c r="A26" s="287" t="s">
        <v>9</v>
      </c>
      <c r="B26" s="288">
        <v>409</v>
      </c>
      <c r="C26" s="288">
        <v>275</v>
      </c>
      <c r="D26" s="285">
        <v>-0.32762836185819066</v>
      </c>
      <c r="E26" s="59"/>
    </row>
    <row r="27" spans="1:5" ht="16.5">
      <c r="A27" s="287" t="s">
        <v>370</v>
      </c>
      <c r="B27" s="292" t="s">
        <v>234</v>
      </c>
      <c r="C27" s="288">
        <v>749</v>
      </c>
      <c r="D27" s="285"/>
      <c r="E27" s="59"/>
    </row>
    <row r="28" spans="1:5" ht="14.25">
      <c r="A28" s="287" t="s">
        <v>12</v>
      </c>
      <c r="B28" s="288">
        <v>53485</v>
      </c>
      <c r="C28" s="288">
        <v>54082</v>
      </c>
      <c r="D28" s="285">
        <v>0.011162008039637294</v>
      </c>
      <c r="E28" s="59"/>
    </row>
    <row r="29" spans="1:5" ht="15">
      <c r="A29" s="283" t="s">
        <v>184</v>
      </c>
      <c r="B29" s="284">
        <v>100307</v>
      </c>
      <c r="C29" s="284">
        <v>103707</v>
      </c>
      <c r="D29" s="285">
        <v>0.0338959394658398</v>
      </c>
      <c r="E29" s="59"/>
    </row>
    <row r="30" spans="1:5" ht="14.25">
      <c r="A30" s="287" t="s">
        <v>58</v>
      </c>
      <c r="B30" s="288">
        <v>2214</v>
      </c>
      <c r="C30" s="288">
        <v>2507</v>
      </c>
      <c r="D30" s="285">
        <v>0.13233965672990067</v>
      </c>
      <c r="E30" s="59"/>
    </row>
    <row r="31" spans="1:5" ht="14.25">
      <c r="A31" s="287" t="s">
        <v>16</v>
      </c>
      <c r="B31" s="288">
        <v>13255</v>
      </c>
      <c r="C31" s="288">
        <v>19740</v>
      </c>
      <c r="D31" s="285">
        <v>0.48924933987174657</v>
      </c>
      <c r="E31" s="59"/>
    </row>
    <row r="32" spans="1:5" ht="14.25">
      <c r="A32" s="287" t="s">
        <v>371</v>
      </c>
      <c r="B32" s="288">
        <v>5058</v>
      </c>
      <c r="C32" s="288">
        <v>10261</v>
      </c>
      <c r="D32" s="285">
        <v>1.0286674574930803</v>
      </c>
      <c r="E32" s="59"/>
    </row>
    <row r="33" spans="1:5" ht="14.25">
      <c r="A33" s="287" t="s">
        <v>372</v>
      </c>
      <c r="B33" s="288">
        <v>8197</v>
      </c>
      <c r="C33" s="288">
        <v>9479</v>
      </c>
      <c r="D33" s="285">
        <v>0.15639868244479693</v>
      </c>
      <c r="E33" s="59"/>
    </row>
    <row r="34" spans="1:5" ht="16.5">
      <c r="A34" s="287" t="s">
        <v>373</v>
      </c>
      <c r="B34" s="288">
        <v>2128</v>
      </c>
      <c r="C34" s="288">
        <v>6817</v>
      </c>
      <c r="D34" s="285">
        <v>2.2034774436090228</v>
      </c>
      <c r="E34" s="59"/>
    </row>
    <row r="35" spans="1:5" ht="16.5">
      <c r="A35" s="287" t="s">
        <v>374</v>
      </c>
      <c r="B35" s="288">
        <v>53352</v>
      </c>
      <c r="C35" s="288">
        <v>46249</v>
      </c>
      <c r="D35" s="285">
        <v>-0.13313465287149495</v>
      </c>
      <c r="E35" s="59"/>
    </row>
    <row r="36" spans="1:5" ht="14.25">
      <c r="A36" s="287" t="s">
        <v>15</v>
      </c>
      <c r="B36" s="288">
        <v>17112</v>
      </c>
      <c r="C36" s="288">
        <v>16383</v>
      </c>
      <c r="D36" s="285">
        <v>-0.042601683029453</v>
      </c>
      <c r="E36" s="59"/>
    </row>
    <row r="37" spans="1:5" ht="14.25">
      <c r="A37" s="287" t="s">
        <v>17</v>
      </c>
      <c r="B37" s="288">
        <v>2402</v>
      </c>
      <c r="C37" s="288">
        <v>1444</v>
      </c>
      <c r="D37" s="285">
        <v>-0.398834304746045</v>
      </c>
      <c r="E37" s="59"/>
    </row>
    <row r="38" spans="1:5" ht="14.25">
      <c r="A38" s="287" t="s">
        <v>57</v>
      </c>
      <c r="B38" s="288">
        <v>9332</v>
      </c>
      <c r="C38" s="288">
        <v>9343</v>
      </c>
      <c r="D38" s="285">
        <v>0.0011787398199742949</v>
      </c>
      <c r="E38" s="59"/>
    </row>
    <row r="39" spans="1:5" ht="17.25" thickBot="1">
      <c r="A39" s="293" t="s">
        <v>375</v>
      </c>
      <c r="B39" s="294">
        <v>512</v>
      </c>
      <c r="C39" s="294">
        <v>1224</v>
      </c>
      <c r="D39" s="295">
        <v>1.390625</v>
      </c>
      <c r="E39" s="59"/>
    </row>
    <row r="40" spans="1:4" ht="16.5" customHeight="1">
      <c r="A40" s="375" t="s">
        <v>376</v>
      </c>
      <c r="B40" s="376"/>
      <c r="C40" s="376"/>
      <c r="D40" s="376"/>
    </row>
    <row r="41" spans="1:4" ht="16.5" customHeight="1">
      <c r="A41" s="375" t="s">
        <v>377</v>
      </c>
      <c r="B41" s="376"/>
      <c r="C41" s="376"/>
      <c r="D41" s="376"/>
    </row>
    <row r="42" spans="1:4" ht="16.5" customHeight="1">
      <c r="A42" s="375" t="s">
        <v>378</v>
      </c>
      <c r="B42" s="376"/>
      <c r="C42" s="376"/>
      <c r="D42" s="376"/>
    </row>
    <row r="43" spans="1:4" ht="16.5" customHeight="1">
      <c r="A43" s="375" t="s">
        <v>379</v>
      </c>
      <c r="B43" s="376"/>
      <c r="C43" s="376"/>
      <c r="D43" s="376"/>
    </row>
    <row r="44" spans="1:4" ht="16.5" customHeight="1">
      <c r="A44" s="377" t="s">
        <v>380</v>
      </c>
      <c r="B44" s="378"/>
      <c r="C44" s="378"/>
      <c r="D44" s="378"/>
    </row>
    <row r="45" spans="1:4" ht="16.5" customHeight="1">
      <c r="A45" s="371" t="s">
        <v>338</v>
      </c>
      <c r="B45" s="370"/>
      <c r="C45" s="370"/>
      <c r="D45" s="370"/>
    </row>
    <row r="46" spans="1:4" ht="16.5" customHeight="1">
      <c r="A46" s="369" t="s">
        <v>123</v>
      </c>
      <c r="B46" s="370"/>
      <c r="C46" s="370"/>
      <c r="D46" s="370"/>
    </row>
    <row r="47" spans="1:4" ht="16.5" customHeight="1">
      <c r="A47" s="369" t="s">
        <v>339</v>
      </c>
      <c r="B47" s="370"/>
      <c r="C47" s="370"/>
      <c r="D47" s="370"/>
    </row>
    <row r="48" spans="1:4" ht="16.5" customHeight="1">
      <c r="A48" s="369" t="s">
        <v>340</v>
      </c>
      <c r="B48" s="370"/>
      <c r="C48" s="370"/>
      <c r="D48" s="370"/>
    </row>
    <row r="49" spans="1:4" ht="16.5" customHeight="1">
      <c r="A49" s="369" t="s">
        <v>381</v>
      </c>
      <c r="B49" s="370"/>
      <c r="C49" s="370"/>
      <c r="D49" s="370"/>
    </row>
    <row r="50" spans="1:4" ht="16.5" customHeight="1">
      <c r="A50" s="371" t="s">
        <v>125</v>
      </c>
      <c r="B50" s="370"/>
      <c r="C50" s="370"/>
      <c r="D50" s="370"/>
    </row>
    <row r="51" ht="409.5" customHeight="1" hidden="1"/>
  </sheetData>
  <sheetProtection/>
  <mergeCells count="13">
    <mergeCell ref="A45:D45"/>
    <mergeCell ref="A46:D46"/>
    <mergeCell ref="A47:D47"/>
    <mergeCell ref="A49:D49"/>
    <mergeCell ref="A50:D50"/>
    <mergeCell ref="A2:D2"/>
    <mergeCell ref="B3:C3"/>
    <mergeCell ref="A40:D40"/>
    <mergeCell ref="A41:D41"/>
    <mergeCell ref="A48:D48"/>
    <mergeCell ref="A42:D42"/>
    <mergeCell ref="A43:D43"/>
    <mergeCell ref="A44:D44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51"/>
  <sheetViews>
    <sheetView showGridLines="0" tabSelected="1" zoomScale="80" zoomScaleNormal="80" zoomScalePageLayoutView="0" workbookViewId="0" topLeftCell="A1">
      <selection activeCell="W12" sqref="W12"/>
    </sheetView>
  </sheetViews>
  <sheetFormatPr defaultColWidth="9.140625" defaultRowHeight="12.75"/>
  <cols>
    <col min="1" max="1" width="35.00390625" style="0" customWidth="1"/>
    <col min="2" max="3" width="16.140625" style="0" customWidth="1"/>
    <col min="4" max="4" width="12.28125" style="0" customWidth="1"/>
    <col min="5" max="10" width="13.421875" style="0" customWidth="1"/>
    <col min="11" max="11" width="16.7109375" style="0" hidden="1" customWidth="1"/>
    <col min="12" max="19" width="0" style="0" hidden="1" customWidth="1"/>
    <col min="20" max="20" width="14.421875" style="0" hidden="1" customWidth="1"/>
    <col min="21" max="21" width="11.57421875" style="0" hidden="1" customWidth="1"/>
    <col min="22" max="22" width="16.57421875" style="0" hidden="1" customWidth="1"/>
    <col min="23" max="23" width="13.8515625" style="0" customWidth="1"/>
    <col min="24" max="24" width="9.8515625" style="0" customWidth="1"/>
  </cols>
  <sheetData>
    <row r="1" ht="18" customHeight="1"/>
    <row r="2" spans="1:10" ht="38.25" customHeight="1">
      <c r="A2" s="382" t="s">
        <v>387</v>
      </c>
      <c r="B2" s="370"/>
      <c r="C2" s="370"/>
      <c r="D2" s="370"/>
      <c r="E2" s="370"/>
      <c r="F2" s="370"/>
      <c r="G2" s="370"/>
      <c r="H2" s="370"/>
      <c r="I2" s="370"/>
      <c r="J2" s="370"/>
    </row>
    <row r="3" spans="2:10" ht="15.75">
      <c r="B3" s="263"/>
      <c r="C3" s="263"/>
      <c r="D3" s="263"/>
      <c r="E3" s="263"/>
      <c r="F3" s="263"/>
      <c r="G3" s="263"/>
      <c r="H3" s="263"/>
      <c r="I3" s="263"/>
      <c r="J3" s="299"/>
    </row>
    <row r="4" spans="1:10" ht="15">
      <c r="A4" s="300" t="s">
        <v>302</v>
      </c>
      <c r="B4" s="383" t="s">
        <v>388</v>
      </c>
      <c r="C4" s="384"/>
      <c r="D4" s="298" t="s">
        <v>303</v>
      </c>
      <c r="E4" s="383" t="s">
        <v>304</v>
      </c>
      <c r="F4" s="384"/>
      <c r="G4" s="298" t="s">
        <v>303</v>
      </c>
      <c r="H4" s="383" t="s">
        <v>389</v>
      </c>
      <c r="I4" s="384"/>
      <c r="J4" s="276" t="s">
        <v>303</v>
      </c>
    </row>
    <row r="5" spans="1:10" ht="17.25">
      <c r="A5" s="301" t="s">
        <v>390</v>
      </c>
      <c r="B5" s="385" t="s">
        <v>305</v>
      </c>
      <c r="C5" s="386"/>
      <c r="D5" s="302" t="s">
        <v>306</v>
      </c>
      <c r="E5" s="385" t="s">
        <v>343</v>
      </c>
      <c r="F5" s="386"/>
      <c r="G5" s="302" t="s">
        <v>306</v>
      </c>
      <c r="H5" s="385" t="s">
        <v>307</v>
      </c>
      <c r="I5" s="386"/>
      <c r="J5" s="303" t="s">
        <v>306</v>
      </c>
    </row>
    <row r="6" spans="1:10" ht="15">
      <c r="A6" s="304" t="s">
        <v>302</v>
      </c>
      <c r="B6" s="265" t="s">
        <v>335</v>
      </c>
      <c r="C6" s="265" t="s">
        <v>362</v>
      </c>
      <c r="D6" s="305" t="s">
        <v>308</v>
      </c>
      <c r="E6" s="266" t="s">
        <v>335</v>
      </c>
      <c r="F6" s="267" t="s">
        <v>362</v>
      </c>
      <c r="G6" s="306" t="s">
        <v>308</v>
      </c>
      <c r="H6" s="264" t="s">
        <v>335</v>
      </c>
      <c r="I6" s="265" t="s">
        <v>362</v>
      </c>
      <c r="J6" s="307" t="s">
        <v>308</v>
      </c>
    </row>
    <row r="7" spans="1:25" ht="18" customHeight="1">
      <c r="A7" s="308" t="s">
        <v>18</v>
      </c>
      <c r="B7" s="309">
        <v>734167</v>
      </c>
      <c r="C7" s="310">
        <v>684552</v>
      </c>
      <c r="D7" s="311">
        <v>-0.06757999201816478</v>
      </c>
      <c r="E7" s="312">
        <v>79408244</v>
      </c>
      <c r="F7" s="313">
        <v>79068941.4</v>
      </c>
      <c r="G7" s="314">
        <v>-0.004272888845142986</v>
      </c>
      <c r="H7" s="315"/>
      <c r="I7" s="316" t="s">
        <v>302</v>
      </c>
      <c r="J7" s="317"/>
      <c r="K7" s="283" t="s">
        <v>336</v>
      </c>
      <c r="L7" s="284">
        <v>734167</v>
      </c>
      <c r="M7" s="284">
        <v>684552</v>
      </c>
      <c r="N7">
        <f>IF(B7=L7,1)</f>
        <v>1</v>
      </c>
      <c r="O7">
        <f>IF(C7=M7,1)</f>
        <v>1</v>
      </c>
      <c r="P7" t="s">
        <v>336</v>
      </c>
      <c r="Q7">
        <v>684552</v>
      </c>
      <c r="R7">
        <f>IF(M7=Q7,1)</f>
        <v>1</v>
      </c>
      <c r="S7" s="277" t="s">
        <v>18</v>
      </c>
      <c r="T7" s="269"/>
      <c r="U7" s="268"/>
      <c r="X7" s="318"/>
      <c r="Y7" s="59"/>
    </row>
    <row r="8" spans="1:25" ht="17.25" customHeight="1">
      <c r="A8" s="319" t="s">
        <v>391</v>
      </c>
      <c r="B8" s="320">
        <v>566250</v>
      </c>
      <c r="C8" s="321">
        <v>512654</v>
      </c>
      <c r="D8" s="322">
        <v>-0.09465077262693156</v>
      </c>
      <c r="E8" s="323">
        <v>38724038</v>
      </c>
      <c r="F8" s="324">
        <v>34674344</v>
      </c>
      <c r="G8" s="325">
        <v>-0.10457829836857402</v>
      </c>
      <c r="H8" s="326"/>
      <c r="I8" s="327" t="s">
        <v>302</v>
      </c>
      <c r="J8" s="328"/>
      <c r="K8" s="283" t="s">
        <v>155</v>
      </c>
      <c r="L8" s="284">
        <v>566250</v>
      </c>
      <c r="M8" s="284">
        <v>512654</v>
      </c>
      <c r="N8">
        <f aca="true" t="shared" si="0" ref="N8:O41">IF(B8=L8,1)</f>
        <v>1</v>
      </c>
      <c r="O8">
        <f t="shared" si="0"/>
        <v>1</v>
      </c>
      <c r="P8" t="s">
        <v>155</v>
      </c>
      <c r="Q8">
        <v>512654</v>
      </c>
      <c r="R8">
        <f aca="true" t="shared" si="1" ref="R8:R41">IF(M8=Q8,1)</f>
        <v>1</v>
      </c>
      <c r="S8" s="277" t="s">
        <v>344</v>
      </c>
      <c r="T8" s="269"/>
      <c r="U8" s="268"/>
      <c r="W8" s="329"/>
      <c r="X8" s="318"/>
      <c r="Y8" s="59"/>
    </row>
    <row r="9" spans="1:25" ht="17.25" customHeight="1">
      <c r="A9" s="319" t="s">
        <v>1</v>
      </c>
      <c r="B9" s="320">
        <v>285297</v>
      </c>
      <c r="C9" s="321">
        <v>225042</v>
      </c>
      <c r="D9" s="322">
        <v>-0.21120095900062041</v>
      </c>
      <c r="E9" s="323">
        <v>17319350</v>
      </c>
      <c r="F9" s="330">
        <v>13494919.4</v>
      </c>
      <c r="G9" s="325">
        <v>-0.22081836789486897</v>
      </c>
      <c r="H9" s="331">
        <v>60.70638667774284</v>
      </c>
      <c r="I9" s="332">
        <v>59.96622586006168</v>
      </c>
      <c r="J9" s="333">
        <v>-0.012192470317995974</v>
      </c>
      <c r="K9" s="287" t="s">
        <v>1</v>
      </c>
      <c r="L9" s="288">
        <v>285297</v>
      </c>
      <c r="M9" s="288">
        <v>225042</v>
      </c>
      <c r="N9">
        <f t="shared" si="0"/>
        <v>1</v>
      </c>
      <c r="O9">
        <f t="shared" si="0"/>
        <v>1</v>
      </c>
      <c r="P9" t="s">
        <v>1</v>
      </c>
      <c r="Q9">
        <v>225042</v>
      </c>
      <c r="R9">
        <f t="shared" si="1"/>
        <v>1</v>
      </c>
      <c r="S9" s="277" t="s">
        <v>1</v>
      </c>
      <c r="U9" s="270">
        <v>60.7</v>
      </c>
      <c r="V9">
        <v>1</v>
      </c>
      <c r="W9" s="329"/>
      <c r="X9" s="334"/>
      <c r="Y9" s="59"/>
    </row>
    <row r="10" spans="1:25" ht="17.25" customHeight="1">
      <c r="A10" s="335" t="s">
        <v>309</v>
      </c>
      <c r="B10" s="336">
        <v>257786</v>
      </c>
      <c r="C10" s="337">
        <v>205189</v>
      </c>
      <c r="D10" s="322">
        <v>-0.20403357823931478</v>
      </c>
      <c r="E10" s="338">
        <v>15310056</v>
      </c>
      <c r="F10" s="339">
        <v>12212691.4</v>
      </c>
      <c r="G10" s="325">
        <v>-0.2023091620304981</v>
      </c>
      <c r="H10" s="331">
        <v>59.3905642664846</v>
      </c>
      <c r="I10" s="332">
        <v>59.51923056304188</v>
      </c>
      <c r="J10" s="333">
        <v>0.0021664434097636853</v>
      </c>
      <c r="K10" s="287" t="s">
        <v>363</v>
      </c>
      <c r="L10" s="288">
        <v>257786</v>
      </c>
      <c r="M10" s="288">
        <v>205189</v>
      </c>
      <c r="N10">
        <f t="shared" si="0"/>
        <v>1</v>
      </c>
      <c r="O10">
        <f t="shared" si="0"/>
        <v>1</v>
      </c>
      <c r="P10" t="s">
        <v>363</v>
      </c>
      <c r="Q10">
        <v>205189</v>
      </c>
      <c r="R10">
        <f t="shared" si="1"/>
        <v>1</v>
      </c>
      <c r="S10" s="278" t="s">
        <v>309</v>
      </c>
      <c r="U10" s="272">
        <v>59.4</v>
      </c>
      <c r="V10">
        <v>1</v>
      </c>
      <c r="W10" s="329"/>
      <c r="X10" s="334"/>
      <c r="Y10" s="59"/>
    </row>
    <row r="11" spans="1:25" ht="17.25" customHeight="1">
      <c r="A11" s="335" t="s">
        <v>310</v>
      </c>
      <c r="B11" s="336">
        <v>27511</v>
      </c>
      <c r="C11" s="337">
        <v>19853</v>
      </c>
      <c r="D11" s="322">
        <v>-0.2783613827196394</v>
      </c>
      <c r="E11" s="338">
        <v>2009294</v>
      </c>
      <c r="F11" s="339">
        <v>1282228</v>
      </c>
      <c r="G11" s="325">
        <v>-0.36185147619014435</v>
      </c>
      <c r="H11" s="331">
        <v>73.03602195485442</v>
      </c>
      <c r="I11" s="332">
        <v>64.58610789301365</v>
      </c>
      <c r="J11" s="333">
        <v>-0.11569515748083725</v>
      </c>
      <c r="K11" s="287" t="s">
        <v>364</v>
      </c>
      <c r="L11" s="288">
        <v>27511</v>
      </c>
      <c r="M11" s="288">
        <v>19853</v>
      </c>
      <c r="N11">
        <f t="shared" si="0"/>
        <v>1</v>
      </c>
      <c r="O11">
        <f t="shared" si="0"/>
        <v>1</v>
      </c>
      <c r="P11" t="s">
        <v>364</v>
      </c>
      <c r="Q11">
        <v>19853</v>
      </c>
      <c r="R11">
        <f t="shared" si="1"/>
        <v>1</v>
      </c>
      <c r="S11" s="278" t="s">
        <v>310</v>
      </c>
      <c r="U11" s="272">
        <v>73</v>
      </c>
      <c r="V11">
        <v>1</v>
      </c>
      <c r="W11" s="329"/>
      <c r="X11" s="334"/>
      <c r="Y11" s="59"/>
    </row>
    <row r="12" spans="1:25" ht="17.25" customHeight="1">
      <c r="A12" s="319" t="s">
        <v>3</v>
      </c>
      <c r="B12" s="320">
        <v>18330</v>
      </c>
      <c r="C12" s="321">
        <v>13574</v>
      </c>
      <c r="D12" s="322">
        <v>-0.2594653573376977</v>
      </c>
      <c r="E12" s="340">
        <v>1082685</v>
      </c>
      <c r="F12" s="330">
        <v>954821.8</v>
      </c>
      <c r="G12" s="325">
        <v>-0.11809824648905265</v>
      </c>
      <c r="H12" s="331">
        <v>59.06628477905074</v>
      </c>
      <c r="I12" s="332">
        <v>70.34196257551201</v>
      </c>
      <c r="J12" s="333">
        <v>0.19089871385410828</v>
      </c>
      <c r="K12" s="287" t="s">
        <v>3</v>
      </c>
      <c r="L12" s="288">
        <v>18330</v>
      </c>
      <c r="M12" s="289">
        <v>13574</v>
      </c>
      <c r="N12">
        <f t="shared" si="0"/>
        <v>1</v>
      </c>
      <c r="O12">
        <f t="shared" si="0"/>
        <v>1</v>
      </c>
      <c r="P12" t="s">
        <v>3</v>
      </c>
      <c r="Q12">
        <v>13574</v>
      </c>
      <c r="R12">
        <f t="shared" si="1"/>
        <v>1</v>
      </c>
      <c r="S12" s="277" t="s">
        <v>3</v>
      </c>
      <c r="U12" s="270">
        <v>59.06628477905074</v>
      </c>
      <c r="V12">
        <v>1</v>
      </c>
      <c r="W12" s="329"/>
      <c r="X12" s="334"/>
      <c r="Y12" s="59"/>
    </row>
    <row r="13" spans="1:25" ht="17.25" customHeight="1">
      <c r="A13" s="335" t="s">
        <v>345</v>
      </c>
      <c r="B13" s="336">
        <v>10268</v>
      </c>
      <c r="C13" s="337">
        <v>9414</v>
      </c>
      <c r="D13" s="322">
        <v>-0.0831710167510713</v>
      </c>
      <c r="E13" s="338">
        <v>636005</v>
      </c>
      <c r="F13" s="339">
        <v>673915.5</v>
      </c>
      <c r="G13" s="325">
        <v>0.05960723579217153</v>
      </c>
      <c r="H13" s="331">
        <v>61.94049474094273</v>
      </c>
      <c r="I13" s="332">
        <v>71.58652007648183</v>
      </c>
      <c r="J13" s="333">
        <v>0.15573051807032257</v>
      </c>
      <c r="K13" s="287" t="s">
        <v>367</v>
      </c>
      <c r="L13" s="288">
        <v>10268</v>
      </c>
      <c r="M13" s="289">
        <v>9414</v>
      </c>
      <c r="N13">
        <f t="shared" si="0"/>
        <v>1</v>
      </c>
      <c r="O13">
        <f t="shared" si="0"/>
        <v>1</v>
      </c>
      <c r="P13" t="s">
        <v>367</v>
      </c>
      <c r="Q13">
        <v>9414</v>
      </c>
      <c r="R13">
        <f t="shared" si="1"/>
        <v>1</v>
      </c>
      <c r="S13" s="278" t="s">
        <v>345</v>
      </c>
      <c r="U13" s="272">
        <v>61.9</v>
      </c>
      <c r="V13">
        <v>1</v>
      </c>
      <c r="W13" s="329"/>
      <c r="X13" s="334"/>
      <c r="Y13" s="59"/>
    </row>
    <row r="14" spans="1:25" ht="17.25" customHeight="1">
      <c r="A14" s="335" t="s">
        <v>311</v>
      </c>
      <c r="B14" s="336">
        <v>8062</v>
      </c>
      <c r="C14" s="337">
        <v>4160</v>
      </c>
      <c r="D14" s="322">
        <v>-0.4839990076903994</v>
      </c>
      <c r="E14" s="341">
        <v>446680</v>
      </c>
      <c r="F14" s="339">
        <v>280906.3</v>
      </c>
      <c r="G14" s="325">
        <v>-0.37112407092325606</v>
      </c>
      <c r="H14" s="331">
        <v>55.405606549243366</v>
      </c>
      <c r="I14" s="332">
        <v>67.52555288461538</v>
      </c>
      <c r="J14" s="333">
        <v>0.21874945678286273</v>
      </c>
      <c r="K14" s="287" t="s">
        <v>368</v>
      </c>
      <c r="L14" s="288">
        <v>8062</v>
      </c>
      <c r="M14" s="289">
        <v>4160</v>
      </c>
      <c r="N14">
        <f t="shared" si="0"/>
        <v>1</v>
      </c>
      <c r="O14">
        <f t="shared" si="0"/>
        <v>1</v>
      </c>
      <c r="P14" t="s">
        <v>368</v>
      </c>
      <c r="Q14">
        <v>4160</v>
      </c>
      <c r="R14">
        <f t="shared" si="1"/>
        <v>1</v>
      </c>
      <c r="S14" s="278" t="s">
        <v>311</v>
      </c>
      <c r="U14" s="273">
        <v>55.4</v>
      </c>
      <c r="V14">
        <v>1</v>
      </c>
      <c r="W14" s="329"/>
      <c r="X14" s="334"/>
      <c r="Y14" s="59"/>
    </row>
    <row r="15" spans="1:25" ht="17.25" customHeight="1">
      <c r="A15" s="335" t="s">
        <v>2</v>
      </c>
      <c r="B15" s="336">
        <v>107805</v>
      </c>
      <c r="C15" s="337">
        <v>136818</v>
      </c>
      <c r="D15" s="322">
        <v>0.269124808682343</v>
      </c>
      <c r="E15" s="338">
        <v>5330804</v>
      </c>
      <c r="F15" s="339">
        <v>7131022.9</v>
      </c>
      <c r="G15" s="325">
        <v>0.3377011985434093</v>
      </c>
      <c r="H15" s="331">
        <v>49.44857845183433</v>
      </c>
      <c r="I15" s="332">
        <v>52.12050241927232</v>
      </c>
      <c r="J15" s="333">
        <v>0.05403439393188214</v>
      </c>
      <c r="K15" s="287" t="s">
        <v>2</v>
      </c>
      <c r="L15" s="288">
        <v>107805</v>
      </c>
      <c r="M15" s="289">
        <v>136818</v>
      </c>
      <c r="N15">
        <f t="shared" si="0"/>
        <v>1</v>
      </c>
      <c r="O15">
        <f t="shared" si="0"/>
        <v>1</v>
      </c>
      <c r="P15" t="s">
        <v>2</v>
      </c>
      <c r="Q15">
        <v>136818</v>
      </c>
      <c r="R15">
        <f t="shared" si="1"/>
        <v>1</v>
      </c>
      <c r="S15" s="278" t="s">
        <v>2</v>
      </c>
      <c r="U15" s="272">
        <v>49.4</v>
      </c>
      <c r="V15">
        <v>1</v>
      </c>
      <c r="W15" s="329"/>
      <c r="X15" s="334"/>
      <c r="Y15" s="59"/>
    </row>
    <row r="16" spans="1:25" ht="17.25" customHeight="1">
      <c r="A16" s="335" t="s">
        <v>392</v>
      </c>
      <c r="B16" s="336">
        <v>855</v>
      </c>
      <c r="C16" s="342" t="s">
        <v>234</v>
      </c>
      <c r="D16" s="322" t="s">
        <v>234</v>
      </c>
      <c r="E16" s="341">
        <v>46011</v>
      </c>
      <c r="F16" s="343" t="s">
        <v>234</v>
      </c>
      <c r="G16" s="325"/>
      <c r="H16" s="331">
        <v>53.8140350877193</v>
      </c>
      <c r="I16" s="344" t="s">
        <v>234</v>
      </c>
      <c r="J16" s="333"/>
      <c r="K16" s="287" t="s">
        <v>4</v>
      </c>
      <c r="L16" s="288">
        <v>855</v>
      </c>
      <c r="M16" s="291" t="s">
        <v>234</v>
      </c>
      <c r="N16">
        <f t="shared" si="0"/>
        <v>1</v>
      </c>
      <c r="O16">
        <f t="shared" si="0"/>
        <v>1</v>
      </c>
      <c r="P16" t="s">
        <v>4</v>
      </c>
      <c r="Q16" t="s">
        <v>234</v>
      </c>
      <c r="R16">
        <f t="shared" si="1"/>
        <v>1</v>
      </c>
      <c r="S16" s="278" t="s">
        <v>4</v>
      </c>
      <c r="U16" s="273">
        <v>53.8</v>
      </c>
      <c r="V16">
        <v>1</v>
      </c>
      <c r="W16" s="329"/>
      <c r="X16" s="318"/>
      <c r="Y16" s="59"/>
    </row>
    <row r="17" spans="1:25" ht="17.25" customHeight="1">
      <c r="A17" s="319" t="s">
        <v>5</v>
      </c>
      <c r="B17" s="320">
        <v>101740</v>
      </c>
      <c r="C17" s="321">
        <v>94668</v>
      </c>
      <c r="D17" s="322">
        <v>-0.06951051700412814</v>
      </c>
      <c r="E17" s="323">
        <v>11744875</v>
      </c>
      <c r="F17" s="330">
        <v>10625887.4</v>
      </c>
      <c r="G17" s="325">
        <v>-0.09527454315180017</v>
      </c>
      <c r="H17" s="331">
        <v>115.44009239237272</v>
      </c>
      <c r="I17" s="332">
        <v>112.24370853931636</v>
      </c>
      <c r="J17" s="333">
        <v>-0.02768868065517549</v>
      </c>
      <c r="K17" s="287" t="s">
        <v>5</v>
      </c>
      <c r="L17" s="288">
        <v>101740</v>
      </c>
      <c r="M17" s="289">
        <v>94668</v>
      </c>
      <c r="N17">
        <f t="shared" si="0"/>
        <v>1</v>
      </c>
      <c r="O17">
        <f t="shared" si="0"/>
        <v>1</v>
      </c>
      <c r="P17" t="s">
        <v>5</v>
      </c>
      <c r="Q17">
        <v>94668</v>
      </c>
      <c r="R17">
        <f t="shared" si="1"/>
        <v>1</v>
      </c>
      <c r="S17" s="277" t="s">
        <v>5</v>
      </c>
      <c r="U17" s="270">
        <v>115.4</v>
      </c>
      <c r="V17">
        <v>1</v>
      </c>
      <c r="W17" s="329"/>
      <c r="X17" s="318"/>
      <c r="Y17" s="59"/>
    </row>
    <row r="18" spans="1:25" ht="17.25" customHeight="1">
      <c r="A18" s="335" t="s">
        <v>312</v>
      </c>
      <c r="B18" s="336">
        <v>92536</v>
      </c>
      <c r="C18" s="337">
        <v>86421</v>
      </c>
      <c r="D18" s="322">
        <v>-0.06608238955649692</v>
      </c>
      <c r="E18" s="338">
        <v>11490391</v>
      </c>
      <c r="F18" s="339">
        <v>10396755.3</v>
      </c>
      <c r="G18" s="325">
        <v>-0.09517828418545538</v>
      </c>
      <c r="H18" s="331">
        <v>124.17211679778681</v>
      </c>
      <c r="I18" s="332">
        <v>120.30357551983893</v>
      </c>
      <c r="J18" s="333">
        <v>-0.031154669644939403</v>
      </c>
      <c r="K18" s="287" t="s">
        <v>365</v>
      </c>
      <c r="L18" s="288">
        <v>92536</v>
      </c>
      <c r="M18" s="289">
        <v>86421</v>
      </c>
      <c r="N18">
        <f t="shared" si="0"/>
        <v>1</v>
      </c>
      <c r="O18">
        <f t="shared" si="0"/>
        <v>1</v>
      </c>
      <c r="P18" t="s">
        <v>365</v>
      </c>
      <c r="Q18">
        <v>86421</v>
      </c>
      <c r="R18">
        <f t="shared" si="1"/>
        <v>1</v>
      </c>
      <c r="S18" s="278" t="s">
        <v>312</v>
      </c>
      <c r="U18" s="272">
        <v>124.2</v>
      </c>
      <c r="V18">
        <v>1</v>
      </c>
      <c r="W18" s="329"/>
      <c r="X18" s="318"/>
      <c r="Y18" s="59"/>
    </row>
    <row r="19" spans="1:25" ht="17.25" customHeight="1">
      <c r="A19" s="335" t="s">
        <v>346</v>
      </c>
      <c r="B19" s="336">
        <v>9204</v>
      </c>
      <c r="C19" s="337">
        <v>8247</v>
      </c>
      <c r="D19" s="322">
        <v>-0.10397653194263368</v>
      </c>
      <c r="E19" s="338">
        <v>254484</v>
      </c>
      <c r="F19" s="339">
        <v>229132.1</v>
      </c>
      <c r="G19" s="325">
        <v>-0.09962080130774431</v>
      </c>
      <c r="H19" s="331">
        <v>27.64928292046936</v>
      </c>
      <c r="I19" s="332">
        <v>27.78369103916576</v>
      </c>
      <c r="J19" s="333">
        <v>0.004861179188010434</v>
      </c>
      <c r="K19" s="287" t="s">
        <v>366</v>
      </c>
      <c r="L19" s="288">
        <v>9204</v>
      </c>
      <c r="M19" s="289">
        <v>8247</v>
      </c>
      <c r="N19">
        <f t="shared" si="0"/>
        <v>1</v>
      </c>
      <c r="O19">
        <f t="shared" si="0"/>
        <v>1</v>
      </c>
      <c r="P19" t="s">
        <v>366</v>
      </c>
      <c r="Q19">
        <v>8247</v>
      </c>
      <c r="R19">
        <f t="shared" si="1"/>
        <v>1</v>
      </c>
      <c r="S19" s="278" t="s">
        <v>346</v>
      </c>
      <c r="U19" s="272">
        <v>27.6</v>
      </c>
      <c r="V19">
        <v>1</v>
      </c>
      <c r="W19" s="329"/>
      <c r="X19" s="318"/>
      <c r="Y19" s="59"/>
    </row>
    <row r="20" spans="1:25" ht="17.25" customHeight="1">
      <c r="A20" s="335" t="s">
        <v>6</v>
      </c>
      <c r="B20" s="336">
        <v>26540</v>
      </c>
      <c r="C20" s="337">
        <v>20937</v>
      </c>
      <c r="D20" s="322">
        <v>-0.21111529766390358</v>
      </c>
      <c r="E20" s="338">
        <v>1740083</v>
      </c>
      <c r="F20" s="339">
        <v>1278659.9</v>
      </c>
      <c r="G20" s="325">
        <v>-0.2651730405963394</v>
      </c>
      <c r="H20" s="331">
        <v>65.56454408440091</v>
      </c>
      <c r="I20" s="332">
        <v>61.07178201270477</v>
      </c>
      <c r="J20" s="333">
        <v>-0.06852426314308879</v>
      </c>
      <c r="K20" s="287" t="s">
        <v>6</v>
      </c>
      <c r="L20" s="288">
        <v>26540</v>
      </c>
      <c r="M20" s="289">
        <v>20937</v>
      </c>
      <c r="N20">
        <f t="shared" si="0"/>
        <v>1</v>
      </c>
      <c r="O20">
        <f t="shared" si="0"/>
        <v>1</v>
      </c>
      <c r="P20" t="s">
        <v>6</v>
      </c>
      <c r="Q20">
        <v>20937</v>
      </c>
      <c r="R20">
        <f t="shared" si="1"/>
        <v>1</v>
      </c>
      <c r="S20" s="278" t="s">
        <v>6</v>
      </c>
      <c r="U20" s="272">
        <v>65.6</v>
      </c>
      <c r="V20">
        <v>1</v>
      </c>
      <c r="W20" s="329"/>
      <c r="X20" s="318"/>
      <c r="Y20" s="59"/>
    </row>
    <row r="21" spans="1:25" ht="17.25" customHeight="1">
      <c r="A21" s="335" t="s">
        <v>59</v>
      </c>
      <c r="B21" s="336">
        <v>24070</v>
      </c>
      <c r="C21" s="337">
        <v>20122</v>
      </c>
      <c r="D21" s="322">
        <v>-0.16402160365600338</v>
      </c>
      <c r="E21" s="338">
        <v>1460230</v>
      </c>
      <c r="F21" s="339">
        <v>1189032.6</v>
      </c>
      <c r="G21" s="325">
        <v>-0.18572238619943426</v>
      </c>
      <c r="H21" s="331">
        <v>60.665974241794764</v>
      </c>
      <c r="I21" s="332">
        <v>59.09117383957857</v>
      </c>
      <c r="J21" s="333">
        <v>-0.025958544668541084</v>
      </c>
      <c r="K21" s="287" t="s">
        <v>59</v>
      </c>
      <c r="L21" s="288">
        <v>24070</v>
      </c>
      <c r="M21" s="289">
        <v>20122</v>
      </c>
      <c r="N21">
        <f t="shared" si="0"/>
        <v>1</v>
      </c>
      <c r="O21">
        <f t="shared" si="0"/>
        <v>1</v>
      </c>
      <c r="P21" t="s">
        <v>59</v>
      </c>
      <c r="Q21">
        <v>20122</v>
      </c>
      <c r="R21">
        <f t="shared" si="1"/>
        <v>1</v>
      </c>
      <c r="S21" s="278" t="s">
        <v>59</v>
      </c>
      <c r="U21" s="272">
        <v>60.7</v>
      </c>
      <c r="V21">
        <v>1</v>
      </c>
      <c r="W21" s="329"/>
      <c r="X21" s="318"/>
      <c r="Y21" s="59"/>
    </row>
    <row r="22" spans="1:25" ht="17.25" customHeight="1">
      <c r="A22" s="335" t="s">
        <v>295</v>
      </c>
      <c r="B22" s="336">
        <v>1613</v>
      </c>
      <c r="C22" s="337">
        <v>1493</v>
      </c>
      <c r="D22" s="322">
        <v>-0.07439553626782391</v>
      </c>
      <c r="E22" s="345" t="s">
        <v>234</v>
      </c>
      <c r="F22" s="343" t="s">
        <v>234</v>
      </c>
      <c r="G22" s="325"/>
      <c r="H22" s="331"/>
      <c r="I22" s="344"/>
      <c r="J22" s="333"/>
      <c r="K22" s="287" t="s">
        <v>369</v>
      </c>
      <c r="L22" s="289">
        <v>1613</v>
      </c>
      <c r="M22" s="289">
        <v>1493</v>
      </c>
      <c r="N22">
        <f t="shared" si="0"/>
        <v>1</v>
      </c>
      <c r="O22">
        <f t="shared" si="0"/>
        <v>1</v>
      </c>
      <c r="P22" t="s">
        <v>393</v>
      </c>
      <c r="Q22">
        <v>1493</v>
      </c>
      <c r="R22">
        <f t="shared" si="1"/>
        <v>1</v>
      </c>
      <c r="S22" s="278" t="s">
        <v>295</v>
      </c>
      <c r="T22" s="274"/>
      <c r="U22" s="274"/>
      <c r="W22" s="329"/>
      <c r="X22" s="318"/>
      <c r="Y22" s="59"/>
    </row>
    <row r="23" spans="1:25" ht="17.25" customHeight="1">
      <c r="A23" s="319" t="s">
        <v>394</v>
      </c>
      <c r="B23" s="320">
        <v>67610</v>
      </c>
      <c r="C23" s="321">
        <v>68191</v>
      </c>
      <c r="D23" s="322">
        <v>0.008593403342700867</v>
      </c>
      <c r="E23" s="323">
        <v>11868722</v>
      </c>
      <c r="F23" s="330">
        <v>14453182.700000001</v>
      </c>
      <c r="G23" s="325">
        <v>0.21775391655479015</v>
      </c>
      <c r="H23" s="331"/>
      <c r="I23" s="344"/>
      <c r="J23" s="333"/>
      <c r="K23" s="283" t="s">
        <v>337</v>
      </c>
      <c r="L23" s="284">
        <v>67610</v>
      </c>
      <c r="M23" s="284">
        <v>68191</v>
      </c>
      <c r="N23">
        <f t="shared" si="0"/>
        <v>1</v>
      </c>
      <c r="O23">
        <f t="shared" si="0"/>
        <v>1</v>
      </c>
      <c r="P23" t="s">
        <v>337</v>
      </c>
      <c r="Q23">
        <v>68191</v>
      </c>
      <c r="R23">
        <f t="shared" si="1"/>
        <v>1</v>
      </c>
      <c r="S23" s="277" t="s">
        <v>347</v>
      </c>
      <c r="U23" s="268"/>
      <c r="W23" s="329"/>
      <c r="X23" s="318"/>
      <c r="Y23" s="59"/>
    </row>
    <row r="24" spans="1:25" ht="17.25" customHeight="1">
      <c r="A24" s="335" t="s">
        <v>7</v>
      </c>
      <c r="B24" s="336">
        <v>11174</v>
      </c>
      <c r="C24" s="337">
        <v>11545</v>
      </c>
      <c r="D24" s="322">
        <v>0.033202076248433965</v>
      </c>
      <c r="E24" s="338">
        <v>180238</v>
      </c>
      <c r="F24" s="339">
        <v>174421.19999999998</v>
      </c>
      <c r="G24" s="325">
        <v>-0.03227288363164271</v>
      </c>
      <c r="H24" s="331">
        <v>16.13012350098443</v>
      </c>
      <c r="I24" s="332">
        <v>15.107942832394974</v>
      </c>
      <c r="J24" s="333">
        <v>-0.0633709139627524</v>
      </c>
      <c r="K24" s="287" t="s">
        <v>7</v>
      </c>
      <c r="L24" s="288">
        <v>11174</v>
      </c>
      <c r="M24" s="288">
        <v>11545</v>
      </c>
      <c r="N24">
        <f t="shared" si="0"/>
        <v>1</v>
      </c>
      <c r="O24">
        <f t="shared" si="0"/>
        <v>1</v>
      </c>
      <c r="P24" t="s">
        <v>7</v>
      </c>
      <c r="Q24">
        <v>11545</v>
      </c>
      <c r="R24">
        <f t="shared" si="1"/>
        <v>1</v>
      </c>
      <c r="S24" s="278" t="s">
        <v>7</v>
      </c>
      <c r="U24" s="272">
        <v>16.1</v>
      </c>
      <c r="V24">
        <v>1</v>
      </c>
      <c r="W24" s="329"/>
      <c r="X24" s="318"/>
      <c r="Y24" s="59"/>
    </row>
    <row r="25" spans="1:25" ht="17.25" customHeight="1">
      <c r="A25" s="335" t="s">
        <v>8</v>
      </c>
      <c r="B25" s="336">
        <v>924</v>
      </c>
      <c r="C25" s="337">
        <v>1540</v>
      </c>
      <c r="D25" s="322">
        <v>0.6666666666666667</v>
      </c>
      <c r="E25" s="338">
        <v>7888</v>
      </c>
      <c r="F25" s="339">
        <v>11526.5</v>
      </c>
      <c r="G25" s="325">
        <v>0.4612702839756593</v>
      </c>
      <c r="H25" s="331">
        <v>8.536796536796537</v>
      </c>
      <c r="I25" s="332">
        <v>7.48474025974026</v>
      </c>
      <c r="J25" s="333">
        <v>-0.1232378296146045</v>
      </c>
      <c r="K25" s="287" t="s">
        <v>8</v>
      </c>
      <c r="L25" s="288">
        <v>924</v>
      </c>
      <c r="M25" s="288">
        <v>1540</v>
      </c>
      <c r="N25">
        <f t="shared" si="0"/>
        <v>1</v>
      </c>
      <c r="O25">
        <f t="shared" si="0"/>
        <v>1</v>
      </c>
      <c r="P25" t="s">
        <v>8</v>
      </c>
      <c r="Q25">
        <v>1540</v>
      </c>
      <c r="R25">
        <f t="shared" si="1"/>
        <v>1</v>
      </c>
      <c r="S25" s="278" t="s">
        <v>8</v>
      </c>
      <c r="U25" s="272">
        <v>8.5</v>
      </c>
      <c r="V25">
        <v>1</v>
      </c>
      <c r="W25" s="329"/>
      <c r="X25" s="318"/>
      <c r="Y25" s="59"/>
    </row>
    <row r="26" spans="1:25" ht="17.25" customHeight="1">
      <c r="A26" s="335" t="s">
        <v>9</v>
      </c>
      <c r="B26" s="336">
        <v>409</v>
      </c>
      <c r="C26" s="337">
        <v>275</v>
      </c>
      <c r="D26" s="322">
        <v>-0.32762836185819066</v>
      </c>
      <c r="E26" s="338">
        <v>3648</v>
      </c>
      <c r="F26" s="339">
        <v>2447.5</v>
      </c>
      <c r="G26" s="325">
        <v>-0.32908442982456143</v>
      </c>
      <c r="H26" s="331">
        <v>8.919315403422983</v>
      </c>
      <c r="I26" s="332">
        <v>8.9</v>
      </c>
      <c r="J26" s="333">
        <v>-0.0021655701754386136</v>
      </c>
      <c r="K26" s="287" t="s">
        <v>9</v>
      </c>
      <c r="L26" s="288">
        <v>409</v>
      </c>
      <c r="M26" s="288">
        <v>275</v>
      </c>
      <c r="N26">
        <f t="shared" si="0"/>
        <v>1</v>
      </c>
      <c r="O26">
        <f t="shared" si="0"/>
        <v>1</v>
      </c>
      <c r="P26" t="s">
        <v>9</v>
      </c>
      <c r="Q26">
        <v>275</v>
      </c>
      <c r="R26">
        <f t="shared" si="1"/>
        <v>1</v>
      </c>
      <c r="S26" s="278" t="s">
        <v>9</v>
      </c>
      <c r="U26" s="272">
        <v>8.9</v>
      </c>
      <c r="V26">
        <v>1</v>
      </c>
      <c r="W26" s="329"/>
      <c r="X26" s="318"/>
      <c r="Y26" s="59"/>
    </row>
    <row r="27" spans="1:25" ht="17.25" customHeight="1">
      <c r="A27" s="335" t="s">
        <v>395</v>
      </c>
      <c r="B27" s="336">
        <v>1281</v>
      </c>
      <c r="C27" s="342" t="s">
        <v>234</v>
      </c>
      <c r="D27" s="322"/>
      <c r="E27" s="338">
        <v>15084</v>
      </c>
      <c r="F27" s="343" t="s">
        <v>234</v>
      </c>
      <c r="G27" s="325"/>
      <c r="H27" s="331">
        <v>11.775175644028103</v>
      </c>
      <c r="I27" s="344"/>
      <c r="J27" s="333"/>
      <c r="K27" s="287" t="s">
        <v>10</v>
      </c>
      <c r="L27" s="288">
        <v>1281</v>
      </c>
      <c r="N27">
        <f t="shared" si="0"/>
        <v>1</v>
      </c>
      <c r="O27" t="b">
        <f t="shared" si="0"/>
        <v>0</v>
      </c>
      <c r="P27" t="s">
        <v>10</v>
      </c>
      <c r="R27">
        <f t="shared" si="1"/>
        <v>1</v>
      </c>
      <c r="S27" s="278" t="s">
        <v>268</v>
      </c>
      <c r="U27" s="272">
        <v>11.8</v>
      </c>
      <c r="V27">
        <v>1</v>
      </c>
      <c r="W27" s="329"/>
      <c r="X27" s="318"/>
      <c r="Y27" s="59"/>
    </row>
    <row r="28" spans="1:25" ht="17.25" customHeight="1">
      <c r="A28" s="335" t="s">
        <v>396</v>
      </c>
      <c r="B28" s="336">
        <v>337</v>
      </c>
      <c r="C28" s="342" t="s">
        <v>234</v>
      </c>
      <c r="D28" s="322"/>
      <c r="E28" s="338">
        <v>1615</v>
      </c>
      <c r="F28" s="343" t="s">
        <v>234</v>
      </c>
      <c r="G28" s="325"/>
      <c r="H28" s="331">
        <v>4.792284866468843</v>
      </c>
      <c r="I28" s="344"/>
      <c r="J28" s="333"/>
      <c r="K28" s="287" t="s">
        <v>236</v>
      </c>
      <c r="L28" s="288">
        <v>337</v>
      </c>
      <c r="N28">
        <f t="shared" si="0"/>
        <v>1</v>
      </c>
      <c r="O28" t="b">
        <f t="shared" si="0"/>
        <v>0</v>
      </c>
      <c r="P28" t="s">
        <v>236</v>
      </c>
      <c r="R28">
        <f t="shared" si="1"/>
        <v>1</v>
      </c>
      <c r="S28" s="278" t="s">
        <v>236</v>
      </c>
      <c r="U28" s="272">
        <v>4.8</v>
      </c>
      <c r="V28">
        <v>1</v>
      </c>
      <c r="W28" s="329"/>
      <c r="X28" s="318"/>
      <c r="Y28" s="59"/>
    </row>
    <row r="29" spans="1:25" ht="17.25" customHeight="1">
      <c r="A29" s="335" t="s">
        <v>397</v>
      </c>
      <c r="B29" s="346" t="s">
        <v>234</v>
      </c>
      <c r="C29" s="337">
        <v>749</v>
      </c>
      <c r="D29" s="322"/>
      <c r="E29" s="345" t="s">
        <v>234</v>
      </c>
      <c r="F29" s="343"/>
      <c r="G29" s="325"/>
      <c r="H29" s="331"/>
      <c r="I29" s="344"/>
      <c r="J29" s="333"/>
      <c r="K29" s="287" t="s">
        <v>370</v>
      </c>
      <c r="L29" s="292"/>
      <c r="M29" s="288">
        <v>749</v>
      </c>
      <c r="N29" t="b">
        <f t="shared" si="0"/>
        <v>0</v>
      </c>
      <c r="O29">
        <f t="shared" si="0"/>
        <v>1</v>
      </c>
      <c r="P29" t="s">
        <v>398</v>
      </c>
      <c r="Q29">
        <v>749</v>
      </c>
      <c r="R29">
        <f t="shared" si="1"/>
        <v>1</v>
      </c>
      <c r="S29" s="278"/>
      <c r="U29" s="272"/>
      <c r="W29" s="329"/>
      <c r="X29" s="318"/>
      <c r="Y29" s="59"/>
    </row>
    <row r="30" spans="1:25" ht="17.25" customHeight="1">
      <c r="A30" s="335" t="s">
        <v>12</v>
      </c>
      <c r="B30" s="336">
        <v>53485</v>
      </c>
      <c r="C30" s="337">
        <v>54082</v>
      </c>
      <c r="D30" s="322">
        <v>0.011162008039637294</v>
      </c>
      <c r="E30" s="338">
        <v>11660249</v>
      </c>
      <c r="F30" s="339">
        <v>14264787.500000002</v>
      </c>
      <c r="G30" s="325">
        <v>0.22336902925486424</v>
      </c>
      <c r="H30" s="331">
        <v>218.00970365523042</v>
      </c>
      <c r="I30" s="332">
        <v>263.76220369069193</v>
      </c>
      <c r="J30" s="333">
        <v>0.20986451184675903</v>
      </c>
      <c r="K30" s="287" t="s">
        <v>12</v>
      </c>
      <c r="L30" s="288">
        <v>53485</v>
      </c>
      <c r="M30" s="288">
        <v>54082</v>
      </c>
      <c r="N30">
        <f t="shared" si="0"/>
        <v>1</v>
      </c>
      <c r="O30">
        <f t="shared" si="0"/>
        <v>1</v>
      </c>
      <c r="P30" t="s">
        <v>12</v>
      </c>
      <c r="Q30">
        <v>54082</v>
      </c>
      <c r="R30">
        <f t="shared" si="1"/>
        <v>1</v>
      </c>
      <c r="S30" s="278" t="s">
        <v>12</v>
      </c>
      <c r="U30" s="272">
        <v>218</v>
      </c>
      <c r="V30">
        <v>1</v>
      </c>
      <c r="W30" s="329"/>
      <c r="X30" s="318"/>
      <c r="Y30" s="59"/>
    </row>
    <row r="31" spans="1:25" ht="17.25" customHeight="1">
      <c r="A31" s="319" t="s">
        <v>399</v>
      </c>
      <c r="B31" s="320">
        <v>100307</v>
      </c>
      <c r="C31" s="321">
        <v>103707</v>
      </c>
      <c r="D31" s="322">
        <v>0.0338959394658398</v>
      </c>
      <c r="E31" s="323">
        <v>28815484</v>
      </c>
      <c r="F31" s="330">
        <v>29941414.7</v>
      </c>
      <c r="G31" s="325">
        <v>0.039073808373303764</v>
      </c>
      <c r="H31" s="331"/>
      <c r="I31" s="344"/>
      <c r="J31" s="333"/>
      <c r="K31" s="283" t="s">
        <v>184</v>
      </c>
      <c r="L31" s="284">
        <v>100307</v>
      </c>
      <c r="M31" s="284">
        <v>103707</v>
      </c>
      <c r="N31">
        <f t="shared" si="0"/>
        <v>1</v>
      </c>
      <c r="O31">
        <f t="shared" si="0"/>
        <v>1</v>
      </c>
      <c r="P31" t="s">
        <v>184</v>
      </c>
      <c r="Q31">
        <v>103707</v>
      </c>
      <c r="R31">
        <f t="shared" si="1"/>
        <v>1</v>
      </c>
      <c r="S31" s="277" t="s">
        <v>348</v>
      </c>
      <c r="U31" s="268"/>
      <c r="W31" s="329"/>
      <c r="X31" s="318"/>
      <c r="Y31" s="59"/>
    </row>
    <row r="32" spans="1:25" ht="17.25" customHeight="1">
      <c r="A32" s="347" t="s">
        <v>400</v>
      </c>
      <c r="B32" s="336">
        <v>53352</v>
      </c>
      <c r="C32" s="337">
        <v>46249</v>
      </c>
      <c r="D32" s="322">
        <v>-0.13313465287149495</v>
      </c>
      <c r="E32" s="338">
        <v>2120162</v>
      </c>
      <c r="F32" s="339">
        <v>1831907.6</v>
      </c>
      <c r="G32" s="325">
        <v>-0.13595866730938477</v>
      </c>
      <c r="H32" s="331">
        <v>39.73912880491828</v>
      </c>
      <c r="I32" s="332">
        <v>39.60966939825726</v>
      </c>
      <c r="J32" s="333">
        <v>-0.0032577313734416524</v>
      </c>
      <c r="K32" s="287" t="s">
        <v>374</v>
      </c>
      <c r="L32" s="288">
        <v>53352</v>
      </c>
      <c r="M32" s="288">
        <v>46249</v>
      </c>
      <c r="N32">
        <f t="shared" si="0"/>
        <v>1</v>
      </c>
      <c r="O32">
        <f t="shared" si="0"/>
        <v>1</v>
      </c>
      <c r="P32" t="s">
        <v>401</v>
      </c>
      <c r="Q32">
        <v>46249</v>
      </c>
      <c r="R32">
        <f t="shared" si="1"/>
        <v>1</v>
      </c>
      <c r="S32" s="278" t="s">
        <v>14</v>
      </c>
      <c r="U32" s="272">
        <v>39.7</v>
      </c>
      <c r="V32">
        <v>1</v>
      </c>
      <c r="W32" s="329"/>
      <c r="X32" s="318"/>
      <c r="Y32" s="59"/>
    </row>
    <row r="33" spans="1:25" ht="17.25" customHeight="1">
      <c r="A33" s="347" t="s">
        <v>402</v>
      </c>
      <c r="B33" s="336">
        <v>2128</v>
      </c>
      <c r="C33" s="337">
        <v>6817</v>
      </c>
      <c r="D33" s="322">
        <v>2.2034774436090228</v>
      </c>
      <c r="E33" s="338">
        <v>22511</v>
      </c>
      <c r="F33" s="339">
        <v>107633.7</v>
      </c>
      <c r="G33" s="325">
        <v>3.7813824352538754</v>
      </c>
      <c r="H33" s="331">
        <v>10.578477443609023</v>
      </c>
      <c r="I33" s="332">
        <v>15.789012762212117</v>
      </c>
      <c r="J33" s="333">
        <v>0.4925600443333209</v>
      </c>
      <c r="K33" s="287" t="s">
        <v>373</v>
      </c>
      <c r="L33" s="288">
        <v>2128</v>
      </c>
      <c r="M33" s="288">
        <v>6817</v>
      </c>
      <c r="N33">
        <f t="shared" si="0"/>
        <v>1</v>
      </c>
      <c r="O33">
        <f t="shared" si="0"/>
        <v>1</v>
      </c>
      <c r="P33" t="s">
        <v>403</v>
      </c>
      <c r="Q33">
        <v>6817</v>
      </c>
      <c r="R33">
        <f t="shared" si="1"/>
        <v>1</v>
      </c>
      <c r="S33" s="279" t="s">
        <v>349</v>
      </c>
      <c r="U33" s="272">
        <v>10.6</v>
      </c>
      <c r="V33">
        <v>1</v>
      </c>
      <c r="W33" s="329"/>
      <c r="X33" s="318"/>
      <c r="Y33" s="59"/>
    </row>
    <row r="34" spans="1:25" ht="17.25" customHeight="1">
      <c r="A34" s="319" t="s">
        <v>16</v>
      </c>
      <c r="B34" s="320">
        <v>13255</v>
      </c>
      <c r="C34" s="321">
        <v>19740</v>
      </c>
      <c r="D34" s="322">
        <v>0.48924933987174657</v>
      </c>
      <c r="E34" s="323">
        <v>275079</v>
      </c>
      <c r="F34" s="330">
        <v>454362.4</v>
      </c>
      <c r="G34" s="325">
        <v>0.6517524056725523</v>
      </c>
      <c r="H34" s="331">
        <v>20.752847981893623</v>
      </c>
      <c r="I34" s="344">
        <v>23.017345491388046</v>
      </c>
      <c r="J34" s="333">
        <v>0.10911743349491809</v>
      </c>
      <c r="K34" s="287" t="s">
        <v>16</v>
      </c>
      <c r="L34" s="288">
        <v>13255</v>
      </c>
      <c r="M34" s="288">
        <v>19740</v>
      </c>
      <c r="N34">
        <f t="shared" si="0"/>
        <v>1</v>
      </c>
      <c r="O34">
        <f t="shared" si="0"/>
        <v>1</v>
      </c>
      <c r="P34" t="s">
        <v>16</v>
      </c>
      <c r="Q34">
        <v>19740</v>
      </c>
      <c r="R34">
        <f t="shared" si="1"/>
        <v>1</v>
      </c>
      <c r="S34" s="277" t="s">
        <v>16</v>
      </c>
      <c r="U34" s="270">
        <v>20.8</v>
      </c>
      <c r="V34">
        <v>1</v>
      </c>
      <c r="W34" s="329"/>
      <c r="X34" s="318"/>
      <c r="Y34" s="59"/>
    </row>
    <row r="35" spans="1:25" ht="17.25" customHeight="1">
      <c r="A35" s="335" t="s">
        <v>313</v>
      </c>
      <c r="B35" s="336">
        <v>5058</v>
      </c>
      <c r="C35" s="337">
        <v>10261</v>
      </c>
      <c r="D35" s="322">
        <v>1.0286674574930803</v>
      </c>
      <c r="E35" s="338">
        <v>80422</v>
      </c>
      <c r="F35" s="339">
        <v>192906.80000000002</v>
      </c>
      <c r="G35" s="325">
        <v>1.3986819526995102</v>
      </c>
      <c r="H35" s="331">
        <v>15.89996045867932</v>
      </c>
      <c r="I35" s="332">
        <v>18.8</v>
      </c>
      <c r="J35" s="333">
        <v>0.1823928775708139</v>
      </c>
      <c r="K35" s="287" t="s">
        <v>371</v>
      </c>
      <c r="L35" s="288">
        <v>5058</v>
      </c>
      <c r="M35" s="288">
        <v>10261</v>
      </c>
      <c r="N35">
        <f t="shared" si="0"/>
        <v>1</v>
      </c>
      <c r="O35">
        <f t="shared" si="0"/>
        <v>1</v>
      </c>
      <c r="P35" t="s">
        <v>371</v>
      </c>
      <c r="Q35">
        <v>10261</v>
      </c>
      <c r="R35">
        <f t="shared" si="1"/>
        <v>1</v>
      </c>
      <c r="S35" s="278" t="s">
        <v>313</v>
      </c>
      <c r="U35" s="272">
        <v>15.9</v>
      </c>
      <c r="V35">
        <v>1</v>
      </c>
      <c r="W35" s="329"/>
      <c r="X35" s="318"/>
      <c r="Y35" s="59"/>
    </row>
    <row r="36" spans="1:25" ht="17.25" customHeight="1">
      <c r="A36" s="335" t="s">
        <v>314</v>
      </c>
      <c r="B36" s="336">
        <v>8197</v>
      </c>
      <c r="C36" s="337">
        <v>9479</v>
      </c>
      <c r="D36" s="322">
        <v>0.15639868244479693</v>
      </c>
      <c r="E36" s="338">
        <v>194657</v>
      </c>
      <c r="F36" s="339">
        <v>261455.6</v>
      </c>
      <c r="G36" s="325">
        <v>0.343160533656637</v>
      </c>
      <c r="H36" s="331">
        <v>23.747346590215933</v>
      </c>
      <c r="I36" s="332">
        <v>27.582614199810106</v>
      </c>
      <c r="J36" s="333">
        <v>0.1615029955041094</v>
      </c>
      <c r="K36" s="287" t="s">
        <v>372</v>
      </c>
      <c r="L36" s="288">
        <v>8197</v>
      </c>
      <c r="M36" s="288">
        <v>9479</v>
      </c>
      <c r="N36">
        <f t="shared" si="0"/>
        <v>1</v>
      </c>
      <c r="O36">
        <f t="shared" si="0"/>
        <v>1</v>
      </c>
      <c r="P36" t="s">
        <v>372</v>
      </c>
      <c r="Q36">
        <v>9479</v>
      </c>
      <c r="R36">
        <f t="shared" si="1"/>
        <v>1</v>
      </c>
      <c r="S36" s="278" t="s">
        <v>314</v>
      </c>
      <c r="T36" s="271"/>
      <c r="U36" s="272">
        <v>23.7</v>
      </c>
      <c r="V36">
        <v>1</v>
      </c>
      <c r="W36" s="329"/>
      <c r="X36" s="318"/>
      <c r="Y36" s="59"/>
    </row>
    <row r="37" spans="1:25" ht="17.25" customHeight="1">
      <c r="A37" s="335" t="s">
        <v>350</v>
      </c>
      <c r="B37" s="336">
        <v>17112</v>
      </c>
      <c r="C37" s="337">
        <v>16383</v>
      </c>
      <c r="D37" s="322">
        <v>-0.042601683029453</v>
      </c>
      <c r="E37" s="338">
        <v>16466807</v>
      </c>
      <c r="F37" s="339">
        <v>17704971.599999998</v>
      </c>
      <c r="G37" s="325">
        <v>0.07519154138382733</v>
      </c>
      <c r="H37" s="331">
        <v>962.2958742402992</v>
      </c>
      <c r="I37" s="332">
        <v>1080.6916681926386</v>
      </c>
      <c r="J37" s="333">
        <v>0.12303471013612</v>
      </c>
      <c r="K37" s="287" t="s">
        <v>15</v>
      </c>
      <c r="L37" s="288">
        <v>17112</v>
      </c>
      <c r="M37" s="288">
        <v>16383</v>
      </c>
      <c r="N37">
        <f t="shared" si="0"/>
        <v>1</v>
      </c>
      <c r="O37">
        <f t="shared" si="0"/>
        <v>1</v>
      </c>
      <c r="P37" t="s">
        <v>15</v>
      </c>
      <c r="Q37">
        <v>16383</v>
      </c>
      <c r="R37">
        <f t="shared" si="1"/>
        <v>1</v>
      </c>
      <c r="S37" s="278" t="s">
        <v>350</v>
      </c>
      <c r="T37" s="271"/>
      <c r="U37" s="272">
        <v>962.3</v>
      </c>
      <c r="V37">
        <v>1</v>
      </c>
      <c r="W37" s="329"/>
      <c r="X37" s="318"/>
      <c r="Y37" s="59"/>
    </row>
    <row r="38" spans="1:25" ht="17.25" customHeight="1">
      <c r="A38" s="335" t="s">
        <v>17</v>
      </c>
      <c r="B38" s="336">
        <v>2402</v>
      </c>
      <c r="C38" s="337">
        <v>1444</v>
      </c>
      <c r="D38" s="322">
        <v>-0.398834304746045</v>
      </c>
      <c r="E38" s="338">
        <v>75617</v>
      </c>
      <c r="F38" s="339">
        <v>43152.5</v>
      </c>
      <c r="G38" s="325">
        <v>-0.42932806115027045</v>
      </c>
      <c r="H38" s="331">
        <v>31.480849292256455</v>
      </c>
      <c r="I38" s="332">
        <v>29.884002770083104</v>
      </c>
      <c r="J38" s="333">
        <v>-0.05072437872780444</v>
      </c>
      <c r="K38" s="287" t="s">
        <v>17</v>
      </c>
      <c r="L38" s="288">
        <v>2402</v>
      </c>
      <c r="M38" s="288">
        <v>1444</v>
      </c>
      <c r="N38">
        <f t="shared" si="0"/>
        <v>1</v>
      </c>
      <c r="O38">
        <f t="shared" si="0"/>
        <v>1</v>
      </c>
      <c r="P38" t="s">
        <v>17</v>
      </c>
      <c r="Q38">
        <v>1444</v>
      </c>
      <c r="R38">
        <f t="shared" si="1"/>
        <v>1</v>
      </c>
      <c r="S38" s="278" t="s">
        <v>17</v>
      </c>
      <c r="T38" s="271"/>
      <c r="U38" s="272">
        <v>31.5</v>
      </c>
      <c r="V38">
        <v>1</v>
      </c>
      <c r="W38" s="329"/>
      <c r="X38" s="318"/>
      <c r="Y38" s="59"/>
    </row>
    <row r="39" spans="1:25" ht="17.25" customHeight="1">
      <c r="A39" s="335" t="s">
        <v>351</v>
      </c>
      <c r="B39" s="336">
        <v>9332</v>
      </c>
      <c r="C39" s="337">
        <v>9343</v>
      </c>
      <c r="D39" s="322">
        <v>0.0011787398199742949</v>
      </c>
      <c r="E39" s="338">
        <v>8599306</v>
      </c>
      <c r="F39" s="339">
        <v>8353098.6</v>
      </c>
      <c r="G39" s="325">
        <v>-0.028631077903263358</v>
      </c>
      <c r="H39" s="331">
        <v>921.4858551221603</v>
      </c>
      <c r="I39" s="332">
        <v>894.0488708123729</v>
      </c>
      <c r="J39" s="333">
        <v>-0.02977472107387913</v>
      </c>
      <c r="K39" s="287" t="s">
        <v>57</v>
      </c>
      <c r="L39" s="288">
        <v>9332</v>
      </c>
      <c r="M39" s="288">
        <v>9343</v>
      </c>
      <c r="N39">
        <f t="shared" si="0"/>
        <v>1</v>
      </c>
      <c r="O39">
        <f t="shared" si="0"/>
        <v>1</v>
      </c>
      <c r="P39" t="s">
        <v>57</v>
      </c>
      <c r="Q39">
        <v>9343</v>
      </c>
      <c r="R39">
        <f t="shared" si="1"/>
        <v>1</v>
      </c>
      <c r="S39" s="278" t="s">
        <v>351</v>
      </c>
      <c r="T39" s="271"/>
      <c r="U39" s="272">
        <v>921.5</v>
      </c>
      <c r="V39">
        <v>1</v>
      </c>
      <c r="W39" s="329"/>
      <c r="X39" s="318"/>
      <c r="Y39" s="59"/>
    </row>
    <row r="40" spans="1:25" ht="17.25" customHeight="1">
      <c r="A40" s="335" t="s">
        <v>352</v>
      </c>
      <c r="B40" s="336">
        <v>2214</v>
      </c>
      <c r="C40" s="337">
        <v>2507</v>
      </c>
      <c r="D40" s="322">
        <v>0.13233965672990067</v>
      </c>
      <c r="E40" s="338">
        <v>1256002</v>
      </c>
      <c r="F40" s="339">
        <v>1446288.3</v>
      </c>
      <c r="G40" s="325">
        <v>0.15150158996562113</v>
      </c>
      <c r="H40" s="331">
        <v>567.2999096657634</v>
      </c>
      <c r="I40" s="332">
        <v>576.9</v>
      </c>
      <c r="J40" s="333">
        <v>0.01692242528276222</v>
      </c>
      <c r="K40" s="287" t="s">
        <v>58</v>
      </c>
      <c r="L40" s="288">
        <v>2214</v>
      </c>
      <c r="M40" s="288">
        <v>2507</v>
      </c>
      <c r="N40">
        <f t="shared" si="0"/>
        <v>1</v>
      </c>
      <c r="O40">
        <f t="shared" si="0"/>
        <v>1</v>
      </c>
      <c r="P40" t="s">
        <v>58</v>
      </c>
      <c r="Q40">
        <v>2507</v>
      </c>
      <c r="R40">
        <f t="shared" si="1"/>
        <v>1</v>
      </c>
      <c r="S40" s="278" t="s">
        <v>352</v>
      </c>
      <c r="T40" s="275"/>
      <c r="U40" s="272">
        <v>567.3</v>
      </c>
      <c r="V40">
        <v>1</v>
      </c>
      <c r="W40" s="329"/>
      <c r="X40" s="318"/>
      <c r="Y40" s="59"/>
    </row>
    <row r="41" spans="1:25" ht="17.25" customHeight="1" thickBot="1">
      <c r="A41" s="335" t="s">
        <v>222</v>
      </c>
      <c r="B41" s="336">
        <v>512</v>
      </c>
      <c r="C41" s="337">
        <v>1224</v>
      </c>
      <c r="D41" s="322">
        <v>1.390625</v>
      </c>
      <c r="E41" s="348"/>
      <c r="F41" s="349" t="s">
        <v>302</v>
      </c>
      <c r="G41" s="350"/>
      <c r="H41" s="351"/>
      <c r="I41" s="327" t="s">
        <v>302</v>
      </c>
      <c r="J41" s="352"/>
      <c r="K41" s="293" t="s">
        <v>375</v>
      </c>
      <c r="L41" s="294">
        <v>512</v>
      </c>
      <c r="M41" s="294">
        <v>1224</v>
      </c>
      <c r="N41">
        <f t="shared" si="0"/>
        <v>1</v>
      </c>
      <c r="O41">
        <f t="shared" si="0"/>
        <v>1</v>
      </c>
      <c r="P41" t="s">
        <v>404</v>
      </c>
      <c r="Q41">
        <v>1224</v>
      </c>
      <c r="R41">
        <f t="shared" si="1"/>
        <v>1</v>
      </c>
      <c r="S41" s="280" t="s">
        <v>222</v>
      </c>
      <c r="U41" s="275"/>
      <c r="W41" s="329"/>
      <c r="X41" s="318"/>
      <c r="Y41" s="59"/>
    </row>
    <row r="42" spans="1:23" ht="16.5" customHeight="1">
      <c r="A42" s="379" t="s">
        <v>405</v>
      </c>
      <c r="B42" s="380"/>
      <c r="C42" s="380"/>
      <c r="D42" s="380"/>
      <c r="E42" s="381"/>
      <c r="F42" s="381"/>
      <c r="G42" s="381"/>
      <c r="H42" s="380"/>
      <c r="I42" s="380"/>
      <c r="J42" s="380"/>
      <c r="W42" s="329"/>
    </row>
    <row r="43" spans="1:10" ht="16.5" customHeight="1">
      <c r="A43" s="369" t="s">
        <v>406</v>
      </c>
      <c r="B43" s="370"/>
      <c r="C43" s="370"/>
      <c r="D43" s="370"/>
      <c r="E43" s="370"/>
      <c r="F43" s="370"/>
      <c r="G43" s="370"/>
      <c r="H43" s="370"/>
      <c r="I43" s="370"/>
      <c r="J43" s="370"/>
    </row>
    <row r="44" spans="1:10" ht="16.5" customHeight="1">
      <c r="A44" s="369" t="s">
        <v>315</v>
      </c>
      <c r="B44" s="370"/>
      <c r="C44" s="370"/>
      <c r="D44" s="370"/>
      <c r="E44" s="370"/>
      <c r="F44" s="370"/>
      <c r="G44" s="370"/>
      <c r="H44" s="370"/>
      <c r="I44" s="370"/>
      <c r="J44" s="370"/>
    </row>
    <row r="45" spans="1:10" ht="16.5" customHeight="1">
      <c r="A45" s="369" t="s">
        <v>407</v>
      </c>
      <c r="B45" s="370"/>
      <c r="C45" s="370"/>
      <c r="D45" s="370"/>
      <c r="E45" s="370"/>
      <c r="F45" s="370"/>
      <c r="G45" s="370"/>
      <c r="H45" s="370"/>
      <c r="I45" s="370"/>
      <c r="J45" s="370"/>
    </row>
    <row r="46" spans="1:10" ht="16.5" customHeight="1">
      <c r="A46" s="369" t="s">
        <v>353</v>
      </c>
      <c r="B46" s="370"/>
      <c r="C46" s="370"/>
      <c r="D46" s="370"/>
      <c r="E46" s="370"/>
      <c r="F46" s="370"/>
      <c r="G46" s="370"/>
      <c r="H46" s="370"/>
      <c r="I46" s="370"/>
      <c r="J46" s="370"/>
    </row>
    <row r="47" spans="1:10" ht="16.5" customHeight="1">
      <c r="A47" s="369" t="s">
        <v>408</v>
      </c>
      <c r="B47" s="370"/>
      <c r="C47" s="370"/>
      <c r="D47" s="370"/>
      <c r="E47" s="370"/>
      <c r="F47" s="370"/>
      <c r="G47" s="370"/>
      <c r="H47" s="370"/>
      <c r="I47" s="370"/>
      <c r="J47" s="370"/>
    </row>
    <row r="48" spans="1:10" ht="12.75">
      <c r="A48" s="369" t="s">
        <v>409</v>
      </c>
      <c r="B48" s="370"/>
      <c r="C48" s="370"/>
      <c r="D48" s="370"/>
      <c r="E48" s="370"/>
      <c r="F48" s="370"/>
      <c r="G48" s="370"/>
      <c r="H48" s="370"/>
      <c r="I48" s="370"/>
      <c r="J48" s="370"/>
    </row>
    <row r="49" spans="1:10" ht="16.5" customHeight="1">
      <c r="A49" s="369" t="s">
        <v>410</v>
      </c>
      <c r="B49" s="370"/>
      <c r="C49" s="370"/>
      <c r="D49" s="370"/>
      <c r="E49" s="370"/>
      <c r="F49" s="370"/>
      <c r="G49" s="370"/>
      <c r="H49" s="370"/>
      <c r="I49" s="370"/>
      <c r="J49" s="370"/>
    </row>
    <row r="50" spans="1:10" ht="16.5" customHeight="1">
      <c r="A50" s="369" t="s">
        <v>316</v>
      </c>
      <c r="B50" s="370"/>
      <c r="C50" s="370"/>
      <c r="D50" s="370"/>
      <c r="E50" s="370"/>
      <c r="F50" s="370"/>
      <c r="G50" s="370"/>
      <c r="H50" s="370"/>
      <c r="I50" s="370"/>
      <c r="J50" s="370"/>
    </row>
    <row r="51" spans="1:10" ht="409.5" customHeight="1" hidden="1">
      <c r="A51" s="371" t="s">
        <v>125</v>
      </c>
      <c r="B51" s="370"/>
      <c r="C51" s="370"/>
      <c r="D51" s="370"/>
      <c r="E51" s="370"/>
      <c r="F51" s="370"/>
      <c r="G51" s="370"/>
      <c r="H51" s="370"/>
      <c r="I51" s="370"/>
      <c r="J51" s="370"/>
    </row>
  </sheetData>
  <sheetProtection/>
  <mergeCells count="17">
    <mergeCell ref="A49:J49"/>
    <mergeCell ref="A50:J50"/>
    <mergeCell ref="A51:J51"/>
    <mergeCell ref="A2:J2"/>
    <mergeCell ref="B4:C4"/>
    <mergeCell ref="E4:F4"/>
    <mergeCell ref="H4:I4"/>
    <mergeCell ref="B5:C5"/>
    <mergeCell ref="E5:F5"/>
    <mergeCell ref="H5:I5"/>
    <mergeCell ref="A47:J47"/>
    <mergeCell ref="A48:J48"/>
    <mergeCell ref="A42:J42"/>
    <mergeCell ref="A43:J43"/>
    <mergeCell ref="A44:J44"/>
    <mergeCell ref="A45:J45"/>
    <mergeCell ref="A46:J4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4">
      <selection activeCell="F9" sqref="F9"/>
    </sheetView>
  </sheetViews>
  <sheetFormatPr defaultColWidth="11.57421875" defaultRowHeight="12.75"/>
  <cols>
    <col min="1" max="1" width="17.421875" style="255" customWidth="1"/>
    <col min="2" max="2" width="13.00390625" style="255" customWidth="1"/>
    <col min="3" max="3" width="13.140625" style="255" customWidth="1"/>
    <col min="4" max="16384" width="11.57421875" style="255" customWidth="1"/>
  </cols>
  <sheetData>
    <row r="1" spans="1:4" ht="27.75" customHeight="1">
      <c r="A1" s="387" t="s">
        <v>414</v>
      </c>
      <c r="B1" s="387"/>
      <c r="C1" s="387"/>
      <c r="D1" s="387"/>
    </row>
    <row r="2" spans="1:4" ht="15">
      <c r="A2" s="387" t="s">
        <v>412</v>
      </c>
      <c r="B2" s="387"/>
      <c r="C2" s="387"/>
      <c r="D2" s="387"/>
    </row>
    <row r="3" spans="1:4" ht="15" thickBot="1">
      <c r="A3" s="356"/>
      <c r="B3"/>
      <c r="C3"/>
      <c r="D3"/>
    </row>
    <row r="4" spans="1:4" ht="48" thickBot="1">
      <c r="A4" s="361" t="s">
        <v>0</v>
      </c>
      <c r="B4" s="362" t="s">
        <v>417</v>
      </c>
      <c r="C4" s="362" t="s">
        <v>418</v>
      </c>
      <c r="D4" s="362" t="s">
        <v>419</v>
      </c>
    </row>
    <row r="5" spans="1:4" ht="15.75" thickBot="1">
      <c r="A5" s="357" t="s">
        <v>1</v>
      </c>
      <c r="B5" s="358">
        <v>225042</v>
      </c>
      <c r="C5" s="358">
        <v>213110</v>
      </c>
      <c r="D5" s="359">
        <v>-0.05</v>
      </c>
    </row>
    <row r="6" spans="1:4" ht="15.75" thickBot="1">
      <c r="A6" s="357" t="s">
        <v>3</v>
      </c>
      <c r="B6" s="358">
        <v>13574</v>
      </c>
      <c r="C6" s="358">
        <v>14258</v>
      </c>
      <c r="D6" s="359">
        <v>0.05</v>
      </c>
    </row>
    <row r="7" spans="1:4" ht="15.75" thickBot="1">
      <c r="A7" s="357" t="s">
        <v>2</v>
      </c>
      <c r="B7" s="358">
        <v>136818</v>
      </c>
      <c r="C7" s="358">
        <v>137959</v>
      </c>
      <c r="D7" s="359">
        <v>0.01</v>
      </c>
    </row>
    <row r="8" spans="1:4" ht="15.75" thickBot="1">
      <c r="A8" s="357" t="s">
        <v>5</v>
      </c>
      <c r="B8" s="358">
        <v>94668</v>
      </c>
      <c r="C8" s="358">
        <v>92590</v>
      </c>
      <c r="D8" s="359">
        <v>-0.02</v>
      </c>
    </row>
    <row r="9" spans="1:4" ht="15.75" thickBot="1">
      <c r="A9" s="357" t="s">
        <v>6</v>
      </c>
      <c r="B9" s="358">
        <v>20937</v>
      </c>
      <c r="C9" s="358">
        <v>27205</v>
      </c>
      <c r="D9" s="359">
        <v>0.3</v>
      </c>
    </row>
    <row r="10" spans="1:4" ht="15.75" thickBot="1">
      <c r="A10" s="357" t="s">
        <v>7</v>
      </c>
      <c r="B10" s="358">
        <v>11545</v>
      </c>
      <c r="C10" s="358">
        <v>11754</v>
      </c>
      <c r="D10" s="359">
        <v>0.02</v>
      </c>
    </row>
    <row r="11" spans="1:4" ht="15.75" thickBot="1">
      <c r="A11" s="357" t="s">
        <v>12</v>
      </c>
      <c r="B11" s="358">
        <v>54082</v>
      </c>
      <c r="C11" s="358">
        <v>47250</v>
      </c>
      <c r="D11" s="359">
        <v>-0.13</v>
      </c>
    </row>
    <row r="12" spans="1:4" ht="15.75" thickBot="1">
      <c r="A12" s="357" t="s">
        <v>14</v>
      </c>
      <c r="B12" s="358">
        <v>46249</v>
      </c>
      <c r="C12" s="358">
        <v>48930</v>
      </c>
      <c r="D12" s="359">
        <v>0.06</v>
      </c>
    </row>
    <row r="13" spans="1:4" ht="15.75" thickBot="1">
      <c r="A13" s="357" t="s">
        <v>13</v>
      </c>
      <c r="B13" s="358">
        <v>6817</v>
      </c>
      <c r="C13" s="358">
        <v>6817</v>
      </c>
      <c r="D13" s="359">
        <v>0</v>
      </c>
    </row>
    <row r="14" spans="1:4" ht="15.75" thickBot="1">
      <c r="A14" s="357" t="s">
        <v>16</v>
      </c>
      <c r="B14" s="358">
        <v>19740</v>
      </c>
      <c r="C14" s="358">
        <v>21684</v>
      </c>
      <c r="D14" s="359">
        <v>0.1</v>
      </c>
    </row>
    <row r="15" spans="1:4" ht="15.75" thickBot="1">
      <c r="A15" s="357" t="s">
        <v>15</v>
      </c>
      <c r="B15" s="358">
        <v>16383</v>
      </c>
      <c r="C15" s="358">
        <v>17379</v>
      </c>
      <c r="D15" s="359">
        <v>0.06</v>
      </c>
    </row>
    <row r="16" spans="1:4" ht="15.75" thickBot="1">
      <c r="A16" s="357" t="s">
        <v>17</v>
      </c>
      <c r="B16" s="358">
        <v>1444</v>
      </c>
      <c r="C16" s="358">
        <v>1520</v>
      </c>
      <c r="D16" s="359">
        <v>0.05</v>
      </c>
    </row>
    <row r="17" spans="1:4" ht="15.75" thickBot="1">
      <c r="A17" s="357" t="s">
        <v>57</v>
      </c>
      <c r="B17" s="358">
        <v>9343</v>
      </c>
      <c r="C17" s="358">
        <v>10011</v>
      </c>
      <c r="D17" s="359">
        <v>0.07</v>
      </c>
    </row>
    <row r="18" spans="1:4" ht="15.75" thickBot="1">
      <c r="A18" s="357" t="s">
        <v>58</v>
      </c>
      <c r="B18" s="358">
        <v>2507</v>
      </c>
      <c r="C18" s="358">
        <v>2632</v>
      </c>
      <c r="D18" s="359">
        <v>0.05</v>
      </c>
    </row>
    <row r="19" ht="12.75">
      <c r="A19" s="360" t="s">
        <v>355</v>
      </c>
    </row>
    <row r="20" spans="1:4" ht="12.75">
      <c r="A20" s="388" t="s">
        <v>415</v>
      </c>
      <c r="B20" s="388"/>
      <c r="C20" s="388"/>
      <c r="D20" s="388"/>
    </row>
    <row r="21" spans="1:4" ht="55.5" customHeight="1">
      <c r="A21" s="389" t="s">
        <v>413</v>
      </c>
      <c r="B21" s="389"/>
      <c r="C21" s="389"/>
      <c r="D21" s="389"/>
    </row>
    <row r="22" ht="12.75">
      <c r="A22" s="360" t="s">
        <v>416</v>
      </c>
    </row>
  </sheetData>
  <sheetProtection/>
  <mergeCells count="4">
    <mergeCell ref="A1:D1"/>
    <mergeCell ref="A2:D2"/>
    <mergeCell ref="A20:D20"/>
    <mergeCell ref="A21:D2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1"/>
  <sheetViews>
    <sheetView showGridLines="0" zoomScalePageLayoutView="0" workbookViewId="0" topLeftCell="A1">
      <pane xSplit="1" ySplit="4" topLeftCell="AI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O32" sqref="AO32"/>
    </sheetView>
  </sheetViews>
  <sheetFormatPr defaultColWidth="11.421875" defaultRowHeight="12.75"/>
  <cols>
    <col min="1" max="1" width="27.7109375" style="6" customWidth="1"/>
    <col min="2" max="33" width="11.421875" style="6" customWidth="1"/>
    <col min="34" max="34" width="11.140625" style="6" customWidth="1"/>
    <col min="35" max="35" width="13.28125" style="62" customWidth="1"/>
    <col min="36" max="37" width="11.421875" style="6" customWidth="1"/>
    <col min="38" max="38" width="11.421875" style="62" customWidth="1"/>
    <col min="39" max="16384" width="11.421875" style="6" customWidth="1"/>
  </cols>
  <sheetData>
    <row r="1" spans="1:34" ht="15" customHeight="1">
      <c r="A1" s="390" t="s">
        <v>115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54"/>
      <c r="O1" s="53"/>
      <c r="P1" s="53"/>
      <c r="Q1" s="53"/>
      <c r="R1" s="53"/>
      <c r="S1" s="53"/>
      <c r="T1" s="54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</row>
    <row r="2" spans="1:38" s="52" customFormat="1" ht="17.25">
      <c r="A2" s="390" t="s">
        <v>106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63"/>
      <c r="AL2" s="63"/>
    </row>
    <row r="3" spans="1:34" ht="15.75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9" ht="28.5" customHeight="1" thickBot="1">
      <c r="A4" s="12" t="s">
        <v>0</v>
      </c>
      <c r="B4" s="13" t="s">
        <v>19</v>
      </c>
      <c r="C4" s="13" t="s">
        <v>20</v>
      </c>
      <c r="D4" s="13" t="s">
        <v>21</v>
      </c>
      <c r="E4" s="13" t="s">
        <v>22</v>
      </c>
      <c r="F4" s="13" t="s">
        <v>23</v>
      </c>
      <c r="G4" s="13" t="s">
        <v>24</v>
      </c>
      <c r="H4" s="13" t="s">
        <v>25</v>
      </c>
      <c r="I4" s="13" t="s">
        <v>26</v>
      </c>
      <c r="J4" s="13" t="s">
        <v>27</v>
      </c>
      <c r="K4" s="13" t="s">
        <v>28</v>
      </c>
      <c r="L4" s="13" t="s">
        <v>29</v>
      </c>
      <c r="M4" s="13" t="s">
        <v>30</v>
      </c>
      <c r="N4" s="13" t="s">
        <v>31</v>
      </c>
      <c r="O4" s="13" t="s">
        <v>32</v>
      </c>
      <c r="P4" s="13" t="s">
        <v>33</v>
      </c>
      <c r="Q4" s="13" t="s">
        <v>34</v>
      </c>
      <c r="R4" s="13" t="s">
        <v>35</v>
      </c>
      <c r="S4" s="13" t="s">
        <v>62</v>
      </c>
      <c r="T4" s="13" t="s">
        <v>36</v>
      </c>
      <c r="U4" s="13" t="s">
        <v>37</v>
      </c>
      <c r="V4" s="13" t="s">
        <v>38</v>
      </c>
      <c r="W4" s="13" t="s">
        <v>39</v>
      </c>
      <c r="X4" s="13" t="s">
        <v>40</v>
      </c>
      <c r="Y4" s="13" t="s">
        <v>41</v>
      </c>
      <c r="Z4" s="13" t="s">
        <v>42</v>
      </c>
      <c r="AA4" s="13" t="s">
        <v>43</v>
      </c>
      <c r="AB4" s="13" t="s">
        <v>44</v>
      </c>
      <c r="AC4" s="13" t="s">
        <v>112</v>
      </c>
      <c r="AD4" s="13" t="s">
        <v>46</v>
      </c>
      <c r="AE4" s="13" t="s">
        <v>48</v>
      </c>
      <c r="AF4" s="13" t="s">
        <v>49</v>
      </c>
      <c r="AG4" s="13" t="s">
        <v>55</v>
      </c>
      <c r="AH4" s="13" t="s">
        <v>61</v>
      </c>
      <c r="AI4" s="66" t="s">
        <v>121</v>
      </c>
      <c r="AJ4" s="156" t="s">
        <v>224</v>
      </c>
      <c r="AK4" s="156" t="s">
        <v>283</v>
      </c>
      <c r="AL4" s="260" t="s">
        <v>335</v>
      </c>
      <c r="AM4" s="260" t="s">
        <v>362</v>
      </c>
    </row>
    <row r="5" spans="1:39" ht="15">
      <c r="A5" s="5" t="s">
        <v>1</v>
      </c>
      <c r="B5" s="8">
        <v>545740</v>
      </c>
      <c r="C5" s="8">
        <v>432160</v>
      </c>
      <c r="D5" s="8">
        <v>373800</v>
      </c>
      <c r="E5" s="8">
        <v>359180</v>
      </c>
      <c r="F5" s="8">
        <v>471320</v>
      </c>
      <c r="G5" s="8">
        <v>506190</v>
      </c>
      <c r="H5" s="8">
        <v>569170</v>
      </c>
      <c r="I5" s="8">
        <v>676560</v>
      </c>
      <c r="J5" s="8">
        <v>576630</v>
      </c>
      <c r="K5" s="8">
        <v>540290</v>
      </c>
      <c r="L5" s="8">
        <v>582820</v>
      </c>
      <c r="M5" s="8">
        <v>466480</v>
      </c>
      <c r="N5" s="8">
        <v>460700</v>
      </c>
      <c r="O5" s="8">
        <v>395110</v>
      </c>
      <c r="P5" s="8">
        <v>361580</v>
      </c>
      <c r="Q5" s="8">
        <v>389820</v>
      </c>
      <c r="R5" s="8">
        <v>368751</v>
      </c>
      <c r="S5" s="8">
        <v>398642.8</v>
      </c>
      <c r="T5" s="8">
        <v>383622</v>
      </c>
      <c r="U5" s="8">
        <v>338583</v>
      </c>
      <c r="V5" s="8">
        <v>391580</v>
      </c>
      <c r="W5" s="8">
        <v>414000</v>
      </c>
      <c r="X5" s="8">
        <v>426100</v>
      </c>
      <c r="Y5" s="8">
        <v>415660</v>
      </c>
      <c r="Z5" s="8">
        <v>420400</v>
      </c>
      <c r="AA5" s="8">
        <v>419660</v>
      </c>
      <c r="AB5" s="8">
        <v>314720</v>
      </c>
      <c r="AC5" s="8">
        <v>232439.88000552414</v>
      </c>
      <c r="AD5" s="8">
        <v>270546</v>
      </c>
      <c r="AE5" s="8">
        <v>280644</v>
      </c>
      <c r="AF5" s="8">
        <v>264304</v>
      </c>
      <c r="AG5" s="8">
        <v>271415</v>
      </c>
      <c r="AH5" s="9">
        <v>245277</v>
      </c>
      <c r="AI5" s="72">
        <v>253627</v>
      </c>
      <c r="AJ5" s="62">
        <v>254857</v>
      </c>
      <c r="AK5" s="62">
        <v>263164.3026629442</v>
      </c>
      <c r="AL5" s="62">
        <v>285297</v>
      </c>
      <c r="AM5" s="62">
        <f>+AM6+AM7</f>
        <v>225042</v>
      </c>
    </row>
    <row r="6" spans="1:39" ht="15">
      <c r="A6" s="5" t="s">
        <v>225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>
        <v>416430</v>
      </c>
      <c r="Y6" s="8">
        <v>403750</v>
      </c>
      <c r="Z6" s="8">
        <v>408520</v>
      </c>
      <c r="AA6" s="8">
        <v>404716</v>
      </c>
      <c r="AB6" s="8">
        <v>298553</v>
      </c>
      <c r="AC6" s="8">
        <v>221564.43000552413</v>
      </c>
      <c r="AD6" s="8">
        <v>258100</v>
      </c>
      <c r="AE6" s="8">
        <v>265246</v>
      </c>
      <c r="AF6" s="8">
        <v>246951</v>
      </c>
      <c r="AG6" s="8">
        <v>257060</v>
      </c>
      <c r="AH6" s="9">
        <v>228587</v>
      </c>
      <c r="AI6" s="62">
        <v>238410</v>
      </c>
      <c r="AJ6" s="62">
        <v>236122</v>
      </c>
      <c r="AK6" s="62">
        <v>241160</v>
      </c>
      <c r="AL6" s="62">
        <v>257786</v>
      </c>
      <c r="AM6" s="62">
        <v>205189</v>
      </c>
    </row>
    <row r="7" spans="1:39" ht="15">
      <c r="A7" s="5" t="s">
        <v>99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>
        <v>9670</v>
      </c>
      <c r="Y7" s="8">
        <v>11910</v>
      </c>
      <c r="Z7" s="8">
        <v>11880</v>
      </c>
      <c r="AA7" s="8">
        <v>14944</v>
      </c>
      <c r="AB7" s="8">
        <v>16167</v>
      </c>
      <c r="AC7" s="8">
        <v>10875.45</v>
      </c>
      <c r="AD7" s="8">
        <v>12446</v>
      </c>
      <c r="AE7" s="8">
        <v>15398</v>
      </c>
      <c r="AF7" s="8">
        <v>17353</v>
      </c>
      <c r="AG7" s="8">
        <v>14355</v>
      </c>
      <c r="AH7" s="9">
        <v>16690</v>
      </c>
      <c r="AI7" s="62">
        <v>15217</v>
      </c>
      <c r="AJ7" s="62">
        <v>18735</v>
      </c>
      <c r="AK7" s="62">
        <v>22004</v>
      </c>
      <c r="AL7" s="62">
        <v>27511</v>
      </c>
      <c r="AM7" s="62">
        <v>19853</v>
      </c>
    </row>
    <row r="8" spans="1:39" ht="15">
      <c r="A8" s="5" t="s">
        <v>2</v>
      </c>
      <c r="B8" s="8">
        <v>92380</v>
      </c>
      <c r="C8" s="8">
        <v>80110</v>
      </c>
      <c r="D8" s="8">
        <v>68330</v>
      </c>
      <c r="E8" s="8">
        <v>84850</v>
      </c>
      <c r="F8" s="8">
        <v>96250</v>
      </c>
      <c r="G8" s="8">
        <v>84920</v>
      </c>
      <c r="H8" s="8">
        <v>63860</v>
      </c>
      <c r="I8" s="8">
        <v>55510</v>
      </c>
      <c r="J8" s="8">
        <v>60710</v>
      </c>
      <c r="K8" s="8">
        <v>68690</v>
      </c>
      <c r="L8" s="8">
        <v>78300</v>
      </c>
      <c r="M8" s="8">
        <v>76540</v>
      </c>
      <c r="N8" s="8">
        <v>63600</v>
      </c>
      <c r="O8" s="8">
        <v>68190</v>
      </c>
      <c r="P8" s="8">
        <v>57930</v>
      </c>
      <c r="Q8" s="8">
        <v>65060</v>
      </c>
      <c r="R8" s="8">
        <v>80868</v>
      </c>
      <c r="S8" s="8">
        <v>104369.2</v>
      </c>
      <c r="T8" s="8">
        <v>74889</v>
      </c>
      <c r="U8" s="8">
        <v>79402</v>
      </c>
      <c r="V8" s="8">
        <v>88701</v>
      </c>
      <c r="W8" s="8">
        <v>89610</v>
      </c>
      <c r="X8" s="8">
        <v>93250</v>
      </c>
      <c r="Y8" s="8">
        <v>104620</v>
      </c>
      <c r="Z8" s="8">
        <v>122580</v>
      </c>
      <c r="AA8" s="8">
        <v>76680</v>
      </c>
      <c r="AB8" s="8">
        <v>90190</v>
      </c>
      <c r="AC8" s="8">
        <v>82471.43000008323</v>
      </c>
      <c r="AD8" s="8">
        <v>97936</v>
      </c>
      <c r="AE8" s="8">
        <v>101101</v>
      </c>
      <c r="AF8" s="8">
        <v>75873</v>
      </c>
      <c r="AG8" s="8">
        <v>105643</v>
      </c>
      <c r="AH8" s="9">
        <v>100936</v>
      </c>
      <c r="AI8" s="62">
        <v>126833</v>
      </c>
      <c r="AJ8" s="62">
        <v>136339</v>
      </c>
      <c r="AK8" s="62">
        <v>90449.06632805445</v>
      </c>
      <c r="AL8" s="62">
        <v>107805</v>
      </c>
      <c r="AM8" s="62">
        <v>136818</v>
      </c>
    </row>
    <row r="9" spans="1:39" ht="15">
      <c r="A9" s="5" t="s">
        <v>5</v>
      </c>
      <c r="B9" s="8">
        <v>116190</v>
      </c>
      <c r="C9" s="8">
        <v>125530</v>
      </c>
      <c r="D9" s="8">
        <v>107130</v>
      </c>
      <c r="E9" s="8">
        <v>117950</v>
      </c>
      <c r="F9" s="8">
        <v>138370</v>
      </c>
      <c r="G9" s="8">
        <v>130520</v>
      </c>
      <c r="H9" s="8">
        <v>104740</v>
      </c>
      <c r="I9" s="8">
        <v>86680</v>
      </c>
      <c r="J9" s="8">
        <v>90310</v>
      </c>
      <c r="K9" s="8">
        <v>124650</v>
      </c>
      <c r="L9" s="8">
        <v>101130</v>
      </c>
      <c r="M9" s="8">
        <v>99590</v>
      </c>
      <c r="N9" s="8">
        <v>107330</v>
      </c>
      <c r="O9" s="8">
        <v>105960</v>
      </c>
      <c r="P9" s="8">
        <v>104860</v>
      </c>
      <c r="Q9" s="8">
        <v>103541</v>
      </c>
      <c r="R9" s="8">
        <v>98628</v>
      </c>
      <c r="S9" s="8">
        <v>86521.6</v>
      </c>
      <c r="T9" s="8">
        <v>100342</v>
      </c>
      <c r="U9" s="8">
        <v>73284</v>
      </c>
      <c r="V9" s="8">
        <v>69275</v>
      </c>
      <c r="W9" s="8">
        <v>82550</v>
      </c>
      <c r="X9" s="8">
        <v>87270</v>
      </c>
      <c r="Y9" s="8">
        <v>109600</v>
      </c>
      <c r="Z9" s="8">
        <v>119320</v>
      </c>
      <c r="AA9" s="8">
        <v>134280</v>
      </c>
      <c r="AB9" s="8">
        <v>123560</v>
      </c>
      <c r="AC9" s="8">
        <v>126236.37999462427</v>
      </c>
      <c r="AD9" s="8">
        <v>134706</v>
      </c>
      <c r="AE9" s="8">
        <v>128277</v>
      </c>
      <c r="AF9" s="8">
        <v>122547</v>
      </c>
      <c r="AG9" s="8">
        <v>119819</v>
      </c>
      <c r="AH9" s="9">
        <v>139268</v>
      </c>
      <c r="AI9" s="62">
        <v>142826</v>
      </c>
      <c r="AJ9" s="62">
        <v>117418</v>
      </c>
      <c r="AK9" s="62">
        <v>125200.30586012563</v>
      </c>
      <c r="AL9" s="62">
        <v>101740</v>
      </c>
      <c r="AM9" s="62">
        <f>+AM10+AM11</f>
        <v>94668</v>
      </c>
    </row>
    <row r="10" spans="1:39" ht="15">
      <c r="A10" s="5" t="s">
        <v>126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9">
        <v>110233</v>
      </c>
      <c r="AI10" s="62">
        <v>106347</v>
      </c>
      <c r="AJ10" s="62">
        <v>92378</v>
      </c>
      <c r="AK10" s="62">
        <v>117600.13877505039</v>
      </c>
      <c r="AL10" s="62">
        <v>92536</v>
      </c>
      <c r="AM10" s="62">
        <v>86421</v>
      </c>
    </row>
    <row r="11" spans="1:39" ht="15">
      <c r="A11" s="5" t="s">
        <v>127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9">
        <v>29035</v>
      </c>
      <c r="AI11" s="62">
        <v>36479</v>
      </c>
      <c r="AJ11" s="62">
        <v>25040</v>
      </c>
      <c r="AK11" s="62">
        <v>7600.167085075242</v>
      </c>
      <c r="AL11" s="62">
        <v>9204</v>
      </c>
      <c r="AM11" s="62">
        <v>8247</v>
      </c>
    </row>
    <row r="12" spans="1:39" ht="15">
      <c r="A12" s="5" t="s">
        <v>6</v>
      </c>
      <c r="B12" s="8">
        <v>40840</v>
      </c>
      <c r="C12" s="8">
        <v>31400</v>
      </c>
      <c r="D12" s="8">
        <v>36960</v>
      </c>
      <c r="E12" s="8">
        <v>30430</v>
      </c>
      <c r="F12" s="8">
        <v>39880</v>
      </c>
      <c r="G12" s="8">
        <v>38520</v>
      </c>
      <c r="H12" s="8">
        <v>32020</v>
      </c>
      <c r="I12" s="8">
        <v>37270</v>
      </c>
      <c r="J12" s="8">
        <v>38900</v>
      </c>
      <c r="K12" s="8">
        <v>42990</v>
      </c>
      <c r="L12" s="8">
        <v>32590</v>
      </c>
      <c r="M12" s="8">
        <v>29750</v>
      </c>
      <c r="N12" s="8">
        <v>31760</v>
      </c>
      <c r="O12" s="8">
        <v>29080</v>
      </c>
      <c r="P12" s="8">
        <v>30360</v>
      </c>
      <c r="Q12" s="8">
        <v>33930</v>
      </c>
      <c r="R12" s="8">
        <v>32030</v>
      </c>
      <c r="S12" s="8">
        <v>25747.8</v>
      </c>
      <c r="T12" s="8">
        <v>26702</v>
      </c>
      <c r="U12" s="8">
        <v>14696</v>
      </c>
      <c r="V12" s="8">
        <v>25768</v>
      </c>
      <c r="W12" s="8">
        <v>28550</v>
      </c>
      <c r="X12" s="8">
        <v>27980</v>
      </c>
      <c r="Y12" s="8">
        <v>28230</v>
      </c>
      <c r="Z12" s="8">
        <v>24900</v>
      </c>
      <c r="AA12" s="8">
        <v>25030</v>
      </c>
      <c r="AB12" s="8">
        <v>27980</v>
      </c>
      <c r="AC12" s="8">
        <v>21764.9</v>
      </c>
      <c r="AD12" s="8">
        <v>20960</v>
      </c>
      <c r="AE12" s="8">
        <v>23680</v>
      </c>
      <c r="AF12" s="8">
        <v>24527</v>
      </c>
      <c r="AG12" s="8">
        <v>25121</v>
      </c>
      <c r="AH12" s="9">
        <v>23991</v>
      </c>
      <c r="AI12" s="62">
        <v>21000</v>
      </c>
      <c r="AJ12" s="62">
        <v>22398</v>
      </c>
      <c r="AK12" s="62">
        <v>23714</v>
      </c>
      <c r="AL12" s="62">
        <f>+'[1]C1'!$C$16</f>
        <v>26540</v>
      </c>
      <c r="AM12" s="62">
        <v>20937</v>
      </c>
    </row>
    <row r="13" spans="1:39" ht="15">
      <c r="A13" s="5" t="s">
        <v>3</v>
      </c>
      <c r="B13" s="8">
        <v>48620</v>
      </c>
      <c r="C13" s="8">
        <v>45960</v>
      </c>
      <c r="D13" s="8">
        <v>57480</v>
      </c>
      <c r="E13" s="8">
        <v>38160</v>
      </c>
      <c r="F13" s="8">
        <v>33150</v>
      </c>
      <c r="G13" s="8">
        <v>35040</v>
      </c>
      <c r="H13" s="8">
        <v>22720</v>
      </c>
      <c r="I13" s="8">
        <v>16370</v>
      </c>
      <c r="J13" s="8">
        <v>24070</v>
      </c>
      <c r="K13" s="8">
        <v>24590</v>
      </c>
      <c r="L13" s="8">
        <v>26320</v>
      </c>
      <c r="M13" s="8">
        <v>31710</v>
      </c>
      <c r="N13" s="8">
        <v>28390</v>
      </c>
      <c r="O13" s="8">
        <v>22920</v>
      </c>
      <c r="P13" s="8">
        <v>28180</v>
      </c>
      <c r="Q13" s="8">
        <v>25175</v>
      </c>
      <c r="R13" s="8">
        <v>23340</v>
      </c>
      <c r="S13" s="8">
        <v>21945</v>
      </c>
      <c r="T13" s="8">
        <v>26632</v>
      </c>
      <c r="U13" s="8">
        <v>26502</v>
      </c>
      <c r="V13" s="8">
        <v>17208</v>
      </c>
      <c r="W13" s="8">
        <v>15370</v>
      </c>
      <c r="X13" s="8">
        <v>17450</v>
      </c>
      <c r="Y13" s="8">
        <v>17530</v>
      </c>
      <c r="Z13" s="8">
        <v>11630</v>
      </c>
      <c r="AA13" s="8">
        <v>21530</v>
      </c>
      <c r="AB13" s="8">
        <v>29060</v>
      </c>
      <c r="AC13" s="8">
        <v>18540.36</v>
      </c>
      <c r="AD13" s="8">
        <v>20623</v>
      </c>
      <c r="AE13" s="8">
        <v>18513</v>
      </c>
      <c r="AF13" s="8">
        <v>16854</v>
      </c>
      <c r="AG13" s="8">
        <v>20184</v>
      </c>
      <c r="AH13" s="9">
        <v>14806</v>
      </c>
      <c r="AI13" s="72">
        <v>13202</v>
      </c>
      <c r="AJ13" s="62">
        <v>15677</v>
      </c>
      <c r="AK13" s="62">
        <v>8809.329230091855</v>
      </c>
      <c r="AL13" s="62">
        <v>18330</v>
      </c>
      <c r="AM13" s="62">
        <f>+AM14+AM15</f>
        <v>13574</v>
      </c>
    </row>
    <row r="14" spans="1:39" ht="15">
      <c r="A14" s="5" t="s">
        <v>100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X14" s="8">
        <v>11659</v>
      </c>
      <c r="Y14" s="8">
        <v>14169</v>
      </c>
      <c r="Z14" s="8">
        <v>9379</v>
      </c>
      <c r="AA14" s="8">
        <v>16144</v>
      </c>
      <c r="AB14" s="8">
        <v>23239</v>
      </c>
      <c r="AC14" s="8">
        <v>12016.7</v>
      </c>
      <c r="AD14" s="8">
        <v>13378</v>
      </c>
      <c r="AE14" s="8">
        <v>13852</v>
      </c>
      <c r="AF14" s="8">
        <v>13446</v>
      </c>
      <c r="AG14" s="8">
        <v>17439</v>
      </c>
      <c r="AH14" s="9">
        <v>11411</v>
      </c>
      <c r="AI14" s="62">
        <v>9591</v>
      </c>
      <c r="AJ14" s="62">
        <v>12289</v>
      </c>
      <c r="AK14" s="62">
        <v>5800.0362881122655</v>
      </c>
      <c r="AL14" s="62">
        <v>10268</v>
      </c>
      <c r="AM14" s="62">
        <v>9414</v>
      </c>
    </row>
    <row r="15" spans="1:39" ht="15">
      <c r="A15" s="5" t="s">
        <v>101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>
        <v>5791</v>
      </c>
      <c r="Y15" s="8">
        <v>3361</v>
      </c>
      <c r="Z15" s="8">
        <v>2251</v>
      </c>
      <c r="AA15" s="8">
        <v>5386</v>
      </c>
      <c r="AB15" s="8">
        <v>5821</v>
      </c>
      <c r="AC15" s="8">
        <v>6523.66</v>
      </c>
      <c r="AD15" s="8">
        <v>7245</v>
      </c>
      <c r="AE15" s="8">
        <v>4661</v>
      </c>
      <c r="AF15" s="8">
        <v>3408</v>
      </c>
      <c r="AG15" s="8">
        <v>2745</v>
      </c>
      <c r="AH15" s="9">
        <v>3395</v>
      </c>
      <c r="AI15" s="62">
        <v>3611</v>
      </c>
      <c r="AJ15" s="62">
        <v>3388</v>
      </c>
      <c r="AK15" s="62">
        <v>3009.292941979589</v>
      </c>
      <c r="AL15" s="62">
        <v>8062</v>
      </c>
      <c r="AM15" s="62">
        <v>4160</v>
      </c>
    </row>
    <row r="16" spans="1:39" ht="17.25">
      <c r="A16" s="5" t="s">
        <v>63</v>
      </c>
      <c r="B16" s="8">
        <v>8250</v>
      </c>
      <c r="C16" s="8">
        <v>8770</v>
      </c>
      <c r="D16" s="8">
        <v>5490</v>
      </c>
      <c r="E16" s="8">
        <v>4890</v>
      </c>
      <c r="F16" s="8">
        <v>3390</v>
      </c>
      <c r="G16" s="8">
        <v>5030</v>
      </c>
      <c r="H16" s="8">
        <v>4670</v>
      </c>
      <c r="I16" s="8">
        <v>2380</v>
      </c>
      <c r="J16" s="8">
        <v>2100</v>
      </c>
      <c r="K16" s="8">
        <v>2870</v>
      </c>
      <c r="L16" s="8">
        <v>2287</v>
      </c>
      <c r="M16" s="8">
        <v>2900</v>
      </c>
      <c r="N16" s="8">
        <v>2550</v>
      </c>
      <c r="O16" s="8">
        <v>1220</v>
      </c>
      <c r="P16" s="8">
        <v>470</v>
      </c>
      <c r="Q16" s="8">
        <v>881</v>
      </c>
      <c r="R16" s="8">
        <v>839</v>
      </c>
      <c r="S16" s="8">
        <v>2182.9</v>
      </c>
      <c r="T16" s="8">
        <v>1048</v>
      </c>
      <c r="U16" s="8">
        <v>1360</v>
      </c>
      <c r="V16" s="8">
        <v>1158</v>
      </c>
      <c r="W16" s="8">
        <v>1167</v>
      </c>
      <c r="X16" s="8">
        <v>78</v>
      </c>
      <c r="Y16" s="8">
        <v>47</v>
      </c>
      <c r="Z16" s="8">
        <v>47</v>
      </c>
      <c r="AA16" s="8">
        <v>575</v>
      </c>
      <c r="AB16" s="8">
        <v>667</v>
      </c>
      <c r="AC16" s="8">
        <v>1685</v>
      </c>
      <c r="AD16" s="8">
        <v>1117</v>
      </c>
      <c r="AE16" s="8">
        <v>2135</v>
      </c>
      <c r="AF16" s="8">
        <v>1458</v>
      </c>
      <c r="AG16" s="8">
        <v>149</v>
      </c>
      <c r="AH16" s="9">
        <v>404</v>
      </c>
      <c r="AI16" s="62">
        <v>818</v>
      </c>
      <c r="AJ16" s="62">
        <v>818</v>
      </c>
      <c r="AK16" s="62">
        <v>1145.7185802209274</v>
      </c>
      <c r="AL16" s="62">
        <v>855</v>
      </c>
      <c r="AM16" s="62"/>
    </row>
    <row r="17" spans="1:39" ht="15">
      <c r="A17" s="5" t="s">
        <v>59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X17" s="8">
        <v>11023</v>
      </c>
      <c r="Y17" s="8">
        <v>8048</v>
      </c>
      <c r="Z17" s="8">
        <v>8048</v>
      </c>
      <c r="AA17" s="8">
        <v>8720</v>
      </c>
      <c r="AB17" s="8">
        <v>8279</v>
      </c>
      <c r="AC17" s="8">
        <v>20006.5</v>
      </c>
      <c r="AD17" s="8">
        <v>19243</v>
      </c>
      <c r="AE17" s="8">
        <v>17907</v>
      </c>
      <c r="AF17" s="8">
        <v>20964</v>
      </c>
      <c r="AG17" s="8">
        <v>23988</v>
      </c>
      <c r="AH17" s="9">
        <v>19363</v>
      </c>
      <c r="AI17" s="62">
        <v>20878</v>
      </c>
      <c r="AJ17" s="62">
        <v>20134</v>
      </c>
      <c r="AK17" s="62">
        <v>22502.411524013005</v>
      </c>
      <c r="AL17" s="62">
        <v>24070</v>
      </c>
      <c r="AM17" s="62">
        <v>20122</v>
      </c>
    </row>
    <row r="18" spans="1:39" ht="15">
      <c r="A18" s="5" t="s">
        <v>98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>
        <v>1467.66</v>
      </c>
      <c r="AD18" s="8"/>
      <c r="AE18" s="8">
        <v>4420</v>
      </c>
      <c r="AF18" s="8">
        <v>1998</v>
      </c>
      <c r="AG18" s="8">
        <v>2406</v>
      </c>
      <c r="AH18" s="9">
        <v>1779</v>
      </c>
      <c r="AJ18" s="9"/>
      <c r="AM18" s="62"/>
    </row>
    <row r="19" spans="1:39" ht="15">
      <c r="A19" s="5" t="s">
        <v>7</v>
      </c>
      <c r="B19" s="8">
        <v>110700</v>
      </c>
      <c r="C19" s="8">
        <v>117740</v>
      </c>
      <c r="D19" s="8">
        <v>121520</v>
      </c>
      <c r="E19" s="8">
        <v>86410</v>
      </c>
      <c r="F19" s="8">
        <v>84540</v>
      </c>
      <c r="G19" s="8">
        <v>83040</v>
      </c>
      <c r="H19" s="8">
        <v>89830</v>
      </c>
      <c r="I19" s="8">
        <v>85660</v>
      </c>
      <c r="J19" s="8">
        <v>75670</v>
      </c>
      <c r="K19" s="8">
        <v>63400</v>
      </c>
      <c r="L19" s="8">
        <v>68560</v>
      </c>
      <c r="M19" s="8">
        <v>88440</v>
      </c>
      <c r="N19" s="8">
        <v>70010</v>
      </c>
      <c r="O19" s="8">
        <v>46710</v>
      </c>
      <c r="P19" s="8">
        <v>44330</v>
      </c>
      <c r="Q19" s="8">
        <v>46579</v>
      </c>
      <c r="R19" s="8">
        <v>49353</v>
      </c>
      <c r="S19" s="8">
        <v>30252</v>
      </c>
      <c r="T19" s="8">
        <v>38694</v>
      </c>
      <c r="U19" s="8">
        <v>29058</v>
      </c>
      <c r="V19" s="8">
        <v>31386</v>
      </c>
      <c r="W19" s="8">
        <v>35620</v>
      </c>
      <c r="X19" s="8">
        <v>28190</v>
      </c>
      <c r="Y19" s="8">
        <v>25870</v>
      </c>
      <c r="Z19" s="8">
        <v>26500</v>
      </c>
      <c r="AA19" s="8">
        <v>23540</v>
      </c>
      <c r="AB19" s="8">
        <v>25650</v>
      </c>
      <c r="AC19" s="8">
        <v>11671.549999348816</v>
      </c>
      <c r="AD19" s="8">
        <v>11965</v>
      </c>
      <c r="AE19" s="8">
        <v>16718</v>
      </c>
      <c r="AF19" s="8">
        <v>13512</v>
      </c>
      <c r="AG19" s="8">
        <v>12532</v>
      </c>
      <c r="AH19" s="9">
        <v>6428</v>
      </c>
      <c r="AI19" s="62">
        <v>11050</v>
      </c>
      <c r="AJ19" s="62">
        <v>14670</v>
      </c>
      <c r="AK19" s="62">
        <v>13685.232369016361</v>
      </c>
      <c r="AL19" s="62">
        <v>11174</v>
      </c>
      <c r="AM19" s="62">
        <v>11545</v>
      </c>
    </row>
    <row r="20" spans="1:39" ht="15" hidden="1">
      <c r="A20" s="5" t="s">
        <v>145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9">
        <v>4213</v>
      </c>
      <c r="AI20" s="62">
        <v>9837</v>
      </c>
      <c r="AJ20" s="9"/>
      <c r="AK20" s="62"/>
      <c r="AM20" s="62">
        <v>1540</v>
      </c>
    </row>
    <row r="21" spans="1:39" ht="15" hidden="1">
      <c r="A21" s="5" t="s">
        <v>137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9">
        <v>2215</v>
      </c>
      <c r="AI21" s="62">
        <v>1213</v>
      </c>
      <c r="AK21" s="62"/>
      <c r="AM21" s="62">
        <v>275</v>
      </c>
    </row>
    <row r="22" spans="1:39" ht="15">
      <c r="A22" s="5" t="s">
        <v>8</v>
      </c>
      <c r="B22" s="8">
        <v>52950</v>
      </c>
      <c r="C22" s="8">
        <v>47660</v>
      </c>
      <c r="D22" s="8">
        <v>38860</v>
      </c>
      <c r="E22" s="8">
        <v>23050</v>
      </c>
      <c r="F22" s="8">
        <v>23730</v>
      </c>
      <c r="G22" s="8">
        <v>36360</v>
      </c>
      <c r="H22" s="8">
        <v>37270</v>
      </c>
      <c r="I22" s="8">
        <v>46330</v>
      </c>
      <c r="J22" s="8">
        <v>32750</v>
      </c>
      <c r="K22" s="8">
        <v>14690</v>
      </c>
      <c r="L22" s="8">
        <v>13930</v>
      </c>
      <c r="M22" s="8">
        <v>14870</v>
      </c>
      <c r="N22" s="8">
        <v>18970</v>
      </c>
      <c r="O22" s="8">
        <v>13370</v>
      </c>
      <c r="P22" s="8">
        <v>10250</v>
      </c>
      <c r="Q22" s="8">
        <v>10735</v>
      </c>
      <c r="R22" s="8">
        <v>10787</v>
      </c>
      <c r="S22" s="8">
        <v>5347.5</v>
      </c>
      <c r="T22" s="8">
        <v>5059</v>
      </c>
      <c r="U22" s="8">
        <v>3170</v>
      </c>
      <c r="V22" s="8">
        <v>2192</v>
      </c>
      <c r="W22" s="8">
        <v>1320</v>
      </c>
      <c r="X22" s="8">
        <v>1100</v>
      </c>
      <c r="Y22" s="8">
        <v>910</v>
      </c>
      <c r="Z22" s="8">
        <v>1020</v>
      </c>
      <c r="AA22" s="8">
        <v>1160</v>
      </c>
      <c r="AB22" s="8">
        <v>1150</v>
      </c>
      <c r="AC22" s="8">
        <v>914.10000000149</v>
      </c>
      <c r="AD22" s="8">
        <v>940</v>
      </c>
      <c r="AE22" s="8">
        <v>955</v>
      </c>
      <c r="AF22" s="8">
        <v>1222</v>
      </c>
      <c r="AG22" s="8">
        <v>1321</v>
      </c>
      <c r="AH22" s="9">
        <v>1013</v>
      </c>
      <c r="AI22" s="62">
        <v>1168</v>
      </c>
      <c r="AJ22" s="62">
        <v>1061</v>
      </c>
      <c r="AK22" s="62">
        <v>941.9974989808247</v>
      </c>
      <c r="AL22" s="62">
        <v>924</v>
      </c>
      <c r="AM22" s="62">
        <v>1540</v>
      </c>
    </row>
    <row r="23" spans="1:40" ht="15">
      <c r="A23" s="5" t="s">
        <v>9</v>
      </c>
      <c r="B23" s="8">
        <v>20570</v>
      </c>
      <c r="C23" s="8">
        <v>16230</v>
      </c>
      <c r="D23" s="8">
        <v>10110</v>
      </c>
      <c r="E23" s="8">
        <v>7810</v>
      </c>
      <c r="F23" s="8">
        <v>11920</v>
      </c>
      <c r="G23" s="8">
        <v>11320</v>
      </c>
      <c r="H23" s="8">
        <v>12610</v>
      </c>
      <c r="I23" s="8">
        <v>14790</v>
      </c>
      <c r="J23" s="8">
        <v>14160</v>
      </c>
      <c r="K23" s="8">
        <v>7830</v>
      </c>
      <c r="L23" s="8">
        <v>8670</v>
      </c>
      <c r="M23" s="8">
        <v>12150</v>
      </c>
      <c r="N23" s="8">
        <v>12880</v>
      </c>
      <c r="O23" s="8">
        <v>10740</v>
      </c>
      <c r="P23" s="8">
        <v>8510</v>
      </c>
      <c r="Q23" s="8">
        <v>9476</v>
      </c>
      <c r="R23" s="8">
        <v>9319</v>
      </c>
      <c r="S23" s="8">
        <v>6895</v>
      </c>
      <c r="T23" s="8">
        <v>4364</v>
      </c>
      <c r="U23" s="8">
        <v>2266</v>
      </c>
      <c r="V23" s="8">
        <v>3684</v>
      </c>
      <c r="W23" s="8">
        <v>4230</v>
      </c>
      <c r="X23" s="8">
        <v>3240</v>
      </c>
      <c r="Y23" s="8">
        <v>3840</v>
      </c>
      <c r="Z23" s="8">
        <v>3690</v>
      </c>
      <c r="AA23" s="8">
        <v>3090</v>
      </c>
      <c r="AB23" s="8">
        <v>3960</v>
      </c>
      <c r="AC23" s="8">
        <v>3039.400000000001</v>
      </c>
      <c r="AD23" s="8">
        <v>3090</v>
      </c>
      <c r="AE23" s="8">
        <v>1888</v>
      </c>
      <c r="AF23" s="8">
        <v>1885</v>
      </c>
      <c r="AG23" s="8">
        <v>1981</v>
      </c>
      <c r="AH23" s="9">
        <v>1334</v>
      </c>
      <c r="AI23" s="62">
        <v>2286</v>
      </c>
      <c r="AJ23" s="62">
        <v>679</v>
      </c>
      <c r="AK23" s="62">
        <v>254.29289053089948</v>
      </c>
      <c r="AL23" s="62">
        <v>409</v>
      </c>
      <c r="AM23" s="62">
        <v>275</v>
      </c>
      <c r="AN23" s="296"/>
    </row>
    <row r="24" spans="1:39" ht="15">
      <c r="A24" s="5" t="s">
        <v>10</v>
      </c>
      <c r="B24" s="8">
        <v>18200</v>
      </c>
      <c r="C24" s="8">
        <v>17530</v>
      </c>
      <c r="D24" s="8">
        <v>12120</v>
      </c>
      <c r="E24" s="8">
        <v>9710</v>
      </c>
      <c r="F24" s="8">
        <v>9600</v>
      </c>
      <c r="G24" s="8">
        <v>6460</v>
      </c>
      <c r="H24" s="8">
        <v>8090</v>
      </c>
      <c r="I24" s="8">
        <v>6070</v>
      </c>
      <c r="J24" s="8">
        <v>6180</v>
      </c>
      <c r="K24" s="8">
        <v>6550</v>
      </c>
      <c r="L24" s="8">
        <v>6040</v>
      </c>
      <c r="M24" s="8">
        <v>5920</v>
      </c>
      <c r="N24" s="8">
        <v>6260</v>
      </c>
      <c r="O24" s="8">
        <v>5830</v>
      </c>
      <c r="P24" s="8">
        <v>3640</v>
      </c>
      <c r="Q24" s="8">
        <v>3468</v>
      </c>
      <c r="R24" s="8">
        <v>4534</v>
      </c>
      <c r="S24" s="8">
        <v>2576</v>
      </c>
      <c r="T24" s="8">
        <v>3467</v>
      </c>
      <c r="U24" s="8">
        <v>1813</v>
      </c>
      <c r="V24" s="8">
        <v>2012</v>
      </c>
      <c r="W24" s="8">
        <v>2397</v>
      </c>
      <c r="X24" s="8">
        <v>1182</v>
      </c>
      <c r="Y24" s="8">
        <v>1297</v>
      </c>
      <c r="Z24" s="8">
        <v>1397</v>
      </c>
      <c r="AA24" s="8">
        <v>1414</v>
      </c>
      <c r="AB24" s="8">
        <v>1557</v>
      </c>
      <c r="AC24" s="8">
        <v>1521.6500000163905</v>
      </c>
      <c r="AD24" s="8">
        <v>1262</v>
      </c>
      <c r="AE24" s="8">
        <v>2752</v>
      </c>
      <c r="AF24" s="8">
        <v>2481</v>
      </c>
      <c r="AG24" s="8">
        <v>1109</v>
      </c>
      <c r="AH24" s="9">
        <v>1815</v>
      </c>
      <c r="AI24" s="62">
        <v>1725</v>
      </c>
      <c r="AJ24" s="62">
        <v>674</v>
      </c>
      <c r="AK24" s="62">
        <v>563.9992239065002</v>
      </c>
      <c r="AL24" s="62">
        <v>1281</v>
      </c>
      <c r="AM24" s="62"/>
    </row>
    <row r="25" spans="1:39" ht="15">
      <c r="A25" s="5" t="s">
        <v>11</v>
      </c>
      <c r="B25" s="8"/>
      <c r="C25" s="8"/>
      <c r="D25" s="8"/>
      <c r="E25" s="8"/>
      <c r="F25" s="8"/>
      <c r="G25" s="8">
        <v>3640</v>
      </c>
      <c r="H25" s="8">
        <v>4560</v>
      </c>
      <c r="I25" s="8">
        <v>3750</v>
      </c>
      <c r="J25" s="8">
        <v>5300</v>
      </c>
      <c r="K25" s="8">
        <v>3490</v>
      </c>
      <c r="L25" s="8">
        <v>2925</v>
      </c>
      <c r="M25" s="8">
        <v>3140</v>
      </c>
      <c r="N25" s="8">
        <v>2380</v>
      </c>
      <c r="O25" s="8">
        <v>2350</v>
      </c>
      <c r="P25" s="8">
        <v>1910</v>
      </c>
      <c r="Q25" s="8">
        <v>1680</v>
      </c>
      <c r="R25" s="8">
        <v>1218</v>
      </c>
      <c r="S25" s="8">
        <v>1382.9</v>
      </c>
      <c r="T25" s="8">
        <v>1099</v>
      </c>
      <c r="U25" s="8">
        <v>1335</v>
      </c>
      <c r="V25" s="8">
        <v>1138</v>
      </c>
      <c r="W25" s="8">
        <v>1550</v>
      </c>
      <c r="X25" s="8">
        <v>686</v>
      </c>
      <c r="Y25" s="8">
        <v>250</v>
      </c>
      <c r="Z25" s="8">
        <v>250</v>
      </c>
      <c r="AA25" s="8">
        <v>475</v>
      </c>
      <c r="AB25" s="8">
        <v>594</v>
      </c>
      <c r="AC25" s="8">
        <v>288.8000000000001</v>
      </c>
      <c r="AD25" s="8">
        <v>260</v>
      </c>
      <c r="AE25" s="8">
        <v>299</v>
      </c>
      <c r="AF25" s="8">
        <v>190</v>
      </c>
      <c r="AG25" s="8">
        <v>274</v>
      </c>
      <c r="AH25" s="9">
        <v>136</v>
      </c>
      <c r="AI25" s="62">
        <v>183</v>
      </c>
      <c r="AJ25" s="62">
        <v>199</v>
      </c>
      <c r="AK25" s="62">
        <v>70.20011264375202</v>
      </c>
      <c r="AL25" s="62">
        <v>337</v>
      </c>
      <c r="AM25" s="62"/>
    </row>
    <row r="26" spans="1:39" ht="15">
      <c r="A26" s="5" t="s">
        <v>12</v>
      </c>
      <c r="B26" s="8">
        <v>88760</v>
      </c>
      <c r="C26" s="8">
        <v>89920</v>
      </c>
      <c r="D26" s="8">
        <v>77410</v>
      </c>
      <c r="E26" s="8">
        <v>67160</v>
      </c>
      <c r="F26" s="8">
        <v>81370</v>
      </c>
      <c r="G26" s="8">
        <v>62870</v>
      </c>
      <c r="H26" s="8">
        <v>52650</v>
      </c>
      <c r="I26" s="8">
        <v>57700</v>
      </c>
      <c r="J26" s="8">
        <v>61950</v>
      </c>
      <c r="K26" s="8">
        <v>62680</v>
      </c>
      <c r="L26" s="8">
        <v>55140</v>
      </c>
      <c r="M26" s="8">
        <v>59330</v>
      </c>
      <c r="N26" s="8">
        <v>62380</v>
      </c>
      <c r="O26" s="8">
        <v>63450</v>
      </c>
      <c r="P26" s="8">
        <v>58490</v>
      </c>
      <c r="Q26" s="8">
        <v>57129</v>
      </c>
      <c r="R26" s="8">
        <v>59585</v>
      </c>
      <c r="S26" s="8">
        <v>80685.1</v>
      </c>
      <c r="T26" s="8">
        <v>56376</v>
      </c>
      <c r="U26" s="8">
        <v>60465</v>
      </c>
      <c r="V26" s="8">
        <v>59957</v>
      </c>
      <c r="W26" s="8">
        <v>63110</v>
      </c>
      <c r="X26" s="8">
        <v>61360</v>
      </c>
      <c r="Y26" s="8">
        <v>56000</v>
      </c>
      <c r="Z26" s="8">
        <v>59560</v>
      </c>
      <c r="AA26" s="8">
        <v>55620</v>
      </c>
      <c r="AB26" s="8">
        <v>63200</v>
      </c>
      <c r="AC26" s="8">
        <v>54899.51000780433</v>
      </c>
      <c r="AD26" s="8">
        <v>55976</v>
      </c>
      <c r="AE26" s="8">
        <v>45097</v>
      </c>
      <c r="AF26" s="8">
        <v>50771</v>
      </c>
      <c r="AG26" s="8">
        <v>53653</v>
      </c>
      <c r="AH26" s="9">
        <v>41534</v>
      </c>
      <c r="AI26" s="62">
        <v>49576</v>
      </c>
      <c r="AJ26" s="62">
        <v>48965</v>
      </c>
      <c r="AK26" s="62">
        <v>50526.337967409345</v>
      </c>
      <c r="AL26" s="62">
        <v>53485</v>
      </c>
      <c r="AM26" s="62">
        <v>54082</v>
      </c>
    </row>
    <row r="27" spans="1:39" ht="15">
      <c r="A27" s="5" t="s">
        <v>102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>
        <v>5.38</v>
      </c>
      <c r="AD27" s="8"/>
      <c r="AE27" s="8">
        <v>377</v>
      </c>
      <c r="AF27" s="8">
        <v>36</v>
      </c>
      <c r="AG27" s="8">
        <v>36</v>
      </c>
      <c r="AH27" s="9"/>
      <c r="AJ27" s="32"/>
      <c r="AM27" s="62"/>
    </row>
    <row r="28" spans="1:39" ht="15">
      <c r="A28" s="5" t="s">
        <v>13</v>
      </c>
      <c r="B28" s="8">
        <v>32410</v>
      </c>
      <c r="C28" s="8">
        <v>5120</v>
      </c>
      <c r="D28" s="8">
        <v>3420</v>
      </c>
      <c r="E28" s="8">
        <v>2900</v>
      </c>
      <c r="F28" s="8">
        <v>4920</v>
      </c>
      <c r="G28" s="8">
        <v>19970</v>
      </c>
      <c r="H28" s="8">
        <v>30070</v>
      </c>
      <c r="I28" s="8">
        <v>18830</v>
      </c>
      <c r="J28" s="8">
        <v>23250</v>
      </c>
      <c r="K28" s="8">
        <v>15000</v>
      </c>
      <c r="L28" s="8">
        <v>11820</v>
      </c>
      <c r="M28" s="8">
        <v>13540</v>
      </c>
      <c r="N28" s="8">
        <v>11840</v>
      </c>
      <c r="O28" s="8">
        <v>6510</v>
      </c>
      <c r="P28" s="8">
        <v>6800</v>
      </c>
      <c r="Q28" s="8">
        <v>6231</v>
      </c>
      <c r="R28" s="8">
        <v>3907</v>
      </c>
      <c r="S28" s="8">
        <v>785</v>
      </c>
      <c r="T28" s="8">
        <v>3542</v>
      </c>
      <c r="U28" s="8">
        <v>2929</v>
      </c>
      <c r="V28" s="8">
        <v>6359</v>
      </c>
      <c r="W28" s="8">
        <v>1800</v>
      </c>
      <c r="X28" s="8">
        <v>1530</v>
      </c>
      <c r="Y28" s="8">
        <v>1860</v>
      </c>
      <c r="Z28" s="8">
        <v>2200</v>
      </c>
      <c r="AA28" s="8">
        <v>1780</v>
      </c>
      <c r="AB28" s="8">
        <v>2660</v>
      </c>
      <c r="AC28" s="8">
        <v>3547.70000267706</v>
      </c>
      <c r="AD28" s="8">
        <v>3610</v>
      </c>
      <c r="AE28" s="8">
        <v>4356</v>
      </c>
      <c r="AF28" s="8">
        <v>3053</v>
      </c>
      <c r="AG28" s="8">
        <v>2652</v>
      </c>
      <c r="AH28" s="9">
        <v>3939</v>
      </c>
      <c r="AI28" s="62">
        <v>5219</v>
      </c>
      <c r="AJ28" s="62">
        <v>3846</v>
      </c>
      <c r="AK28" s="62">
        <v>3168.847718084543</v>
      </c>
      <c r="AL28" s="62">
        <v>2128</v>
      </c>
      <c r="AM28" s="62">
        <v>6817</v>
      </c>
    </row>
    <row r="29" spans="1:39" ht="15">
      <c r="A29" s="5" t="s">
        <v>14</v>
      </c>
      <c r="B29" s="8">
        <v>50360</v>
      </c>
      <c r="C29" s="8">
        <v>23880</v>
      </c>
      <c r="D29" s="8">
        <v>10320</v>
      </c>
      <c r="E29" s="8">
        <v>2730</v>
      </c>
      <c r="F29" s="8">
        <v>4230</v>
      </c>
      <c r="G29" s="8">
        <v>19160</v>
      </c>
      <c r="H29" s="8">
        <v>56980</v>
      </c>
      <c r="I29" s="8">
        <v>46940</v>
      </c>
      <c r="J29" s="8">
        <v>60290</v>
      </c>
      <c r="K29" s="8">
        <v>61120</v>
      </c>
      <c r="L29" s="8">
        <v>31950</v>
      </c>
      <c r="M29" s="8">
        <v>29480</v>
      </c>
      <c r="N29" s="8">
        <v>31570</v>
      </c>
      <c r="O29" s="8">
        <v>9530</v>
      </c>
      <c r="P29" s="8">
        <v>10150</v>
      </c>
      <c r="Q29" s="8">
        <v>10210</v>
      </c>
      <c r="R29" s="8">
        <v>17929</v>
      </c>
      <c r="S29" s="8">
        <v>11262.8</v>
      </c>
      <c r="T29" s="8">
        <v>20210</v>
      </c>
      <c r="U29" s="8">
        <v>31995</v>
      </c>
      <c r="V29" s="8">
        <v>19301</v>
      </c>
      <c r="W29" s="8">
        <v>22800</v>
      </c>
      <c r="X29" s="8">
        <v>750</v>
      </c>
      <c r="Y29" s="8">
        <v>5350</v>
      </c>
      <c r="Z29" s="8">
        <v>6060</v>
      </c>
      <c r="AA29" s="8">
        <v>12130</v>
      </c>
      <c r="AB29" s="8">
        <v>13520</v>
      </c>
      <c r="AC29" s="8">
        <v>11496.30000057222</v>
      </c>
      <c r="AD29" s="8">
        <v>17250</v>
      </c>
      <c r="AE29" s="8">
        <v>25135</v>
      </c>
      <c r="AF29" s="8">
        <v>10983</v>
      </c>
      <c r="AG29" s="8">
        <v>18568</v>
      </c>
      <c r="AH29" s="9">
        <v>32750</v>
      </c>
      <c r="AI29" s="62">
        <v>40883</v>
      </c>
      <c r="AJ29" s="8">
        <v>37486</v>
      </c>
      <c r="AK29" s="62">
        <v>49447.774056215945</v>
      </c>
      <c r="AL29" s="62">
        <v>53352</v>
      </c>
      <c r="AM29" s="62">
        <v>46249</v>
      </c>
    </row>
    <row r="30" spans="1:39" ht="15">
      <c r="A30" s="5" t="s">
        <v>15</v>
      </c>
      <c r="B30" s="8">
        <v>11060</v>
      </c>
      <c r="C30" s="8">
        <v>36750</v>
      </c>
      <c r="D30" s="8">
        <v>21950</v>
      </c>
      <c r="E30" s="8">
        <v>35839</v>
      </c>
      <c r="F30" s="8">
        <v>47875</v>
      </c>
      <c r="G30" s="8">
        <v>42335</v>
      </c>
      <c r="H30" s="8">
        <v>51509</v>
      </c>
      <c r="I30" s="8">
        <v>56618</v>
      </c>
      <c r="J30" s="8">
        <v>49371</v>
      </c>
      <c r="K30" s="8">
        <v>54324</v>
      </c>
      <c r="L30" s="8">
        <v>44737</v>
      </c>
      <c r="M30" s="8">
        <v>39788</v>
      </c>
      <c r="N30" s="8">
        <v>51920</v>
      </c>
      <c r="O30" s="8">
        <v>52457</v>
      </c>
      <c r="P30" s="8">
        <v>52942</v>
      </c>
      <c r="Q30" s="8">
        <v>53280</v>
      </c>
      <c r="R30" s="8">
        <v>50040</v>
      </c>
      <c r="S30" s="8">
        <v>41696.9</v>
      </c>
      <c r="T30" s="8">
        <v>51957</v>
      </c>
      <c r="U30" s="8">
        <v>49670</v>
      </c>
      <c r="V30" s="8">
        <v>49207</v>
      </c>
      <c r="W30" s="8">
        <v>46400</v>
      </c>
      <c r="X30" s="8">
        <v>47430</v>
      </c>
      <c r="Y30" s="8">
        <v>27140</v>
      </c>
      <c r="Z30" s="8">
        <v>29430</v>
      </c>
      <c r="AA30" s="8">
        <v>31410</v>
      </c>
      <c r="AB30" s="8">
        <v>27670</v>
      </c>
      <c r="AC30" s="8">
        <v>20914.859999999993</v>
      </c>
      <c r="AD30" s="8">
        <v>14850</v>
      </c>
      <c r="AE30" s="8">
        <v>12870</v>
      </c>
      <c r="AF30" s="8">
        <v>16264</v>
      </c>
      <c r="AG30" s="8">
        <v>20236</v>
      </c>
      <c r="AH30" s="9">
        <v>19495</v>
      </c>
      <c r="AI30" s="62">
        <v>18039</v>
      </c>
      <c r="AJ30" s="8">
        <v>18335</v>
      </c>
      <c r="AK30" s="62">
        <v>21803.297373918827</v>
      </c>
      <c r="AL30" s="62">
        <v>17112</v>
      </c>
      <c r="AM30" s="62">
        <v>16383</v>
      </c>
    </row>
    <row r="31" spans="1:39" ht="15">
      <c r="A31" s="5" t="s">
        <v>16</v>
      </c>
      <c r="B31" s="8"/>
      <c r="C31" s="8"/>
      <c r="D31" s="8"/>
      <c r="E31" s="8"/>
      <c r="F31" s="8"/>
      <c r="G31" s="8">
        <v>8080</v>
      </c>
      <c r="H31" s="8">
        <v>7450</v>
      </c>
      <c r="I31" s="8">
        <v>7140</v>
      </c>
      <c r="J31" s="8">
        <v>6740</v>
      </c>
      <c r="K31" s="8">
        <v>8670</v>
      </c>
      <c r="L31" s="8">
        <v>10370</v>
      </c>
      <c r="M31" s="8">
        <v>8270</v>
      </c>
      <c r="N31" s="8">
        <v>8610</v>
      </c>
      <c r="O31" s="8">
        <v>12690</v>
      </c>
      <c r="P31" s="8">
        <v>20740</v>
      </c>
      <c r="Q31" s="8">
        <v>24839</v>
      </c>
      <c r="R31" s="8">
        <v>17846</v>
      </c>
      <c r="S31" s="8">
        <v>11416.5</v>
      </c>
      <c r="T31" s="8">
        <v>19190</v>
      </c>
      <c r="U31" s="8">
        <v>18724</v>
      </c>
      <c r="V31" s="8">
        <v>22036</v>
      </c>
      <c r="W31" s="8">
        <v>16290</v>
      </c>
      <c r="X31" s="8">
        <v>14540</v>
      </c>
      <c r="Y31" s="8">
        <v>15720</v>
      </c>
      <c r="Z31" s="8">
        <v>19150</v>
      </c>
      <c r="AA31" s="8">
        <v>25300</v>
      </c>
      <c r="AB31" s="8">
        <v>28490</v>
      </c>
      <c r="AC31" s="8">
        <v>21150</v>
      </c>
      <c r="AD31" s="8">
        <v>15250</v>
      </c>
      <c r="AE31" s="8">
        <v>10283</v>
      </c>
      <c r="AF31" s="8">
        <v>29887</v>
      </c>
      <c r="AG31" s="8">
        <v>23257</v>
      </c>
      <c r="AH31" s="9">
        <v>21467</v>
      </c>
      <c r="AI31" s="62">
        <v>19605</v>
      </c>
      <c r="AJ31" s="8">
        <v>11687</v>
      </c>
      <c r="AK31" s="62">
        <v>11080.4060257791</v>
      </c>
      <c r="AL31" s="62">
        <v>13255</v>
      </c>
      <c r="AM31" s="62">
        <f>+AM32+AM33</f>
        <v>19740</v>
      </c>
    </row>
    <row r="32" spans="1:39" ht="15">
      <c r="A32" s="5" t="s">
        <v>298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9">
        <v>10273</v>
      </c>
      <c r="AI32" s="62">
        <v>9375</v>
      </c>
      <c r="AJ32" s="62">
        <v>4642</v>
      </c>
      <c r="AK32" s="62">
        <v>5140.8008892215385</v>
      </c>
      <c r="AL32" s="62">
        <v>5058</v>
      </c>
      <c r="AM32" s="62">
        <v>10261</v>
      </c>
    </row>
    <row r="33" spans="1:39" ht="15">
      <c r="A33" s="5" t="s">
        <v>299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9">
        <v>11194</v>
      </c>
      <c r="AI33" s="62">
        <v>10230</v>
      </c>
      <c r="AJ33" s="62">
        <v>7045</v>
      </c>
      <c r="AK33" s="62">
        <v>5939.605136557564</v>
      </c>
      <c r="AL33" s="62">
        <v>8197</v>
      </c>
      <c r="AM33" s="62">
        <v>9479</v>
      </c>
    </row>
    <row r="34" spans="1:39" ht="15" hidden="1">
      <c r="A34" s="5" t="s">
        <v>140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9">
        <v>7875</v>
      </c>
      <c r="AI34" s="62">
        <v>8615</v>
      </c>
      <c r="AJ34" s="62">
        <v>6508</v>
      </c>
      <c r="AK34" s="62"/>
      <c r="AM34" s="62"/>
    </row>
    <row r="35" spans="1:39" ht="15" hidden="1">
      <c r="A35" s="5" t="s">
        <v>138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9">
        <v>3319</v>
      </c>
      <c r="AI35" s="62">
        <v>1615</v>
      </c>
      <c r="AJ35" s="62">
        <v>537</v>
      </c>
      <c r="AK35" s="62"/>
      <c r="AM35" s="62"/>
    </row>
    <row r="36" spans="1:39" ht="15">
      <c r="A36" s="5" t="s">
        <v>17</v>
      </c>
      <c r="B36" s="8">
        <v>2168</v>
      </c>
      <c r="C36" s="8">
        <v>2249</v>
      </c>
      <c r="D36" s="8">
        <v>1954</v>
      </c>
      <c r="E36" s="8">
        <v>1857</v>
      </c>
      <c r="F36" s="8">
        <v>2503</v>
      </c>
      <c r="G36" s="8">
        <v>2473</v>
      </c>
      <c r="H36" s="8">
        <v>2388</v>
      </c>
      <c r="I36" s="8">
        <v>2611</v>
      </c>
      <c r="J36" s="8">
        <v>3024</v>
      </c>
      <c r="K36" s="8">
        <v>3438</v>
      </c>
      <c r="L36" s="8">
        <v>3911</v>
      </c>
      <c r="M36" s="8">
        <v>4407.4</v>
      </c>
      <c r="N36" s="8">
        <v>5240</v>
      </c>
      <c r="O36" s="8">
        <v>6244</v>
      </c>
      <c r="P36" s="8">
        <v>5190</v>
      </c>
      <c r="Q36" s="8">
        <v>3855</v>
      </c>
      <c r="R36" s="8">
        <v>3223</v>
      </c>
      <c r="S36" s="8">
        <v>3654.6</v>
      </c>
      <c r="T36" s="8">
        <v>4205</v>
      </c>
      <c r="U36" s="8">
        <v>3932</v>
      </c>
      <c r="V36" s="8">
        <v>3518</v>
      </c>
      <c r="W36" s="8">
        <v>2580</v>
      </c>
      <c r="X36" s="8">
        <v>2270</v>
      </c>
      <c r="Y36" s="8">
        <v>2700</v>
      </c>
      <c r="Z36" s="8">
        <v>2970</v>
      </c>
      <c r="AA36" s="8">
        <v>3090</v>
      </c>
      <c r="AB36" s="8">
        <v>2770</v>
      </c>
      <c r="AC36" s="8">
        <v>2779.4</v>
      </c>
      <c r="AD36" s="8">
        <v>2010</v>
      </c>
      <c r="AE36" s="8">
        <v>1652</v>
      </c>
      <c r="AF36" s="8">
        <v>2509</v>
      </c>
      <c r="AG36" s="8">
        <v>2312</v>
      </c>
      <c r="AH36" s="9">
        <v>2324</v>
      </c>
      <c r="AI36" s="62">
        <v>2319</v>
      </c>
      <c r="AJ36" s="8">
        <v>2065</v>
      </c>
      <c r="AK36" s="62">
        <v>2238.100442016825</v>
      </c>
      <c r="AL36" s="62">
        <v>2402</v>
      </c>
      <c r="AM36" s="62">
        <v>1444</v>
      </c>
    </row>
    <row r="37" spans="1:39" ht="15">
      <c r="A37" s="5" t="s">
        <v>103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>
        <v>7690</v>
      </c>
      <c r="Y37" s="8">
        <v>8350</v>
      </c>
      <c r="Z37" s="8">
        <v>8350</v>
      </c>
      <c r="AA37" s="8">
        <v>7295</v>
      </c>
      <c r="AB37" s="8">
        <v>7740</v>
      </c>
      <c r="AC37" s="8">
        <v>7294.100000000001</v>
      </c>
      <c r="AD37" s="8">
        <v>6902</v>
      </c>
      <c r="AE37" s="8">
        <v>4350</v>
      </c>
      <c r="AF37" s="8">
        <v>6244</v>
      </c>
      <c r="AG37" s="8">
        <v>6325</v>
      </c>
      <c r="AH37" s="9">
        <v>7149</v>
      </c>
      <c r="AI37" s="62">
        <v>7630</v>
      </c>
      <c r="AJ37" s="8">
        <v>8404</v>
      </c>
      <c r="AK37" s="62">
        <v>8420.445303697143</v>
      </c>
      <c r="AL37" s="62">
        <v>9332</v>
      </c>
      <c r="AM37" s="62">
        <v>9343</v>
      </c>
    </row>
    <row r="38" spans="1:39" ht="15">
      <c r="A38" s="5" t="s">
        <v>60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50">
        <v>1427.6999999999998</v>
      </c>
      <c r="AD38" s="8"/>
      <c r="AE38" s="8"/>
      <c r="AF38" s="8">
        <v>3186</v>
      </c>
      <c r="AG38" s="8">
        <v>2861</v>
      </c>
      <c r="AH38" s="9">
        <v>2489</v>
      </c>
      <c r="AI38" s="62">
        <v>2440</v>
      </c>
      <c r="AJ38" s="8">
        <v>2380</v>
      </c>
      <c r="AK38" s="62">
        <v>3079.7315229097426</v>
      </c>
      <c r="AL38" s="62">
        <v>2214</v>
      </c>
      <c r="AM38" s="62">
        <v>2507</v>
      </c>
    </row>
    <row r="39" spans="1:39" ht="15">
      <c r="A39" s="5" t="s">
        <v>128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D39" s="8"/>
      <c r="AE39" s="8">
        <v>11034</v>
      </c>
      <c r="AF39" s="8">
        <v>3342</v>
      </c>
      <c r="AG39" s="8">
        <v>3340</v>
      </c>
      <c r="AH39" s="9">
        <v>1530</v>
      </c>
      <c r="AI39" s="62">
        <v>422</v>
      </c>
      <c r="AJ39" s="50">
        <v>388</v>
      </c>
      <c r="AK39" s="62">
        <v>2818.3412032123224</v>
      </c>
      <c r="AL39" s="62">
        <v>512</v>
      </c>
      <c r="AM39" s="62">
        <v>1224</v>
      </c>
    </row>
    <row r="40" spans="1:39" ht="15">
      <c r="A40" s="5" t="s">
        <v>129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50"/>
      <c r="AD40" s="8"/>
      <c r="AE40" s="8"/>
      <c r="AF40" s="8"/>
      <c r="AG40" s="8"/>
      <c r="AH40" s="62"/>
      <c r="AI40" s="62">
        <v>1494</v>
      </c>
      <c r="AJ40" s="9">
        <v>1493</v>
      </c>
      <c r="AK40" s="62">
        <v>1493</v>
      </c>
      <c r="AL40" s="62">
        <v>1613</v>
      </c>
      <c r="AM40" s="62">
        <v>1493</v>
      </c>
    </row>
    <row r="41" spans="1:39" ht="15.75" thickBot="1">
      <c r="A41" s="5" t="s">
        <v>384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50"/>
      <c r="AD41" s="8"/>
      <c r="AE41" s="8"/>
      <c r="AF41" s="8"/>
      <c r="AG41" s="8"/>
      <c r="AH41" s="62"/>
      <c r="AJ41" s="9"/>
      <c r="AK41" s="62"/>
      <c r="AM41" s="62">
        <v>749</v>
      </c>
    </row>
    <row r="42" spans="1:39" ht="15.75" thickBot="1">
      <c r="A42" s="11" t="s">
        <v>18</v>
      </c>
      <c r="B42" s="14">
        <f aca="true" t="shared" si="0" ref="B42:W42">SUM(B5:B39)</f>
        <v>1239198</v>
      </c>
      <c r="C42" s="14">
        <f t="shared" si="0"/>
        <v>1081009</v>
      </c>
      <c r="D42" s="14">
        <f t="shared" si="0"/>
        <v>946854</v>
      </c>
      <c r="E42" s="14">
        <f t="shared" si="0"/>
        <v>872926</v>
      </c>
      <c r="F42" s="14">
        <f t="shared" si="0"/>
        <v>1053048</v>
      </c>
      <c r="G42" s="14">
        <f t="shared" si="0"/>
        <v>1095928</v>
      </c>
      <c r="H42" s="14">
        <f t="shared" si="0"/>
        <v>1150587</v>
      </c>
      <c r="I42" s="14">
        <f t="shared" si="0"/>
        <v>1221209</v>
      </c>
      <c r="J42" s="14">
        <f t="shared" si="0"/>
        <v>1131405</v>
      </c>
      <c r="K42" s="14">
        <f t="shared" si="0"/>
        <v>1105272</v>
      </c>
      <c r="L42" s="14">
        <f t="shared" si="0"/>
        <v>1081500</v>
      </c>
      <c r="M42" s="14">
        <f t="shared" si="0"/>
        <v>986305.4</v>
      </c>
      <c r="N42" s="14">
        <f t="shared" si="0"/>
        <v>976390</v>
      </c>
      <c r="O42" s="14">
        <f t="shared" si="0"/>
        <v>852361</v>
      </c>
      <c r="P42" s="14">
        <f t="shared" si="0"/>
        <v>806332</v>
      </c>
      <c r="Q42" s="14">
        <f t="shared" si="0"/>
        <v>845889</v>
      </c>
      <c r="R42" s="14">
        <f t="shared" si="0"/>
        <v>832197</v>
      </c>
      <c r="S42" s="14">
        <f t="shared" si="0"/>
        <v>835363.6000000001</v>
      </c>
      <c r="T42" s="14">
        <f t="shared" si="0"/>
        <v>821398</v>
      </c>
      <c r="U42" s="14">
        <f t="shared" si="0"/>
        <v>739184</v>
      </c>
      <c r="V42" s="14">
        <f t="shared" si="0"/>
        <v>794480</v>
      </c>
      <c r="W42" s="14">
        <f t="shared" si="0"/>
        <v>829344</v>
      </c>
      <c r="X42" s="14">
        <f>SUM(X5:X39)-X5-X13</f>
        <v>833119</v>
      </c>
      <c r="Y42" s="14">
        <f>SUM(Y5:Y39)-Y5-Y13</f>
        <v>833022</v>
      </c>
      <c r="Z42" s="14">
        <f>SUM(Z5:Z39)-Z5-Z13</f>
        <v>867502</v>
      </c>
      <c r="AA42" s="14">
        <f>SUM(AA5:AA39)-AA5-AA13</f>
        <v>852779</v>
      </c>
      <c r="AB42" s="14">
        <f>SUM(AB5:AB39)-AB5-AB13</f>
        <v>773417</v>
      </c>
      <c r="AC42" s="51">
        <f>SUM(AC5:AC38)-AC5-AC13</f>
        <v>645562.5600106522</v>
      </c>
      <c r="AD42" s="14">
        <f>SUM(AD5:AD39)-AD5-AD13</f>
        <v>698496</v>
      </c>
      <c r="AE42" s="14">
        <f>SUM(AE5:AE39)-AE5-AE13</f>
        <v>714443</v>
      </c>
      <c r="AF42" s="14">
        <f>SUM(AF5:AF39)-AF5-AF13</f>
        <v>674090</v>
      </c>
      <c r="AG42" s="14">
        <f>SUM(AG5:AG39)-AG5-AG13</f>
        <v>719182</v>
      </c>
      <c r="AH42" s="14">
        <f>SUM(AH5:AH40)-AH5-AH9-AH13-AH19-AH31</f>
        <v>700421</v>
      </c>
      <c r="AI42" s="14">
        <f>SUM(AI5:AI40)-AI5-AI9-AI13-AI19-AI31</f>
        <v>753453</v>
      </c>
      <c r="AJ42" s="14">
        <f>SUM(AJ5:AJ40)-AJ5-AJ9-AJ13-AJ31</f>
        <v>727018</v>
      </c>
      <c r="AK42" s="14">
        <f>SUM(AK5:AK40)-AK5-AK9-AK13-AK31</f>
        <v>704576.835230828</v>
      </c>
      <c r="AL42" s="14">
        <f>SUM(AL5:AL40)-AL5-AL9-AL13-AL31</f>
        <v>734167</v>
      </c>
      <c r="AM42" s="14">
        <v>684552</v>
      </c>
    </row>
    <row r="43" spans="1:32" ht="15">
      <c r="A43" s="15" t="s">
        <v>119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9" ht="15">
      <c r="A44" s="15" t="s">
        <v>45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J44" s="32"/>
      <c r="AM44" s="32"/>
    </row>
    <row r="45" spans="1:32" ht="15">
      <c r="A45" s="16" t="s">
        <v>64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5">
      <c r="A46" s="16" t="s">
        <v>65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5">
      <c r="A47" s="16" t="s">
        <v>66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5">
      <c r="A48" s="16" t="s">
        <v>130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</row>
    <row r="49" ht="15">
      <c r="A49" s="16" t="s">
        <v>111</v>
      </c>
    </row>
    <row r="50" spans="1:38" s="58" customFormat="1" ht="15">
      <c r="A50" s="155" t="s">
        <v>286</v>
      </c>
      <c r="B50" s="61"/>
      <c r="C50" s="55"/>
      <c r="D50" s="55"/>
      <c r="E50" s="55"/>
      <c r="F50" s="55"/>
      <c r="G50" s="56"/>
      <c r="H50" s="57"/>
      <c r="AI50" s="64"/>
      <c r="AL50" s="64"/>
    </row>
    <row r="51" spans="1:38" ht="12.75">
      <c r="A51" s="73" t="s">
        <v>287</v>
      </c>
      <c r="B51" s="67"/>
      <c r="G51" s="59"/>
      <c r="H51" s="60"/>
      <c r="AI51" s="65"/>
      <c r="AL51" s="65"/>
    </row>
    <row r="52" spans="1:38" ht="12.75">
      <c r="A52" s="68" t="s">
        <v>288</v>
      </c>
      <c r="B52" s="67"/>
      <c r="G52" s="59"/>
      <c r="H52" s="60"/>
      <c r="AI52" s="65"/>
      <c r="AL52" s="65"/>
    </row>
    <row r="53" spans="1:38" ht="12.75">
      <c r="A53" s="68"/>
      <c r="B53" s="67"/>
      <c r="G53" s="59"/>
      <c r="H53" s="60"/>
      <c r="AI53" s="65"/>
      <c r="AL53" s="65"/>
    </row>
    <row r="54" spans="1:38" ht="12.75">
      <c r="A54" s="71" t="s">
        <v>122</v>
      </c>
      <c r="B54" s="67"/>
      <c r="G54" s="59"/>
      <c r="H54" s="60"/>
      <c r="AI54" s="65"/>
      <c r="AL54" s="65"/>
    </row>
    <row r="55" spans="1:2" ht="15">
      <c r="A55" s="71" t="s">
        <v>123</v>
      </c>
      <c r="B55" s="67"/>
    </row>
    <row r="56" spans="1:2" ht="15">
      <c r="A56" s="71" t="s">
        <v>124</v>
      </c>
      <c r="B56" s="67"/>
    </row>
    <row r="57" spans="1:2" ht="15">
      <c r="A57" s="71" t="s">
        <v>285</v>
      </c>
      <c r="B57" s="69"/>
    </row>
    <row r="58" spans="1:256" ht="15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26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/>
      <c r="DX58" s="71"/>
      <c r="DY58" s="71"/>
      <c r="DZ58" s="71"/>
      <c r="EA58" s="71"/>
      <c r="EB58" s="71"/>
      <c r="EC58" s="71"/>
      <c r="ED58" s="71"/>
      <c r="EE58" s="71"/>
      <c r="EF58" s="71"/>
      <c r="EG58" s="71"/>
      <c r="EH58" s="71"/>
      <c r="EI58" s="71"/>
      <c r="EJ58" s="71"/>
      <c r="EK58" s="71"/>
      <c r="EL58" s="71"/>
      <c r="EM58" s="71"/>
      <c r="EN58" s="71"/>
      <c r="EO58" s="71"/>
      <c r="EP58" s="71"/>
      <c r="EQ58" s="71"/>
      <c r="ER58" s="71"/>
      <c r="ES58" s="71"/>
      <c r="ET58" s="71"/>
      <c r="EU58" s="71"/>
      <c r="EV58" s="71"/>
      <c r="EW58" s="71"/>
      <c r="EX58" s="71"/>
      <c r="EY58" s="71"/>
      <c r="EZ58" s="71"/>
      <c r="FA58" s="71"/>
      <c r="FB58" s="71"/>
      <c r="FC58" s="71"/>
      <c r="FD58" s="71"/>
      <c r="FE58" s="71"/>
      <c r="FF58" s="71"/>
      <c r="FG58" s="71"/>
      <c r="FH58" s="71"/>
      <c r="FI58" s="71"/>
      <c r="FJ58" s="71"/>
      <c r="FK58" s="71"/>
      <c r="FL58" s="71"/>
      <c r="FM58" s="71"/>
      <c r="FN58" s="71"/>
      <c r="FO58" s="71"/>
      <c r="FP58" s="71"/>
      <c r="FQ58" s="71"/>
      <c r="FR58" s="71"/>
      <c r="FS58" s="71"/>
      <c r="FT58" s="71"/>
      <c r="FU58" s="71"/>
      <c r="FV58" s="71"/>
      <c r="FW58" s="71"/>
      <c r="FX58" s="71"/>
      <c r="FY58" s="71"/>
      <c r="FZ58" s="71"/>
      <c r="GA58" s="71"/>
      <c r="GB58" s="71"/>
      <c r="GC58" s="71"/>
      <c r="GD58" s="71"/>
      <c r="GE58" s="71"/>
      <c r="GF58" s="71"/>
      <c r="GG58" s="71"/>
      <c r="GH58" s="71"/>
      <c r="GI58" s="71"/>
      <c r="GJ58" s="71"/>
      <c r="GK58" s="71"/>
      <c r="GL58" s="71"/>
      <c r="GM58" s="71"/>
      <c r="GN58" s="71"/>
      <c r="GO58" s="71"/>
      <c r="GP58" s="71"/>
      <c r="GQ58" s="71"/>
      <c r="GR58" s="71"/>
      <c r="GS58" s="71"/>
      <c r="GT58" s="71"/>
      <c r="GU58" s="71"/>
      <c r="GV58" s="71"/>
      <c r="GW58" s="71"/>
      <c r="GX58" s="71"/>
      <c r="GY58" s="71"/>
      <c r="GZ58" s="71"/>
      <c r="HA58" s="71"/>
      <c r="HB58" s="71"/>
      <c r="HC58" s="71"/>
      <c r="HD58" s="71"/>
      <c r="HE58" s="71"/>
      <c r="HF58" s="71"/>
      <c r="HG58" s="71"/>
      <c r="HH58" s="71"/>
      <c r="HI58" s="71"/>
      <c r="HJ58" s="71"/>
      <c r="HK58" s="71"/>
      <c r="HL58" s="71"/>
      <c r="HM58" s="71"/>
      <c r="HN58" s="71"/>
      <c r="HO58" s="71"/>
      <c r="HP58" s="71"/>
      <c r="HQ58" s="71"/>
      <c r="HR58" s="71"/>
      <c r="HS58" s="71"/>
      <c r="HT58" s="71"/>
      <c r="HU58" s="71"/>
      <c r="HV58" s="71"/>
      <c r="HW58" s="71"/>
      <c r="HX58" s="71"/>
      <c r="HY58" s="71"/>
      <c r="HZ58" s="71"/>
      <c r="IA58" s="71"/>
      <c r="IB58" s="71"/>
      <c r="IC58" s="71"/>
      <c r="ID58" s="71"/>
      <c r="IE58" s="71"/>
      <c r="IF58" s="71"/>
      <c r="IG58" s="71"/>
      <c r="IH58" s="71"/>
      <c r="II58" s="71"/>
      <c r="IJ58" s="71"/>
      <c r="IK58" s="71"/>
      <c r="IL58" s="71"/>
      <c r="IM58" s="71"/>
      <c r="IN58" s="71"/>
      <c r="IO58" s="71"/>
      <c r="IP58" s="71"/>
      <c r="IQ58" s="71"/>
      <c r="IR58" s="71"/>
      <c r="IS58" s="71"/>
      <c r="IT58" s="71"/>
      <c r="IU58" s="71"/>
      <c r="IV58" s="71"/>
    </row>
    <row r="59" spans="1:2" ht="15">
      <c r="A59" s="70" t="s">
        <v>125</v>
      </c>
      <c r="B59" s="67"/>
    </row>
    <row r="61" s="71" customFormat="1" ht="12.75">
      <c r="AL61" s="261"/>
    </row>
  </sheetData>
  <sheetProtection/>
  <mergeCells count="2">
    <mergeCell ref="A1:M1"/>
    <mergeCell ref="A2:M2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14" scale="73" r:id="rId1"/>
  <ignoredErrors>
    <ignoredError sqref="AI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M50"/>
  <sheetViews>
    <sheetView zoomScale="90" zoomScaleNormal="90" zoomScalePageLayoutView="0" workbookViewId="0" topLeftCell="A1">
      <pane xSplit="1" ySplit="4" topLeftCell="AA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O13" sqref="AO13"/>
    </sheetView>
  </sheetViews>
  <sheetFormatPr defaultColWidth="11.421875" defaultRowHeight="12.75"/>
  <cols>
    <col min="1" max="34" width="11.421875" style="2" customWidth="1"/>
    <col min="35" max="36" width="12.421875" style="2" bestFit="1" customWidth="1"/>
    <col min="37" max="37" width="11.421875" style="2" customWidth="1"/>
    <col min="38" max="38" width="12.421875" style="2" bestFit="1" customWidth="1"/>
    <col min="39" max="39" width="12.421875" style="257" bestFit="1" customWidth="1"/>
    <col min="40" max="16384" width="11.421875" style="2" customWidth="1"/>
  </cols>
  <sheetData>
    <row r="1" spans="1:33" ht="15">
      <c r="A1" s="390" t="s">
        <v>54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</row>
    <row r="2" spans="1:33" ht="15">
      <c r="A2" s="391" t="s">
        <v>85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</row>
    <row r="3" spans="1:33" ht="13.5" thickBo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1:39" ht="27" customHeight="1" thickBot="1">
      <c r="A4" s="12" t="s">
        <v>0</v>
      </c>
      <c r="B4" s="13" t="s">
        <v>19</v>
      </c>
      <c r="C4" s="13" t="s">
        <v>20</v>
      </c>
      <c r="D4" s="13" t="s">
        <v>21</v>
      </c>
      <c r="E4" s="13" t="s">
        <v>22</v>
      </c>
      <c r="F4" s="13" t="s">
        <v>23</v>
      </c>
      <c r="G4" s="13" t="s">
        <v>24</v>
      </c>
      <c r="H4" s="13" t="s">
        <v>25</v>
      </c>
      <c r="I4" s="13" t="s">
        <v>26</v>
      </c>
      <c r="J4" s="13" t="s">
        <v>27</v>
      </c>
      <c r="K4" s="13" t="s">
        <v>28</v>
      </c>
      <c r="L4" s="13" t="s">
        <v>29</v>
      </c>
      <c r="M4" s="13" t="s">
        <v>30</v>
      </c>
      <c r="N4" s="13" t="s">
        <v>31</v>
      </c>
      <c r="O4" s="13" t="s">
        <v>32</v>
      </c>
      <c r="P4" s="13" t="s">
        <v>87</v>
      </c>
      <c r="Q4" s="13" t="s">
        <v>88</v>
      </c>
      <c r="R4" s="13" t="s">
        <v>35</v>
      </c>
      <c r="S4" s="13" t="s">
        <v>62</v>
      </c>
      <c r="T4" s="13" t="s">
        <v>36</v>
      </c>
      <c r="U4" s="13" t="s">
        <v>37</v>
      </c>
      <c r="V4" s="13" t="s">
        <v>38</v>
      </c>
      <c r="W4" s="13" t="s">
        <v>39</v>
      </c>
      <c r="X4" s="13" t="s">
        <v>40</v>
      </c>
      <c r="Y4" s="13" t="s">
        <v>41</v>
      </c>
      <c r="Z4" s="13" t="s">
        <v>42</v>
      </c>
      <c r="AA4" s="13" t="s">
        <v>43</v>
      </c>
      <c r="AB4" s="13" t="s">
        <v>44</v>
      </c>
      <c r="AC4" s="13" t="s">
        <v>109</v>
      </c>
      <c r="AD4" s="13" t="s">
        <v>46</v>
      </c>
      <c r="AE4" s="13" t="s">
        <v>47</v>
      </c>
      <c r="AF4" s="13" t="s">
        <v>49</v>
      </c>
      <c r="AG4" s="13" t="s">
        <v>55</v>
      </c>
      <c r="AH4" s="13" t="s">
        <v>104</v>
      </c>
      <c r="AI4" s="13" t="s">
        <v>144</v>
      </c>
      <c r="AJ4" s="13" t="s">
        <v>262</v>
      </c>
      <c r="AK4" s="13" t="s">
        <v>297</v>
      </c>
      <c r="AL4" s="13" t="s">
        <v>354</v>
      </c>
      <c r="AM4" s="353" t="s">
        <v>411</v>
      </c>
    </row>
    <row r="5" spans="1:39" ht="15">
      <c r="A5" s="5" t="s">
        <v>1</v>
      </c>
      <c r="B5" s="8">
        <v>965983</v>
      </c>
      <c r="C5" s="8">
        <v>685953</v>
      </c>
      <c r="D5" s="8">
        <v>650452</v>
      </c>
      <c r="E5" s="8">
        <v>585946</v>
      </c>
      <c r="F5" s="8">
        <v>988283</v>
      </c>
      <c r="G5" s="8">
        <v>1164691</v>
      </c>
      <c r="H5" s="8">
        <v>1625809</v>
      </c>
      <c r="I5" s="8">
        <v>1874117</v>
      </c>
      <c r="J5" s="8">
        <v>1734199</v>
      </c>
      <c r="K5" s="8">
        <v>1765525</v>
      </c>
      <c r="L5" s="8">
        <v>1718214</v>
      </c>
      <c r="M5" s="8">
        <v>1588677</v>
      </c>
      <c r="N5" s="8">
        <v>1556588</v>
      </c>
      <c r="O5" s="8">
        <v>1322335.7</v>
      </c>
      <c r="P5" s="8">
        <v>1271202.2</v>
      </c>
      <c r="Q5" s="8">
        <v>1372166.4</v>
      </c>
      <c r="R5" s="8">
        <v>1227148.3</v>
      </c>
      <c r="S5" s="8">
        <v>1563732.5</v>
      </c>
      <c r="T5" s="8">
        <v>1682040.4</v>
      </c>
      <c r="U5" s="8">
        <v>1196625.6</v>
      </c>
      <c r="V5" s="8">
        <v>1492709.9</v>
      </c>
      <c r="W5" s="8">
        <v>1780156.5</v>
      </c>
      <c r="X5" s="8">
        <v>1820386.9</v>
      </c>
      <c r="Y5" s="8">
        <v>1797084.4</v>
      </c>
      <c r="Z5" s="8">
        <v>1921652</v>
      </c>
      <c r="AA5" s="8">
        <v>1851940</v>
      </c>
      <c r="AB5" s="8">
        <v>1403689.2</v>
      </c>
      <c r="AC5" s="8">
        <v>1104571</v>
      </c>
      <c r="AD5" s="8">
        <v>1237860.8</v>
      </c>
      <c r="AE5" s="8">
        <v>1145289.7</v>
      </c>
      <c r="AF5" s="21">
        <v>1523921.3</v>
      </c>
      <c r="AG5" s="8">
        <v>1575822</v>
      </c>
      <c r="AH5" s="9">
        <v>1213101</v>
      </c>
      <c r="AI5" s="9">
        <v>1474662.5</v>
      </c>
      <c r="AJ5" s="8">
        <v>1358128.6099999999</v>
      </c>
      <c r="AK5" s="8">
        <v>1482310.1</v>
      </c>
      <c r="AL5" s="8">
        <f>+AL6+AL7</f>
        <v>1731935</v>
      </c>
      <c r="AM5" s="257">
        <v>1349491.94</v>
      </c>
    </row>
    <row r="6" spans="1:39" ht="15">
      <c r="A6" s="5" t="s">
        <v>225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21"/>
      <c r="AG6" s="8"/>
      <c r="AH6" s="8">
        <v>1114411.3</v>
      </c>
      <c r="AI6" s="8">
        <v>1365123.3</v>
      </c>
      <c r="AJ6" s="8">
        <v>1236091.7399999998</v>
      </c>
      <c r="AK6" s="8">
        <v>1333212.5</v>
      </c>
      <c r="AL6" s="8">
        <v>1531005.6</v>
      </c>
      <c r="AM6" s="257">
        <v>1221269.1400000001</v>
      </c>
    </row>
    <row r="7" spans="1:39" ht="15">
      <c r="A7" s="5" t="s">
        <v>99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21"/>
      <c r="AG7" s="8"/>
      <c r="AH7" s="8">
        <v>98689.7</v>
      </c>
      <c r="AI7" s="8">
        <v>109539.2</v>
      </c>
      <c r="AJ7" s="8">
        <v>122036.87</v>
      </c>
      <c r="AK7" s="8">
        <v>149097.6</v>
      </c>
      <c r="AL7" s="8">
        <v>200929.4</v>
      </c>
      <c r="AM7" s="257">
        <v>128222.8</v>
      </c>
    </row>
    <row r="8" spans="1:39" ht="15">
      <c r="A8" s="5" t="s">
        <v>2</v>
      </c>
      <c r="B8" s="8">
        <v>172587</v>
      </c>
      <c r="C8" s="8">
        <v>130656</v>
      </c>
      <c r="D8" s="8">
        <v>117623</v>
      </c>
      <c r="E8" s="8">
        <v>146328</v>
      </c>
      <c r="F8" s="8">
        <v>163036</v>
      </c>
      <c r="G8" s="8">
        <v>170361</v>
      </c>
      <c r="H8" s="8">
        <v>124354</v>
      </c>
      <c r="I8" s="8">
        <v>127541</v>
      </c>
      <c r="J8" s="8">
        <v>156934</v>
      </c>
      <c r="K8" s="8">
        <v>164525</v>
      </c>
      <c r="L8" s="8">
        <v>205465</v>
      </c>
      <c r="M8" s="8">
        <v>206684</v>
      </c>
      <c r="N8" s="8">
        <v>182699</v>
      </c>
      <c r="O8" s="8">
        <v>202435.2</v>
      </c>
      <c r="P8" s="8">
        <v>176434.2</v>
      </c>
      <c r="Q8" s="8">
        <v>201686</v>
      </c>
      <c r="R8" s="8">
        <v>199627</v>
      </c>
      <c r="S8" s="8">
        <v>335885.8</v>
      </c>
      <c r="T8" s="8">
        <v>250154.8</v>
      </c>
      <c r="U8" s="8">
        <v>201276.5</v>
      </c>
      <c r="V8" s="8">
        <v>247935.7</v>
      </c>
      <c r="W8" s="8">
        <v>344527.4</v>
      </c>
      <c r="X8" s="8">
        <v>416296.7</v>
      </c>
      <c r="Y8" s="8">
        <v>488049.8</v>
      </c>
      <c r="Z8" s="8">
        <v>538599.5</v>
      </c>
      <c r="AA8" s="8">
        <v>357352.3</v>
      </c>
      <c r="AB8" s="8">
        <v>435040.9</v>
      </c>
      <c r="AC8" s="8">
        <v>341911</v>
      </c>
      <c r="AD8" s="8">
        <v>383759.1</v>
      </c>
      <c r="AE8" s="8">
        <v>344211.6</v>
      </c>
      <c r="AF8" s="21">
        <v>380852.7</v>
      </c>
      <c r="AG8" s="8">
        <v>563812</v>
      </c>
      <c r="AH8" s="8">
        <v>450798</v>
      </c>
      <c r="AI8" s="8">
        <v>680381.9</v>
      </c>
      <c r="AJ8" s="8">
        <v>609925.8300000001</v>
      </c>
      <c r="AK8" s="8">
        <v>421048.1</v>
      </c>
      <c r="AL8" s="8">
        <v>533080.4</v>
      </c>
      <c r="AM8" s="257">
        <v>713102.29</v>
      </c>
    </row>
    <row r="9" spans="1:39" ht="15">
      <c r="A9" s="5" t="s">
        <v>3</v>
      </c>
      <c r="B9" s="8">
        <v>104982</v>
      </c>
      <c r="C9" s="8">
        <v>91367</v>
      </c>
      <c r="D9" s="8">
        <v>117849</v>
      </c>
      <c r="E9" s="8">
        <v>73243</v>
      </c>
      <c r="F9" s="8">
        <v>73513</v>
      </c>
      <c r="G9" s="8">
        <v>84960</v>
      </c>
      <c r="H9" s="8">
        <v>68077</v>
      </c>
      <c r="I9" s="8">
        <v>48331</v>
      </c>
      <c r="J9" s="8">
        <v>81619</v>
      </c>
      <c r="K9" s="8">
        <v>85087</v>
      </c>
      <c r="L9" s="8">
        <v>91585</v>
      </c>
      <c r="M9" s="8">
        <v>106959</v>
      </c>
      <c r="N9" s="8">
        <v>109089</v>
      </c>
      <c r="O9" s="8">
        <v>83969.9</v>
      </c>
      <c r="P9" s="8">
        <v>100289.4</v>
      </c>
      <c r="Q9" s="8">
        <v>90630</v>
      </c>
      <c r="R9" s="8">
        <v>64102.6</v>
      </c>
      <c r="S9" s="8">
        <v>81578.4</v>
      </c>
      <c r="T9" s="8">
        <v>115349.7</v>
      </c>
      <c r="U9" s="8">
        <v>81473.1</v>
      </c>
      <c r="V9" s="8">
        <v>59638.6</v>
      </c>
      <c r="W9" s="8">
        <v>65454.4</v>
      </c>
      <c r="X9" s="8">
        <v>77150.8</v>
      </c>
      <c r="Y9" s="8">
        <v>77010.1</v>
      </c>
      <c r="Z9" s="8">
        <v>56155.8</v>
      </c>
      <c r="AA9" s="8">
        <v>102416.8</v>
      </c>
      <c r="AB9" s="8">
        <v>136700.4</v>
      </c>
      <c r="AC9" s="8">
        <v>87895</v>
      </c>
      <c r="AD9" s="8">
        <v>95868.6</v>
      </c>
      <c r="AE9" s="8">
        <v>73423.5</v>
      </c>
      <c r="AF9" s="21">
        <v>97369.8</v>
      </c>
      <c r="AG9" s="8">
        <v>122682</v>
      </c>
      <c r="AH9" s="8">
        <v>75879</v>
      </c>
      <c r="AI9" s="8">
        <v>79611</v>
      </c>
      <c r="AJ9" s="8">
        <v>82350.22666666667</v>
      </c>
      <c r="AK9" s="8">
        <v>49573.5</v>
      </c>
      <c r="AL9" s="8">
        <f>+AL10+AL11</f>
        <v>108268.5</v>
      </c>
      <c r="AM9" s="257">
        <v>95482.18000000001</v>
      </c>
    </row>
    <row r="10" spans="1:39" ht="15">
      <c r="A10" s="5" t="s">
        <v>149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21"/>
      <c r="AG10" s="8"/>
      <c r="AH10" s="8">
        <v>59104</v>
      </c>
      <c r="AI10" s="8">
        <v>61927.8</v>
      </c>
      <c r="AJ10" s="8">
        <v>69313.53666666667</v>
      </c>
      <c r="AK10" s="8">
        <v>34522</v>
      </c>
      <c r="AL10" s="8">
        <v>63600.5</v>
      </c>
      <c r="AM10" s="257">
        <v>67391.55</v>
      </c>
    </row>
    <row r="11" spans="1:39" ht="15">
      <c r="A11" s="5" t="s">
        <v>150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21"/>
      <c r="AG11" s="8"/>
      <c r="AH11" s="8">
        <v>16774.8</v>
      </c>
      <c r="AI11" s="8">
        <v>17683.2</v>
      </c>
      <c r="AJ11" s="8">
        <v>13036.69</v>
      </c>
      <c r="AK11" s="8">
        <v>15051.5</v>
      </c>
      <c r="AL11" s="8">
        <v>44668</v>
      </c>
      <c r="AM11" s="257">
        <v>28090.629999999997</v>
      </c>
    </row>
    <row r="12" spans="1:38" ht="15">
      <c r="A12" s="5" t="s">
        <v>4</v>
      </c>
      <c r="B12" s="8">
        <v>10379</v>
      </c>
      <c r="C12" s="8">
        <v>9206</v>
      </c>
      <c r="D12" s="8">
        <v>6059</v>
      </c>
      <c r="E12" s="8">
        <v>4464</v>
      </c>
      <c r="F12" s="8">
        <v>4383</v>
      </c>
      <c r="G12" s="8">
        <v>11480</v>
      </c>
      <c r="H12" s="8">
        <v>8610</v>
      </c>
      <c r="I12" s="8">
        <v>4831</v>
      </c>
      <c r="J12" s="8">
        <v>3681</v>
      </c>
      <c r="K12" s="8">
        <v>8917</v>
      </c>
      <c r="L12" s="8">
        <v>6173.7</v>
      </c>
      <c r="M12" s="8">
        <v>8686</v>
      </c>
      <c r="N12" s="8">
        <v>7541</v>
      </c>
      <c r="O12" s="8">
        <v>2917.3</v>
      </c>
      <c r="P12" s="8">
        <v>686.2</v>
      </c>
      <c r="Q12" s="8">
        <v>2554.9</v>
      </c>
      <c r="R12" s="8">
        <v>2376.9</v>
      </c>
      <c r="S12" s="8">
        <v>6382.3</v>
      </c>
      <c r="T12" s="8">
        <v>2881.7</v>
      </c>
      <c r="U12" s="8">
        <v>3536.5</v>
      </c>
      <c r="V12" s="8">
        <v>2396.2</v>
      </c>
      <c r="W12" s="8">
        <v>3735.2</v>
      </c>
      <c r="X12" s="8">
        <v>219.2</v>
      </c>
      <c r="Y12" s="8">
        <v>127.2</v>
      </c>
      <c r="Z12" s="8">
        <v>127.2</v>
      </c>
      <c r="AA12" s="8">
        <v>1980.9</v>
      </c>
      <c r="AB12" s="8">
        <v>1955.9</v>
      </c>
      <c r="AC12" s="8">
        <v>7060.4</v>
      </c>
      <c r="AD12" s="8">
        <v>5017</v>
      </c>
      <c r="AE12" s="8">
        <v>8477.7</v>
      </c>
      <c r="AF12" s="21">
        <v>4773.5</v>
      </c>
      <c r="AG12" s="8">
        <v>643</v>
      </c>
      <c r="AH12" s="8">
        <v>1427.84</v>
      </c>
      <c r="AI12" s="8">
        <v>4147</v>
      </c>
      <c r="AJ12" s="8">
        <v>3653.5600000000004</v>
      </c>
      <c r="AK12" s="8">
        <v>4721.9</v>
      </c>
      <c r="AL12" s="8">
        <v>4601.1</v>
      </c>
    </row>
    <row r="13" spans="1:39" ht="15">
      <c r="A13" s="5" t="s">
        <v>5</v>
      </c>
      <c r="B13" s="8">
        <v>405185</v>
      </c>
      <c r="C13" s="8">
        <v>518142</v>
      </c>
      <c r="D13" s="8">
        <v>484049</v>
      </c>
      <c r="E13" s="8">
        <v>511547</v>
      </c>
      <c r="F13" s="8">
        <v>721389</v>
      </c>
      <c r="G13" s="8">
        <v>771776</v>
      </c>
      <c r="H13" s="8">
        <v>721289</v>
      </c>
      <c r="I13" s="8">
        <v>617244</v>
      </c>
      <c r="J13" s="8">
        <v>660855</v>
      </c>
      <c r="K13" s="8">
        <v>938464</v>
      </c>
      <c r="L13" s="8">
        <v>823150</v>
      </c>
      <c r="M13" s="8">
        <v>835723</v>
      </c>
      <c r="N13" s="8">
        <v>911056</v>
      </c>
      <c r="O13" s="8">
        <v>899496</v>
      </c>
      <c r="P13" s="8">
        <v>937250.4</v>
      </c>
      <c r="Q13" s="8">
        <v>942223.1</v>
      </c>
      <c r="R13" s="8">
        <v>931572.2</v>
      </c>
      <c r="S13" s="8">
        <v>783268.4</v>
      </c>
      <c r="T13" s="8">
        <v>943275.7</v>
      </c>
      <c r="U13" s="8">
        <v>624036.7</v>
      </c>
      <c r="V13" s="8">
        <v>652018.5</v>
      </c>
      <c r="W13" s="8">
        <v>778498</v>
      </c>
      <c r="X13" s="8">
        <v>924211</v>
      </c>
      <c r="Y13" s="8">
        <v>1189728.9</v>
      </c>
      <c r="Z13" s="8">
        <v>1320605.8</v>
      </c>
      <c r="AA13" s="8">
        <v>1507766.1</v>
      </c>
      <c r="AB13" s="8">
        <v>1381894.4</v>
      </c>
      <c r="AC13" s="8">
        <v>1123091.1</v>
      </c>
      <c r="AD13" s="8">
        <v>1365471.6</v>
      </c>
      <c r="AE13" s="8">
        <v>1345652.8</v>
      </c>
      <c r="AF13" s="21">
        <v>1357920.9</v>
      </c>
      <c r="AG13" s="8">
        <v>1437561</v>
      </c>
      <c r="AH13" s="8">
        <v>1493292</v>
      </c>
      <c r="AI13" s="8">
        <v>1518548.9</v>
      </c>
      <c r="AJ13" s="8">
        <v>1186127.25</v>
      </c>
      <c r="AK13" s="8">
        <v>1538755.2000000002</v>
      </c>
      <c r="AL13" s="8">
        <f>+AL14+AL15</f>
        <v>1174487.5</v>
      </c>
      <c r="AM13" s="257">
        <v>1062588.74</v>
      </c>
    </row>
    <row r="14" spans="1:39" ht="15">
      <c r="A14" s="5" t="s">
        <v>147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21"/>
      <c r="AG14" s="8"/>
      <c r="AH14" s="8">
        <v>1413644</v>
      </c>
      <c r="AI14" s="8">
        <v>1411057</v>
      </c>
      <c r="AJ14" s="8">
        <v>1115732.3</v>
      </c>
      <c r="AK14" s="8">
        <v>1517892.1</v>
      </c>
      <c r="AL14" s="8">
        <v>1149039.1</v>
      </c>
      <c r="AM14" s="257">
        <v>1039675.53</v>
      </c>
    </row>
    <row r="15" spans="1:39" ht="15">
      <c r="A15" s="5" t="s">
        <v>148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21"/>
      <c r="AG15" s="8"/>
      <c r="AH15" s="8">
        <v>79647.8</v>
      </c>
      <c r="AI15" s="8">
        <v>107491.9</v>
      </c>
      <c r="AJ15" s="8">
        <v>70394.95</v>
      </c>
      <c r="AK15" s="8">
        <v>20863.1</v>
      </c>
      <c r="AL15" s="8">
        <v>25448.4</v>
      </c>
      <c r="AM15" s="257">
        <v>22913.21</v>
      </c>
    </row>
    <row r="16" spans="1:39" ht="15">
      <c r="A16" s="5" t="s">
        <v>6</v>
      </c>
      <c r="B16" s="8">
        <v>95441</v>
      </c>
      <c r="C16" s="8">
        <v>99735</v>
      </c>
      <c r="D16" s="8">
        <v>131181</v>
      </c>
      <c r="E16" s="8">
        <v>115555</v>
      </c>
      <c r="F16" s="8">
        <v>165011</v>
      </c>
      <c r="G16" s="8">
        <v>156649</v>
      </c>
      <c r="H16" s="8">
        <v>126667</v>
      </c>
      <c r="I16" s="8">
        <v>147033</v>
      </c>
      <c r="J16" s="8">
        <v>162251</v>
      </c>
      <c r="K16" s="8">
        <v>185186</v>
      </c>
      <c r="L16" s="8">
        <v>136012</v>
      </c>
      <c r="M16" s="8">
        <v>117115</v>
      </c>
      <c r="N16" s="8">
        <v>133531</v>
      </c>
      <c r="O16" s="8">
        <v>130629.3</v>
      </c>
      <c r="P16" s="8">
        <v>133080</v>
      </c>
      <c r="Q16" s="8">
        <v>145899</v>
      </c>
      <c r="R16" s="8">
        <v>152795.4</v>
      </c>
      <c r="S16" s="8">
        <v>107441.6</v>
      </c>
      <c r="T16" s="8">
        <v>104344.5</v>
      </c>
      <c r="U16" s="8">
        <v>61000.2</v>
      </c>
      <c r="V16" s="8">
        <v>135060</v>
      </c>
      <c r="W16" s="8">
        <v>143260.9</v>
      </c>
      <c r="X16" s="8">
        <v>141926.8</v>
      </c>
      <c r="Y16" s="8">
        <v>140849.1</v>
      </c>
      <c r="Z16" s="8">
        <v>119265</v>
      </c>
      <c r="AA16" s="8">
        <v>116831.9</v>
      </c>
      <c r="AB16" s="8">
        <v>160314.6</v>
      </c>
      <c r="AC16" s="8">
        <v>110267.7</v>
      </c>
      <c r="AD16" s="8">
        <v>121400.2</v>
      </c>
      <c r="AE16" s="8">
        <v>127311.2</v>
      </c>
      <c r="AF16" s="21">
        <v>94672.5</v>
      </c>
      <c r="AG16" s="8">
        <v>130375</v>
      </c>
      <c r="AH16" s="8">
        <v>149787.9</v>
      </c>
      <c r="AI16" s="8">
        <v>130307.3</v>
      </c>
      <c r="AJ16" s="8">
        <v>134884.32</v>
      </c>
      <c r="AK16" s="8">
        <v>163559.6</v>
      </c>
      <c r="AL16" s="8">
        <v>174008.3</v>
      </c>
      <c r="AM16" s="257">
        <v>127865.98999999999</v>
      </c>
    </row>
    <row r="17" spans="1:39" ht="15">
      <c r="A17" s="5" t="s">
        <v>59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>
        <v>47421.8</v>
      </c>
      <c r="Y17" s="8">
        <v>42998.3</v>
      </c>
      <c r="Z17" s="8">
        <v>42998.3</v>
      </c>
      <c r="AA17" s="8">
        <v>50782.3</v>
      </c>
      <c r="AB17" s="8">
        <v>46139.3</v>
      </c>
      <c r="AC17" s="8">
        <v>95132.4</v>
      </c>
      <c r="AD17" s="8">
        <v>92721.2</v>
      </c>
      <c r="AE17" s="8">
        <v>81123.1</v>
      </c>
      <c r="AF17" s="21">
        <v>128950.9</v>
      </c>
      <c r="AG17" s="8">
        <v>113865.6</v>
      </c>
      <c r="AH17" s="8">
        <v>80504.9</v>
      </c>
      <c r="AI17" s="8">
        <v>116367.9</v>
      </c>
      <c r="AJ17" s="8">
        <v>103683.77</v>
      </c>
      <c r="AK17" s="8">
        <v>128953</v>
      </c>
      <c r="AL17" s="8">
        <v>146023</v>
      </c>
      <c r="AM17" s="257">
        <v>118903.26000000001</v>
      </c>
    </row>
    <row r="18" spans="1:39" ht="15">
      <c r="A18" s="5" t="s">
        <v>7</v>
      </c>
      <c r="B18" s="8">
        <v>84237</v>
      </c>
      <c r="C18" s="8">
        <v>138239</v>
      </c>
      <c r="D18" s="8">
        <v>162461</v>
      </c>
      <c r="E18" s="8">
        <v>84391</v>
      </c>
      <c r="F18" s="8">
        <v>94109</v>
      </c>
      <c r="G18" s="8">
        <v>100671</v>
      </c>
      <c r="H18" s="8">
        <v>89218</v>
      </c>
      <c r="I18" s="8">
        <v>81179</v>
      </c>
      <c r="J18" s="8">
        <v>99774</v>
      </c>
      <c r="K18" s="8">
        <v>73017</v>
      </c>
      <c r="L18" s="8">
        <v>87088</v>
      </c>
      <c r="M18" s="8">
        <v>116954</v>
      </c>
      <c r="N18" s="8">
        <v>90693</v>
      </c>
      <c r="O18" s="8">
        <v>54559.7</v>
      </c>
      <c r="P18" s="8">
        <v>53979.6</v>
      </c>
      <c r="Q18" s="8">
        <v>55894.8</v>
      </c>
      <c r="R18" s="8">
        <v>65581.4</v>
      </c>
      <c r="S18" s="8">
        <v>35998</v>
      </c>
      <c r="T18" s="8">
        <v>55465.9</v>
      </c>
      <c r="U18" s="8">
        <v>30778</v>
      </c>
      <c r="V18" s="8">
        <v>44274.4</v>
      </c>
      <c r="W18" s="8">
        <v>60446.8</v>
      </c>
      <c r="X18" s="8">
        <v>45042.6</v>
      </c>
      <c r="Y18" s="8">
        <v>47909.2</v>
      </c>
      <c r="Z18" s="8">
        <v>48711.6</v>
      </c>
      <c r="AA18" s="8">
        <v>44597.3</v>
      </c>
      <c r="AB18" s="8">
        <v>50261.7</v>
      </c>
      <c r="AC18" s="8">
        <v>19481.2</v>
      </c>
      <c r="AD18" s="8">
        <v>20433.4</v>
      </c>
      <c r="AE18" s="8">
        <v>28395.7</v>
      </c>
      <c r="AF18" s="21">
        <v>23419.5</v>
      </c>
      <c r="AG18" s="8">
        <v>24131</v>
      </c>
      <c r="AH18" s="8">
        <v>11248.8</v>
      </c>
      <c r="AI18" s="8">
        <v>18992.9</v>
      </c>
      <c r="AJ18" s="8">
        <v>18094.71</v>
      </c>
      <c r="AK18" s="8">
        <v>14887.9</v>
      </c>
      <c r="AL18" s="8">
        <v>18023.8</v>
      </c>
      <c r="AM18" s="257">
        <v>17442.12</v>
      </c>
    </row>
    <row r="19" spans="1:38" ht="15">
      <c r="A19" s="5" t="s">
        <v>151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21"/>
      <c r="AG19" s="8"/>
      <c r="AH19" s="8">
        <v>6456.1</v>
      </c>
      <c r="AI19" s="8">
        <v>16377.4</v>
      </c>
      <c r="AK19" s="8"/>
      <c r="AL19" s="8"/>
    </row>
    <row r="20" spans="1:38" ht="15">
      <c r="A20" s="5" t="s">
        <v>152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21"/>
      <c r="AG20" s="8"/>
      <c r="AH20" s="8">
        <v>4792.7</v>
      </c>
      <c r="AI20" s="8">
        <v>2615.5</v>
      </c>
      <c r="AK20" s="8"/>
      <c r="AL20" s="8"/>
    </row>
    <row r="21" spans="1:39" ht="15">
      <c r="A21" s="5" t="s">
        <v>8</v>
      </c>
      <c r="B21" s="8">
        <v>26842</v>
      </c>
      <c r="C21" s="8">
        <v>17693</v>
      </c>
      <c r="D21" s="8">
        <v>15819</v>
      </c>
      <c r="E21" s="8">
        <v>13842</v>
      </c>
      <c r="F21" s="8">
        <v>16016</v>
      </c>
      <c r="G21" s="8">
        <v>24674</v>
      </c>
      <c r="H21" s="8">
        <v>29026</v>
      </c>
      <c r="I21" s="8">
        <v>24746</v>
      </c>
      <c r="J21" s="8">
        <v>20100</v>
      </c>
      <c r="K21" s="8">
        <v>7811</v>
      </c>
      <c r="L21" s="8">
        <v>8266</v>
      </c>
      <c r="M21" s="8">
        <v>11883</v>
      </c>
      <c r="N21" s="8">
        <v>15782</v>
      </c>
      <c r="O21" s="8">
        <v>9795.6</v>
      </c>
      <c r="P21" s="8">
        <v>8911.3</v>
      </c>
      <c r="Q21" s="8">
        <v>8588</v>
      </c>
      <c r="R21" s="8">
        <v>9697.3</v>
      </c>
      <c r="S21" s="8">
        <v>3317</v>
      </c>
      <c r="T21" s="8">
        <v>3798.3</v>
      </c>
      <c r="U21" s="8">
        <v>2065.9</v>
      </c>
      <c r="V21" s="8">
        <v>1026.9</v>
      </c>
      <c r="W21" s="8">
        <v>1024.1</v>
      </c>
      <c r="X21" s="8">
        <v>632.4</v>
      </c>
      <c r="Y21" s="8">
        <v>701.2</v>
      </c>
      <c r="Z21" s="8">
        <v>791</v>
      </c>
      <c r="AA21" s="8">
        <v>1062.5</v>
      </c>
      <c r="AB21" s="8">
        <v>712.6</v>
      </c>
      <c r="AC21" s="8">
        <v>781.8</v>
      </c>
      <c r="AD21" s="8">
        <v>631.1</v>
      </c>
      <c r="AE21" s="8">
        <v>563.9</v>
      </c>
      <c r="AF21" s="21">
        <v>719.1</v>
      </c>
      <c r="AG21" s="8">
        <v>900</v>
      </c>
      <c r="AH21" s="8">
        <v>717.7</v>
      </c>
      <c r="AI21" s="8">
        <v>694.7</v>
      </c>
      <c r="AJ21" s="8">
        <v>557.03</v>
      </c>
      <c r="AK21" s="8">
        <v>397.8</v>
      </c>
      <c r="AL21" s="8">
        <v>788.8</v>
      </c>
      <c r="AM21" s="257">
        <v>1152.65</v>
      </c>
    </row>
    <row r="22" spans="1:39" ht="15">
      <c r="A22" s="5" t="s">
        <v>9</v>
      </c>
      <c r="B22" s="8">
        <v>11595</v>
      </c>
      <c r="C22" s="8">
        <v>6428</v>
      </c>
      <c r="D22" s="8">
        <v>4086</v>
      </c>
      <c r="E22" s="8">
        <v>3230</v>
      </c>
      <c r="F22" s="8">
        <v>6942</v>
      </c>
      <c r="G22" s="8">
        <v>9207</v>
      </c>
      <c r="H22" s="8">
        <v>8906</v>
      </c>
      <c r="I22" s="8">
        <v>14835</v>
      </c>
      <c r="J22" s="8">
        <v>7590</v>
      </c>
      <c r="K22" s="8">
        <v>4158</v>
      </c>
      <c r="L22" s="8">
        <v>6026</v>
      </c>
      <c r="M22" s="8">
        <v>8778</v>
      </c>
      <c r="N22" s="8">
        <v>18638</v>
      </c>
      <c r="O22" s="8">
        <v>10766.7</v>
      </c>
      <c r="P22" s="8">
        <v>10090</v>
      </c>
      <c r="Q22" s="8">
        <v>11371.2</v>
      </c>
      <c r="R22" s="8">
        <v>10073</v>
      </c>
      <c r="S22" s="8">
        <v>3768.9</v>
      </c>
      <c r="T22" s="8">
        <v>3915.9</v>
      </c>
      <c r="U22" s="8">
        <v>775.9</v>
      </c>
      <c r="V22" s="8">
        <v>3246.7</v>
      </c>
      <c r="W22" s="8">
        <v>3689.1</v>
      </c>
      <c r="X22" s="8">
        <v>3024.4</v>
      </c>
      <c r="Y22" s="8">
        <v>3084.8</v>
      </c>
      <c r="Z22" s="8">
        <v>2941</v>
      </c>
      <c r="AA22" s="8">
        <v>2919</v>
      </c>
      <c r="AB22" s="8">
        <v>3242.8</v>
      </c>
      <c r="AC22" s="8">
        <v>3116.5</v>
      </c>
      <c r="AD22" s="8">
        <v>2624.2</v>
      </c>
      <c r="AE22" s="8">
        <v>1923</v>
      </c>
      <c r="AF22" s="21">
        <v>2988.8</v>
      </c>
      <c r="AG22" s="8">
        <v>1715</v>
      </c>
      <c r="AH22" s="8">
        <v>1073.7</v>
      </c>
      <c r="AI22" s="8">
        <v>2033.2</v>
      </c>
      <c r="AJ22" s="8">
        <v>365.23999999999995</v>
      </c>
      <c r="AK22" s="8">
        <v>137.3</v>
      </c>
      <c r="AL22" s="8">
        <v>364.8</v>
      </c>
      <c r="AM22" s="257">
        <v>244.75</v>
      </c>
    </row>
    <row r="23" spans="1:38" ht="15">
      <c r="A23" s="5" t="s">
        <v>10</v>
      </c>
      <c r="B23" s="8">
        <v>13593</v>
      </c>
      <c r="C23" s="8">
        <v>10956</v>
      </c>
      <c r="D23" s="8">
        <v>7409</v>
      </c>
      <c r="E23" s="8">
        <v>5698</v>
      </c>
      <c r="F23" s="8">
        <v>6264</v>
      </c>
      <c r="G23" s="8">
        <v>6325</v>
      </c>
      <c r="H23" s="8">
        <v>4753</v>
      </c>
      <c r="I23" s="8">
        <v>5270</v>
      </c>
      <c r="J23" s="8">
        <v>4842</v>
      </c>
      <c r="K23" s="8">
        <v>5825</v>
      </c>
      <c r="L23" s="8">
        <v>6648</v>
      </c>
      <c r="M23" s="8">
        <v>5346</v>
      </c>
      <c r="N23" s="8">
        <v>7784</v>
      </c>
      <c r="O23" s="8">
        <v>4905.8</v>
      </c>
      <c r="P23" s="8">
        <v>4120.4</v>
      </c>
      <c r="Q23" s="8">
        <v>3918.84</v>
      </c>
      <c r="R23" s="8">
        <v>3295</v>
      </c>
      <c r="S23" s="8">
        <v>2606.1</v>
      </c>
      <c r="T23" s="8">
        <v>3499.3</v>
      </c>
      <c r="U23" s="8">
        <v>1154.1</v>
      </c>
      <c r="V23" s="8">
        <v>1804.6</v>
      </c>
      <c r="W23" s="8">
        <v>2466.3</v>
      </c>
      <c r="X23" s="8">
        <v>879</v>
      </c>
      <c r="Y23" s="8">
        <v>1022.5</v>
      </c>
      <c r="Z23" s="8">
        <v>1022.5</v>
      </c>
      <c r="AA23" s="8">
        <v>1686.2</v>
      </c>
      <c r="AB23" s="8">
        <v>2133.9</v>
      </c>
      <c r="AC23" s="8">
        <v>2588.2</v>
      </c>
      <c r="AD23" s="8">
        <v>1777.7</v>
      </c>
      <c r="AE23" s="8">
        <v>3380.9</v>
      </c>
      <c r="AF23" s="21">
        <v>2290</v>
      </c>
      <c r="AG23" s="8">
        <v>2338</v>
      </c>
      <c r="AH23" s="8">
        <v>3023</v>
      </c>
      <c r="AI23" s="8">
        <v>858.5</v>
      </c>
      <c r="AJ23" s="8">
        <v>713.2</v>
      </c>
      <c r="AK23" s="8">
        <v>254.6</v>
      </c>
      <c r="AL23" s="8">
        <v>1508.4</v>
      </c>
    </row>
    <row r="24" spans="1:38" ht="15">
      <c r="A24" s="5" t="s">
        <v>11</v>
      </c>
      <c r="B24" s="8"/>
      <c r="C24" s="8"/>
      <c r="D24" s="8"/>
      <c r="E24" s="8"/>
      <c r="F24" s="8"/>
      <c r="G24" s="8">
        <v>2262</v>
      </c>
      <c r="H24" s="8">
        <v>2974</v>
      </c>
      <c r="I24" s="8">
        <v>2442</v>
      </c>
      <c r="J24" s="8">
        <v>3771</v>
      </c>
      <c r="K24" s="8">
        <v>1858</v>
      </c>
      <c r="L24" s="8">
        <v>1606.3</v>
      </c>
      <c r="M24" s="8">
        <v>1650</v>
      </c>
      <c r="N24" s="8">
        <v>2097.8</v>
      </c>
      <c r="O24" s="8">
        <v>1536.5</v>
      </c>
      <c r="P24" s="8">
        <v>1759.4</v>
      </c>
      <c r="Q24" s="8">
        <v>1512</v>
      </c>
      <c r="R24" s="8">
        <v>1119.9</v>
      </c>
      <c r="S24" s="8">
        <v>855.9</v>
      </c>
      <c r="T24" s="8">
        <v>945.1</v>
      </c>
      <c r="U24" s="8">
        <v>209.5</v>
      </c>
      <c r="V24" s="8">
        <v>688.7</v>
      </c>
      <c r="W24" s="8">
        <v>1132.7</v>
      </c>
      <c r="X24" s="8">
        <v>566.2</v>
      </c>
      <c r="Y24" s="8">
        <v>193.4</v>
      </c>
      <c r="Z24" s="8">
        <v>193.4</v>
      </c>
      <c r="AA24" s="8">
        <v>593.3</v>
      </c>
      <c r="AB24" s="8">
        <v>407.6</v>
      </c>
      <c r="AC24" s="8">
        <v>240.3</v>
      </c>
      <c r="AD24" s="8">
        <v>217.4</v>
      </c>
      <c r="AE24" s="8">
        <v>327.7</v>
      </c>
      <c r="AF24" s="21">
        <v>299</v>
      </c>
      <c r="AG24" s="8">
        <v>353</v>
      </c>
      <c r="AH24" s="8">
        <v>70.2</v>
      </c>
      <c r="AI24" s="8">
        <v>240</v>
      </c>
      <c r="AJ24" s="8">
        <v>69.5</v>
      </c>
      <c r="AK24" s="8">
        <v>36.2</v>
      </c>
      <c r="AL24" s="8">
        <v>161.5</v>
      </c>
    </row>
    <row r="25" spans="1:39" ht="15">
      <c r="A25" s="5" t="s">
        <v>12</v>
      </c>
      <c r="B25" s="8">
        <v>903100</v>
      </c>
      <c r="C25" s="8">
        <v>1007234</v>
      </c>
      <c r="D25" s="8">
        <v>841553</v>
      </c>
      <c r="E25" s="8">
        <v>683632</v>
      </c>
      <c r="F25" s="8">
        <v>1036153</v>
      </c>
      <c r="G25" s="8">
        <v>908645</v>
      </c>
      <c r="H25" s="8">
        <v>791122</v>
      </c>
      <c r="I25" s="8">
        <v>726934</v>
      </c>
      <c r="J25" s="8">
        <v>928117</v>
      </c>
      <c r="K25" s="8">
        <v>881562</v>
      </c>
      <c r="L25" s="8">
        <v>828752</v>
      </c>
      <c r="M25" s="8">
        <v>843938</v>
      </c>
      <c r="N25" s="8">
        <v>1023236</v>
      </c>
      <c r="O25" s="8">
        <v>926035.9</v>
      </c>
      <c r="P25" s="8">
        <v>899618.8</v>
      </c>
      <c r="Q25" s="8">
        <v>869503.38</v>
      </c>
      <c r="R25" s="8">
        <v>827633</v>
      </c>
      <c r="S25" s="8">
        <v>1304818.8</v>
      </c>
      <c r="T25" s="8">
        <v>791997.5</v>
      </c>
      <c r="U25" s="8">
        <v>994693.5</v>
      </c>
      <c r="V25" s="8">
        <v>988219.9</v>
      </c>
      <c r="W25" s="8">
        <v>1210044.3</v>
      </c>
      <c r="X25" s="8">
        <v>1303267.5</v>
      </c>
      <c r="Y25" s="8">
        <v>1093728.4</v>
      </c>
      <c r="Z25" s="8">
        <v>1144170</v>
      </c>
      <c r="AA25" s="8">
        <v>1115735.7</v>
      </c>
      <c r="AB25" s="8">
        <v>1391378.2</v>
      </c>
      <c r="AC25" s="8">
        <v>834859.9</v>
      </c>
      <c r="AD25" s="8">
        <v>965939.5</v>
      </c>
      <c r="AE25" s="8">
        <v>924548.1</v>
      </c>
      <c r="AF25" s="21">
        <v>1081349.2</v>
      </c>
      <c r="AG25" s="8">
        <v>1676444</v>
      </c>
      <c r="AH25" s="8">
        <v>1093452</v>
      </c>
      <c r="AI25" s="8">
        <v>1159022.1</v>
      </c>
      <c r="AJ25" s="8">
        <v>1061324.94</v>
      </c>
      <c r="AK25" s="8">
        <v>960502</v>
      </c>
      <c r="AL25" s="8">
        <v>1166024.9</v>
      </c>
      <c r="AM25" s="257">
        <v>1426478.7500000002</v>
      </c>
    </row>
    <row r="26" spans="1:39" ht="15">
      <c r="A26" s="5" t="s">
        <v>13</v>
      </c>
      <c r="B26" s="8">
        <v>38246</v>
      </c>
      <c r="C26" s="8">
        <v>7435</v>
      </c>
      <c r="D26" s="8">
        <v>5392</v>
      </c>
      <c r="E26" s="8">
        <v>4634</v>
      </c>
      <c r="F26" s="8">
        <v>7446</v>
      </c>
      <c r="G26" s="8">
        <v>32501</v>
      </c>
      <c r="H26" s="8">
        <v>54381</v>
      </c>
      <c r="I26" s="8">
        <v>39629</v>
      </c>
      <c r="J26" s="8">
        <v>48933</v>
      </c>
      <c r="K26" s="8">
        <v>31868</v>
      </c>
      <c r="L26" s="8">
        <v>27328</v>
      </c>
      <c r="M26" s="8">
        <v>32405</v>
      </c>
      <c r="N26" s="8">
        <v>26276</v>
      </c>
      <c r="O26" s="8">
        <v>13219.4</v>
      </c>
      <c r="P26" s="8">
        <v>12364.8</v>
      </c>
      <c r="Q26" s="8">
        <v>7000</v>
      </c>
      <c r="R26" s="8">
        <v>5946.6</v>
      </c>
      <c r="S26" s="8">
        <v>1531.6</v>
      </c>
      <c r="T26" s="8">
        <v>4728.7</v>
      </c>
      <c r="U26" s="8">
        <v>4263</v>
      </c>
      <c r="V26" s="8">
        <v>9442.7</v>
      </c>
      <c r="W26" s="8">
        <v>3131.2</v>
      </c>
      <c r="X26" s="8">
        <v>2689.5</v>
      </c>
      <c r="Y26" s="8">
        <v>2613.4</v>
      </c>
      <c r="Z26" s="8">
        <v>3218</v>
      </c>
      <c r="AA26" s="8">
        <v>2792.7</v>
      </c>
      <c r="AB26" s="8">
        <v>5283.7</v>
      </c>
      <c r="AC26" s="8">
        <v>7450.8</v>
      </c>
      <c r="AD26" s="8">
        <v>7606.8</v>
      </c>
      <c r="AE26" s="8">
        <v>10006.5</v>
      </c>
      <c r="AF26" s="21">
        <v>7971.5</v>
      </c>
      <c r="AG26" s="8">
        <v>3373</v>
      </c>
      <c r="AH26" s="8">
        <v>5434.6</v>
      </c>
      <c r="AI26" s="8">
        <v>10623.3</v>
      </c>
      <c r="AJ26" s="8">
        <v>6046.49</v>
      </c>
      <c r="AK26" s="8">
        <v>4475.2</v>
      </c>
      <c r="AL26" s="8">
        <v>2251.1</v>
      </c>
      <c r="AM26" s="257">
        <v>10763.369999999999</v>
      </c>
    </row>
    <row r="27" spans="1:39" ht="15">
      <c r="A27" s="5" t="s">
        <v>14</v>
      </c>
      <c r="B27" s="8">
        <v>73415</v>
      </c>
      <c r="C27" s="8">
        <v>26887</v>
      </c>
      <c r="D27" s="8">
        <v>13224</v>
      </c>
      <c r="E27" s="8">
        <v>2943</v>
      </c>
      <c r="F27" s="8">
        <v>4088</v>
      </c>
      <c r="G27" s="8">
        <v>31912</v>
      </c>
      <c r="H27" s="8">
        <v>97103</v>
      </c>
      <c r="I27" s="8">
        <v>95139</v>
      </c>
      <c r="J27" s="8">
        <v>122591</v>
      </c>
      <c r="K27" s="8">
        <v>112913</v>
      </c>
      <c r="L27" s="8">
        <v>53199</v>
      </c>
      <c r="M27" s="8">
        <v>57680</v>
      </c>
      <c r="N27" s="8">
        <v>61709</v>
      </c>
      <c r="O27" s="8">
        <v>20866.7</v>
      </c>
      <c r="P27" s="8">
        <v>22719.4</v>
      </c>
      <c r="Q27" s="8">
        <v>26352</v>
      </c>
      <c r="R27" s="8">
        <v>37452.6</v>
      </c>
      <c r="S27" s="8">
        <v>29748.1</v>
      </c>
      <c r="T27" s="8">
        <v>52011.2</v>
      </c>
      <c r="U27" s="8">
        <v>71604.5</v>
      </c>
      <c r="V27" s="8">
        <v>47734.9</v>
      </c>
      <c r="W27" s="8">
        <v>67371</v>
      </c>
      <c r="X27" s="8">
        <v>2015.8</v>
      </c>
      <c r="Y27" s="8">
        <v>19420.8</v>
      </c>
      <c r="Z27" s="8">
        <v>22111</v>
      </c>
      <c r="AA27" s="8">
        <v>41224.7</v>
      </c>
      <c r="AB27" s="8">
        <v>47151.1</v>
      </c>
      <c r="AC27" s="8">
        <v>43399.2</v>
      </c>
      <c r="AD27" s="8">
        <v>66590.2</v>
      </c>
      <c r="AE27" s="8">
        <v>78501.4</v>
      </c>
      <c r="AF27" s="21">
        <v>43933.7</v>
      </c>
      <c r="AG27" s="8">
        <v>71466</v>
      </c>
      <c r="AH27" s="8">
        <v>113642.5</v>
      </c>
      <c r="AI27" s="8">
        <v>155877</v>
      </c>
      <c r="AJ27" s="8">
        <v>136330.99</v>
      </c>
      <c r="AK27" s="8">
        <v>201480.2</v>
      </c>
      <c r="AL27" s="8">
        <v>212016.2</v>
      </c>
      <c r="AM27" s="257">
        <v>183190.76</v>
      </c>
    </row>
    <row r="28" spans="1:39" ht="15">
      <c r="A28" s="5" t="s">
        <v>15</v>
      </c>
      <c r="B28" s="8">
        <v>452133</v>
      </c>
      <c r="C28" s="8">
        <v>1795605</v>
      </c>
      <c r="D28" s="8">
        <v>1080818</v>
      </c>
      <c r="E28" s="8">
        <v>1462508</v>
      </c>
      <c r="F28" s="8">
        <v>2363443</v>
      </c>
      <c r="G28" s="8">
        <v>2262539</v>
      </c>
      <c r="H28" s="8">
        <v>3171681</v>
      </c>
      <c r="I28" s="8">
        <v>3045637</v>
      </c>
      <c r="J28" s="8">
        <v>2903089</v>
      </c>
      <c r="K28" s="8">
        <v>3030434</v>
      </c>
      <c r="L28" s="8">
        <v>2594072</v>
      </c>
      <c r="M28" s="8">
        <v>2498659</v>
      </c>
      <c r="N28" s="8">
        <v>3588473</v>
      </c>
      <c r="O28" s="8">
        <v>3410697</v>
      </c>
      <c r="P28" s="8">
        <v>3357210</v>
      </c>
      <c r="Q28" s="8">
        <v>3744129</v>
      </c>
      <c r="R28" s="8">
        <v>3108837</v>
      </c>
      <c r="S28" s="8">
        <v>2405248.7</v>
      </c>
      <c r="T28" s="8">
        <v>2910367.6</v>
      </c>
      <c r="U28" s="8">
        <v>2862447</v>
      </c>
      <c r="V28" s="8">
        <v>3112406.8</v>
      </c>
      <c r="W28" s="8">
        <v>2882980</v>
      </c>
      <c r="X28" s="8">
        <v>3191807</v>
      </c>
      <c r="Y28" s="8">
        <v>1953305.8</v>
      </c>
      <c r="Z28" s="8">
        <v>2278303</v>
      </c>
      <c r="AA28" s="8">
        <v>2597771.3</v>
      </c>
      <c r="AB28" s="8">
        <v>2199782.8</v>
      </c>
      <c r="AC28" s="8">
        <v>1634437.3</v>
      </c>
      <c r="AD28" s="8">
        <v>1208496</v>
      </c>
      <c r="AE28" s="8">
        <v>1042417.7</v>
      </c>
      <c r="AF28" s="21">
        <v>1420668.1</v>
      </c>
      <c r="AG28" s="8">
        <v>1951066</v>
      </c>
      <c r="AH28" s="8">
        <v>1824000.9</v>
      </c>
      <c r="AI28" s="8">
        <v>1885620.7</v>
      </c>
      <c r="AJ28" s="8">
        <v>1732031.8800000001</v>
      </c>
      <c r="AK28" s="8">
        <v>2069874.1</v>
      </c>
      <c r="AL28" s="8">
        <v>1646680.7</v>
      </c>
      <c r="AM28" s="257">
        <v>1770497.1599999997</v>
      </c>
    </row>
    <row r="29" spans="1:39" ht="15">
      <c r="A29" s="5" t="s">
        <v>16</v>
      </c>
      <c r="B29" s="8"/>
      <c r="C29" s="8"/>
      <c r="D29" s="8"/>
      <c r="E29" s="8"/>
      <c r="F29" s="8"/>
      <c r="G29" s="8">
        <v>16352</v>
      </c>
      <c r="H29" s="8">
        <v>9649</v>
      </c>
      <c r="I29" s="8">
        <v>13272</v>
      </c>
      <c r="J29" s="8">
        <v>12507</v>
      </c>
      <c r="K29" s="8">
        <v>15678</v>
      </c>
      <c r="L29" s="8">
        <v>21182</v>
      </c>
      <c r="M29" s="8">
        <v>14482</v>
      </c>
      <c r="N29" s="8">
        <v>18651</v>
      </c>
      <c r="O29" s="8">
        <v>26214.8</v>
      </c>
      <c r="P29" s="8">
        <v>44098.6</v>
      </c>
      <c r="Q29" s="8">
        <v>54645.8</v>
      </c>
      <c r="R29" s="8">
        <v>25066.4</v>
      </c>
      <c r="S29" s="8">
        <v>25333.1</v>
      </c>
      <c r="T29" s="8">
        <v>42075</v>
      </c>
      <c r="U29" s="8">
        <v>22415.6</v>
      </c>
      <c r="V29" s="8">
        <v>41374.4</v>
      </c>
      <c r="W29" s="8">
        <v>37018.9</v>
      </c>
      <c r="X29" s="8">
        <v>31060.5</v>
      </c>
      <c r="Y29" s="8">
        <v>43520.3</v>
      </c>
      <c r="Z29" s="8">
        <v>52011</v>
      </c>
      <c r="AA29" s="8">
        <v>63245.6</v>
      </c>
      <c r="AB29" s="8">
        <v>70479.1</v>
      </c>
      <c r="AC29" s="8">
        <v>46618.2</v>
      </c>
      <c r="AD29" s="8">
        <v>31622.6</v>
      </c>
      <c r="AE29" s="8">
        <v>12311.1</v>
      </c>
      <c r="AF29" s="21">
        <v>73324.7</v>
      </c>
      <c r="AG29" s="8">
        <v>44189</v>
      </c>
      <c r="AH29" s="8">
        <v>38948.7</v>
      </c>
      <c r="AI29" s="8">
        <v>40864</v>
      </c>
      <c r="AJ29" s="8">
        <v>16780.809999999998</v>
      </c>
      <c r="AK29" s="8">
        <v>20562.2</v>
      </c>
      <c r="AL29" s="8">
        <v>27507.9</v>
      </c>
      <c r="AM29" s="257">
        <v>45436.240000000005</v>
      </c>
    </row>
    <row r="30" spans="1:39" ht="15">
      <c r="A30" s="5" t="s">
        <v>153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21"/>
      <c r="AG30" s="8"/>
      <c r="AH30" s="8">
        <v>17772.3</v>
      </c>
      <c r="AI30" s="8">
        <v>14795.9</v>
      </c>
      <c r="AJ30" s="8">
        <v>6563.94</v>
      </c>
      <c r="AK30" s="8">
        <v>7711.5</v>
      </c>
      <c r="AL30" s="8">
        <v>8042.2</v>
      </c>
      <c r="AM30" s="257">
        <v>19290.68</v>
      </c>
    </row>
    <row r="31" spans="1:39" ht="15">
      <c r="A31" s="5" t="s">
        <v>299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21"/>
      <c r="AG31" s="8"/>
      <c r="AH31" s="8">
        <v>21176.4</v>
      </c>
      <c r="AI31" s="8">
        <v>26068.1</v>
      </c>
      <c r="AJ31" s="8">
        <v>10216.869999999999</v>
      </c>
      <c r="AK31" s="8">
        <v>12850.7</v>
      </c>
      <c r="AL31" s="8">
        <v>19465.7</v>
      </c>
      <c r="AM31" s="257">
        <v>26145.56</v>
      </c>
    </row>
    <row r="32" spans="1:39" ht="15">
      <c r="A32" s="5" t="s">
        <v>103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>
        <v>435691.8</v>
      </c>
      <c r="Y32" s="8">
        <v>526377.2</v>
      </c>
      <c r="Z32" s="8">
        <v>526377.2</v>
      </c>
      <c r="AA32" s="8">
        <v>469787.5</v>
      </c>
      <c r="AB32" s="8">
        <v>532877</v>
      </c>
      <c r="AC32" s="8">
        <v>328685.1</v>
      </c>
      <c r="AD32" s="8">
        <v>316028.5</v>
      </c>
      <c r="AE32" s="8">
        <v>272812.7</v>
      </c>
      <c r="AF32" s="21">
        <v>450729.3</v>
      </c>
      <c r="AG32" s="8">
        <v>566710.8</v>
      </c>
      <c r="AH32" s="8">
        <v>621890.7</v>
      </c>
      <c r="AI32" s="8">
        <v>676826.2</v>
      </c>
      <c r="AJ32" s="8">
        <v>766049.79</v>
      </c>
      <c r="AK32" s="8">
        <v>831326.7</v>
      </c>
      <c r="AL32" s="8">
        <v>859930.6</v>
      </c>
      <c r="AM32" s="257">
        <v>835309.86</v>
      </c>
    </row>
    <row r="33" spans="1:39" ht="15">
      <c r="A33" s="5" t="s">
        <v>60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>
        <v>51822.8</v>
      </c>
      <c r="AD33" s="8"/>
      <c r="AE33" s="8"/>
      <c r="AF33" s="21">
        <v>183892</v>
      </c>
      <c r="AG33" s="8">
        <v>157292</v>
      </c>
      <c r="AH33" s="8">
        <v>126704.5</v>
      </c>
      <c r="AI33" s="8">
        <v>133371</v>
      </c>
      <c r="AJ33" s="8">
        <v>129029</v>
      </c>
      <c r="AK33" s="8">
        <v>156186.8</v>
      </c>
      <c r="AL33" s="8">
        <v>125600.2</v>
      </c>
      <c r="AM33" s="257">
        <v>144628.83000000002</v>
      </c>
    </row>
    <row r="34" spans="1:39" ht="15.75" thickBot="1">
      <c r="A34" s="22" t="s">
        <v>17</v>
      </c>
      <c r="B34" s="23">
        <v>5257</v>
      </c>
      <c r="C34" s="23">
        <v>5901</v>
      </c>
      <c r="D34" s="23">
        <v>5655</v>
      </c>
      <c r="E34" s="23">
        <v>5750</v>
      </c>
      <c r="F34" s="23">
        <v>8128</v>
      </c>
      <c r="G34" s="23">
        <v>7763</v>
      </c>
      <c r="H34" s="23">
        <v>7980</v>
      </c>
      <c r="I34" s="23">
        <v>8824</v>
      </c>
      <c r="J34" s="23">
        <v>9968</v>
      </c>
      <c r="K34" s="23">
        <v>11101</v>
      </c>
      <c r="L34" s="23">
        <v>12767</v>
      </c>
      <c r="M34" s="23">
        <v>14678.2</v>
      </c>
      <c r="N34" s="23">
        <v>16498</v>
      </c>
      <c r="O34" s="23">
        <v>19636</v>
      </c>
      <c r="P34" s="23">
        <v>16006.624</v>
      </c>
      <c r="Q34" s="23">
        <v>12049.892</v>
      </c>
      <c r="R34" s="23">
        <v>10988.3</v>
      </c>
      <c r="S34" s="23">
        <v>11313.7</v>
      </c>
      <c r="T34" s="23">
        <v>11678.7</v>
      </c>
      <c r="U34" s="23">
        <v>11874.3</v>
      </c>
      <c r="V34" s="23">
        <v>10290.5</v>
      </c>
      <c r="W34" s="23">
        <v>8534.3</v>
      </c>
      <c r="X34" s="23">
        <v>6976.2</v>
      </c>
      <c r="Y34" s="23">
        <v>7712.9</v>
      </c>
      <c r="Z34" s="23">
        <v>9320.5</v>
      </c>
      <c r="AA34" s="23">
        <v>9850.2</v>
      </c>
      <c r="AB34" s="23">
        <v>8349.1</v>
      </c>
      <c r="AC34" s="23">
        <v>8469.9</v>
      </c>
      <c r="AD34" s="23">
        <v>6214</v>
      </c>
      <c r="AE34" s="23">
        <v>5626.1</v>
      </c>
      <c r="AF34" s="23">
        <v>7949.5</v>
      </c>
      <c r="AG34" s="23">
        <v>7429</v>
      </c>
      <c r="AH34" s="23">
        <v>7553.7</v>
      </c>
      <c r="AI34" s="23">
        <v>7933.8</v>
      </c>
      <c r="AJ34" s="23">
        <v>6362.33</v>
      </c>
      <c r="AK34" s="23">
        <v>7273.5</v>
      </c>
      <c r="AL34" s="23">
        <v>7561.7</v>
      </c>
      <c r="AM34" s="23">
        <v>4315.25</v>
      </c>
    </row>
    <row r="35" spans="1:32" ht="12.75">
      <c r="A35" s="15" t="s">
        <v>119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2.75">
      <c r="A36" s="15" t="s">
        <v>45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4.25">
      <c r="A37" s="16" t="s">
        <v>64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4.25">
      <c r="A38" s="16" t="s">
        <v>97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4.25">
      <c r="A39" s="16" t="s">
        <v>86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ht="14.25">
      <c r="A40" s="16" t="s">
        <v>146</v>
      </c>
    </row>
    <row r="41" ht="14.25">
      <c r="A41" s="16" t="s">
        <v>282</v>
      </c>
    </row>
    <row r="42" spans="1:39" s="180" customFormat="1" ht="12">
      <c r="A42" s="180" t="s">
        <v>123</v>
      </c>
      <c r="AM42" s="354"/>
    </row>
    <row r="43" spans="1:39" s="180" customFormat="1" ht="12">
      <c r="A43" s="180" t="s">
        <v>143</v>
      </c>
      <c r="AM43" s="354"/>
    </row>
    <row r="44" spans="1:39" s="180" customFormat="1" ht="12">
      <c r="A44" s="192" t="s">
        <v>273</v>
      </c>
      <c r="AM44" s="354"/>
    </row>
    <row r="45" spans="1:39" s="180" customFormat="1" ht="12">
      <c r="A45" s="180" t="s">
        <v>274</v>
      </c>
      <c r="AM45" s="354"/>
    </row>
    <row r="46" spans="1:39" s="180" customFormat="1" ht="12">
      <c r="A46" s="180" t="s">
        <v>275</v>
      </c>
      <c r="AM46" s="354"/>
    </row>
    <row r="47" spans="1:39" s="180" customFormat="1" ht="12">
      <c r="A47" s="180" t="s">
        <v>276</v>
      </c>
      <c r="AM47" s="354"/>
    </row>
    <row r="48" spans="1:39" s="180" customFormat="1" ht="12">
      <c r="A48" s="180" t="s">
        <v>281</v>
      </c>
      <c r="AM48" s="354"/>
    </row>
    <row r="49" spans="1:39" s="180" customFormat="1" ht="12">
      <c r="A49" s="180" t="s">
        <v>277</v>
      </c>
      <c r="AM49" s="354"/>
    </row>
    <row r="50" spans="1:39" s="180" customFormat="1" ht="12">
      <c r="A50" s="180" t="s">
        <v>278</v>
      </c>
      <c r="AM50" s="354"/>
    </row>
  </sheetData>
  <sheetProtection/>
  <mergeCells count="2">
    <mergeCell ref="A1:M1"/>
    <mergeCell ref="A2:M2"/>
  </mergeCells>
  <printOptions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45"/>
  <sheetViews>
    <sheetView zoomScalePageLayoutView="0" workbookViewId="0" topLeftCell="A1">
      <pane xSplit="1" topLeftCell="M1" activePane="topRight" state="frozen"/>
      <selection pane="topLeft" activeCell="A1" sqref="A1"/>
      <selection pane="topRight" activeCell="N8" sqref="N8"/>
    </sheetView>
  </sheetViews>
  <sheetFormatPr defaultColWidth="11.421875" defaultRowHeight="12.75"/>
  <cols>
    <col min="1" max="35" width="11.421875" style="6" customWidth="1"/>
    <col min="36" max="36" width="12.57421875" style="6" bestFit="1" customWidth="1"/>
    <col min="37" max="16384" width="11.421875" style="6" customWidth="1"/>
  </cols>
  <sheetData>
    <row r="1" spans="1:33" ht="15">
      <c r="A1" s="390" t="s">
        <v>120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</row>
    <row r="2" spans="1:33" s="52" customFormat="1" ht="17.25">
      <c r="A2" s="392" t="s">
        <v>107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2" ht="15.75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7"/>
    </row>
    <row r="4" spans="1:39" ht="29.25" customHeight="1" thickBot="1">
      <c r="A4" s="12" t="s">
        <v>0</v>
      </c>
      <c r="B4" s="13" t="s">
        <v>19</v>
      </c>
      <c r="C4" s="13" t="s">
        <v>20</v>
      </c>
      <c r="D4" s="13" t="s">
        <v>21</v>
      </c>
      <c r="E4" s="13" t="s">
        <v>22</v>
      </c>
      <c r="F4" s="13" t="s">
        <v>23</v>
      </c>
      <c r="G4" s="13" t="s">
        <v>24</v>
      </c>
      <c r="H4" s="13" t="s">
        <v>25</v>
      </c>
      <c r="I4" s="13" t="s">
        <v>26</v>
      </c>
      <c r="J4" s="13" t="s">
        <v>27</v>
      </c>
      <c r="K4" s="13" t="s">
        <v>28</v>
      </c>
      <c r="L4" s="13" t="s">
        <v>29</v>
      </c>
      <c r="M4" s="13" t="s">
        <v>30</v>
      </c>
      <c r="N4" s="13" t="s">
        <v>31</v>
      </c>
      <c r="O4" s="13" t="s">
        <v>32</v>
      </c>
      <c r="P4" s="13" t="s">
        <v>92</v>
      </c>
      <c r="Q4" s="13" t="s">
        <v>93</v>
      </c>
      <c r="R4" s="13" t="s">
        <v>35</v>
      </c>
      <c r="S4" s="13" t="s">
        <v>94</v>
      </c>
      <c r="T4" s="13" t="s">
        <v>36</v>
      </c>
      <c r="U4" s="13" t="s">
        <v>37</v>
      </c>
      <c r="V4" s="13" t="s">
        <v>38</v>
      </c>
      <c r="W4" s="13" t="s">
        <v>39</v>
      </c>
      <c r="X4" s="13" t="s">
        <v>40</v>
      </c>
      <c r="Y4" s="13" t="s">
        <v>41</v>
      </c>
      <c r="Z4" s="13" t="s">
        <v>42</v>
      </c>
      <c r="AA4" s="13" t="s">
        <v>43</v>
      </c>
      <c r="AB4" s="13" t="s">
        <v>44</v>
      </c>
      <c r="AC4" s="13" t="s">
        <v>114</v>
      </c>
      <c r="AD4" s="13" t="s">
        <v>46</v>
      </c>
      <c r="AE4" s="13" t="s">
        <v>47</v>
      </c>
      <c r="AF4" s="13" t="s">
        <v>49</v>
      </c>
      <c r="AG4" s="13" t="s">
        <v>55</v>
      </c>
      <c r="AH4" s="13" t="s">
        <v>104</v>
      </c>
      <c r="AI4" s="13" t="s">
        <v>144</v>
      </c>
      <c r="AJ4" s="13" t="s">
        <v>262</v>
      </c>
      <c r="AK4" s="13" t="s">
        <v>297</v>
      </c>
      <c r="AL4" s="13" t="s">
        <v>354</v>
      </c>
      <c r="AM4" s="13" t="s">
        <v>411</v>
      </c>
    </row>
    <row r="5" spans="1:39" ht="15">
      <c r="A5" s="26" t="s">
        <v>1</v>
      </c>
      <c r="B5" s="27">
        <v>17.70042511085865</v>
      </c>
      <c r="C5" s="27">
        <v>15.872662902628656</v>
      </c>
      <c r="D5" s="27">
        <v>17.40107009095773</v>
      </c>
      <c r="E5" s="27">
        <v>16.313436160142547</v>
      </c>
      <c r="F5" s="27">
        <v>20.968407875753204</v>
      </c>
      <c r="G5" s="27">
        <v>23.00896896422292</v>
      </c>
      <c r="H5" s="27">
        <v>28.564558919127855</v>
      </c>
      <c r="I5" s="27">
        <v>27.700676954002603</v>
      </c>
      <c r="J5" s="27">
        <v>30.074727294799093</v>
      </c>
      <c r="K5" s="27">
        <v>32.67735845564419</v>
      </c>
      <c r="L5" s="27">
        <v>29.481040458460587</v>
      </c>
      <c r="M5" s="27">
        <v>34.05670125192934</v>
      </c>
      <c r="N5" s="27">
        <v>33.78745387453875</v>
      </c>
      <c r="O5" s="27">
        <v>33.46753309205032</v>
      </c>
      <c r="P5" s="27">
        <v>35.156872614635766</v>
      </c>
      <c r="Q5" s="27">
        <v>35.2</v>
      </c>
      <c r="R5" s="27">
        <v>33.2785077193011</v>
      </c>
      <c r="S5" s="27">
        <v>39.226407701330615</v>
      </c>
      <c r="T5" s="27">
        <v>43.84629661489696</v>
      </c>
      <c r="U5" s="27">
        <v>35.34216425514571</v>
      </c>
      <c r="V5" s="27">
        <v>38.12017723070637</v>
      </c>
      <c r="W5" s="27">
        <v>42.99894927536232</v>
      </c>
      <c r="X5" s="27">
        <v>42.72205820229993</v>
      </c>
      <c r="Y5" s="27">
        <v>43.2344801039311</v>
      </c>
      <c r="Z5" s="27">
        <v>45.71008563273073</v>
      </c>
      <c r="AA5" s="27">
        <v>44.12953343182576</v>
      </c>
      <c r="AB5" s="27">
        <v>44.601207422470765</v>
      </c>
      <c r="AC5" s="27">
        <v>47.86516869513247</v>
      </c>
      <c r="AD5" s="27">
        <v>45.74656215469103</v>
      </c>
      <c r="AE5" s="27">
        <v>40.802944906800434</v>
      </c>
      <c r="AF5" s="27">
        <v>57.7</v>
      </c>
      <c r="AG5" s="27">
        <v>58.1</v>
      </c>
      <c r="AH5" s="48"/>
      <c r="AL5" s="6">
        <v>60.7</v>
      </c>
      <c r="AM5" s="48">
        <v>59.96622586006168</v>
      </c>
    </row>
    <row r="6" spans="1:39" ht="15">
      <c r="A6" s="5" t="s">
        <v>225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48">
        <v>48.8</v>
      </c>
      <c r="AI6" s="48">
        <v>57.25948156537058</v>
      </c>
      <c r="AJ6" s="48">
        <v>52.34970650765282</v>
      </c>
      <c r="AK6" s="191">
        <v>55.28331812904296</v>
      </c>
      <c r="AL6" s="48">
        <v>59.4</v>
      </c>
      <c r="AM6" s="48">
        <v>59.51923056304188</v>
      </c>
    </row>
    <row r="7" spans="1:39" ht="15">
      <c r="A7" s="5" t="s">
        <v>99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48">
        <v>59.1</v>
      </c>
      <c r="AI7" s="48">
        <v>71.98475389367155</v>
      </c>
      <c r="AJ7" s="48">
        <v>65.1384414198025</v>
      </c>
      <c r="AK7" s="191">
        <v>67.75931648791129</v>
      </c>
      <c r="AL7" s="48">
        <v>73</v>
      </c>
      <c r="AM7" s="48">
        <v>64.58610789301365</v>
      </c>
    </row>
    <row r="8" spans="1:39" ht="15">
      <c r="A8" s="26" t="s">
        <v>2</v>
      </c>
      <c r="B8" s="27">
        <v>18.682290539077723</v>
      </c>
      <c r="C8" s="27">
        <v>16.30957433528898</v>
      </c>
      <c r="D8" s="27">
        <v>17.21396165666618</v>
      </c>
      <c r="E8" s="27">
        <v>17.245492044784914</v>
      </c>
      <c r="F8" s="27">
        <v>16.938805194805195</v>
      </c>
      <c r="G8" s="27">
        <v>20.061351860574657</v>
      </c>
      <c r="H8" s="27">
        <v>19.4729094895083</v>
      </c>
      <c r="I8" s="27">
        <v>22.976220500810665</v>
      </c>
      <c r="J8" s="27">
        <v>25.849777631362215</v>
      </c>
      <c r="K8" s="27">
        <v>23.95181249090115</v>
      </c>
      <c r="L8" s="27">
        <v>26.24074074074074</v>
      </c>
      <c r="M8" s="27">
        <v>27.003396916644892</v>
      </c>
      <c r="N8" s="27">
        <v>28.72625786163522</v>
      </c>
      <c r="O8" s="27">
        <v>29.686933567971842</v>
      </c>
      <c r="P8" s="27">
        <v>30.456447436561366</v>
      </c>
      <c r="Q8" s="27">
        <v>31</v>
      </c>
      <c r="R8" s="27">
        <v>24.68553692437058</v>
      </c>
      <c r="S8" s="27">
        <v>32.182463791999936</v>
      </c>
      <c r="T8" s="27">
        <v>33.40341038069676</v>
      </c>
      <c r="U8" s="27">
        <v>25.34904662351074</v>
      </c>
      <c r="V8" s="27">
        <v>27.951849471821063</v>
      </c>
      <c r="W8" s="27">
        <v>38.44742774243946</v>
      </c>
      <c r="X8" s="27">
        <v>44.643077747989274</v>
      </c>
      <c r="Y8" s="27">
        <v>46.64976103995412</v>
      </c>
      <c r="Z8" s="27">
        <v>43.93861151900799</v>
      </c>
      <c r="AA8" s="27">
        <v>46.60306468440271</v>
      </c>
      <c r="AB8" s="27">
        <v>48.23604612484755</v>
      </c>
      <c r="AC8" s="27">
        <v>41.77</v>
      </c>
      <c r="AD8" s="27">
        <v>39.18468183303382</v>
      </c>
      <c r="AE8" s="27">
        <v>34.04631012551805</v>
      </c>
      <c r="AF8" s="27">
        <v>50.2</v>
      </c>
      <c r="AG8" s="27">
        <v>53.4</v>
      </c>
      <c r="AH8" s="48">
        <v>44.7</v>
      </c>
      <c r="AI8" s="48">
        <v>53.643917592424685</v>
      </c>
      <c r="AJ8" s="48">
        <v>44.735976499754294</v>
      </c>
      <c r="AK8" s="191">
        <v>46.55088502913244</v>
      </c>
      <c r="AL8" s="6">
        <v>49.4</v>
      </c>
      <c r="AM8" s="48">
        <v>52.12050241927232</v>
      </c>
    </row>
    <row r="9" spans="1:39" ht="15">
      <c r="A9" s="26" t="s">
        <v>3</v>
      </c>
      <c r="B9" s="27">
        <v>21.592348827642944</v>
      </c>
      <c r="C9" s="27">
        <v>19.879677980852914</v>
      </c>
      <c r="D9" s="27">
        <v>20.502609603340293</v>
      </c>
      <c r="E9" s="27">
        <v>19.19365828092243</v>
      </c>
      <c r="F9" s="27">
        <v>22.175867269984916</v>
      </c>
      <c r="G9" s="27">
        <v>24.246575342465754</v>
      </c>
      <c r="H9" s="27">
        <v>29.963468309859156</v>
      </c>
      <c r="I9" s="27">
        <v>29.524129505192427</v>
      </c>
      <c r="J9" s="27">
        <v>33.909015371832155</v>
      </c>
      <c r="K9" s="27">
        <v>34.602277348515656</v>
      </c>
      <c r="L9" s="27">
        <v>34.796732522796354</v>
      </c>
      <c r="M9" s="27">
        <v>33.730368968779565</v>
      </c>
      <c r="N9" s="27">
        <v>38.4251497005988</v>
      </c>
      <c r="O9" s="27">
        <v>36.63608202443281</v>
      </c>
      <c r="P9" s="27">
        <v>35.588857345635205</v>
      </c>
      <c r="Q9" s="27">
        <v>36</v>
      </c>
      <c r="R9" s="27">
        <v>27.464695801199657</v>
      </c>
      <c r="S9" s="27">
        <v>37.17402597402597</v>
      </c>
      <c r="T9" s="27">
        <v>43.312443676779814</v>
      </c>
      <c r="U9" s="27">
        <v>30.74224586823636</v>
      </c>
      <c r="V9" s="27">
        <v>34.65748489074849</v>
      </c>
      <c r="W9" s="27">
        <v>42.585816525699414</v>
      </c>
      <c r="X9" s="27">
        <v>44.21249283667622</v>
      </c>
      <c r="Y9" s="27">
        <v>43.93046206503138</v>
      </c>
      <c r="Z9" s="27">
        <v>48.28529664660361</v>
      </c>
      <c r="AA9" s="27">
        <v>47.63572093023256</v>
      </c>
      <c r="AB9" s="27">
        <v>47.04074328974536</v>
      </c>
      <c r="AC9" s="27">
        <v>47.40738583285329</v>
      </c>
      <c r="AD9" s="27">
        <v>46.443464780544524</v>
      </c>
      <c r="AE9" s="27">
        <v>39.61770895159985</v>
      </c>
      <c r="AF9" s="27">
        <v>57.8</v>
      </c>
      <c r="AG9" s="27">
        <v>60.8</v>
      </c>
      <c r="AH9" s="48"/>
      <c r="AI9" s="48"/>
      <c r="AL9" s="48">
        <v>59.06628477905074</v>
      </c>
      <c r="AM9" s="48">
        <v>70.34196257551201</v>
      </c>
    </row>
    <row r="10" spans="1:39" ht="15">
      <c r="A10" s="26" t="s">
        <v>132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48">
        <v>51.8</v>
      </c>
      <c r="AI10" s="48">
        <v>64.56865811698468</v>
      </c>
      <c r="AJ10" s="48">
        <v>56.40291046193072</v>
      </c>
      <c r="AK10" s="191">
        <v>59.52068965517241</v>
      </c>
      <c r="AL10" s="6">
        <v>61.9</v>
      </c>
      <c r="AM10" s="48">
        <v>71.58652007648183</v>
      </c>
    </row>
    <row r="11" spans="1:39" ht="15">
      <c r="A11" s="26" t="s">
        <v>133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48">
        <v>49.4</v>
      </c>
      <c r="AI11" s="48">
        <v>48.9703683190252</v>
      </c>
      <c r="AJ11" s="48">
        <v>38.47901416765053</v>
      </c>
      <c r="AK11" s="191">
        <v>50.02160186108342</v>
      </c>
      <c r="AL11" s="6">
        <v>55.4</v>
      </c>
      <c r="AM11" s="48">
        <v>67.52555288461538</v>
      </c>
    </row>
    <row r="12" spans="1:39" ht="15">
      <c r="A12" s="26" t="s">
        <v>4</v>
      </c>
      <c r="B12" s="27">
        <v>12.58060606060606</v>
      </c>
      <c r="C12" s="27">
        <v>10.49714937286203</v>
      </c>
      <c r="D12" s="27">
        <v>11.036429872495447</v>
      </c>
      <c r="E12" s="27">
        <v>9.128834355828221</v>
      </c>
      <c r="F12" s="27">
        <v>12.929203539823009</v>
      </c>
      <c r="G12" s="27">
        <v>22.82306163021869</v>
      </c>
      <c r="H12" s="27">
        <v>18.436830835117775</v>
      </c>
      <c r="I12" s="27">
        <v>20.298319327731093</v>
      </c>
      <c r="J12" s="27">
        <v>17.52857142857143</v>
      </c>
      <c r="K12" s="27">
        <v>31.069686411149824</v>
      </c>
      <c r="L12" s="27">
        <v>26.9947529514648</v>
      </c>
      <c r="M12" s="27">
        <v>29.951724137931034</v>
      </c>
      <c r="N12" s="27">
        <v>29.572549019607845</v>
      </c>
      <c r="O12" s="27">
        <v>23.912295081967212</v>
      </c>
      <c r="P12" s="27">
        <v>14.6</v>
      </c>
      <c r="Q12" s="27">
        <v>29</v>
      </c>
      <c r="R12" s="27">
        <v>28.33015494636472</v>
      </c>
      <c r="S12" s="27">
        <v>29.23771130147968</v>
      </c>
      <c r="T12" s="27">
        <v>27.49713740458015</v>
      </c>
      <c r="U12" s="27">
        <v>26.003676470588236</v>
      </c>
      <c r="V12" s="27">
        <v>20.692573402417963</v>
      </c>
      <c r="W12" s="27">
        <v>32.006855184233075</v>
      </c>
      <c r="X12" s="27">
        <v>28.102564102564102</v>
      </c>
      <c r="Y12" s="27">
        <v>27.06382978723404</v>
      </c>
      <c r="Z12" s="27">
        <v>27.06382978723404</v>
      </c>
      <c r="AA12" s="27">
        <v>34.5</v>
      </c>
      <c r="AB12" s="27">
        <v>29.3</v>
      </c>
      <c r="AC12" s="27">
        <v>41.9</v>
      </c>
      <c r="AD12" s="27">
        <v>44.9</v>
      </c>
      <c r="AE12" s="27">
        <v>39.7</v>
      </c>
      <c r="AF12" s="27">
        <v>32.7</v>
      </c>
      <c r="AG12" s="27">
        <v>43.2</v>
      </c>
      <c r="AH12" s="48">
        <v>35.4</v>
      </c>
      <c r="AI12" s="48">
        <v>50.696821515892424</v>
      </c>
      <c r="AJ12" s="48">
        <v>44.66454767726162</v>
      </c>
      <c r="AK12" s="191">
        <v>41.203315881326354</v>
      </c>
      <c r="AL12" s="6">
        <v>53.8</v>
      </c>
      <c r="AM12" s="355" t="s">
        <v>234</v>
      </c>
    </row>
    <row r="13" spans="1:39" ht="15">
      <c r="A13" s="26" t="s">
        <v>5</v>
      </c>
      <c r="B13" s="27">
        <v>34.872622428780446</v>
      </c>
      <c r="C13" s="27">
        <v>41.2763482832789</v>
      </c>
      <c r="D13" s="27">
        <v>45.1833286661066</v>
      </c>
      <c r="E13" s="27">
        <v>43.36981771937261</v>
      </c>
      <c r="F13" s="27">
        <v>52.13478355134784</v>
      </c>
      <c r="G13" s="27">
        <v>59.130861170701806</v>
      </c>
      <c r="H13" s="27">
        <v>68.86471262172999</v>
      </c>
      <c r="I13" s="27">
        <v>71.2095062298108</v>
      </c>
      <c r="J13" s="27">
        <v>73.17628169637914</v>
      </c>
      <c r="K13" s="27">
        <v>75.28792619334135</v>
      </c>
      <c r="L13" s="27">
        <v>81.39523385741126</v>
      </c>
      <c r="M13" s="27">
        <v>83.91635706396225</v>
      </c>
      <c r="N13" s="27">
        <v>84.88362992639523</v>
      </c>
      <c r="O13" s="27">
        <v>84.89014722536807</v>
      </c>
      <c r="P13" s="27">
        <v>89.38111768071715</v>
      </c>
      <c r="Q13" s="27">
        <v>91</v>
      </c>
      <c r="R13" s="27">
        <v>94.45311676197429</v>
      </c>
      <c r="S13" s="27">
        <v>90.52865411642873</v>
      </c>
      <c r="T13" s="27">
        <v>94.00606924318829</v>
      </c>
      <c r="U13" s="27">
        <v>85.15319851536488</v>
      </c>
      <c r="V13" s="27">
        <v>94.12031757488272</v>
      </c>
      <c r="W13" s="27">
        <v>94.30623864324652</v>
      </c>
      <c r="X13" s="27">
        <v>105.90248653603759</v>
      </c>
      <c r="Y13" s="27">
        <v>108.55190693430657</v>
      </c>
      <c r="Z13" s="27">
        <v>110.67765672142139</v>
      </c>
      <c r="AA13" s="27">
        <v>112.28523235031278</v>
      </c>
      <c r="AB13" s="27">
        <v>111.83994820330204</v>
      </c>
      <c r="AC13" s="27">
        <v>108.34</v>
      </c>
      <c r="AD13" s="27">
        <v>101.36679880628925</v>
      </c>
      <c r="AE13" s="27">
        <v>104.90211027697873</v>
      </c>
      <c r="AF13" s="27">
        <v>110.8</v>
      </c>
      <c r="AG13" s="27">
        <v>120</v>
      </c>
      <c r="AK13" s="191"/>
      <c r="AL13" s="6">
        <v>115.4</v>
      </c>
      <c r="AM13" s="48">
        <v>112.24370853931636</v>
      </c>
    </row>
    <row r="14" spans="1:39" ht="15">
      <c r="A14" s="26" t="s">
        <v>134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48">
        <v>128.2</v>
      </c>
      <c r="AI14" s="48">
        <v>132.6842318071972</v>
      </c>
      <c r="AJ14" s="48">
        <v>120.77900582389746</v>
      </c>
      <c r="AK14" s="191">
        <v>129.0724574829932</v>
      </c>
      <c r="AL14" s="6">
        <v>124.2</v>
      </c>
      <c r="AM14" s="48">
        <v>120.30357551983893</v>
      </c>
    </row>
    <row r="15" spans="1:39" ht="15">
      <c r="A15" s="26" t="s">
        <v>135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48">
        <v>27.4</v>
      </c>
      <c r="AI15" s="48">
        <v>29.466789111543626</v>
      </c>
      <c r="AJ15" s="48">
        <v>28.112999201277955</v>
      </c>
      <c r="AK15" s="191">
        <v>27.451447368421054</v>
      </c>
      <c r="AL15" s="6">
        <v>27.6</v>
      </c>
      <c r="AM15" s="48">
        <v>27.78369103916576</v>
      </c>
    </row>
    <row r="16" spans="1:39" ht="15">
      <c r="A16" s="26" t="s">
        <v>6</v>
      </c>
      <c r="B16" s="27">
        <v>23.36949069539667</v>
      </c>
      <c r="C16" s="27">
        <v>31.762738853503183</v>
      </c>
      <c r="D16" s="27">
        <v>35.4926948051948</v>
      </c>
      <c r="E16" s="27">
        <v>37.97403877752218</v>
      </c>
      <c r="F16" s="27">
        <v>41.37688064192578</v>
      </c>
      <c r="G16" s="27">
        <v>40.66692627206646</v>
      </c>
      <c r="H16" s="27">
        <v>39.558713304184884</v>
      </c>
      <c r="I16" s="27">
        <v>39.45076469009928</v>
      </c>
      <c r="J16" s="27">
        <v>41.709768637532136</v>
      </c>
      <c r="K16" s="27">
        <v>43.07652942544778</v>
      </c>
      <c r="L16" s="27">
        <v>41.734274317275236</v>
      </c>
      <c r="M16" s="27">
        <v>39.36638655462185</v>
      </c>
      <c r="N16" s="27">
        <v>42.043765743073045</v>
      </c>
      <c r="O16" s="27">
        <v>44.92066712517194</v>
      </c>
      <c r="P16" s="27">
        <v>43.83399209486166</v>
      </c>
      <c r="Q16" s="27">
        <v>43</v>
      </c>
      <c r="R16" s="27">
        <v>47.70384014985951</v>
      </c>
      <c r="S16" s="27">
        <v>41.728458353723425</v>
      </c>
      <c r="T16" s="27">
        <v>39.077409931840315</v>
      </c>
      <c r="U16" s="27">
        <v>41.508029395753944</v>
      </c>
      <c r="V16" s="27">
        <v>52.41384663148091</v>
      </c>
      <c r="W16" s="27">
        <v>50.17894921190893</v>
      </c>
      <c r="X16" s="27">
        <v>50.724374553252325</v>
      </c>
      <c r="Y16" s="27">
        <v>49.89341126461211</v>
      </c>
      <c r="Z16" s="27">
        <v>47.897590361445786</v>
      </c>
      <c r="AA16" s="27">
        <v>46.67674790251698</v>
      </c>
      <c r="AB16" s="27">
        <v>57.29614010007148</v>
      </c>
      <c r="AC16" s="27">
        <v>50.668688260969446</v>
      </c>
      <c r="AD16" s="27">
        <v>57.9199427480916</v>
      </c>
      <c r="AE16" s="27">
        <v>53.763175675675676</v>
      </c>
      <c r="AF16" s="27">
        <v>38.6</v>
      </c>
      <c r="AG16" s="27">
        <v>51.9</v>
      </c>
      <c r="AH16" s="48">
        <v>62.4</v>
      </c>
      <c r="AI16" s="48">
        <v>62.051095238095236</v>
      </c>
      <c r="AJ16" s="48">
        <v>60.221591213501206</v>
      </c>
      <c r="AK16" s="191">
        <v>68.97174664754996</v>
      </c>
      <c r="AL16" s="6">
        <v>65.6</v>
      </c>
      <c r="AM16" s="48">
        <v>61.07178201270477</v>
      </c>
    </row>
    <row r="17" spans="1:39" ht="15">
      <c r="A17" s="26" t="s">
        <v>59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>
        <v>43</v>
      </c>
      <c r="Y17" s="27">
        <v>53.4</v>
      </c>
      <c r="Z17" s="27">
        <v>53.4</v>
      </c>
      <c r="AA17" s="27">
        <v>58.2</v>
      </c>
      <c r="AB17" s="27">
        <v>55.7</v>
      </c>
      <c r="AC17" s="27">
        <v>47.82</v>
      </c>
      <c r="AD17" s="27">
        <v>48.1</v>
      </c>
      <c r="AE17" s="27">
        <v>45.3</v>
      </c>
      <c r="AF17" s="27">
        <v>61.5</v>
      </c>
      <c r="AG17" s="27">
        <v>47.4</v>
      </c>
      <c r="AH17" s="48">
        <v>41.6</v>
      </c>
      <c r="AI17" s="48">
        <v>55.73709167544784</v>
      </c>
      <c r="AJ17" s="48">
        <v>51.496856064368735</v>
      </c>
      <c r="AK17" s="191">
        <v>57.30735045773709</v>
      </c>
      <c r="AL17" s="6">
        <v>60.7</v>
      </c>
      <c r="AM17" s="48">
        <v>59.09117383957857</v>
      </c>
    </row>
    <row r="18" spans="1:39" ht="15">
      <c r="A18" s="26" t="s">
        <v>7</v>
      </c>
      <c r="B18" s="27">
        <v>7.609485094850949</v>
      </c>
      <c r="C18" s="27">
        <v>11.741039578732801</v>
      </c>
      <c r="D18" s="27">
        <v>13.369075049374588</v>
      </c>
      <c r="E18" s="27">
        <v>9.766346487675037</v>
      </c>
      <c r="F18" s="27">
        <v>11.13189022947717</v>
      </c>
      <c r="G18" s="27">
        <v>12.123193641618498</v>
      </c>
      <c r="H18" s="27">
        <v>9.931871312479128</v>
      </c>
      <c r="I18" s="27">
        <v>9.476885360728462</v>
      </c>
      <c r="J18" s="27">
        <v>13.185410334346505</v>
      </c>
      <c r="K18" s="27">
        <v>11.516876971608832</v>
      </c>
      <c r="L18" s="27">
        <v>12.7024504084014</v>
      </c>
      <c r="M18" s="27">
        <v>13.224106739032113</v>
      </c>
      <c r="N18" s="27">
        <v>12.954292243965147</v>
      </c>
      <c r="O18" s="27">
        <v>11.68051809034468</v>
      </c>
      <c r="P18" s="27">
        <v>12.176765170313557</v>
      </c>
      <c r="Q18" s="27">
        <v>12</v>
      </c>
      <c r="R18" s="27">
        <v>13.288229692217291</v>
      </c>
      <c r="S18" s="27">
        <v>11.899378553484068</v>
      </c>
      <c r="T18" s="27">
        <v>14.33449630433659</v>
      </c>
      <c r="U18" s="27">
        <v>10.591919609057747</v>
      </c>
      <c r="V18" s="27">
        <v>14.106416873765372</v>
      </c>
      <c r="W18" s="27">
        <v>16.96990454800674</v>
      </c>
      <c r="X18" s="27">
        <v>15.978219226676126</v>
      </c>
      <c r="Y18" s="27">
        <v>18.519211441824506</v>
      </c>
      <c r="Z18" s="27">
        <v>18.381735849056604</v>
      </c>
      <c r="AA18" s="27">
        <v>18.945327102803738</v>
      </c>
      <c r="AB18" s="27">
        <v>19.595204678362574</v>
      </c>
      <c r="AC18" s="27">
        <v>17.53759593095223</v>
      </c>
      <c r="AD18" s="27">
        <v>17.077643125783535</v>
      </c>
      <c r="AE18" s="27">
        <v>16.985105873908363</v>
      </c>
      <c r="AF18" s="27">
        <v>17.3</v>
      </c>
      <c r="AG18" s="27">
        <v>19.3</v>
      </c>
      <c r="AH18" s="48">
        <v>17.5</v>
      </c>
      <c r="AJ18" s="48">
        <v>12.334498977505111</v>
      </c>
      <c r="AK18" s="191">
        <v>10.878991596638656</v>
      </c>
      <c r="AL18" s="6">
        <v>16.1</v>
      </c>
      <c r="AM18" s="48">
        <v>15.107942832394974</v>
      </c>
    </row>
    <row r="19" spans="1:37" ht="15">
      <c r="A19" s="26" t="s">
        <v>136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48">
        <v>15.3</v>
      </c>
      <c r="AI19" s="48">
        <v>16.64877503303853</v>
      </c>
      <c r="AK19" s="191"/>
    </row>
    <row r="20" spans="1:37" ht="15">
      <c r="A20" s="26" t="s">
        <v>137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48">
        <v>21.6</v>
      </c>
      <c r="AI20" s="48">
        <v>21.562242374278647</v>
      </c>
      <c r="AK20" s="191"/>
    </row>
    <row r="21" spans="1:39" ht="15">
      <c r="A21" s="26" t="s">
        <v>8</v>
      </c>
      <c r="B21" s="27">
        <v>5.069310670443815</v>
      </c>
      <c r="C21" s="27">
        <v>3.7123373898447336</v>
      </c>
      <c r="D21" s="27">
        <v>4.070766855378281</v>
      </c>
      <c r="E21" s="27">
        <v>6.005206073752712</v>
      </c>
      <c r="F21" s="27">
        <v>6.7492625368731565</v>
      </c>
      <c r="G21" s="27">
        <v>6.786028602860286</v>
      </c>
      <c r="H21" s="27">
        <v>7.7880332707271265</v>
      </c>
      <c r="I21" s="27">
        <v>5.341247571767753</v>
      </c>
      <c r="J21" s="27">
        <v>6.137404580152672</v>
      </c>
      <c r="K21" s="27">
        <v>5.317222600408441</v>
      </c>
      <c r="L21" s="27">
        <v>5.933955491744436</v>
      </c>
      <c r="M21" s="27">
        <v>7.991257565568258</v>
      </c>
      <c r="N21" s="27">
        <v>8.319451765946232</v>
      </c>
      <c r="O21" s="27">
        <v>7.326551982049364</v>
      </c>
      <c r="P21" s="27">
        <v>8.693951219512195</v>
      </c>
      <c r="Q21" s="27">
        <v>8</v>
      </c>
      <c r="R21" s="27">
        <v>8.989802540094558</v>
      </c>
      <c r="S21" s="27">
        <v>6.202898550724638</v>
      </c>
      <c r="T21" s="27">
        <v>7.508005534690651</v>
      </c>
      <c r="U21" s="27">
        <v>6.517034700315458</v>
      </c>
      <c r="V21" s="27">
        <v>4.684762773722627</v>
      </c>
      <c r="W21" s="27">
        <v>7.758333333333334</v>
      </c>
      <c r="X21" s="27">
        <v>5.749090909090909</v>
      </c>
      <c r="Y21" s="27">
        <v>7.705494505494506</v>
      </c>
      <c r="Z21" s="27">
        <v>7.754901960784314</v>
      </c>
      <c r="AA21" s="27">
        <v>9.15948275862069</v>
      </c>
      <c r="AB21" s="27">
        <v>6.196521739130435</v>
      </c>
      <c r="AC21" s="27">
        <v>8.554335894621294</v>
      </c>
      <c r="AD21" s="27">
        <v>6.713829787234043</v>
      </c>
      <c r="AE21" s="27">
        <v>5.9047120418848165</v>
      </c>
      <c r="AF21" s="27">
        <v>5.9</v>
      </c>
      <c r="AG21" s="27">
        <v>6.8</v>
      </c>
      <c r="AH21" s="48">
        <v>7.1</v>
      </c>
      <c r="AI21" s="48">
        <v>5.947773972602739</v>
      </c>
      <c r="AJ21" s="48">
        <v>5.25004712535344</v>
      </c>
      <c r="AK21" s="191">
        <v>4.222929936305732</v>
      </c>
      <c r="AL21" s="6">
        <v>8.5</v>
      </c>
      <c r="AM21" s="48">
        <v>7.48474025974026</v>
      </c>
    </row>
    <row r="22" spans="1:39" ht="15">
      <c r="A22" s="26" t="s">
        <v>9</v>
      </c>
      <c r="B22" s="27">
        <v>5.636849781234808</v>
      </c>
      <c r="C22" s="27">
        <v>3.96056685150955</v>
      </c>
      <c r="D22" s="27">
        <v>4.041543026706232</v>
      </c>
      <c r="E22" s="27">
        <v>4.1357234314980795</v>
      </c>
      <c r="F22" s="27">
        <v>5.823825503355705</v>
      </c>
      <c r="G22" s="27">
        <v>8.133392226148409</v>
      </c>
      <c r="H22" s="27">
        <v>7.062648691514671</v>
      </c>
      <c r="I22" s="27">
        <v>10.030425963488844</v>
      </c>
      <c r="J22" s="27">
        <v>5.360169491525424</v>
      </c>
      <c r="K22" s="27">
        <v>5.310344827586207</v>
      </c>
      <c r="L22" s="27">
        <v>6.95040369088812</v>
      </c>
      <c r="M22" s="27">
        <v>7.224691358024692</v>
      </c>
      <c r="N22" s="27">
        <v>14.470496894409937</v>
      </c>
      <c r="O22" s="27">
        <v>10.02486033519553</v>
      </c>
      <c r="P22" s="27">
        <v>11.856639247943596</v>
      </c>
      <c r="Q22" s="27">
        <v>12</v>
      </c>
      <c r="R22" s="27">
        <v>10.809099688807812</v>
      </c>
      <c r="S22" s="27">
        <v>5.466134880348078</v>
      </c>
      <c r="T22" s="27">
        <v>8.973189734188818</v>
      </c>
      <c r="U22" s="27">
        <v>3.4240953221535744</v>
      </c>
      <c r="V22" s="27">
        <v>8.812975027144407</v>
      </c>
      <c r="W22" s="27">
        <v>8.721276595744682</v>
      </c>
      <c r="X22" s="27">
        <v>9.334567901234568</v>
      </c>
      <c r="Y22" s="27">
        <v>8.033333333333333</v>
      </c>
      <c r="Z22" s="27">
        <v>7.970189701897019</v>
      </c>
      <c r="AA22" s="27">
        <v>9.446601941747574</v>
      </c>
      <c r="AB22" s="27">
        <v>8.188888888888888</v>
      </c>
      <c r="AC22" s="27">
        <v>10.223845898372634</v>
      </c>
      <c r="AD22" s="27">
        <v>8.492556634304208</v>
      </c>
      <c r="AE22" s="27">
        <v>10.185381355932204</v>
      </c>
      <c r="AF22" s="27">
        <v>15.9</v>
      </c>
      <c r="AG22" s="27">
        <v>8.7</v>
      </c>
      <c r="AH22" s="48">
        <v>8</v>
      </c>
      <c r="AI22" s="48">
        <v>8.894138232720909</v>
      </c>
      <c r="AJ22" s="48">
        <v>5.379086892488954</v>
      </c>
      <c r="AK22" s="191">
        <v>5.405511811023622</v>
      </c>
      <c r="AL22" s="6">
        <v>8.9</v>
      </c>
      <c r="AM22" s="48">
        <v>8.9</v>
      </c>
    </row>
    <row r="23" spans="1:38" ht="15">
      <c r="A23" s="26" t="s">
        <v>10</v>
      </c>
      <c r="B23" s="27">
        <v>7.468681318681319</v>
      </c>
      <c r="C23" s="27">
        <v>6.249857387335996</v>
      </c>
      <c r="D23" s="27">
        <v>6.113036303630363</v>
      </c>
      <c r="E23" s="27">
        <v>5.868177136972194</v>
      </c>
      <c r="F23" s="27">
        <v>6.525</v>
      </c>
      <c r="G23" s="27">
        <v>9.791021671826625</v>
      </c>
      <c r="H23" s="27">
        <v>5.875154511742893</v>
      </c>
      <c r="I23" s="27">
        <v>8.682042833607907</v>
      </c>
      <c r="J23" s="27">
        <v>7.834951456310679</v>
      </c>
      <c r="K23" s="27">
        <v>8.893129770992367</v>
      </c>
      <c r="L23" s="27">
        <v>11.006622516556291</v>
      </c>
      <c r="M23" s="27">
        <v>9.030405405405405</v>
      </c>
      <c r="N23" s="27">
        <v>12.434504792332268</v>
      </c>
      <c r="O23" s="27">
        <v>8.4147512864494</v>
      </c>
      <c r="P23" s="27">
        <v>11.31978021978022</v>
      </c>
      <c r="Q23" s="27">
        <v>11.3</v>
      </c>
      <c r="R23" s="27">
        <v>7.267313630348478</v>
      </c>
      <c r="S23" s="27">
        <v>10.116847826086957</v>
      </c>
      <c r="T23" s="27">
        <v>10.093164118834727</v>
      </c>
      <c r="U23" s="27">
        <v>6.36569222283508</v>
      </c>
      <c r="V23" s="27">
        <v>8.969184890656063</v>
      </c>
      <c r="W23" s="27">
        <v>10.289111389236545</v>
      </c>
      <c r="X23" s="27">
        <v>7.436548223350254</v>
      </c>
      <c r="Y23" s="27">
        <v>7.883577486507325</v>
      </c>
      <c r="Z23" s="27">
        <v>7.9</v>
      </c>
      <c r="AA23" s="27">
        <v>11.9</v>
      </c>
      <c r="AB23" s="27">
        <v>13.7</v>
      </c>
      <c r="AC23" s="27">
        <v>17.151187833405125</v>
      </c>
      <c r="AD23" s="27">
        <v>14.1</v>
      </c>
      <c r="AE23" s="27">
        <v>12.3</v>
      </c>
      <c r="AF23" s="27">
        <v>9.2</v>
      </c>
      <c r="AG23" s="27">
        <v>21.1</v>
      </c>
      <c r="AH23" s="48">
        <v>16.7</v>
      </c>
      <c r="AI23" s="48">
        <v>4.976811594202899</v>
      </c>
      <c r="AJ23" s="48">
        <v>10.6</v>
      </c>
      <c r="AK23" s="191">
        <v>4.51418439716312</v>
      </c>
      <c r="AL23" s="6">
        <v>11.8</v>
      </c>
    </row>
    <row r="24" spans="1:38" ht="15">
      <c r="A24" s="26" t="s">
        <v>11</v>
      </c>
      <c r="B24" s="27"/>
      <c r="C24" s="27"/>
      <c r="D24" s="27"/>
      <c r="E24" s="27"/>
      <c r="F24" s="27"/>
      <c r="G24" s="27">
        <v>6.214285714285714</v>
      </c>
      <c r="H24" s="27">
        <v>6.521929824561403</v>
      </c>
      <c r="I24" s="27">
        <v>6.512</v>
      </c>
      <c r="J24" s="27">
        <v>7.115094339622641</v>
      </c>
      <c r="K24" s="27">
        <v>5.32378223495702</v>
      </c>
      <c r="L24" s="27">
        <v>5.4916239316239315</v>
      </c>
      <c r="M24" s="27">
        <v>5.254777070063694</v>
      </c>
      <c r="N24" s="27">
        <v>8.814285714285715</v>
      </c>
      <c r="O24" s="27">
        <v>6.538297872340426</v>
      </c>
      <c r="P24" s="27">
        <v>9.21151832460733</v>
      </c>
      <c r="Q24" s="27">
        <v>9</v>
      </c>
      <c r="R24" s="27">
        <v>9.194581280788178</v>
      </c>
      <c r="S24" s="27">
        <v>6.189167691083954</v>
      </c>
      <c r="T24" s="27">
        <v>8.599636032757052</v>
      </c>
      <c r="U24" s="27">
        <v>1.5692883895131087</v>
      </c>
      <c r="V24" s="27">
        <v>6.051845342706502</v>
      </c>
      <c r="W24" s="27">
        <v>7.307741935483871</v>
      </c>
      <c r="X24" s="27">
        <v>8.253644314868804</v>
      </c>
      <c r="Y24" s="27">
        <v>7.736</v>
      </c>
      <c r="Z24" s="27">
        <v>7.736</v>
      </c>
      <c r="AA24" s="27">
        <v>12.4</v>
      </c>
      <c r="AB24" s="27">
        <v>6.9</v>
      </c>
      <c r="AC24" s="27">
        <v>8.32063711911357</v>
      </c>
      <c r="AD24" s="27">
        <v>8.4</v>
      </c>
      <c r="AE24" s="27">
        <v>11</v>
      </c>
      <c r="AF24" s="27">
        <v>15.7</v>
      </c>
      <c r="AG24" s="27">
        <v>12.9</v>
      </c>
      <c r="AH24" s="48">
        <v>5.7</v>
      </c>
      <c r="AI24" s="48">
        <v>13.1</v>
      </c>
      <c r="AJ24" s="48">
        <v>3.4534759358288767</v>
      </c>
      <c r="AK24" s="191">
        <v>5.171428571428572</v>
      </c>
      <c r="AL24" s="6">
        <v>4.8</v>
      </c>
    </row>
    <row r="25" spans="1:39" ht="15">
      <c r="A25" s="26" t="s">
        <v>12</v>
      </c>
      <c r="B25" s="27">
        <v>101.74628210905813</v>
      </c>
      <c r="C25" s="27">
        <v>112.01445729537366</v>
      </c>
      <c r="D25" s="27">
        <v>108.71373207595917</v>
      </c>
      <c r="E25" s="27">
        <v>101.79154258487195</v>
      </c>
      <c r="F25" s="27">
        <v>127.33845397566671</v>
      </c>
      <c r="G25" s="27">
        <v>144.52759662796245</v>
      </c>
      <c r="H25" s="27">
        <v>150.26058879392212</v>
      </c>
      <c r="I25" s="27">
        <v>125.98509532062391</v>
      </c>
      <c r="J25" s="27">
        <v>149.81711057304278</v>
      </c>
      <c r="K25" s="27">
        <v>140.64486279514998</v>
      </c>
      <c r="L25" s="27">
        <v>150.29960101559666</v>
      </c>
      <c r="M25" s="27">
        <v>142.24473285016012</v>
      </c>
      <c r="N25" s="27">
        <v>164.03270278935557</v>
      </c>
      <c r="O25" s="27">
        <v>145.94734436564224</v>
      </c>
      <c r="P25" s="27">
        <v>153.80728329628997</v>
      </c>
      <c r="Q25" s="27">
        <v>152.20000000000002</v>
      </c>
      <c r="R25" s="27">
        <v>138.8995552571956</v>
      </c>
      <c r="S25" s="27">
        <v>161.71744225389816</v>
      </c>
      <c r="T25" s="27">
        <v>140.48486944799205</v>
      </c>
      <c r="U25" s="27">
        <v>164.5073182833044</v>
      </c>
      <c r="V25" s="27">
        <v>164.82143869773338</v>
      </c>
      <c r="W25" s="27">
        <v>191.73574710822373</v>
      </c>
      <c r="X25" s="27">
        <v>212.39691981747066</v>
      </c>
      <c r="Y25" s="27">
        <v>195.30864285714287</v>
      </c>
      <c r="Z25" s="27">
        <v>192.10376091336468</v>
      </c>
      <c r="AA25" s="27">
        <v>200.5997303128371</v>
      </c>
      <c r="AB25" s="27">
        <v>220.15477848101267</v>
      </c>
      <c r="AC25" s="27">
        <v>154.18920176798815</v>
      </c>
      <c r="AD25" s="27">
        <v>172.56315206517078</v>
      </c>
      <c r="AE25" s="27">
        <v>205.01321595671553</v>
      </c>
      <c r="AF25" s="27">
        <v>213</v>
      </c>
      <c r="AG25" s="27">
        <v>312.5</v>
      </c>
      <c r="AH25" s="48">
        <v>263.3</v>
      </c>
      <c r="AI25" s="48">
        <v>233.7869331934807</v>
      </c>
      <c r="AJ25" s="48">
        <v>216.7517492086184</v>
      </c>
      <c r="AK25" s="191">
        <v>190.10054229505602</v>
      </c>
      <c r="AL25" s="48">
        <v>218</v>
      </c>
      <c r="AM25" s="48">
        <v>263.76220369069193</v>
      </c>
    </row>
    <row r="26" spans="1:39" ht="15">
      <c r="A26" s="26" t="s">
        <v>13</v>
      </c>
      <c r="B26" s="27">
        <v>11.80067880283863</v>
      </c>
      <c r="C26" s="27">
        <v>14.521484375</v>
      </c>
      <c r="D26" s="27">
        <v>15.76608187134503</v>
      </c>
      <c r="E26" s="27">
        <v>15.979310344827587</v>
      </c>
      <c r="F26" s="27">
        <v>15.134146341463415</v>
      </c>
      <c r="G26" s="27">
        <v>16.27491236855283</v>
      </c>
      <c r="H26" s="27">
        <v>18.084802128367144</v>
      </c>
      <c r="I26" s="27">
        <v>21.04567180031864</v>
      </c>
      <c r="J26" s="27">
        <v>21.046451612903226</v>
      </c>
      <c r="K26" s="27">
        <v>21.245333333333335</v>
      </c>
      <c r="L26" s="27">
        <v>23.120135363790187</v>
      </c>
      <c r="M26" s="27">
        <v>23.932791728212703</v>
      </c>
      <c r="N26" s="27">
        <v>22.19256756756757</v>
      </c>
      <c r="O26" s="27">
        <v>20.306298003072197</v>
      </c>
      <c r="P26" s="27">
        <v>18.183529411764706</v>
      </c>
      <c r="Q26" s="27">
        <v>11.234151821537473</v>
      </c>
      <c r="R26" s="27">
        <v>15.220373688251856</v>
      </c>
      <c r="S26" s="27">
        <v>19.510828025477707</v>
      </c>
      <c r="T26" s="27">
        <v>13.350367024280068</v>
      </c>
      <c r="U26" s="27">
        <v>14.554455445544555</v>
      </c>
      <c r="V26" s="27">
        <v>14.849347381663783</v>
      </c>
      <c r="W26" s="27">
        <v>17.395555555555557</v>
      </c>
      <c r="X26" s="27">
        <v>17.57843137254902</v>
      </c>
      <c r="Y26" s="27">
        <v>14.050537634408602</v>
      </c>
      <c r="Z26" s="27">
        <v>14.627272727272727</v>
      </c>
      <c r="AA26" s="27">
        <v>15.689325842696629</v>
      </c>
      <c r="AB26" s="27">
        <v>19.863533834586466</v>
      </c>
      <c r="AC26" s="27">
        <v>21</v>
      </c>
      <c r="AD26" s="27">
        <v>21.07146814404432</v>
      </c>
      <c r="AE26" s="27">
        <v>22.97176308539945</v>
      </c>
      <c r="AF26" s="27">
        <v>26.1</v>
      </c>
      <c r="AG26" s="27">
        <v>12.7</v>
      </c>
      <c r="AH26" s="48">
        <v>13.8</v>
      </c>
      <c r="AI26" s="48">
        <v>20.355048859934854</v>
      </c>
      <c r="AJ26" s="48">
        <v>15.721502860114406</v>
      </c>
      <c r="AK26" s="191">
        <v>14.121804985799937</v>
      </c>
      <c r="AL26" s="6">
        <v>10.6</v>
      </c>
      <c r="AM26" s="48">
        <v>15.789012762212117</v>
      </c>
    </row>
    <row r="27" spans="1:39" ht="15">
      <c r="A27" s="26" t="s">
        <v>14</v>
      </c>
      <c r="B27" s="27">
        <v>14.578038125496425</v>
      </c>
      <c r="C27" s="27">
        <v>11.259212730318257</v>
      </c>
      <c r="D27" s="27">
        <v>12.813953488372093</v>
      </c>
      <c r="E27" s="27">
        <v>10.780219780219781</v>
      </c>
      <c r="F27" s="27">
        <v>9.664302600472814</v>
      </c>
      <c r="G27" s="27">
        <v>16.65553235908142</v>
      </c>
      <c r="H27" s="27">
        <v>17.041593541593542</v>
      </c>
      <c r="I27" s="27">
        <v>20.268214742224117</v>
      </c>
      <c r="J27" s="27">
        <v>20.33355448664787</v>
      </c>
      <c r="K27" s="27">
        <v>18.473985602094242</v>
      </c>
      <c r="L27" s="27">
        <v>16.65070422535211</v>
      </c>
      <c r="M27" s="27">
        <v>19.565807327001355</v>
      </c>
      <c r="N27" s="27">
        <v>19.546721571111814</v>
      </c>
      <c r="O27" s="27">
        <v>21.895802728226652</v>
      </c>
      <c r="P27" s="27">
        <v>22.383645320197044</v>
      </c>
      <c r="Q27" s="27">
        <v>25.809990205680705</v>
      </c>
      <c r="R27" s="27">
        <v>20.88939706620559</v>
      </c>
      <c r="S27" s="27">
        <v>26.412703768157122</v>
      </c>
      <c r="T27" s="27">
        <v>25.735378525482435</v>
      </c>
      <c r="U27" s="27">
        <v>22.379903109860916</v>
      </c>
      <c r="V27" s="27">
        <v>24.731827366457697</v>
      </c>
      <c r="W27" s="27">
        <v>29.548684210526314</v>
      </c>
      <c r="X27" s="27">
        <v>26.877333333333333</v>
      </c>
      <c r="Y27" s="27">
        <v>36.30056074766355</v>
      </c>
      <c r="Z27" s="27">
        <v>36.48679867986799</v>
      </c>
      <c r="AA27" s="27">
        <v>33.98573784006595</v>
      </c>
      <c r="AB27" s="27">
        <v>34.87507396449704</v>
      </c>
      <c r="AC27" s="27">
        <v>38.36427283335101</v>
      </c>
      <c r="AD27" s="27">
        <v>38.60301449275362</v>
      </c>
      <c r="AE27" s="27">
        <v>31.231907698428486</v>
      </c>
      <c r="AF27" s="27">
        <v>40</v>
      </c>
      <c r="AG27" s="27">
        <v>38.5</v>
      </c>
      <c r="AH27" s="48">
        <v>34.7</v>
      </c>
      <c r="AI27" s="48">
        <v>38.1</v>
      </c>
      <c r="AJ27" s="48">
        <v>36.368508243077414</v>
      </c>
      <c r="AK27" s="191">
        <v>40.74587445397185</v>
      </c>
      <c r="AL27" s="6">
        <v>39.7</v>
      </c>
      <c r="AM27" s="48">
        <v>39.60966939825726</v>
      </c>
    </row>
    <row r="28" spans="1:39" ht="15">
      <c r="A28" s="26" t="s">
        <v>15</v>
      </c>
      <c r="B28" s="27">
        <v>408.8001808318264</v>
      </c>
      <c r="C28" s="27">
        <v>488.6</v>
      </c>
      <c r="D28" s="27">
        <v>492.4</v>
      </c>
      <c r="E28" s="27">
        <v>408.077234297832</v>
      </c>
      <c r="F28" s="27">
        <v>493.6695561357702</v>
      </c>
      <c r="G28" s="27">
        <v>534.4369906696587</v>
      </c>
      <c r="H28" s="27">
        <v>615.7527810673863</v>
      </c>
      <c r="I28" s="27">
        <v>537.9273375958176</v>
      </c>
      <c r="J28" s="27">
        <v>588.0150290656459</v>
      </c>
      <c r="K28" s="27">
        <v>557.8444149915323</v>
      </c>
      <c r="L28" s="27">
        <v>579.8493417082058</v>
      </c>
      <c r="M28" s="27">
        <v>627.9931135015582</v>
      </c>
      <c r="N28" s="27">
        <v>691.1542758089369</v>
      </c>
      <c r="O28" s="27">
        <v>650.1891072688106</v>
      </c>
      <c r="P28" s="27">
        <v>634.1298024252956</v>
      </c>
      <c r="Q28" s="27">
        <v>702.7269144144144</v>
      </c>
      <c r="R28" s="27">
        <v>621.2703836930456</v>
      </c>
      <c r="S28" s="27">
        <v>576.8411320745666</v>
      </c>
      <c r="T28" s="27">
        <v>560.1492772869873</v>
      </c>
      <c r="U28" s="27">
        <v>576.2929333601771</v>
      </c>
      <c r="V28" s="27">
        <v>632.5130164407503</v>
      </c>
      <c r="W28" s="27">
        <v>621.3318965517242</v>
      </c>
      <c r="X28" s="27">
        <v>672.9510858106684</v>
      </c>
      <c r="Y28" s="27">
        <v>719.7147383935151</v>
      </c>
      <c r="Z28" s="27">
        <v>774.1430513081889</v>
      </c>
      <c r="AA28" s="27">
        <v>827.0523081821076</v>
      </c>
      <c r="AB28" s="27">
        <v>795.0064329598844</v>
      </c>
      <c r="AC28" s="27">
        <v>781.4717860889341</v>
      </c>
      <c r="AD28" s="27">
        <v>813.8020202020202</v>
      </c>
      <c r="AE28" s="27">
        <v>809.9593628593628</v>
      </c>
      <c r="AF28" s="27">
        <v>873.5</v>
      </c>
      <c r="AG28" s="27">
        <v>964.2</v>
      </c>
      <c r="AH28" s="48">
        <v>935.6</v>
      </c>
      <c r="AI28" s="191">
        <v>1045.3022340484506</v>
      </c>
      <c r="AJ28" s="48">
        <v>944.6587837469322</v>
      </c>
      <c r="AK28" s="191">
        <v>949.3528872173554</v>
      </c>
      <c r="AL28" s="6">
        <v>962.3</v>
      </c>
      <c r="AM28" s="48">
        <v>1080.6916681926386</v>
      </c>
    </row>
    <row r="29" spans="1:39" ht="15">
      <c r="A29" s="26" t="s">
        <v>16</v>
      </c>
      <c r="B29" s="27"/>
      <c r="C29" s="27"/>
      <c r="D29" s="27"/>
      <c r="E29" s="27"/>
      <c r="F29" s="27"/>
      <c r="G29" s="27">
        <v>20.237623762376238</v>
      </c>
      <c r="H29" s="27">
        <v>12.951677852348993</v>
      </c>
      <c r="I29" s="27">
        <v>18.58823529411765</v>
      </c>
      <c r="J29" s="27">
        <v>18.55637982195846</v>
      </c>
      <c r="K29" s="27">
        <v>18.08304498269896</v>
      </c>
      <c r="L29" s="27">
        <v>20.42622950819672</v>
      </c>
      <c r="M29" s="27">
        <v>17.51148730350665</v>
      </c>
      <c r="N29" s="27">
        <v>21.662020905923345</v>
      </c>
      <c r="O29" s="27">
        <v>20.657840819542947</v>
      </c>
      <c r="P29" s="27">
        <v>21.2625843780135</v>
      </c>
      <c r="Q29" s="27">
        <v>22</v>
      </c>
      <c r="R29" s="27">
        <v>14.04594867197131</v>
      </c>
      <c r="S29" s="27">
        <v>22.189900582490257</v>
      </c>
      <c r="T29" s="27">
        <v>21.9254820218864</v>
      </c>
      <c r="U29" s="27">
        <v>11.971587267677847</v>
      </c>
      <c r="V29" s="27">
        <v>18.775821383191143</v>
      </c>
      <c r="W29" s="27">
        <v>22.724923265807245</v>
      </c>
      <c r="X29" s="27">
        <v>21.3621045392022</v>
      </c>
      <c r="Y29" s="27">
        <v>27.684669211195928</v>
      </c>
      <c r="Z29" s="27">
        <v>27.159791122715404</v>
      </c>
      <c r="AA29" s="27">
        <v>24.998260869565218</v>
      </c>
      <c r="AB29" s="27">
        <v>24.738188838188837</v>
      </c>
      <c r="AC29" s="27">
        <v>22.569934640522877</v>
      </c>
      <c r="AD29" s="27">
        <v>20.736131147540984</v>
      </c>
      <c r="AE29" s="27">
        <v>11.972284352815326</v>
      </c>
      <c r="AF29" s="27">
        <v>24.5</v>
      </c>
      <c r="AG29" s="27">
        <v>19</v>
      </c>
      <c r="AH29" s="48">
        <v>18.1</v>
      </c>
      <c r="AL29" s="6">
        <v>20.8</v>
      </c>
      <c r="AM29" s="48">
        <v>23.017345491388046</v>
      </c>
    </row>
    <row r="30" spans="1:39" ht="15">
      <c r="A30" s="26" t="s">
        <v>139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48">
        <v>17.3</v>
      </c>
      <c r="AI30" s="48">
        <v>15.782293333333334</v>
      </c>
      <c r="AJ30" s="48">
        <v>14.14032744506678</v>
      </c>
      <c r="AK30" s="48">
        <v>15</v>
      </c>
      <c r="AL30" s="6">
        <v>15.9</v>
      </c>
      <c r="AM30" s="48">
        <v>18.8</v>
      </c>
    </row>
    <row r="31" spans="1:39" ht="15">
      <c r="A31" s="26" t="s">
        <v>300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48">
        <v>18.917634447025193</v>
      </c>
      <c r="AI31" s="48">
        <v>25.482013685239487</v>
      </c>
      <c r="AJ31" s="48">
        <v>14.502299503193754</v>
      </c>
      <c r="AK31" s="48">
        <v>21.635613318645493</v>
      </c>
      <c r="AL31" s="6">
        <v>23.7</v>
      </c>
      <c r="AM31" s="48">
        <v>27.582614199810106</v>
      </c>
    </row>
    <row r="32" spans="1:39" ht="15">
      <c r="A32" s="26" t="s">
        <v>17</v>
      </c>
      <c r="B32" s="27">
        <v>24.248154981549817</v>
      </c>
      <c r="C32" s="27">
        <v>26.238328145842598</v>
      </c>
      <c r="D32" s="27">
        <v>28.940634595701127</v>
      </c>
      <c r="E32" s="27">
        <v>30.963920301561657</v>
      </c>
      <c r="F32" s="27">
        <v>32.4730323611666</v>
      </c>
      <c r="G32" s="27">
        <v>31.391023048928428</v>
      </c>
      <c r="H32" s="27">
        <v>33.41708542713568</v>
      </c>
      <c r="I32" s="27">
        <v>33.79548065875144</v>
      </c>
      <c r="J32" s="27">
        <v>32.96296296296296</v>
      </c>
      <c r="K32" s="27">
        <v>32.289121582315296</v>
      </c>
      <c r="L32" s="27">
        <v>32.64382510866786</v>
      </c>
      <c r="M32" s="27">
        <v>33.303534963924314</v>
      </c>
      <c r="N32" s="27">
        <v>31.484732824427482</v>
      </c>
      <c r="O32" s="27">
        <v>31.447789878283153</v>
      </c>
      <c r="P32" s="27">
        <v>30.841279383429672</v>
      </c>
      <c r="Q32" s="27">
        <v>31.257826199740595</v>
      </c>
      <c r="R32" s="27">
        <v>34.09339125038784</v>
      </c>
      <c r="S32" s="27">
        <v>30.957423521041974</v>
      </c>
      <c r="T32" s="27">
        <v>27.773365041617122</v>
      </c>
      <c r="U32" s="27">
        <v>30.19913530010173</v>
      </c>
      <c r="V32" s="27">
        <v>29.25099488345651</v>
      </c>
      <c r="W32" s="27">
        <v>33.078682170542635</v>
      </c>
      <c r="X32" s="27">
        <v>30.73215859030837</v>
      </c>
      <c r="Y32" s="27">
        <v>28.566296296296297</v>
      </c>
      <c r="Z32" s="27">
        <v>31.382154882154882</v>
      </c>
      <c r="AA32" s="27">
        <v>31.877669902912622</v>
      </c>
      <c r="AB32" s="27">
        <v>30.141155234657038</v>
      </c>
      <c r="AC32" s="27">
        <v>30.47384327552709</v>
      </c>
      <c r="AD32" s="27">
        <v>30.915422885572138</v>
      </c>
      <c r="AE32" s="27">
        <v>34.05629539951574</v>
      </c>
      <c r="AF32" s="27">
        <v>31.7</v>
      </c>
      <c r="AG32" s="27">
        <v>32.1</v>
      </c>
      <c r="AH32" s="48">
        <v>32.5</v>
      </c>
      <c r="AI32" s="48">
        <v>34.21216041397154</v>
      </c>
      <c r="AJ32" s="48">
        <v>30.81031476997579</v>
      </c>
      <c r="AK32" s="6">
        <v>32.5</v>
      </c>
      <c r="AL32" s="6">
        <v>31.5</v>
      </c>
      <c r="AM32" s="48">
        <v>29.884002770083104</v>
      </c>
    </row>
    <row r="33" spans="1:39" ht="15">
      <c r="A33" s="26" t="s">
        <v>103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>
        <v>566.6</v>
      </c>
      <c r="Y33" s="27">
        <v>630.4</v>
      </c>
      <c r="Z33" s="27">
        <v>630.4</v>
      </c>
      <c r="AA33" s="27">
        <v>644</v>
      </c>
      <c r="AB33" s="27">
        <v>688.5</v>
      </c>
      <c r="AC33" s="27">
        <v>450.61775955909565</v>
      </c>
      <c r="AD33" s="27">
        <v>457.9</v>
      </c>
      <c r="AE33" s="27">
        <v>627.2</v>
      </c>
      <c r="AF33" s="27">
        <v>721.7</v>
      </c>
      <c r="AG33" s="27">
        <v>896</v>
      </c>
      <c r="AH33" s="48">
        <v>869.9</v>
      </c>
      <c r="AI33" s="48">
        <v>887.0592398427261</v>
      </c>
      <c r="AJ33" s="48">
        <v>911.5299738219895</v>
      </c>
      <c r="AK33" s="48">
        <v>987.3238717339667</v>
      </c>
      <c r="AL33" s="6">
        <v>921.5</v>
      </c>
      <c r="AM33" s="48">
        <v>894.0488708123729</v>
      </c>
    </row>
    <row r="34" spans="1:39" ht="15.75" thickBot="1">
      <c r="A34" s="22" t="s">
        <v>60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>
        <v>362.981018421237</v>
      </c>
      <c r="AD34" s="28"/>
      <c r="AE34" s="28"/>
      <c r="AF34" s="28">
        <v>577.2</v>
      </c>
      <c r="AG34" s="28">
        <v>549.8</v>
      </c>
      <c r="AH34" s="49">
        <v>509.1</v>
      </c>
      <c r="AI34" s="49">
        <v>546.6024590163935</v>
      </c>
      <c r="AJ34" s="49">
        <v>542.1386554621848</v>
      </c>
      <c r="AK34" s="49">
        <v>507.1</v>
      </c>
      <c r="AL34" s="49">
        <v>567.3</v>
      </c>
      <c r="AM34" s="49">
        <v>576.9</v>
      </c>
    </row>
    <row r="35" spans="1:32" ht="15">
      <c r="A35" s="15" t="s">
        <v>119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ht="15">
      <c r="A36" s="15" t="s">
        <v>45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1:32" ht="15">
      <c r="A37" s="16" t="s">
        <v>64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1:32" ht="15">
      <c r="A38" s="16" t="s">
        <v>95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1:32" ht="15">
      <c r="A39" s="16" t="s">
        <v>96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15">
      <c r="A40" s="16" t="s">
        <v>110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ht="15">
      <c r="A41" s="16" t="s">
        <v>108</v>
      </c>
    </row>
    <row r="42" ht="15">
      <c r="A42" s="16" t="s">
        <v>113</v>
      </c>
    </row>
    <row r="43" spans="1:2" s="2" customFormat="1" ht="12.75">
      <c r="A43" s="74" t="s">
        <v>141</v>
      </c>
      <c r="B43" s="75"/>
    </row>
    <row r="44" s="2" customFormat="1" ht="12.75">
      <c r="A44" s="2" t="s">
        <v>142</v>
      </c>
    </row>
    <row r="45" s="2" customFormat="1" ht="12.75">
      <c r="A45" s="2" t="s">
        <v>143</v>
      </c>
    </row>
  </sheetData>
  <sheetProtection/>
  <mergeCells count="2">
    <mergeCell ref="A1:M1"/>
    <mergeCell ref="A2:M2"/>
  </mergeCells>
  <printOptions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4">
      <pane xSplit="1" ySplit="1" topLeftCell="B5" activePane="bottomRight" state="frozen"/>
      <selection pane="topLeft" activeCell="A4" sqref="A4"/>
      <selection pane="topRight" activeCell="B4" sqref="B4"/>
      <selection pane="bottomLeft" activeCell="A5" sqref="A5"/>
      <selection pane="bottomRight" activeCell="A5" sqref="A5"/>
    </sheetView>
  </sheetViews>
  <sheetFormatPr defaultColWidth="11.421875" defaultRowHeight="12.75"/>
  <cols>
    <col min="1" max="1" width="18.140625" style="2" customWidth="1"/>
    <col min="2" max="3" width="11.421875" style="24" customWidth="1"/>
    <col min="4" max="5" width="11.421875" style="2" customWidth="1"/>
    <col min="6" max="6" width="11.421875" style="31" customWidth="1"/>
    <col min="7" max="16384" width="11.421875" style="2" customWidth="1"/>
  </cols>
  <sheetData>
    <row r="1" spans="1:11" ht="17.25">
      <c r="A1" s="390" t="s">
        <v>116</v>
      </c>
      <c r="B1" s="390"/>
      <c r="C1" s="390"/>
      <c r="D1" s="390"/>
      <c r="E1" s="390"/>
      <c r="F1" s="390"/>
      <c r="G1" s="390"/>
      <c r="H1" s="390"/>
      <c r="I1" s="1"/>
      <c r="J1" s="1"/>
      <c r="K1" s="1"/>
    </row>
    <row r="2" spans="1:11" ht="15">
      <c r="A2" s="394" t="s">
        <v>89</v>
      </c>
      <c r="B2" s="394"/>
      <c r="C2" s="394"/>
      <c r="D2" s="394"/>
      <c r="E2" s="394"/>
      <c r="F2" s="394"/>
      <c r="G2" s="394"/>
      <c r="H2" s="394"/>
      <c r="I2" s="1"/>
      <c r="J2" s="1"/>
      <c r="K2" s="1"/>
    </row>
    <row r="3" spans="1:11" ht="13.5" thickBot="1">
      <c r="A3" s="1"/>
      <c r="B3" s="18"/>
      <c r="C3" s="18"/>
      <c r="D3" s="1"/>
      <c r="E3" s="1"/>
      <c r="F3" s="29"/>
      <c r="G3" s="1"/>
      <c r="H3" s="1"/>
      <c r="I3" s="1"/>
      <c r="J3" s="1"/>
      <c r="K3" s="1"/>
    </row>
    <row r="4" spans="1:11" ht="30" customHeight="1" thickBot="1">
      <c r="A4" s="12" t="s">
        <v>0</v>
      </c>
      <c r="B4" s="13" t="s">
        <v>46</v>
      </c>
      <c r="C4" s="13" t="s">
        <v>52</v>
      </c>
      <c r="D4" s="13" t="s">
        <v>53</v>
      </c>
      <c r="E4" s="13" t="s">
        <v>56</v>
      </c>
      <c r="F4" s="30" t="s">
        <v>61</v>
      </c>
      <c r="G4" s="30" t="s">
        <v>118</v>
      </c>
      <c r="H4" s="30" t="s">
        <v>224</v>
      </c>
      <c r="I4" s="30" t="s">
        <v>283</v>
      </c>
      <c r="J4" s="30" t="s">
        <v>335</v>
      </c>
      <c r="K4" s="30" t="s">
        <v>362</v>
      </c>
    </row>
    <row r="5" spans="1:11" ht="15">
      <c r="A5" s="5" t="s">
        <v>1</v>
      </c>
      <c r="B5" s="35">
        <v>45.7</v>
      </c>
      <c r="C5" s="35">
        <v>35.2</v>
      </c>
      <c r="D5" s="35">
        <v>52.2</v>
      </c>
      <c r="E5" s="35">
        <v>54.8</v>
      </c>
      <c r="F5" s="38">
        <v>51.1</v>
      </c>
      <c r="G5" s="38">
        <v>50</v>
      </c>
      <c r="H5" s="38">
        <v>51.7</v>
      </c>
      <c r="I5" s="2">
        <v>52.9</v>
      </c>
      <c r="K5" s="2">
        <v>52.9</v>
      </c>
    </row>
    <row r="6" spans="1:10" ht="15">
      <c r="A6" s="5" t="s">
        <v>341</v>
      </c>
      <c r="B6" s="35"/>
      <c r="C6" s="35"/>
      <c r="D6" s="35"/>
      <c r="E6" s="35"/>
      <c r="F6" s="38"/>
      <c r="G6" s="38"/>
      <c r="H6" s="38"/>
      <c r="J6" s="2">
        <v>56.4</v>
      </c>
    </row>
    <row r="7" spans="1:10" ht="15">
      <c r="A7" s="5" t="s">
        <v>342</v>
      </c>
      <c r="B7" s="35"/>
      <c r="C7" s="35"/>
      <c r="D7" s="35"/>
      <c r="E7" s="35"/>
      <c r="F7" s="38"/>
      <c r="G7" s="38"/>
      <c r="H7" s="38"/>
      <c r="J7" s="2">
        <v>69.5</v>
      </c>
    </row>
    <row r="8" spans="1:11" ht="15">
      <c r="A8" s="5" t="s">
        <v>2</v>
      </c>
      <c r="B8" s="35">
        <v>39.2</v>
      </c>
      <c r="C8" s="35">
        <v>29.8</v>
      </c>
      <c r="D8" s="35">
        <v>42.6</v>
      </c>
      <c r="E8" s="35">
        <v>51.2</v>
      </c>
      <c r="F8" s="38">
        <v>48.1</v>
      </c>
      <c r="G8" s="38">
        <v>46.5</v>
      </c>
      <c r="H8" s="38">
        <v>45.1</v>
      </c>
      <c r="I8" s="2">
        <v>38.2</v>
      </c>
      <c r="J8" s="2">
        <v>49.2</v>
      </c>
      <c r="K8" s="2">
        <v>49.6</v>
      </c>
    </row>
    <row r="9" spans="1:11" ht="15">
      <c r="A9" s="5" t="s">
        <v>3</v>
      </c>
      <c r="B9" s="35">
        <v>46.4</v>
      </c>
      <c r="C9" s="35">
        <v>37.1</v>
      </c>
      <c r="D9" s="35">
        <v>51.6</v>
      </c>
      <c r="E9" s="35">
        <v>57.8</v>
      </c>
      <c r="F9" s="38">
        <v>49.9</v>
      </c>
      <c r="G9" s="38">
        <v>48.1</v>
      </c>
      <c r="H9" s="38">
        <v>51.9</v>
      </c>
      <c r="I9" s="2">
        <v>44.7</v>
      </c>
      <c r="J9" s="2">
        <v>53.9</v>
      </c>
      <c r="K9" s="2">
        <v>67.2</v>
      </c>
    </row>
    <row r="10" spans="1:8" ht="15">
      <c r="A10" s="5" t="s">
        <v>4</v>
      </c>
      <c r="B10" s="35" t="s">
        <v>50</v>
      </c>
      <c r="C10" s="35" t="s">
        <v>50</v>
      </c>
      <c r="D10" s="35" t="s">
        <v>50</v>
      </c>
      <c r="E10" s="39"/>
      <c r="F10" s="40"/>
      <c r="G10" s="38"/>
      <c r="H10" s="38"/>
    </row>
    <row r="11" spans="1:11" ht="15">
      <c r="A11" s="5" t="s">
        <v>5</v>
      </c>
      <c r="B11" s="35">
        <v>110</v>
      </c>
      <c r="C11" s="35">
        <v>107.1</v>
      </c>
      <c r="D11" s="35">
        <v>115.5</v>
      </c>
      <c r="E11" s="35">
        <v>113</v>
      </c>
      <c r="F11" s="38">
        <v>112.8</v>
      </c>
      <c r="G11" s="38">
        <v>113.6</v>
      </c>
      <c r="H11" s="38">
        <v>96.5</v>
      </c>
      <c r="I11" s="2">
        <v>118.8</v>
      </c>
      <c r="J11" s="2">
        <v>125.3</v>
      </c>
      <c r="K11" s="2">
        <v>101.3</v>
      </c>
    </row>
    <row r="12" spans="1:11" ht="15">
      <c r="A12" s="5" t="s">
        <v>6</v>
      </c>
      <c r="B12" s="35">
        <v>57.9</v>
      </c>
      <c r="C12" s="35">
        <v>50</v>
      </c>
      <c r="D12" s="35">
        <v>40.4</v>
      </c>
      <c r="E12" s="35">
        <v>44.4</v>
      </c>
      <c r="F12" s="38">
        <v>57.1</v>
      </c>
      <c r="G12" s="38">
        <v>59.9</v>
      </c>
      <c r="H12" s="38">
        <v>56.8</v>
      </c>
      <c r="I12" s="2">
        <v>62.7</v>
      </c>
      <c r="J12" s="2">
        <v>66.2</v>
      </c>
      <c r="K12" s="2">
        <v>62.7</v>
      </c>
    </row>
    <row r="13" spans="1:11" ht="15">
      <c r="A13" s="5" t="s">
        <v>7</v>
      </c>
      <c r="B13" s="35">
        <v>17.1</v>
      </c>
      <c r="C13" s="35">
        <v>15.5</v>
      </c>
      <c r="D13" s="35">
        <v>18.7</v>
      </c>
      <c r="E13" s="35">
        <v>16.1</v>
      </c>
      <c r="F13" s="38">
        <v>16.4</v>
      </c>
      <c r="G13" s="38">
        <v>17.5</v>
      </c>
      <c r="H13" s="38">
        <v>12.6</v>
      </c>
      <c r="I13" s="2">
        <v>10.5</v>
      </c>
      <c r="J13" s="2">
        <v>10.4</v>
      </c>
      <c r="K13" s="2">
        <v>12.3</v>
      </c>
    </row>
    <row r="14" spans="1:8" ht="15">
      <c r="A14" s="5" t="s">
        <v>8</v>
      </c>
      <c r="B14" s="35">
        <v>6.7</v>
      </c>
      <c r="C14" s="35">
        <v>5.6</v>
      </c>
      <c r="D14" s="35">
        <v>5.6</v>
      </c>
      <c r="E14" s="35">
        <v>5.6</v>
      </c>
      <c r="F14" s="38">
        <v>6</v>
      </c>
      <c r="G14" s="38">
        <v>7.8</v>
      </c>
      <c r="H14" s="38">
        <v>5.4</v>
      </c>
    </row>
    <row r="15" spans="1:8" ht="15">
      <c r="A15" s="5" t="s">
        <v>9</v>
      </c>
      <c r="B15" s="35">
        <v>8.5</v>
      </c>
      <c r="C15" s="35">
        <v>8.7</v>
      </c>
      <c r="D15" s="35">
        <v>9.7</v>
      </c>
      <c r="E15" s="35">
        <v>14.3</v>
      </c>
      <c r="F15" s="38">
        <v>7.4</v>
      </c>
      <c r="G15" s="38">
        <v>8</v>
      </c>
      <c r="H15" s="38">
        <v>7.8</v>
      </c>
    </row>
    <row r="16" spans="1:8" ht="15">
      <c r="A16" s="5" t="s">
        <v>10</v>
      </c>
      <c r="B16" s="35" t="s">
        <v>50</v>
      </c>
      <c r="C16" s="35" t="s">
        <v>50</v>
      </c>
      <c r="D16" s="35" t="s">
        <v>50</v>
      </c>
      <c r="E16" s="39"/>
      <c r="F16" s="40"/>
      <c r="G16" s="38"/>
      <c r="H16" s="38"/>
    </row>
    <row r="17" spans="1:8" ht="15">
      <c r="A17" s="5" t="s">
        <v>11</v>
      </c>
      <c r="B17" s="35"/>
      <c r="C17" s="35"/>
      <c r="D17" s="35" t="s">
        <v>50</v>
      </c>
      <c r="E17" s="39"/>
      <c r="F17" s="40"/>
      <c r="G17" s="38"/>
      <c r="H17" s="38"/>
    </row>
    <row r="18" spans="1:11" ht="15">
      <c r="A18" s="5" t="s">
        <v>12</v>
      </c>
      <c r="B18" s="35">
        <v>172.6</v>
      </c>
      <c r="C18" s="35">
        <v>161.5</v>
      </c>
      <c r="D18" s="35">
        <v>221.5</v>
      </c>
      <c r="E18" s="35">
        <v>223.7</v>
      </c>
      <c r="F18" s="38">
        <v>265.6</v>
      </c>
      <c r="G18" s="38">
        <v>258</v>
      </c>
      <c r="H18" s="38">
        <v>215.2</v>
      </c>
      <c r="I18" s="2">
        <v>180.3</v>
      </c>
      <c r="J18" s="2">
        <v>198.1</v>
      </c>
      <c r="K18" s="2">
        <v>191</v>
      </c>
    </row>
    <row r="19" spans="1:9" ht="15">
      <c r="A19" s="5" t="s">
        <v>13</v>
      </c>
      <c r="B19" s="35" t="s">
        <v>50</v>
      </c>
      <c r="C19" s="35" t="s">
        <v>50</v>
      </c>
      <c r="D19" s="35">
        <v>25.3</v>
      </c>
      <c r="E19" s="39"/>
      <c r="F19" s="40"/>
      <c r="G19" s="38">
        <v>14.9</v>
      </c>
      <c r="H19" s="38">
        <v>19.7</v>
      </c>
      <c r="I19" s="2">
        <v>15.7</v>
      </c>
    </row>
    <row r="20" spans="1:11" ht="15">
      <c r="A20" s="5" t="s">
        <v>14</v>
      </c>
      <c r="B20" s="35">
        <v>38.6</v>
      </c>
      <c r="C20" s="35">
        <v>32.3</v>
      </c>
      <c r="D20" s="35">
        <v>40.6</v>
      </c>
      <c r="E20" s="35">
        <v>38.8</v>
      </c>
      <c r="F20" s="38">
        <v>33.9</v>
      </c>
      <c r="G20" s="38">
        <v>32.6</v>
      </c>
      <c r="H20" s="38">
        <v>34.2</v>
      </c>
      <c r="I20" s="2">
        <v>38.8</v>
      </c>
      <c r="J20" s="2">
        <v>38.4</v>
      </c>
      <c r="K20" s="2">
        <v>36.9</v>
      </c>
    </row>
    <row r="21" spans="1:10" ht="15">
      <c r="A21" s="5" t="s">
        <v>15</v>
      </c>
      <c r="B21" s="35" t="s">
        <v>50</v>
      </c>
      <c r="C21" s="35" t="s">
        <v>50</v>
      </c>
      <c r="D21" s="35">
        <v>891</v>
      </c>
      <c r="E21" s="41">
        <v>960.9</v>
      </c>
      <c r="F21" s="38">
        <v>944.9</v>
      </c>
      <c r="G21" s="38">
        <v>973</v>
      </c>
      <c r="H21" s="38">
        <v>995.5</v>
      </c>
      <c r="I21" s="2">
        <v>904.3</v>
      </c>
      <c r="J21" s="2">
        <v>950</v>
      </c>
    </row>
    <row r="22" spans="1:11" ht="15">
      <c r="A22" s="5" t="s">
        <v>16</v>
      </c>
      <c r="B22" s="35">
        <v>20.7</v>
      </c>
      <c r="C22" s="35">
        <v>13.6</v>
      </c>
      <c r="D22" s="35">
        <v>18</v>
      </c>
      <c r="E22" s="35">
        <v>23.5</v>
      </c>
      <c r="F22" s="38">
        <v>16.2</v>
      </c>
      <c r="G22" s="38">
        <v>16.2</v>
      </c>
      <c r="H22" s="38">
        <v>15.9</v>
      </c>
      <c r="I22" s="2">
        <v>11.3</v>
      </c>
      <c r="J22" s="2">
        <v>19.2</v>
      </c>
      <c r="K22" s="2">
        <v>27.1</v>
      </c>
    </row>
    <row r="23" spans="1:9" ht="15">
      <c r="A23" s="26" t="s">
        <v>17</v>
      </c>
      <c r="B23" s="36" t="s">
        <v>50</v>
      </c>
      <c r="C23" s="36" t="s">
        <v>50</v>
      </c>
      <c r="D23" s="36" t="s">
        <v>50</v>
      </c>
      <c r="E23" s="42">
        <v>32.1</v>
      </c>
      <c r="F23" s="43">
        <v>32.1</v>
      </c>
      <c r="G23" s="38">
        <v>36.4</v>
      </c>
      <c r="H23" s="38">
        <v>35.2</v>
      </c>
      <c r="I23" s="2">
        <v>32.8</v>
      </c>
    </row>
    <row r="24" spans="1:11" ht="15">
      <c r="A24" s="26" t="s">
        <v>57</v>
      </c>
      <c r="B24" s="36"/>
      <c r="C24" s="36"/>
      <c r="D24" s="36"/>
      <c r="E24" s="44">
        <v>902.1</v>
      </c>
      <c r="F24" s="40">
        <v>851.2</v>
      </c>
      <c r="G24" s="38">
        <v>904.7</v>
      </c>
      <c r="H24" s="38">
        <v>864.3</v>
      </c>
      <c r="I24" s="2">
        <v>999.5</v>
      </c>
      <c r="J24" s="2">
        <v>979.1</v>
      </c>
      <c r="K24" s="2">
        <v>887.4</v>
      </c>
    </row>
    <row r="25" spans="1:11" ht="15.75" thickBot="1">
      <c r="A25" s="22" t="s">
        <v>58</v>
      </c>
      <c r="B25" s="37"/>
      <c r="C25" s="37"/>
      <c r="D25" s="37"/>
      <c r="E25" s="45">
        <v>600.2</v>
      </c>
      <c r="F25" s="46">
        <v>517</v>
      </c>
      <c r="G25" s="46">
        <v>529.5</v>
      </c>
      <c r="H25" s="46">
        <v>523</v>
      </c>
      <c r="I25" s="46">
        <v>539.8</v>
      </c>
      <c r="J25" s="46"/>
      <c r="K25" s="46"/>
    </row>
    <row r="26" spans="1:11" ht="12.75">
      <c r="A26" s="1" t="s">
        <v>119</v>
      </c>
      <c r="B26" s="18"/>
      <c r="C26" s="18"/>
      <c r="D26" s="1"/>
      <c r="E26" s="1"/>
      <c r="F26" s="29"/>
      <c r="G26" s="1"/>
      <c r="H26" s="1"/>
      <c r="I26" s="1"/>
      <c r="J26" s="1"/>
      <c r="K26" s="1"/>
    </row>
    <row r="27" spans="1:11" ht="15">
      <c r="A27" s="1" t="s">
        <v>45</v>
      </c>
      <c r="B27" s="25" t="s">
        <v>90</v>
      </c>
      <c r="C27" s="18"/>
      <c r="D27" s="1"/>
      <c r="E27" s="1"/>
      <c r="F27" s="29"/>
      <c r="G27" s="1"/>
      <c r="H27" s="1"/>
      <c r="I27" s="1"/>
      <c r="J27" s="1"/>
      <c r="K27" s="1"/>
    </row>
    <row r="28" spans="1:11" ht="12.75">
      <c r="A28" s="1"/>
      <c r="B28" s="393" t="s">
        <v>91</v>
      </c>
      <c r="C28" s="393"/>
      <c r="D28" s="393"/>
      <c r="E28" s="393"/>
      <c r="F28" s="393"/>
      <c r="G28" s="393"/>
      <c r="H28" s="1"/>
      <c r="I28" s="1"/>
      <c r="J28" s="1"/>
      <c r="K28" s="1"/>
    </row>
    <row r="29" spans="2:7" ht="12.75">
      <c r="B29" s="393"/>
      <c r="C29" s="393"/>
      <c r="D29" s="393"/>
      <c r="E29" s="393"/>
      <c r="F29" s="393"/>
      <c r="G29" s="393"/>
    </row>
    <row r="30" spans="2:7" ht="12.75">
      <c r="B30" s="393"/>
      <c r="C30" s="393"/>
      <c r="D30" s="393"/>
      <c r="E30" s="393"/>
      <c r="F30" s="393"/>
      <c r="G30" s="393"/>
    </row>
    <row r="31" spans="2:7" ht="12.75">
      <c r="B31" s="393"/>
      <c r="C31" s="393"/>
      <c r="D31" s="393"/>
      <c r="E31" s="393"/>
      <c r="F31" s="393"/>
      <c r="G31" s="393"/>
    </row>
    <row r="32" spans="2:7" ht="12.75">
      <c r="B32" s="393"/>
      <c r="C32" s="393"/>
      <c r="D32" s="393"/>
      <c r="E32" s="393"/>
      <c r="F32" s="393"/>
      <c r="G32" s="393"/>
    </row>
    <row r="33" spans="2:7" ht="12.75">
      <c r="B33" s="393"/>
      <c r="C33" s="393"/>
      <c r="D33" s="393"/>
      <c r="E33" s="393"/>
      <c r="F33" s="393"/>
      <c r="G33" s="393"/>
    </row>
  </sheetData>
  <sheetProtection/>
  <mergeCells count="3">
    <mergeCell ref="B28:G33"/>
    <mergeCell ref="A1:H1"/>
    <mergeCell ref="A2:H2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30"/>
  <sheetViews>
    <sheetView zoomScalePageLayoutView="0" workbookViewId="0" topLeftCell="A1">
      <pane xSplit="1" topLeftCell="N1" activePane="topRight" state="frozen"/>
      <selection pane="topLeft" activeCell="A1" sqref="A1"/>
      <selection pane="topRight" activeCell="A1" sqref="A1:N1"/>
    </sheetView>
  </sheetViews>
  <sheetFormatPr defaultColWidth="11.421875" defaultRowHeight="12.75"/>
  <cols>
    <col min="1" max="1" width="16.00390625" style="2" customWidth="1"/>
    <col min="2" max="3" width="12.28125" style="2" customWidth="1"/>
    <col min="4" max="7" width="11.421875" style="2" customWidth="1"/>
    <col min="8" max="8" width="11.57421875" style="2" bestFit="1" customWidth="1"/>
    <col min="9" max="16384" width="11.421875" style="2" customWidth="1"/>
  </cols>
  <sheetData>
    <row r="1" spans="1:24" ht="15">
      <c r="A1" s="390" t="s">
        <v>117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2.75">
      <c r="A2" s="395" t="s">
        <v>51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1"/>
      <c r="P2" s="1"/>
      <c r="Q2" s="1"/>
      <c r="R2" s="1"/>
      <c r="S2" s="1"/>
      <c r="T2" s="1"/>
      <c r="U2" s="1"/>
      <c r="V2" s="1"/>
      <c r="W2" s="3"/>
      <c r="X2" s="1"/>
    </row>
    <row r="3" spans="1:24" ht="13.5" thickBo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"/>
      <c r="P3" s="1"/>
      <c r="Q3" s="1"/>
      <c r="R3" s="1"/>
      <c r="S3" s="1"/>
      <c r="T3" s="1"/>
      <c r="U3" s="1"/>
      <c r="V3" s="1"/>
      <c r="W3" s="3"/>
      <c r="X3" s="1"/>
    </row>
    <row r="4" spans="1:24" ht="28.5" customHeight="1" thickBot="1">
      <c r="A4" s="12" t="s">
        <v>0</v>
      </c>
      <c r="B4" s="13" t="s">
        <v>72</v>
      </c>
      <c r="C4" s="13" t="s">
        <v>73</v>
      </c>
      <c r="D4" s="13" t="s">
        <v>74</v>
      </c>
      <c r="E4" s="13" t="s">
        <v>75</v>
      </c>
      <c r="F4" s="13" t="s">
        <v>76</v>
      </c>
      <c r="G4" s="13" t="s">
        <v>77</v>
      </c>
      <c r="H4" s="13" t="s">
        <v>78</v>
      </c>
      <c r="I4" s="13" t="s">
        <v>79</v>
      </c>
      <c r="J4" s="13" t="s">
        <v>80</v>
      </c>
      <c r="K4" s="13" t="s">
        <v>81</v>
      </c>
      <c r="L4" s="13" t="s">
        <v>82</v>
      </c>
      <c r="M4" s="13" t="s">
        <v>83</v>
      </c>
      <c r="N4" s="13" t="s">
        <v>84</v>
      </c>
      <c r="O4" s="13" t="s">
        <v>105</v>
      </c>
      <c r="P4" s="13" t="s">
        <v>357</v>
      </c>
      <c r="Q4" s="13" t="s">
        <v>279</v>
      </c>
      <c r="R4" s="13" t="s">
        <v>358</v>
      </c>
      <c r="S4" s="13" t="s">
        <v>301</v>
      </c>
      <c r="T4" s="13" t="s">
        <v>359</v>
      </c>
      <c r="U4" s="13" t="s">
        <v>356</v>
      </c>
      <c r="V4" s="13" t="s">
        <v>360</v>
      </c>
      <c r="W4" s="13" t="s">
        <v>420</v>
      </c>
      <c r="X4" s="13" t="s">
        <v>421</v>
      </c>
    </row>
    <row r="5" spans="1:24" ht="15">
      <c r="A5" s="5" t="s">
        <v>1</v>
      </c>
      <c r="B5" s="8">
        <v>314310</v>
      </c>
      <c r="C5" s="8">
        <v>284300</v>
      </c>
      <c r="D5" s="8">
        <v>310280</v>
      </c>
      <c r="E5" s="8">
        <v>289010</v>
      </c>
      <c r="F5" s="8">
        <v>264100</v>
      </c>
      <c r="G5" s="8">
        <v>292361</v>
      </c>
      <c r="H5" s="8">
        <v>281786</v>
      </c>
      <c r="I5" s="8">
        <v>263340</v>
      </c>
      <c r="J5" s="8">
        <v>254281</v>
      </c>
      <c r="K5" s="8">
        <v>243541</v>
      </c>
      <c r="L5" s="8">
        <v>254351</v>
      </c>
      <c r="M5" s="8">
        <v>286201</v>
      </c>
      <c r="N5" s="8">
        <v>278970</v>
      </c>
      <c r="O5" s="8">
        <v>247915.51592193116</v>
      </c>
      <c r="P5" s="8">
        <v>245277</v>
      </c>
      <c r="Q5" s="8">
        <v>268033</v>
      </c>
      <c r="R5" s="8">
        <v>270108</v>
      </c>
      <c r="S5" s="8">
        <v>281375</v>
      </c>
      <c r="T5" s="256">
        <v>290983</v>
      </c>
      <c r="U5" s="256">
        <v>247970</v>
      </c>
      <c r="V5" s="256">
        <v>257934</v>
      </c>
      <c r="W5" s="363">
        <v>216120</v>
      </c>
      <c r="X5" s="363">
        <v>213110</v>
      </c>
    </row>
    <row r="6" spans="1:24" ht="15">
      <c r="A6" s="5" t="s">
        <v>2</v>
      </c>
      <c r="B6" s="8">
        <v>98280</v>
      </c>
      <c r="C6" s="8">
        <v>102320</v>
      </c>
      <c r="D6" s="8">
        <v>124840</v>
      </c>
      <c r="E6" s="8">
        <v>105990</v>
      </c>
      <c r="F6" s="8">
        <v>96400</v>
      </c>
      <c r="G6" s="8">
        <v>92806</v>
      </c>
      <c r="H6" s="8">
        <v>91674</v>
      </c>
      <c r="I6" s="8">
        <v>64790</v>
      </c>
      <c r="J6" s="8">
        <v>68196</v>
      </c>
      <c r="K6" s="8">
        <v>80586</v>
      </c>
      <c r="L6" s="8">
        <v>81646</v>
      </c>
      <c r="M6" s="8">
        <v>102936</v>
      </c>
      <c r="N6" s="8">
        <v>103260</v>
      </c>
      <c r="O6" s="8">
        <v>107412.58836347789</v>
      </c>
      <c r="P6" s="8">
        <v>107496.84</v>
      </c>
      <c r="Q6" s="8">
        <v>110938</v>
      </c>
      <c r="R6" s="8">
        <v>107102</v>
      </c>
      <c r="S6" s="8">
        <v>86631</v>
      </c>
      <c r="T6" s="256">
        <v>84981</v>
      </c>
      <c r="U6" s="256">
        <v>118720</v>
      </c>
      <c r="V6" s="257">
        <v>121657</v>
      </c>
      <c r="W6" s="363">
        <v>141233</v>
      </c>
      <c r="X6" s="363">
        <v>137959</v>
      </c>
    </row>
    <row r="7" spans="1:24" ht="15">
      <c r="A7" s="5" t="s">
        <v>3</v>
      </c>
      <c r="B7" s="8">
        <v>28370</v>
      </c>
      <c r="C7" s="8">
        <v>21330</v>
      </c>
      <c r="D7" s="8">
        <v>23580</v>
      </c>
      <c r="E7" s="8">
        <v>21840</v>
      </c>
      <c r="F7" s="8">
        <v>20800</v>
      </c>
      <c r="G7" s="8">
        <v>20292</v>
      </c>
      <c r="H7" s="8">
        <v>18943</v>
      </c>
      <c r="I7" s="8">
        <v>18000</v>
      </c>
      <c r="J7" s="8">
        <v>16122</v>
      </c>
      <c r="K7" s="8">
        <v>14232</v>
      </c>
      <c r="L7" s="8">
        <v>17132</v>
      </c>
      <c r="M7" s="8">
        <v>18302</v>
      </c>
      <c r="N7" s="8">
        <v>17752</v>
      </c>
      <c r="O7" s="8">
        <v>11687.002495784149</v>
      </c>
      <c r="P7" s="8">
        <v>12007.666000000001</v>
      </c>
      <c r="Q7" s="8">
        <v>7792</v>
      </c>
      <c r="R7" s="8">
        <v>6341</v>
      </c>
      <c r="S7" s="8">
        <v>8880</v>
      </c>
      <c r="T7" s="256">
        <v>9170</v>
      </c>
      <c r="U7" s="256">
        <v>18338</v>
      </c>
      <c r="V7" s="257">
        <v>19472</v>
      </c>
      <c r="W7" s="363">
        <v>13922</v>
      </c>
      <c r="X7" s="363">
        <v>14258</v>
      </c>
    </row>
    <row r="8" spans="1:24" ht="15">
      <c r="A8" s="5" t="s">
        <v>5</v>
      </c>
      <c r="B8" s="8">
        <v>125480</v>
      </c>
      <c r="C8" s="8">
        <v>134930</v>
      </c>
      <c r="D8" s="8">
        <v>149960</v>
      </c>
      <c r="E8" s="8">
        <v>140740</v>
      </c>
      <c r="F8" s="8">
        <v>138700</v>
      </c>
      <c r="G8" s="8">
        <v>150476</v>
      </c>
      <c r="H8" s="8">
        <v>125431</v>
      </c>
      <c r="I8" s="8">
        <v>123730</v>
      </c>
      <c r="J8" s="8">
        <v>107506</v>
      </c>
      <c r="K8" s="8">
        <v>115096</v>
      </c>
      <c r="L8" s="8">
        <v>116666</v>
      </c>
      <c r="M8" s="8">
        <v>132876</v>
      </c>
      <c r="N8" s="8">
        <v>135800</v>
      </c>
      <c r="O8" s="8">
        <v>147756.4514456802</v>
      </c>
      <c r="P8" s="8">
        <v>151802.12</v>
      </c>
      <c r="Q8" s="8">
        <v>124945</v>
      </c>
      <c r="R8" s="8">
        <v>124019</v>
      </c>
      <c r="S8" s="8">
        <v>100745</v>
      </c>
      <c r="T8" s="256">
        <v>102274</v>
      </c>
      <c r="U8" s="256">
        <v>97192</v>
      </c>
      <c r="V8" s="257">
        <v>93450</v>
      </c>
      <c r="W8" s="363">
        <v>94136</v>
      </c>
      <c r="X8" s="363">
        <v>92590</v>
      </c>
    </row>
    <row r="9" spans="1:24" ht="15">
      <c r="A9" s="5" t="s">
        <v>6</v>
      </c>
      <c r="B9" s="8">
        <v>27380</v>
      </c>
      <c r="C9" s="8">
        <v>26530</v>
      </c>
      <c r="D9" s="8">
        <v>26600</v>
      </c>
      <c r="E9" s="8">
        <v>23900</v>
      </c>
      <c r="F9" s="8">
        <v>24100</v>
      </c>
      <c r="G9" s="8">
        <v>22180</v>
      </c>
      <c r="H9" s="8">
        <v>21364</v>
      </c>
      <c r="I9" s="8">
        <v>24870</v>
      </c>
      <c r="J9" s="8">
        <v>23980</v>
      </c>
      <c r="K9" s="8">
        <v>25148</v>
      </c>
      <c r="L9" s="8">
        <v>25710</v>
      </c>
      <c r="M9" s="8">
        <v>25950</v>
      </c>
      <c r="N9" s="8">
        <v>24900</v>
      </c>
      <c r="O9" s="8">
        <v>24150</v>
      </c>
      <c r="P9" s="8">
        <v>21543.918</v>
      </c>
      <c r="Q9" s="8">
        <v>22920</v>
      </c>
      <c r="R9" s="8">
        <v>23220</v>
      </c>
      <c r="S9" s="8">
        <v>24823</v>
      </c>
      <c r="T9" s="256">
        <v>24303</v>
      </c>
      <c r="U9" s="256">
        <v>26540</v>
      </c>
      <c r="V9" s="257">
        <v>16766</v>
      </c>
      <c r="W9" s="363">
        <v>24770</v>
      </c>
      <c r="X9" s="363">
        <v>27205</v>
      </c>
    </row>
    <row r="10" spans="1:24" ht="15">
      <c r="A10" s="5" t="s">
        <v>7</v>
      </c>
      <c r="B10" s="8">
        <v>24560</v>
      </c>
      <c r="C10" s="8">
        <v>23860</v>
      </c>
      <c r="D10" s="8">
        <v>24060</v>
      </c>
      <c r="E10" s="8">
        <v>12880</v>
      </c>
      <c r="F10" s="8">
        <v>11300</v>
      </c>
      <c r="G10" s="8">
        <v>13535</v>
      </c>
      <c r="H10" s="8">
        <v>13085</v>
      </c>
      <c r="I10" s="8">
        <v>15270</v>
      </c>
      <c r="J10" s="8">
        <v>15965</v>
      </c>
      <c r="K10" s="8">
        <v>12695</v>
      </c>
      <c r="L10" s="8">
        <v>13075</v>
      </c>
      <c r="M10" s="8">
        <v>11765</v>
      </c>
      <c r="N10" s="8">
        <v>11546</v>
      </c>
      <c r="O10" s="8">
        <v>7842.799005902453</v>
      </c>
      <c r="P10" s="8">
        <v>7205.7880000000005</v>
      </c>
      <c r="Q10" s="8">
        <v>12800</v>
      </c>
      <c r="R10" s="8">
        <v>15604</v>
      </c>
      <c r="S10" s="8">
        <v>12960</v>
      </c>
      <c r="T10" s="256">
        <v>12958</v>
      </c>
      <c r="U10" s="256">
        <v>11394</v>
      </c>
      <c r="V10" s="257">
        <v>10818</v>
      </c>
      <c r="W10" s="363">
        <v>11717</v>
      </c>
      <c r="X10" s="363">
        <v>11754</v>
      </c>
    </row>
    <row r="11" spans="1:22" ht="15">
      <c r="A11" s="5" t="s">
        <v>8</v>
      </c>
      <c r="B11" s="8">
        <v>1070</v>
      </c>
      <c r="C11" s="8">
        <v>1090</v>
      </c>
      <c r="D11" s="8">
        <v>1070</v>
      </c>
      <c r="E11" s="8">
        <v>910</v>
      </c>
      <c r="F11" s="8">
        <v>900</v>
      </c>
      <c r="G11" s="8">
        <v>950</v>
      </c>
      <c r="H11" s="8">
        <v>890</v>
      </c>
      <c r="I11" s="8">
        <v>1010</v>
      </c>
      <c r="J11" s="8">
        <v>1090</v>
      </c>
      <c r="K11" s="8">
        <v>1220</v>
      </c>
      <c r="L11" s="8">
        <v>1230</v>
      </c>
      <c r="M11" s="8">
        <v>1260</v>
      </c>
      <c r="N11" s="8">
        <v>1240</v>
      </c>
      <c r="O11" s="8">
        <v>1080</v>
      </c>
      <c r="P11" s="8">
        <v>1089.988</v>
      </c>
      <c r="Q11" s="8" t="s">
        <v>234</v>
      </c>
      <c r="R11" s="8"/>
      <c r="S11" s="8"/>
      <c r="T11" s="1"/>
      <c r="U11" s="1"/>
      <c r="V11" s="257"/>
    </row>
    <row r="12" spans="1:22" ht="15">
      <c r="A12" s="5" t="s">
        <v>9</v>
      </c>
      <c r="B12" s="8">
        <v>3790</v>
      </c>
      <c r="C12" s="8">
        <v>3860</v>
      </c>
      <c r="D12" s="8">
        <v>3850</v>
      </c>
      <c r="E12" s="8">
        <v>3470</v>
      </c>
      <c r="F12" s="8">
        <v>2900</v>
      </c>
      <c r="G12" s="8">
        <v>3180</v>
      </c>
      <c r="H12" s="8">
        <v>3230</v>
      </c>
      <c r="I12" s="8">
        <v>1890</v>
      </c>
      <c r="J12" s="8">
        <v>1860</v>
      </c>
      <c r="K12" s="8">
        <v>1890</v>
      </c>
      <c r="L12" s="8">
        <v>1910</v>
      </c>
      <c r="M12" s="8">
        <v>1950</v>
      </c>
      <c r="N12" s="8">
        <v>1912</v>
      </c>
      <c r="O12" s="8">
        <v>1460</v>
      </c>
      <c r="P12" s="8">
        <v>1379.356</v>
      </c>
      <c r="Q12" s="8" t="s">
        <v>234</v>
      </c>
      <c r="R12" s="8"/>
      <c r="S12" s="8"/>
      <c r="T12" s="1"/>
      <c r="U12" s="1"/>
      <c r="V12" s="257"/>
    </row>
    <row r="13" spans="1:24" ht="15">
      <c r="A13" s="5" t="s">
        <v>12</v>
      </c>
      <c r="B13" s="8">
        <v>61930</v>
      </c>
      <c r="C13" s="8">
        <v>63960</v>
      </c>
      <c r="D13" s="8">
        <v>67230</v>
      </c>
      <c r="E13" s="8">
        <v>56310</v>
      </c>
      <c r="F13" s="8">
        <v>57400</v>
      </c>
      <c r="G13" s="8">
        <v>57456</v>
      </c>
      <c r="H13" s="8">
        <v>52957</v>
      </c>
      <c r="I13" s="8">
        <v>48690</v>
      </c>
      <c r="J13" s="8">
        <v>52756</v>
      </c>
      <c r="K13" s="8">
        <v>48135</v>
      </c>
      <c r="L13" s="8">
        <v>47726</v>
      </c>
      <c r="M13" s="8">
        <v>48256</v>
      </c>
      <c r="N13" s="8">
        <v>47750</v>
      </c>
      <c r="O13" s="8">
        <v>45555.160493827156</v>
      </c>
      <c r="P13" s="8">
        <v>44939.788</v>
      </c>
      <c r="Q13" s="8">
        <v>49460</v>
      </c>
      <c r="R13" s="8">
        <v>51167</v>
      </c>
      <c r="S13" s="8">
        <v>50631</v>
      </c>
      <c r="T13" s="256">
        <v>52338</v>
      </c>
      <c r="U13" s="256">
        <v>55009</v>
      </c>
      <c r="V13" s="257">
        <v>55683</v>
      </c>
      <c r="W13" s="363">
        <v>46523</v>
      </c>
      <c r="X13" s="363">
        <v>47250</v>
      </c>
    </row>
    <row r="14" spans="1:24" ht="15">
      <c r="A14" s="5" t="s">
        <v>13</v>
      </c>
      <c r="B14" s="8">
        <v>2750</v>
      </c>
      <c r="C14" s="8">
        <v>2680</v>
      </c>
      <c r="D14" s="8">
        <v>2730</v>
      </c>
      <c r="E14" s="8">
        <v>2850</v>
      </c>
      <c r="F14" s="8">
        <v>3600</v>
      </c>
      <c r="G14" s="8">
        <v>3780</v>
      </c>
      <c r="H14" s="8">
        <v>4670</v>
      </c>
      <c r="I14" s="8">
        <v>4360</v>
      </c>
      <c r="J14" s="8">
        <v>4050</v>
      </c>
      <c r="K14" s="8">
        <v>3050</v>
      </c>
      <c r="L14" s="8">
        <v>2800</v>
      </c>
      <c r="M14" s="8">
        <v>2260</v>
      </c>
      <c r="N14" s="8">
        <v>2230</v>
      </c>
      <c r="O14" s="8">
        <v>4470</v>
      </c>
      <c r="P14" s="8">
        <v>4458.948</v>
      </c>
      <c r="Q14" s="8">
        <v>3462</v>
      </c>
      <c r="R14" s="8">
        <v>2632</v>
      </c>
      <c r="S14" s="8">
        <v>3327</v>
      </c>
      <c r="T14" s="256">
        <v>1300</v>
      </c>
      <c r="U14" s="256">
        <v>2128</v>
      </c>
      <c r="V14" s="257">
        <v>2128</v>
      </c>
      <c r="X14" s="363">
        <v>6817</v>
      </c>
    </row>
    <row r="15" spans="1:24" ht="15">
      <c r="A15" s="5" t="s">
        <v>14</v>
      </c>
      <c r="B15" s="8">
        <v>15970</v>
      </c>
      <c r="C15" s="8">
        <v>16650</v>
      </c>
      <c r="D15" s="8">
        <v>19810</v>
      </c>
      <c r="E15" s="8">
        <v>20280</v>
      </c>
      <c r="F15" s="8">
        <v>17900</v>
      </c>
      <c r="G15" s="8">
        <v>25360</v>
      </c>
      <c r="H15" s="8">
        <v>26410</v>
      </c>
      <c r="I15" s="8">
        <v>8130</v>
      </c>
      <c r="J15" s="8">
        <v>11250</v>
      </c>
      <c r="K15" s="8">
        <v>17200</v>
      </c>
      <c r="L15" s="8">
        <v>17200</v>
      </c>
      <c r="M15" s="8">
        <v>34700</v>
      </c>
      <c r="N15" s="8">
        <v>35650</v>
      </c>
      <c r="O15" s="8">
        <v>43029.99999999999</v>
      </c>
      <c r="P15" s="8">
        <v>47651.25</v>
      </c>
      <c r="Q15" s="8">
        <v>48348</v>
      </c>
      <c r="R15" s="8">
        <v>48680</v>
      </c>
      <c r="S15" s="8">
        <v>46719</v>
      </c>
      <c r="T15" s="256">
        <v>46522</v>
      </c>
      <c r="U15" s="256">
        <v>49655</v>
      </c>
      <c r="V15" s="257">
        <v>46785</v>
      </c>
      <c r="W15" s="363">
        <v>49562</v>
      </c>
      <c r="X15" s="363">
        <v>48930</v>
      </c>
    </row>
    <row r="16" spans="1:24" ht="15">
      <c r="A16" s="5" t="s">
        <v>15</v>
      </c>
      <c r="B16" s="8">
        <v>28150</v>
      </c>
      <c r="C16" s="8">
        <v>24370</v>
      </c>
      <c r="D16" s="8">
        <v>20900</v>
      </c>
      <c r="E16" s="8">
        <v>17100</v>
      </c>
      <c r="F16" s="8">
        <v>17100</v>
      </c>
      <c r="G16" s="8">
        <v>17110</v>
      </c>
      <c r="H16" s="8">
        <v>15300</v>
      </c>
      <c r="I16" s="8">
        <v>16420</v>
      </c>
      <c r="J16" s="8">
        <v>17350</v>
      </c>
      <c r="K16" s="8">
        <v>18920</v>
      </c>
      <c r="L16" s="8">
        <v>22600</v>
      </c>
      <c r="M16" s="8">
        <v>23530</v>
      </c>
      <c r="N16" s="8">
        <v>21800</v>
      </c>
      <c r="O16" s="8">
        <v>19499.999999999996</v>
      </c>
      <c r="P16" s="8">
        <v>17837.925</v>
      </c>
      <c r="Q16" s="8">
        <v>19046</v>
      </c>
      <c r="R16" s="8">
        <v>19210</v>
      </c>
      <c r="S16" s="8">
        <v>17800</v>
      </c>
      <c r="T16" s="256">
        <v>18164</v>
      </c>
      <c r="U16" s="256">
        <v>17598</v>
      </c>
      <c r="V16" s="257">
        <v>18570</v>
      </c>
      <c r="W16" s="363">
        <v>17130</v>
      </c>
      <c r="X16" s="363">
        <v>17379</v>
      </c>
    </row>
    <row r="17" spans="1:24" ht="15">
      <c r="A17" s="5" t="s">
        <v>16</v>
      </c>
      <c r="B17" s="8">
        <v>24120</v>
      </c>
      <c r="C17" s="8">
        <v>22600</v>
      </c>
      <c r="D17" s="8">
        <v>17020</v>
      </c>
      <c r="E17" s="8">
        <v>16080</v>
      </c>
      <c r="F17" s="8">
        <v>13900</v>
      </c>
      <c r="G17" s="8">
        <v>9660</v>
      </c>
      <c r="H17" s="8">
        <v>9570</v>
      </c>
      <c r="I17" s="8">
        <v>18570</v>
      </c>
      <c r="J17" s="8">
        <v>19250</v>
      </c>
      <c r="K17" s="8">
        <v>28170</v>
      </c>
      <c r="L17" s="8">
        <v>30170</v>
      </c>
      <c r="M17" s="8">
        <v>21150</v>
      </c>
      <c r="N17" s="8">
        <v>21430</v>
      </c>
      <c r="O17" s="8">
        <v>17420</v>
      </c>
      <c r="P17" s="8">
        <v>18805.092</v>
      </c>
      <c r="Q17" s="8">
        <v>9440</v>
      </c>
      <c r="R17" s="8">
        <v>8340</v>
      </c>
      <c r="S17" s="8">
        <v>12120</v>
      </c>
      <c r="T17" s="256">
        <v>11404</v>
      </c>
      <c r="U17" s="256">
        <v>13467</v>
      </c>
      <c r="V17" s="257">
        <v>14193</v>
      </c>
      <c r="W17" s="363">
        <v>21684</v>
      </c>
      <c r="X17" s="363">
        <v>21684</v>
      </c>
    </row>
    <row r="18" spans="1:24" ht="15">
      <c r="A18" s="5" t="s">
        <v>17</v>
      </c>
      <c r="B18" s="8">
        <v>3050</v>
      </c>
      <c r="C18" s="8">
        <v>3000</v>
      </c>
      <c r="D18" s="8">
        <v>2490</v>
      </c>
      <c r="E18" s="8">
        <v>2050</v>
      </c>
      <c r="F18" s="8">
        <v>2100</v>
      </c>
      <c r="G18" s="8">
        <v>2220</v>
      </c>
      <c r="H18" s="8">
        <v>1810</v>
      </c>
      <c r="I18" s="8">
        <v>1830</v>
      </c>
      <c r="J18" s="8">
        <v>2614</v>
      </c>
      <c r="K18" s="8">
        <v>2610</v>
      </c>
      <c r="L18" s="8">
        <v>2610</v>
      </c>
      <c r="M18" s="8">
        <v>2400</v>
      </c>
      <c r="N18" s="8">
        <v>2400</v>
      </c>
      <c r="O18" s="8">
        <v>2507</v>
      </c>
      <c r="P18" s="8">
        <v>2324</v>
      </c>
      <c r="Q18" s="8">
        <v>2060</v>
      </c>
      <c r="R18" s="8">
        <v>1805</v>
      </c>
      <c r="S18" s="8">
        <v>1805</v>
      </c>
      <c r="T18" s="257">
        <v>1658</v>
      </c>
      <c r="U18" s="257">
        <v>1802</v>
      </c>
      <c r="V18" s="257">
        <v>1899</v>
      </c>
      <c r="X18" s="363">
        <v>1520</v>
      </c>
    </row>
    <row r="19" spans="1:24" ht="15">
      <c r="A19" s="5" t="s">
        <v>57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>
        <v>5490</v>
      </c>
      <c r="N19" s="34">
        <v>5300</v>
      </c>
      <c r="O19" s="33">
        <v>7670</v>
      </c>
      <c r="P19" s="8">
        <v>7899.645</v>
      </c>
      <c r="Q19" s="8">
        <v>7784</v>
      </c>
      <c r="R19" s="8">
        <v>8731</v>
      </c>
      <c r="S19" s="8">
        <v>8459</v>
      </c>
      <c r="T19" s="257">
        <v>8077</v>
      </c>
      <c r="U19" s="257">
        <v>9332</v>
      </c>
      <c r="V19" s="257">
        <v>11329</v>
      </c>
      <c r="W19" s="363">
        <v>10145</v>
      </c>
      <c r="X19" s="363">
        <v>10011</v>
      </c>
    </row>
    <row r="20" spans="1:24" ht="15.75" thickBot="1">
      <c r="A20" s="5" t="s">
        <v>60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>
        <v>3200</v>
      </c>
      <c r="N20" s="8">
        <v>3100</v>
      </c>
      <c r="O20" s="8">
        <v>2400</v>
      </c>
      <c r="P20" s="8">
        <v>2319.748</v>
      </c>
      <c r="Q20" s="8">
        <v>2500</v>
      </c>
      <c r="R20" s="8">
        <v>2580</v>
      </c>
      <c r="S20" s="8">
        <v>2800</v>
      </c>
      <c r="T20" s="257">
        <v>2600</v>
      </c>
      <c r="U20" s="257">
        <v>2546</v>
      </c>
      <c r="V20" s="257">
        <v>2214</v>
      </c>
      <c r="W20" s="363">
        <v>2507</v>
      </c>
      <c r="X20" s="363">
        <v>2632</v>
      </c>
    </row>
    <row r="21" spans="1:24" ht="16.5" customHeight="1" thickBot="1">
      <c r="A21" s="11" t="s">
        <v>18</v>
      </c>
      <c r="B21" s="14">
        <f aca="true" t="shared" si="0" ref="B21:L21">SUM(B5:B18)</f>
        <v>759210</v>
      </c>
      <c r="C21" s="14">
        <f t="shared" si="0"/>
        <v>731480</v>
      </c>
      <c r="D21" s="14">
        <f t="shared" si="0"/>
        <v>794420</v>
      </c>
      <c r="E21" s="14">
        <f t="shared" si="0"/>
        <v>713410</v>
      </c>
      <c r="F21" s="14">
        <f t="shared" si="0"/>
        <v>671200</v>
      </c>
      <c r="G21" s="14">
        <f t="shared" si="0"/>
        <v>711366</v>
      </c>
      <c r="H21" s="14">
        <f t="shared" si="0"/>
        <v>667120</v>
      </c>
      <c r="I21" s="14">
        <f t="shared" si="0"/>
        <v>610900</v>
      </c>
      <c r="J21" s="14">
        <f t="shared" si="0"/>
        <v>596270</v>
      </c>
      <c r="K21" s="14">
        <f t="shared" si="0"/>
        <v>612493</v>
      </c>
      <c r="L21" s="14">
        <f t="shared" si="0"/>
        <v>634826</v>
      </c>
      <c r="M21" s="20">
        <f aca="true" t="shared" si="1" ref="M21:T21">SUM(M5:M20)</f>
        <v>722226</v>
      </c>
      <c r="N21" s="20">
        <f t="shared" si="1"/>
        <v>715040</v>
      </c>
      <c r="O21" s="20">
        <f t="shared" si="1"/>
        <v>691856.5177266031</v>
      </c>
      <c r="P21" s="20">
        <f t="shared" si="1"/>
        <v>694039.0719999999</v>
      </c>
      <c r="Q21" s="20">
        <f t="shared" si="1"/>
        <v>689528</v>
      </c>
      <c r="R21" s="20">
        <f t="shared" si="1"/>
        <v>689539</v>
      </c>
      <c r="S21" s="20">
        <f t="shared" si="1"/>
        <v>659075</v>
      </c>
      <c r="T21" s="20">
        <f t="shared" si="1"/>
        <v>666732</v>
      </c>
      <c r="U21" s="20">
        <f>SUM(U5:U20)</f>
        <v>671691</v>
      </c>
      <c r="V21" s="20">
        <f>SUM(V5:V20)</f>
        <v>672898</v>
      </c>
      <c r="W21" s="20">
        <v>649449</v>
      </c>
      <c r="X21" s="20">
        <v>653099</v>
      </c>
    </row>
    <row r="22" spans="1:24" ht="15">
      <c r="A22" s="1" t="s">
        <v>71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8"/>
      <c r="U22" s="8"/>
      <c r="V22" s="1"/>
      <c r="W22" s="1"/>
      <c r="X22" s="1"/>
    </row>
    <row r="23" spans="1:24" ht="15">
      <c r="A23" s="1" t="s">
        <v>45</v>
      </c>
      <c r="B23" s="4" t="s">
        <v>67</v>
      </c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8"/>
      <c r="U23" s="8"/>
      <c r="V23" s="1"/>
      <c r="W23" s="1"/>
      <c r="X23" s="1"/>
    </row>
    <row r="24" spans="1:24" ht="15">
      <c r="A24" s="1"/>
      <c r="B24" s="4" t="s">
        <v>68</v>
      </c>
      <c r="C24" s="4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8"/>
      <c r="U24" s="8"/>
      <c r="V24" s="1"/>
      <c r="W24" s="1"/>
      <c r="X24" s="1"/>
    </row>
    <row r="25" spans="1:24" ht="15">
      <c r="A25" s="1"/>
      <c r="B25" s="4" t="s">
        <v>69</v>
      </c>
      <c r="C25" s="4"/>
      <c r="D25" s="17"/>
      <c r="E25" s="17"/>
      <c r="F25" s="17"/>
      <c r="G25" s="17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ht="15">
      <c r="B26" s="4" t="s">
        <v>70</v>
      </c>
    </row>
    <row r="27" ht="12.75">
      <c r="B27" s="47" t="s">
        <v>280</v>
      </c>
    </row>
    <row r="29" ht="15">
      <c r="B29" s="4"/>
    </row>
    <row r="30" ht="15">
      <c r="B30" s="4"/>
    </row>
  </sheetData>
  <sheetProtection/>
  <mergeCells count="2">
    <mergeCell ref="A1:N1"/>
    <mergeCell ref="A2:N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Ivonne López Tapia</dc:creator>
  <cp:keywords/>
  <dc:description/>
  <cp:lastModifiedBy>Liliana Yáñez Barrios</cp:lastModifiedBy>
  <cp:lastPrinted>2017-01-17T18:45:45Z</cp:lastPrinted>
  <dcterms:created xsi:type="dcterms:W3CDTF">2006-04-06T17:42:59Z</dcterms:created>
  <dcterms:modified xsi:type="dcterms:W3CDTF">2017-11-21T14:57:51Z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