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sociales'!$A$1:$G$12</definedName>
    <definedName name="_xlnm.Print_Area" localSheetId="2">'Aspectos GyD - Perfil productor'!$A$1:$H$37</definedName>
    <definedName name="_xlnm.Print_Area" localSheetId="8">'Autoridades'!$A$1:$F$24</definedName>
    <definedName name="_xlnm.Print_Area" localSheetId="4">'Cultivos Información Anual'!$A$1:$F$14</definedName>
    <definedName name="_xlnm.Print_Area" localSheetId="3">'Cultivos Información Censal'!$A$1:$F$102</definedName>
    <definedName name="_xlnm.Print_Area" localSheetId="7">'División Político-Adminisrativa'!$A$1:$E$19</definedName>
    <definedName name="_xlnm.Print_Area" localSheetId="1">'Economía regional'!$A$1:$I$63</definedName>
    <definedName name="_xlnm.Print_Area" localSheetId="6">'Exportaciones'!$B$1:$O$52</definedName>
    <definedName name="_xlnm.Print_Area" localSheetId="5">'Ganadería y Riego'!$A$1:$H$101</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<sst xmlns="http://schemas.openxmlformats.org/spreadsheetml/2006/main" count="484" uniqueCount="349">
  <si>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</si>
  <si>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</si>
  <si>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</si>
  <si>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</si>
  <si>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</si>
  <si>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</si>
  <si>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</si>
  <si>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</si>
  <si>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</si>
  <si>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</si>
  <si>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</si>
  <si>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</si>
  <si>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</si>
  <si>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</si>
  <si>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</si>
  <si>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</si>
  <si>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</si>
  <si>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</si>
  <si>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</si>
  <si>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</si>
  <si>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</si>
  <si>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</si>
  <si>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</si>
  <si>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</si>
  <si>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</si>
  <si>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</si>
  <si>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</si>
  <si>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</si>
  <si>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</si>
  <si>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</si>
  <si>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</si>
  <si>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</si>
  <si>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</si>
  <si>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</si>
  <si>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</si>
  <si>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</si>
  <si>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</si>
  <si>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</si>
  <si>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</si>
  <si>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</si>
  <si>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</si>
  <si>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</si>
  <si>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</si>
  <si>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</si>
  <si>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</si>
  <si>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</si>
  <si>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Comuna</t>
  </si>
  <si>
    <t>Ovinos</t>
  </si>
  <si>
    <t>Conejos</t>
  </si>
  <si>
    <t>Bovinos</t>
  </si>
  <si>
    <t>CULTIVOS</t>
  </si>
  <si>
    <t>GANADERÍA</t>
  </si>
  <si>
    <t>RIEGO</t>
  </si>
  <si>
    <t>Total Regado</t>
  </si>
  <si>
    <t>ECONOMÍA REGIONAL</t>
  </si>
  <si>
    <t>Otro tradicional</t>
  </si>
  <si>
    <t>Micro aspersión y microjet</t>
  </si>
  <si>
    <t>PERFIL DE PRODUCTORES</t>
  </si>
  <si>
    <t>ASPECTOS GEOGRÁFICOS Y DEMOGRÁFICOS</t>
  </si>
  <si>
    <t>ANTECEDENTES SOCIALES REGIONALES</t>
  </si>
  <si>
    <t>AUTORIDADES</t>
  </si>
  <si>
    <t>M</t>
  </si>
  <si>
    <t>País(ha)</t>
  </si>
  <si>
    <t>Superficie regional frutícola por especie</t>
  </si>
  <si>
    <t>Región/País</t>
  </si>
  <si>
    <t>DIVISIÓN POLÍTICO-ADMINISTRATIVA</t>
  </si>
  <si>
    <t>Comunas</t>
  </si>
  <si>
    <t>Cultivo/Región</t>
  </si>
  <si>
    <t>Especie/Región</t>
  </si>
  <si>
    <t>País</t>
  </si>
  <si>
    <t>Cereales</t>
  </si>
  <si>
    <t>Información anual</t>
  </si>
  <si>
    <t>Pobres extremos</t>
  </si>
  <si>
    <t>Pobres no extremos</t>
  </si>
  <si>
    <t>No pobres</t>
  </si>
  <si>
    <t>IND</t>
  </si>
  <si>
    <t>Bosque Natural por tipo Forestal, (ha)</t>
  </si>
  <si>
    <t>Caballares</t>
  </si>
  <si>
    <t>Información Anual</t>
  </si>
  <si>
    <t>Fuente: elaborado por ODEPA con antecedentes del INE.</t>
  </si>
  <si>
    <t>Año</t>
  </si>
  <si>
    <t>Beneficio de ganado bovino: en toneladas de carne en vara</t>
  </si>
  <si>
    <t>PDC</t>
  </si>
  <si>
    <t>Frutilla</t>
  </si>
  <si>
    <t>Chinchillas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</si>
  <si>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</si>
  <si>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</si>
  <si>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</si>
  <si>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</si>
  <si>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</si>
  <si>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</si>
  <si>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</si>
  <si>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</si>
  <si>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</si>
  <si>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</si>
  <si>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</si>
  <si>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</si>
  <si>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</si>
  <si>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</si>
  <si>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</si>
  <si>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</si>
  <si>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</si>
  <si>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</si>
  <si>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</si>
  <si>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</si>
  <si>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</si>
  <si>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</si>
  <si>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</si>
  <si>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12</t>
  </si>
  <si>
    <t>Huerto casero</t>
  </si>
  <si>
    <t>Frambuesa</t>
  </si>
  <si>
    <t>Grosella</t>
  </si>
  <si>
    <t>Otros frutales</t>
  </si>
  <si>
    <t>Alfalfa</t>
  </si>
  <si>
    <t>Superficie regional forrajera por especie</t>
  </si>
  <si>
    <t>Superficie regional de bosque nativo por especie y ipo</t>
  </si>
  <si>
    <t>Lenga</t>
  </si>
  <si>
    <t>Coigüe de Magallanes</t>
  </si>
  <si>
    <r>
      <rPr>
        <b/>
        <sz val="12"/>
        <color indexed="8"/>
        <rFont val="Calibri"/>
        <family val="2"/>
      </rPr>
      <t>Bosque nativo:</t>
    </r>
    <r>
      <rPr>
        <sz val="12"/>
        <color indexed="8"/>
        <rFont val="Calibri"/>
        <family val="2"/>
      </rPr>
      <t xml:space="preserve"> la Región de Magallanes posee el 18,5% de la superficie de bosque nativo del país, destacándose tanto a nivel regional como nacional las especies lenga y coigüe de Magallanes. Mayor detalle se puede observar en la tabla de superficie regional de bosque nativo por especie.</t>
    </r>
  </si>
  <si>
    <t>Ciprés de las Guaitecas</t>
  </si>
  <si>
    <t>Coihue de Magallanes</t>
  </si>
  <si>
    <t>Siempreverde</t>
  </si>
  <si>
    <t>Ciervos</t>
  </si>
  <si>
    <t>Asociado a la alta cantidad de ganado ovino, la región tiene una alta incidencia en la producción de carne de esta especie, representando cada año más del 80% de la producción total de carne ovina en vara. Mayor detalle se puede encontrar en la tabla de beneficio de ganado ovino.</t>
  </si>
  <si>
    <t>Beneficio de ganado ovino: en toneladas de carne en vara</t>
  </si>
  <si>
    <t>Tierra del Fuego</t>
  </si>
  <si>
    <t>Magallanes</t>
  </si>
  <si>
    <t>Última Esperanza</t>
  </si>
  <si>
    <t>Antártica Chilena</t>
  </si>
  <si>
    <t>Laguna Blanca</t>
  </si>
  <si>
    <t>San Gregorio</t>
  </si>
  <si>
    <t>Río Verde</t>
  </si>
  <si>
    <t>Punta Arenas</t>
  </si>
  <si>
    <t>Provincia: Magallanes</t>
  </si>
  <si>
    <t>Natales</t>
  </si>
  <si>
    <t>Torres del Paine</t>
  </si>
  <si>
    <t>Provincia: Última Esperanza</t>
  </si>
  <si>
    <t>Primavera</t>
  </si>
  <si>
    <t>Porvenir</t>
  </si>
  <si>
    <t>Timaukel</t>
  </si>
  <si>
    <t>Provincia: Tierra del Fuego</t>
  </si>
  <si>
    <t>Provincia: Antártica Chilena</t>
  </si>
  <si>
    <t>Cabo de Hornos</t>
  </si>
  <si>
    <t>Antártica</t>
  </si>
  <si>
    <t>Fernando Paredes Mansilla</t>
  </si>
  <si>
    <t>Torres de Paine</t>
  </si>
  <si>
    <t>Ricardo Ritter Rodríguez</t>
  </si>
  <si>
    <t>Edgar Cárcamo Alderete</t>
  </si>
  <si>
    <t>Tatiana Vásquez Barrientos</t>
  </si>
  <si>
    <t>Blagomir Fernando Brztilo Avendaño</t>
  </si>
  <si>
    <t>Marisol Andrade Cárdenas</t>
  </si>
  <si>
    <t>Carlos Bianchi Chelech</t>
  </si>
  <si>
    <t>Carolina Goic Boroevic</t>
  </si>
  <si>
    <t>de Magallanes y de la Antártica Chilena</t>
  </si>
  <si>
    <t>Región de Magallanes y de la Antártica Chilena</t>
  </si>
  <si>
    <t>Tipo Forestal</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</si>
  <si>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</si>
  <si>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</si>
  <si>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</si>
  <si>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</si>
  <si>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</si>
  <si>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</si>
  <si>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</si>
  <si>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</si>
  <si>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</si>
  <si>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</si>
  <si>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</si>
  <si>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</si>
  <si>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</si>
  <si>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</si>
  <si>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</si>
  <si>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</si>
  <si>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</si>
  <si>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</si>
  <si>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</si>
  <si>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</si>
  <si>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</si>
  <si>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</si>
  <si>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</si>
  <si>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</si>
  <si>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</si>
  <si>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</si>
  <si>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</si>
  <si>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</si>
  <si>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</si>
  <si>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</si>
  <si>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</si>
  <si>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</si>
  <si>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</si>
  <si>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</si>
  <si>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</si>
  <si>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</si>
  <si>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</si>
  <si>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</si>
  <si>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</si>
  <si>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</si>
  <si>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</si>
  <si>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</si>
  <si>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</si>
  <si>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</si>
  <si>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</si>
  <si>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</si>
  <si>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</si>
  <si>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</si>
  <si>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</si>
  <si>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</si>
  <si>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</si>
  <si>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</si>
  <si>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</si>
  <si>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</si>
  <si>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t>
  </si>
  <si>
    <t>9-10</t>
  </si>
  <si>
    <t>13</t>
  </si>
  <si>
    <t>Huertos caseros</t>
  </si>
  <si>
    <t>Zarzaparrilla</t>
  </si>
  <si>
    <t>Huerta casera</t>
  </si>
  <si>
    <t>Lechuga</t>
  </si>
  <si>
    <t xml:space="preserve">Zanahoria </t>
  </si>
  <si>
    <t>Repollo</t>
  </si>
  <si>
    <t>Cilantro</t>
  </si>
  <si>
    <t>Ruibarbo</t>
  </si>
  <si>
    <t>Acelga</t>
  </si>
  <si>
    <t>Ajo</t>
  </si>
  <si>
    <t>Perejil</t>
  </si>
  <si>
    <t>Otras hortalizas</t>
  </si>
  <si>
    <t>Superficie regional hortícola por especie</t>
  </si>
  <si>
    <t>Caprinos</t>
  </si>
  <si>
    <t>Alpacas</t>
  </si>
  <si>
    <t>Como se observa, la masa de ganado ovino es la que tiene mayor incidencia a nivel nacional, ya que explica el 56% del total nacional. Las existencias de ganado de la Región Metropolitana, según la información que consta en el Censo de 2007, se muestran a continuación:</t>
  </si>
  <si>
    <t>La Región de Magallanes y de la Antártica Chilena abarca el 0,2% de la superficie nacional dedicada a los distintos rubros silvoagropecuarios (6.767,3 hectáreas), según el VII Censo Agropecuario y Forestal de 2007, correspondiendo su uso principal a plantas forrajeras con el 96,1% del total.</t>
  </si>
  <si>
    <t>Superficie regional por rubro silvoagropecuario</t>
  </si>
  <si>
    <t>Rubro</t>
  </si>
  <si>
    <r>
      <rPr>
        <b/>
        <sz val="12"/>
        <color indexed="8"/>
        <rFont val="Calibri"/>
        <family val="2"/>
      </rPr>
      <t xml:space="preserve">Frutales: </t>
    </r>
    <r>
      <rPr>
        <sz val="12"/>
        <color indexed="8"/>
        <rFont val="Calibri"/>
        <family val="2"/>
      </rPr>
      <t>estos tienen una escasa superficie en la región, siendo los dos principales la zarzaparrilla, con 4,4 ha, y la frutilla, con 2,9 ha. Por otra parte, el 71,2% de la superficie frutal de la región se encuentra en la comuna de Natales, de la provincia de Última Esperanza. El 28,8% restante de la superficie frutal regional se ubica en la provincia de Magallanes, comunas de Punta Arenas y Laguna Blanca.</t>
    </r>
  </si>
  <si>
    <r>
      <t xml:space="preserve">Hortalizas: </t>
    </r>
    <r>
      <rPr>
        <sz val="12"/>
        <color indexed="8"/>
        <rFont val="Calibri"/>
        <family val="2"/>
      </rPr>
      <t>la superficie plantada con hortalizas se explica, en su mayoria, por la huerta casera (33,0%), la lechuga (19,5%) y la zanahoria (15,5%). Sin embargo, y a pesar de su escasa superficie, se destaca el cultivo de Ruibarbo, que explica el 69,8% de la superficie plantada a nivel país.</t>
    </r>
  </si>
  <si>
    <r>
      <rPr>
        <b/>
        <sz val="12"/>
        <rFont val="Calibri"/>
        <family val="2"/>
      </rPr>
      <t xml:space="preserve">Plantas forrajeras: </t>
    </r>
    <r>
      <rPr>
        <sz val="12"/>
        <rFont val="Calibri"/>
        <family val="2"/>
      </rPr>
      <t>es el rubro con mayor incidencia a nivel regional, ya que explica un 96,1% de esta superficie a nivel país. De esta, cerca del 46% de estos cultivos corresponden a alfalfa. Mayor detalle se puede encontrar en la tabla de superficie forrajera por especie.</t>
    </r>
  </si>
  <si>
    <t>A diferencia de otras regiones, donde predomina la existencia de pequeños predios agrícolas, en la región de Aysén son las explotaciones con más de 100 ha las que se imponen, ya que representan el 51,6% del total de estas, lo que equivale al 99,95% en términos de superficie. En cuanto a las explotaciones con menos de 20 ha, si bien explican el 40,7% del total de explotaciones, esto equivale únicamente al 0,02% de la superficie. Por su parte, explotaciones con 20 a 50 ha representan el 5,5% del número de explotaciones, lo que en términos de superficie implica el 0,02%. Finalmente, las explotaciones que cuentan con 50 a 100 ha explican el 2,3% del total de estas y el 0,02% de la superficie.</t>
  </si>
  <si>
    <t>Liliana Yáñez Barrios</t>
  </si>
  <si>
    <t>Gabriel Boric Font</t>
  </si>
  <si>
    <t>IND - Concertación</t>
  </si>
  <si>
    <t>Existencia de ganado ovino en explotaciones de 60 cabezas y más, según regiones seleccionadas</t>
  </si>
  <si>
    <t>Existencias de ganado ovino (número de cabezas)</t>
  </si>
  <si>
    <t xml:space="preserve">Magallanes </t>
  </si>
  <si>
    <t>Particpación regional</t>
  </si>
  <si>
    <t>VII Censo Agropecuario y Forestal 2007, Encuesta de ovinos 2010,2013 y 2015</t>
  </si>
  <si>
    <t>Existencia de ganado bovino en explotaciones de 10 cabezas y más, según regiones seleccionadas</t>
  </si>
  <si>
    <t>Existencias de ganado bovino (número de cabezas)</t>
  </si>
  <si>
    <t>VII Censo Agropecuario y Forestal 2007, Encuesta de bovinos 2013 y 2015</t>
  </si>
  <si>
    <t>Superficie total con riego por provincia (ha)</t>
  </si>
  <si>
    <t>Superficie con riego por provincia y sistema de riego (ha)</t>
  </si>
  <si>
    <t xml:space="preserve">Provincia </t>
  </si>
  <si>
    <t>Tendido</t>
  </si>
  <si>
    <t>Surco</t>
  </si>
  <si>
    <t>Aspersión tradicional</t>
  </si>
  <si>
    <t>Carrete o pivote</t>
  </si>
  <si>
    <t>Goteo o cinta</t>
  </si>
  <si>
    <t>Claudio Radonich Jiménez</t>
  </si>
  <si>
    <t>RN</t>
  </si>
  <si>
    <t>Marcos Martic Haros</t>
  </si>
  <si>
    <t>Patricio Fernández Alarcón</t>
  </si>
  <si>
    <t>Roberto Cardenas Silava</t>
  </si>
  <si>
    <t>IND NUEVA MAYORIA</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</si>
  <si>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</si>
  <si>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</si>
  <si>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</si>
  <si>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</si>
  <si>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</si>
  <si>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</si>
  <si>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</si>
  <si>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</si>
  <si>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 xml:space="preserve"> Información regional 2018</t>
  </si>
  <si>
    <t>Variación respecto Trimestre 2017</t>
  </si>
  <si>
    <t>Fuente: INE, Series Trimestrales 2018.</t>
  </si>
  <si>
    <t>14</t>
  </si>
  <si>
    <t>Fuente: elaborado por Odepa a partir de información de la Subsecretaría de Desarrollo Regional y Administrativo (SUBDERE).</t>
  </si>
  <si>
    <t xml:space="preserve">La Región de Magallanes (XII), cuya capital corresponde a Punta Arenas, posee una superficie de  132.291,1 kilómetros cuadrados, que equivalen al 17,5% del territorio nacional. Por otro lado, cabe señalar que la superficie del territorio Chileno Antártico cuenta con 1.250.000 kilómetros cuadrados.  Cifras del Censo 2017, indican que la población alcanza los 166.533 habitantes (85.249 hombres y 81.284 mujeres). Es la región más austral y extensa del territorio nacional de carácter bicontinental. Los principales climas presentes en esta región son: templado frío con gran humedad, estepárico frío, de hielo perpetuo, de tundra y clima polar.
</t>
  </si>
  <si>
    <t>Fuente: Elaborado por Odepa con información del INE.</t>
  </si>
  <si>
    <t xml:space="preserve">Mujeres/Hombres (%) </t>
  </si>
  <si>
    <t>H</t>
  </si>
  <si>
    <t>Director y Representante Legal</t>
  </si>
  <si>
    <t>Gustavo Rojas Le-Bert</t>
  </si>
  <si>
    <t>Sandra Amar Mancilla</t>
  </si>
  <si>
    <t>Karim Bianchi Retamales</t>
  </si>
  <si>
    <t>PRSD</t>
  </si>
  <si>
    <t>FA</t>
  </si>
  <si>
    <t>Christian Matheson</t>
  </si>
  <si>
    <t>Ana Ester Mayorga Bahamonde</t>
  </si>
  <si>
    <t>Nicolás Cogler Galindo</t>
  </si>
  <si>
    <t>Margarita Norambuena Caviedes</t>
  </si>
  <si>
    <t>Juan José  Arcos</t>
  </si>
  <si>
    <t>Jose Fernandez Dubrock</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</si>
  <si>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</si>
  <si>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</si>
  <si>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</si>
  <si>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</si>
  <si>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</si>
  <si>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</si>
  <si>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</si>
  <si>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</si>
  <si>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</si>
  <si>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</si>
  <si>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</si>
  <si>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</si>
  <si>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</si>
  <si>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</si>
  <si>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</si>
  <si>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</si>
  <si>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</si>
  <si>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</si>
  <si>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</si>
  <si>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</si>
  <si>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</si>
  <si>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Ruralidad  (%)</t>
  </si>
  <si>
    <t>Fuente: Instituto Forestal, Anuario Forestal 2017.</t>
  </si>
  <si>
    <t>Actualización mayo de 2018</t>
  </si>
  <si>
    <t>Empleo regional trimestre móvil ene - mar 2018</t>
  </si>
  <si>
    <t>Mes de febrero 2018</t>
  </si>
  <si>
    <t>ene-abr</t>
  </si>
  <si>
    <t>Carne ovina</t>
  </si>
  <si>
    <t>Lana esquilada y peinada</t>
  </si>
  <si>
    <t>Maderas aserradas</t>
  </si>
  <si>
    <t>Cueros y pieles de ovino</t>
  </si>
  <si>
    <t>Otras carnes y subproductos</t>
  </si>
  <si>
    <t>Flores bulbos y musgos</t>
  </si>
  <si>
    <t>Oleaginosas</t>
  </si>
  <si>
    <t>Carne de ave</t>
  </si>
  <si>
    <t>17/18</t>
  </si>
  <si>
    <t>Lana esquilada, sucia, incluida la lavada en vivo</t>
  </si>
  <si>
    <t>Los demás cortes de carne ovina, sin deshuesar, congelados</t>
  </si>
  <si>
    <t>Tops de lana peinada</t>
  </si>
  <si>
    <t>Carne ovina deshuesada congelada (total)</t>
  </si>
  <si>
    <t>Carne ovina, pierna sin deshuesar, congelada</t>
  </si>
  <si>
    <t>Carne ovina, paleta sin deshuesar, congelada</t>
  </si>
  <si>
    <t>Carne ovina canales o medias canales de cordero, congeladas</t>
  </si>
  <si>
    <t>Harina de rumiantes (desde 2017)</t>
  </si>
  <si>
    <t>Madera aserrada o desbastada longitudinalmente, de lenga , de espesor &gt; a 6 mm</t>
  </si>
  <si>
    <t>Lana esquilada, desgrasada sin carbonizar</t>
  </si>
  <si>
    <t>Cueros y pieles en bruto de ovino, con lana</t>
  </si>
  <si>
    <t>Borras del peinado de la lana o pelo fino</t>
  </si>
  <si>
    <t>Carne ovina, silla sin deshuesar, congelada</t>
  </si>
  <si>
    <t>Tripas, vejigas y estómagos enteros o en trozos frescos, refrigerados, congelados, salados o en salmuera</t>
  </si>
  <si>
    <t>Los demás despojos comestibles de ovinos, caprinos, caballares asnales y mulares, congelados</t>
  </si>
  <si>
    <t>Estómagos de animales, congelados</t>
  </si>
  <si>
    <t>Las demás grasas de animales bovinos, ovinos o caprinos, excepto fundidas (desde 2012)</t>
  </si>
  <si>
    <t>Peonías frescas (hasta 2006: 06031030) (desde 2007)</t>
  </si>
  <si>
    <t>Despojos comestibles lenguas de bovinos congeladas</t>
  </si>
  <si>
    <t>Aceite de girasol en bruto</t>
  </si>
  <si>
    <t>Kilo neto</t>
  </si>
  <si>
    <t>Metro cúbico</t>
  </si>
  <si>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</sst>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00000000"/>
    <numFmt numFmtId="186" formatCode="_-* #,##0.0\ _€_-;\-* #,##0.0\ _€_-;_-* &quot;-&quot;??\ _€_-;_-@_-"/>
    <numFmt numFmtId="187" formatCode="_-* #,##0\ _€_-;\-* #,##0\ _€_-;_-* &quot;-&quot;??\ _€_-;_-@_-"/>
    <numFmt numFmtId="188" formatCode="[$-10409]#,##0;\-#,##0"/>
    <numFmt numFmtId="189" formatCode="_-* #,##0_-;\-* #,##0_-;_-* &quot;-&quot;??_-;_-@_-"/>
    <numFmt numFmtId="190" formatCode="_(* #,##0_);_(* \(#,##0\);_(* &quot;-&quot;_);_(@_)"/>
  </numFmts>
  <fonts count="11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0"/>
      <color indexed="8"/>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b/>
      <sz val="16"/>
      <name val="Calibri"/>
      <family val="2"/>
    </font>
    <font>
      <sz val="16"/>
      <name val="Calibri"/>
      <family val="2"/>
    </font>
    <font>
      <b/>
      <sz val="13"/>
      <name val="Calibri"/>
      <family val="2"/>
    </font>
    <font>
      <b/>
      <sz val="10"/>
      <color indexed="8"/>
      <name val="Arial"/>
      <family val="2"/>
    </font>
    <font>
      <sz val="36"/>
      <color indexed="30"/>
      <name val="Calibri"/>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b/>
      <sz val="10"/>
      <color theme="1"/>
      <name val="Arial"/>
      <family val="2"/>
    </font>
    <font>
      <sz val="10"/>
      <color theme="1"/>
      <name val="Arial"/>
      <family val="2"/>
    </font>
    <font>
      <sz val="36"/>
      <color rgb="FF0063AF"/>
      <name val="Calibri"/>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350">
    <xf numFmtId="0" fontId="0" fillId="0" borderId="0" xfId="0" applyFont="1" applyAlignment="1">
      <alignment/>
    </xf>
    <xf numFmtId="0" fontId="88" fillId="33" borderId="0" xfId="0" applyFont="1" applyFill="1" applyAlignment="1">
      <alignment vertical="center"/>
    </xf>
    <xf numFmtId="0" fontId="89" fillId="33" borderId="0" xfId="0" applyFont="1" applyFill="1" applyAlignment="1">
      <alignment vertical="center"/>
    </xf>
    <xf numFmtId="0" fontId="89" fillId="33" borderId="0" xfId="0" applyFont="1" applyFill="1" applyAlignment="1">
      <alignment horizontal="justify" vertical="center" wrapText="1"/>
    </xf>
    <xf numFmtId="0" fontId="88" fillId="33" borderId="10" xfId="0" applyFont="1" applyFill="1" applyBorder="1" applyAlignment="1">
      <alignment horizontal="center" vertical="center"/>
    </xf>
    <xf numFmtId="3" fontId="89" fillId="33" borderId="10" xfId="0" applyNumberFormat="1" applyFont="1" applyFill="1" applyBorder="1" applyAlignment="1">
      <alignment vertical="center"/>
    </xf>
    <xf numFmtId="180" fontId="89"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0" fillId="33" borderId="0" xfId="0" applyFont="1" applyFill="1" applyAlignment="1">
      <alignment vertical="center"/>
    </xf>
    <xf numFmtId="0" fontId="91" fillId="33" borderId="0" xfId="0" applyFont="1" applyFill="1" applyAlignment="1">
      <alignment vertical="center"/>
    </xf>
    <xf numFmtId="0" fontId="92" fillId="33" borderId="0" xfId="0" applyFont="1" applyFill="1" applyAlignment="1">
      <alignment vertical="center"/>
    </xf>
    <xf numFmtId="0" fontId="41" fillId="33" borderId="0" xfId="0" applyFont="1" applyFill="1" applyAlignment="1">
      <alignment vertical="center"/>
    </xf>
    <xf numFmtId="0" fontId="41"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183"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83"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3" fillId="33" borderId="0" xfId="0" applyFont="1" applyFill="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right" vertical="center"/>
    </xf>
    <xf numFmtId="0" fontId="42" fillId="33" borderId="10" xfId="0" applyFont="1" applyFill="1" applyBorder="1" applyAlignment="1">
      <alignment horizontal="right" vertical="center"/>
    </xf>
    <xf numFmtId="0" fontId="41" fillId="33" borderId="10" xfId="0" applyFont="1" applyFill="1" applyBorder="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center" vertical="center"/>
    </xf>
    <xf numFmtId="0" fontId="5" fillId="33" borderId="0" xfId="0" applyFont="1" applyFill="1" applyAlignment="1">
      <alignment vertical="center"/>
    </xf>
    <xf numFmtId="0" fontId="88" fillId="33" borderId="10" xfId="0" applyFont="1" applyFill="1" applyBorder="1" applyAlignment="1">
      <alignment horizontal="center" vertical="center" wrapText="1"/>
    </xf>
    <xf numFmtId="0" fontId="87" fillId="33" borderId="0" xfId="0" applyFont="1" applyFill="1" applyAlignment="1">
      <alignment/>
    </xf>
    <xf numFmtId="0" fontId="89" fillId="33" borderId="10" xfId="0" applyFont="1" applyFill="1" applyBorder="1" applyAlignment="1">
      <alignment vertical="center"/>
    </xf>
    <xf numFmtId="180" fontId="89" fillId="33" borderId="10" xfId="0" applyNumberFormat="1" applyFont="1" applyFill="1" applyBorder="1" applyAlignment="1">
      <alignment vertical="center"/>
    </xf>
    <xf numFmtId="181" fontId="89" fillId="33" borderId="10" xfId="0" applyNumberFormat="1" applyFont="1" applyFill="1" applyBorder="1" applyAlignment="1">
      <alignment vertical="center"/>
    </xf>
    <xf numFmtId="180" fontId="89" fillId="33" borderId="10" xfId="0" applyNumberFormat="1" applyFont="1" applyFill="1" applyBorder="1" applyAlignment="1">
      <alignment horizontal="right" vertical="center"/>
    </xf>
    <xf numFmtId="180" fontId="88" fillId="33" borderId="10" xfId="0" applyNumberFormat="1" applyFont="1" applyFill="1" applyBorder="1" applyAlignment="1">
      <alignment horizontal="center" vertical="center"/>
    </xf>
    <xf numFmtId="181" fontId="88" fillId="33" borderId="10" xfId="0" applyNumberFormat="1" applyFont="1" applyFill="1" applyBorder="1" applyAlignment="1">
      <alignment horizontal="center" vertical="center"/>
    </xf>
    <xf numFmtId="0" fontId="88" fillId="33" borderId="0" xfId="0" applyFont="1" applyFill="1" applyBorder="1" applyAlignment="1">
      <alignment horizontal="left" vertical="center" wrapText="1"/>
    </xf>
    <xf numFmtId="0" fontId="89" fillId="33" borderId="0" xfId="0" applyFont="1" applyFill="1" applyAlignment="1">
      <alignment vertical="center" wrapText="1"/>
    </xf>
    <xf numFmtId="0" fontId="88" fillId="33" borderId="0" xfId="0" applyFont="1" applyFill="1" applyAlignment="1">
      <alignment vertical="center" wrapText="1"/>
    </xf>
    <xf numFmtId="0" fontId="89" fillId="33" borderId="0" xfId="0" applyFont="1" applyFill="1" applyAlignment="1">
      <alignment horizontal="justify" vertical="center"/>
    </xf>
    <xf numFmtId="0" fontId="6" fillId="33" borderId="0" xfId="0" applyFont="1" applyFill="1" applyAlignment="1">
      <alignment vertical="center" wrapText="1"/>
    </xf>
    <xf numFmtId="0" fontId="88" fillId="33" borderId="0" xfId="0" applyFont="1" applyFill="1" applyBorder="1" applyAlignment="1">
      <alignment vertical="center" wrapText="1"/>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10" xfId="0" applyFont="1" applyFill="1" applyBorder="1" applyAlignment="1">
      <alignment horizontal="center" vertical="center" wrapText="1"/>
    </xf>
    <xf numFmtId="0" fontId="95" fillId="33" borderId="10" xfId="0" applyFont="1" applyFill="1" applyBorder="1" applyAlignment="1">
      <alignment vertical="center"/>
    </xf>
    <xf numFmtId="181" fontId="95" fillId="33" borderId="10" xfId="0" applyNumberFormat="1" applyFont="1" applyFill="1" applyBorder="1" applyAlignment="1">
      <alignment vertical="center"/>
    </xf>
    <xf numFmtId="0" fontId="94" fillId="33" borderId="10" xfId="0" applyFont="1" applyFill="1" applyBorder="1" applyAlignment="1">
      <alignment vertical="center"/>
    </xf>
    <xf numFmtId="181" fontId="95" fillId="33" borderId="10" xfId="0" applyNumberFormat="1" applyFont="1" applyFill="1" applyBorder="1" applyAlignment="1">
      <alignment horizontal="right" vertical="center"/>
    </xf>
    <xf numFmtId="0" fontId="88" fillId="33" borderId="0" xfId="0" applyFont="1" applyFill="1" applyAlignment="1">
      <alignment horizontal="center" vertical="center" wrapText="1"/>
    </xf>
    <xf numFmtId="0" fontId="88" fillId="33" borderId="0" xfId="0" applyFont="1" applyFill="1" applyAlignment="1">
      <alignment horizontal="left" vertical="center" wrapText="1"/>
    </xf>
    <xf numFmtId="0" fontId="96" fillId="33" borderId="0" xfId="0" applyFont="1" applyFill="1" applyAlignment="1">
      <alignment vertical="center" wrapText="1"/>
    </xf>
    <xf numFmtId="0" fontId="96" fillId="33" borderId="0" xfId="0" applyFont="1" applyFill="1" applyAlignment="1">
      <alignment wrapText="1"/>
    </xf>
    <xf numFmtId="0" fontId="97" fillId="33" borderId="0" xfId="0" applyFont="1" applyFill="1" applyAlignment="1">
      <alignment wrapText="1"/>
    </xf>
    <xf numFmtId="0" fontId="97" fillId="33" borderId="0" xfId="0" applyFont="1" applyFill="1" applyAlignment="1">
      <alignment vertical="center" wrapText="1"/>
    </xf>
    <xf numFmtId="0" fontId="96" fillId="33" borderId="0" xfId="0" applyFont="1" applyFill="1" applyBorder="1" applyAlignment="1">
      <alignment vertical="center" wrapText="1"/>
    </xf>
    <xf numFmtId="0" fontId="98" fillId="33" borderId="0" xfId="0" applyFont="1" applyFill="1" applyAlignment="1">
      <alignment/>
    </xf>
    <xf numFmtId="0" fontId="99" fillId="33" borderId="0" xfId="0" applyFont="1" applyFill="1" applyAlignment="1">
      <alignment/>
    </xf>
    <xf numFmtId="0" fontId="0" fillId="33" borderId="0" xfId="0" applyFill="1" applyAlignment="1">
      <alignment/>
    </xf>
    <xf numFmtId="0" fontId="100" fillId="33" borderId="0" xfId="0" applyFont="1" applyFill="1" applyAlignment="1">
      <alignment horizontal="center"/>
    </xf>
    <xf numFmtId="17" fontId="100" fillId="33" borderId="0" xfId="0" applyNumberFormat="1" applyFont="1" applyFill="1" applyAlignment="1" quotePrefix="1">
      <alignment horizontal="center"/>
    </xf>
    <xf numFmtId="0" fontId="101" fillId="33" borderId="0" xfId="0" applyFont="1" applyFill="1" applyAlignment="1">
      <alignment horizontal="left" indent="15"/>
    </xf>
    <xf numFmtId="0" fontId="102" fillId="33" borderId="0" xfId="0" applyFont="1" applyFill="1" applyAlignment="1">
      <alignment horizontal="center"/>
    </xf>
    <xf numFmtId="0" fontId="103" fillId="33" borderId="0" xfId="0" applyFont="1" applyFill="1" applyAlignment="1">
      <alignment/>
    </xf>
    <xf numFmtId="0" fontId="98"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4"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0" fillId="33" borderId="0" xfId="0" applyFont="1" applyFill="1" applyBorder="1" applyAlignment="1">
      <alignment horizontal="center"/>
    </xf>
    <xf numFmtId="0" fontId="99" fillId="33" borderId="0" xfId="0" applyFont="1" applyFill="1" applyBorder="1" applyAlignment="1">
      <alignment vertical="top" wrapText="1"/>
    </xf>
    <xf numFmtId="0" fontId="10" fillId="33" borderId="0" xfId="0" applyFont="1" applyFill="1" applyBorder="1" applyAlignment="1">
      <alignment vertical="center"/>
    </xf>
    <xf numFmtId="0" fontId="99" fillId="33" borderId="0" xfId="0" applyFont="1" applyFill="1" applyBorder="1" applyAlignment="1">
      <alignment horizontal="center" vertical="top" wrapText="1"/>
    </xf>
    <xf numFmtId="0" fontId="105" fillId="33" borderId="0" xfId="0" applyFont="1" applyFill="1" applyBorder="1" applyAlignment="1">
      <alignment/>
    </xf>
    <xf numFmtId="0" fontId="106"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7"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8" fillId="33" borderId="0" xfId="0" applyFont="1" applyFill="1" applyBorder="1" applyAlignment="1">
      <alignment/>
    </xf>
    <xf numFmtId="0" fontId="99" fillId="33" borderId="0" xfId="0" applyFont="1" applyFill="1" applyBorder="1" applyAlignment="1">
      <alignment/>
    </xf>
    <xf numFmtId="0" fontId="106" fillId="33" borderId="0" xfId="0" applyFont="1" applyFill="1" applyBorder="1" applyAlignment="1">
      <alignment vertical="center"/>
    </xf>
    <xf numFmtId="49" fontId="78" fillId="33" borderId="18"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89" fillId="33" borderId="0" xfId="0" applyNumberFormat="1" applyFont="1" applyFill="1" applyAlignment="1">
      <alignment vertical="center"/>
    </xf>
    <xf numFmtId="49" fontId="92"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88" fillId="33" borderId="0" xfId="0" applyFont="1" applyFill="1" applyBorder="1" applyAlignment="1">
      <alignment horizontal="left" vertical="center" wrapText="1"/>
    </xf>
    <xf numFmtId="181" fontId="94" fillId="33" borderId="10" xfId="0" applyNumberFormat="1" applyFont="1" applyFill="1" applyBorder="1" applyAlignment="1">
      <alignment vertical="center"/>
    </xf>
    <xf numFmtId="180" fontId="6" fillId="33" borderId="10" xfId="62" applyNumberFormat="1" applyFont="1" applyFill="1" applyBorder="1" applyAlignment="1">
      <alignment horizontal="right" vertical="center"/>
    </xf>
    <xf numFmtId="180" fontId="89" fillId="33" borderId="10" xfId="62" applyNumberFormat="1" applyFont="1" applyFill="1" applyBorder="1" applyAlignment="1">
      <alignment horizontal="right" vertical="center"/>
    </xf>
    <xf numFmtId="0" fontId="92" fillId="33" borderId="0" xfId="0" applyFont="1" applyFill="1" applyAlignment="1">
      <alignment horizontal="center" vertical="center" wrapText="1"/>
    </xf>
    <xf numFmtId="0" fontId="41" fillId="33" borderId="0" xfId="0" applyFont="1" applyFill="1" applyAlignment="1">
      <alignment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0" fontId="35" fillId="33" borderId="0" xfId="59" applyFont="1" applyFill="1">
      <alignment/>
      <protection/>
    </xf>
    <xf numFmtId="185"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8" xfId="63" applyFont="1" applyFill="1" applyBorder="1" applyAlignment="1">
      <alignment horizontal="center" vertical="center"/>
    </xf>
    <xf numFmtId="0" fontId="61" fillId="33" borderId="0" xfId="59" applyFont="1" applyFill="1">
      <alignment/>
      <protection/>
    </xf>
    <xf numFmtId="0" fontId="89" fillId="33" borderId="23"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89" fillId="33" borderId="23" xfId="0" applyFont="1" applyFill="1" applyBorder="1" applyAlignment="1">
      <alignment horizontal="center" vertical="center"/>
    </xf>
    <xf numFmtId="3" fontId="89" fillId="33" borderId="23" xfId="0" applyNumberFormat="1" applyFont="1" applyFill="1" applyBorder="1" applyAlignment="1">
      <alignment horizontal="right" vertical="center"/>
    </xf>
    <xf numFmtId="180" fontId="89" fillId="33" borderId="23" xfId="62" applyNumberFormat="1" applyFont="1" applyFill="1" applyBorder="1" applyAlignment="1">
      <alignment horizontal="right" vertical="center"/>
    </xf>
    <xf numFmtId="0" fontId="89" fillId="33" borderId="24" xfId="0" applyFont="1" applyFill="1" applyBorder="1" applyAlignment="1">
      <alignment horizontal="center" vertical="center"/>
    </xf>
    <xf numFmtId="3" fontId="89" fillId="33" borderId="24" xfId="0" applyNumberFormat="1" applyFont="1" applyFill="1" applyBorder="1" applyAlignment="1">
      <alignment horizontal="right" vertical="center"/>
    </xf>
    <xf numFmtId="180" fontId="89" fillId="33" borderId="24" xfId="62" applyNumberFormat="1" applyFont="1" applyFill="1" applyBorder="1" applyAlignment="1">
      <alignment horizontal="right" vertical="center"/>
    </xf>
    <xf numFmtId="3" fontId="88" fillId="33" borderId="24" xfId="0" applyNumberFormat="1" applyFont="1" applyFill="1" applyBorder="1" applyAlignment="1">
      <alignment horizontal="right" vertical="center"/>
    </xf>
    <xf numFmtId="180" fontId="88" fillId="33" borderId="24" xfId="62" applyNumberFormat="1" applyFont="1" applyFill="1" applyBorder="1" applyAlignment="1">
      <alignment horizontal="right" vertical="center"/>
    </xf>
    <xf numFmtId="3" fontId="88" fillId="33" borderId="10" xfId="0" applyNumberFormat="1" applyFont="1" applyFill="1" applyBorder="1" applyAlignment="1">
      <alignment horizontal="center" vertical="center"/>
    </xf>
    <xf numFmtId="180" fontId="88" fillId="33" borderId="10" xfId="62" applyNumberFormat="1" applyFont="1" applyFill="1" applyBorder="1" applyAlignment="1">
      <alignment horizontal="center"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80" fontId="88" fillId="33" borderId="21" xfId="62" applyNumberFormat="1" applyFont="1" applyFill="1" applyBorder="1" applyAlignment="1">
      <alignment horizontal="right" vertical="center"/>
    </xf>
    <xf numFmtId="0" fontId="108" fillId="33" borderId="0" xfId="0" applyFont="1" applyFill="1" applyBorder="1" applyAlignment="1">
      <alignment vertical="center"/>
    </xf>
    <xf numFmtId="0" fontId="109" fillId="33" borderId="0" xfId="0" applyFont="1" applyFill="1" applyBorder="1" applyAlignment="1">
      <alignment vertical="center"/>
    </xf>
    <xf numFmtId="0" fontId="88" fillId="33" borderId="10" xfId="0" applyFont="1" applyFill="1" applyBorder="1" applyAlignment="1">
      <alignment horizontal="center" vertical="center"/>
    </xf>
    <xf numFmtId="0" fontId="89" fillId="33" borderId="10" xfId="0" applyFont="1" applyFill="1" applyBorder="1" applyAlignment="1">
      <alignment horizontal="left" vertical="center" wrapText="1"/>
    </xf>
    <xf numFmtId="0" fontId="88" fillId="33" borderId="10" xfId="0" applyFont="1" applyFill="1" applyBorder="1" applyAlignment="1">
      <alignment vertical="center"/>
    </xf>
    <xf numFmtId="181" fontId="88" fillId="33" borderId="10" xfId="0" applyNumberFormat="1" applyFont="1" applyFill="1" applyBorder="1" applyAlignment="1">
      <alignment vertical="center"/>
    </xf>
    <xf numFmtId="0" fontId="89" fillId="33" borderId="10" xfId="0" applyFont="1" applyFill="1" applyBorder="1" applyAlignment="1">
      <alignment vertical="center" wrapText="1"/>
    </xf>
    <xf numFmtId="181" fontId="89" fillId="33" borderId="10" xfId="0" applyNumberFormat="1" applyFont="1" applyFill="1" applyBorder="1" applyAlignment="1">
      <alignment horizontal="right" vertical="center"/>
    </xf>
    <xf numFmtId="181" fontId="88"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7" fontId="89" fillId="33" borderId="10" xfId="49" applyNumberFormat="1" applyFont="1" applyFill="1" applyBorder="1" applyAlignment="1">
      <alignment vertical="center"/>
    </xf>
    <xf numFmtId="0" fontId="59" fillId="33" borderId="13" xfId="59" applyNumberFormat="1" applyFont="1" applyFill="1" applyBorder="1" applyAlignment="1">
      <alignment horizontal="center" vertical="center"/>
      <protection/>
    </xf>
    <xf numFmtId="0" fontId="59" fillId="33" borderId="14" xfId="59" applyNumberFormat="1" applyFont="1" applyFill="1" applyBorder="1" applyAlignment="1">
      <alignment horizontal="center" vertical="center"/>
      <protection/>
    </xf>
    <xf numFmtId="9" fontId="59" fillId="33" borderId="10" xfId="63" applyFont="1" applyFill="1" applyBorder="1" applyAlignment="1">
      <alignment horizontal="right" vertical="center"/>
    </xf>
    <xf numFmtId="0" fontId="59" fillId="33" borderId="10" xfId="59" applyNumberFormat="1" applyFont="1" applyFill="1" applyBorder="1" applyAlignment="1">
      <alignment vertical="center"/>
      <protection/>
    </xf>
    <xf numFmtId="0" fontId="59" fillId="33" borderId="10" xfId="62" applyNumberFormat="1" applyFont="1" applyFill="1" applyBorder="1" applyAlignment="1">
      <alignment vertical="center"/>
    </xf>
    <xf numFmtId="3" fontId="59" fillId="33" borderId="10" xfId="59" applyNumberFormat="1" applyFont="1" applyFill="1" applyBorder="1" applyAlignment="1">
      <alignment vertical="center"/>
      <protection/>
    </xf>
    <xf numFmtId="9" fontId="59" fillId="33" borderId="10" xfId="62" applyFont="1" applyFill="1" applyBorder="1" applyAlignment="1">
      <alignment vertical="center"/>
    </xf>
    <xf numFmtId="16" fontId="59" fillId="33" borderId="10" xfId="63" applyNumberFormat="1" applyFont="1" applyFill="1" applyBorder="1" applyAlignment="1">
      <alignment horizontal="right" vertical="center"/>
    </xf>
    <xf numFmtId="1" fontId="59" fillId="33" borderId="10" xfId="63" applyNumberFormat="1" applyFont="1" applyFill="1" applyBorder="1" applyAlignment="1" quotePrefix="1">
      <alignment horizontal="center" vertical="center"/>
    </xf>
    <xf numFmtId="0" fontId="64" fillId="33" borderId="0" xfId="0" applyFont="1" applyFill="1" applyAlignment="1">
      <alignment vertical="center"/>
    </xf>
    <xf numFmtId="0" fontId="65" fillId="33" borderId="0" xfId="0" applyFont="1" applyFill="1" applyAlignment="1">
      <alignment vertical="center"/>
    </xf>
    <xf numFmtId="0" fontId="65" fillId="33" borderId="10" xfId="0" applyFont="1" applyFill="1" applyBorder="1" applyAlignment="1">
      <alignment vertical="center"/>
    </xf>
    <xf numFmtId="0" fontId="60" fillId="33" borderId="0" xfId="0" applyFont="1" applyFill="1" applyAlignment="1">
      <alignment/>
    </xf>
    <xf numFmtId="0" fontId="65" fillId="33" borderId="10" xfId="0" applyFont="1" applyFill="1" applyBorder="1" applyAlignment="1">
      <alignment horizontal="left" vertical="center"/>
    </xf>
    <xf numFmtId="49" fontId="65" fillId="33" borderId="0" xfId="0" applyNumberFormat="1" applyFont="1" applyFill="1" applyAlignment="1">
      <alignment vertical="center"/>
    </xf>
    <xf numFmtId="0" fontId="88" fillId="33" borderId="0" xfId="0" applyFont="1" applyFill="1" applyAlignment="1">
      <alignment horizontal="left" vertical="center" wrapText="1"/>
    </xf>
    <xf numFmtId="49" fontId="88"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1" fillId="0" borderId="10" xfId="0" applyFont="1" applyBorder="1" applyAlignment="1" applyProtection="1">
      <alignment horizontal="left" vertical="top" wrapText="1" readingOrder="1"/>
      <protection locked="0"/>
    </xf>
    <xf numFmtId="188" fontId="42"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41" fillId="0" borderId="26" xfId="0" applyNumberFormat="1" applyFont="1" applyBorder="1" applyAlignment="1" applyProtection="1">
      <alignment horizontal="right" vertical="top" wrapText="1" readingOrder="1"/>
      <protection locked="0"/>
    </xf>
    <xf numFmtId="188" fontId="41" fillId="0" borderId="24" xfId="0" applyNumberFormat="1" applyFont="1" applyBorder="1" applyAlignment="1" applyProtection="1">
      <alignment horizontal="right" vertical="top" wrapText="1" readingOrder="1"/>
      <protection locked="0"/>
    </xf>
    <xf numFmtId="188" fontId="41" fillId="0" borderId="0" xfId="0" applyNumberFormat="1" applyFont="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1" fillId="33" borderId="10" xfId="0" applyFont="1" applyFill="1" applyBorder="1" applyAlignment="1">
      <alignment horizontal="left" wrapText="1"/>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3" fontId="92" fillId="33" borderId="0" xfId="0" applyNumberFormat="1" applyFont="1" applyFill="1" applyAlignment="1">
      <alignment vertical="center"/>
    </xf>
    <xf numFmtId="189" fontId="92" fillId="33" borderId="0" xfId="0" applyNumberFormat="1" applyFont="1" applyFill="1" applyAlignment="1">
      <alignment vertical="center"/>
    </xf>
    <xf numFmtId="180" fontId="92" fillId="33" borderId="0" xfId="0" applyNumberFormat="1" applyFont="1" applyFill="1" applyAlignment="1">
      <alignment vertical="center"/>
    </xf>
    <xf numFmtId="0" fontId="66" fillId="33" borderId="10" xfId="0" applyFont="1" applyFill="1" applyBorder="1" applyAlignment="1">
      <alignment horizontal="center" vertical="center" wrapText="1"/>
    </xf>
    <xf numFmtId="180" fontId="95" fillId="33" borderId="10" xfId="62" applyNumberFormat="1" applyFont="1" applyFill="1" applyBorder="1" applyAlignment="1">
      <alignment vertical="center"/>
    </xf>
    <xf numFmtId="180" fontId="94" fillId="33" borderId="10" xfId="62" applyNumberFormat="1" applyFont="1" applyFill="1" applyBorder="1" applyAlignment="1">
      <alignment vertical="center"/>
    </xf>
    <xf numFmtId="0" fontId="97" fillId="0" borderId="10" xfId="0" applyFont="1" applyBorder="1" applyAlignment="1">
      <alignment vertical="center"/>
    </xf>
    <xf numFmtId="0" fontId="97" fillId="0" borderId="10" xfId="0" applyFont="1" applyBorder="1" applyAlignment="1">
      <alignment horizontal="center" vertical="center"/>
    </xf>
    <xf numFmtId="0" fontId="97" fillId="0" borderId="10" xfId="0" applyFont="1" applyBorder="1" applyAlignment="1">
      <alignment horizontal="center" vertical="center" wrapText="1"/>
    </xf>
    <xf numFmtId="0" fontId="96" fillId="0" borderId="10" xfId="0" applyFont="1" applyBorder="1" applyAlignment="1">
      <alignment/>
    </xf>
    <xf numFmtId="3" fontId="96" fillId="0" borderId="10" xfId="0" applyNumberFormat="1" applyFont="1" applyBorder="1" applyAlignment="1">
      <alignment/>
    </xf>
    <xf numFmtId="180" fontId="96" fillId="0" borderId="10" xfId="62" applyNumberFormat="1" applyFont="1" applyBorder="1" applyAlignment="1">
      <alignment/>
    </xf>
    <xf numFmtId="3" fontId="20" fillId="0" borderId="0" xfId="0" applyNumberFormat="1" applyFont="1" applyBorder="1" applyAlignment="1">
      <alignment horizontal="right" vertical="center" wrapText="1"/>
    </xf>
    <xf numFmtId="0" fontId="89" fillId="33" borderId="0" xfId="0" applyFont="1" applyFill="1" applyBorder="1" applyAlignment="1">
      <alignment vertical="center"/>
    </xf>
    <xf numFmtId="0" fontId="41" fillId="33" borderId="10" xfId="0" applyFont="1" applyFill="1" applyBorder="1" applyAlignment="1">
      <alignment horizontal="center" vertical="center" wrapText="1"/>
    </xf>
    <xf numFmtId="0" fontId="64" fillId="33" borderId="0" xfId="0" applyFont="1" applyFill="1" applyAlignment="1">
      <alignment horizontal="left" vertical="center" wrapText="1"/>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89" fillId="33" borderId="0" xfId="0" applyFont="1" applyFill="1" applyAlignment="1">
      <alignment horizontal="justify" vertical="center" wrapText="1"/>
    </xf>
    <xf numFmtId="0" fontId="110" fillId="0" borderId="0" xfId="0" applyFont="1" applyAlignment="1">
      <alignment/>
    </xf>
    <xf numFmtId="0" fontId="94" fillId="33" borderId="0" xfId="0" applyFont="1" applyFill="1" applyAlignment="1">
      <alignment horizontal="left" vertical="center"/>
    </xf>
    <xf numFmtId="0" fontId="94" fillId="0" borderId="10" xfId="0" applyFont="1" applyFill="1" applyBorder="1" applyAlignment="1">
      <alignment vertical="center"/>
    </xf>
    <xf numFmtId="0" fontId="94" fillId="0" borderId="10" xfId="0" applyFont="1" applyBorder="1" applyAlignment="1">
      <alignment horizontal="center" vertical="center"/>
    </xf>
    <xf numFmtId="0" fontId="94" fillId="33" borderId="10" xfId="0" applyFont="1" applyFill="1" applyBorder="1" applyAlignment="1">
      <alignment horizontal="center" vertical="center"/>
    </xf>
    <xf numFmtId="0" fontId="94" fillId="0" borderId="10" xfId="0" applyFont="1" applyBorder="1" applyAlignment="1">
      <alignment/>
    </xf>
    <xf numFmtId="0" fontId="95" fillId="0" borderId="10" xfId="0" applyFont="1" applyBorder="1" applyAlignment="1">
      <alignment/>
    </xf>
    <xf numFmtId="180" fontId="95" fillId="0" borderId="10" xfId="62" applyNumberFormat="1" applyFont="1" applyBorder="1" applyAlignment="1">
      <alignment/>
    </xf>
    <xf numFmtId="0" fontId="110" fillId="0" borderId="25" xfId="0" applyFont="1" applyBorder="1" applyAlignment="1">
      <alignment/>
    </xf>
    <xf numFmtId="0" fontId="111" fillId="0" borderId="0" xfId="0" applyFont="1" applyBorder="1" applyAlignment="1">
      <alignment/>
    </xf>
    <xf numFmtId="180" fontId="111" fillId="0" borderId="0" xfId="62" applyNumberFormat="1" applyFont="1" applyBorder="1" applyAlignment="1">
      <alignment/>
    </xf>
    <xf numFmtId="187" fontId="94" fillId="0" borderId="10" xfId="49" applyNumberFormat="1" applyFont="1" applyBorder="1" applyAlignment="1">
      <alignment/>
    </xf>
    <xf numFmtId="187" fontId="95" fillId="0" borderId="10" xfId="49" applyNumberFormat="1" applyFont="1" applyBorder="1" applyAlignment="1">
      <alignment/>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2" fillId="33" borderId="0" xfId="0" applyFont="1" applyFill="1" applyBorder="1" applyAlignment="1">
      <alignment horizontal="left" vertical="center" wrapText="1"/>
    </xf>
    <xf numFmtId="0" fontId="113"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7"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100" fillId="33" borderId="0" xfId="0" applyFont="1" applyFill="1" applyAlignment="1">
      <alignment horizontal="center"/>
    </xf>
    <xf numFmtId="0" fontId="102" fillId="33" borderId="0" xfId="0" applyFont="1" applyFill="1" applyAlignment="1">
      <alignment horizontal="center" vertical="center"/>
    </xf>
    <xf numFmtId="0" fontId="100" fillId="33" borderId="0" xfId="0" applyFont="1" applyFill="1" applyAlignment="1">
      <alignment horizontal="center" vertical="center"/>
    </xf>
    <xf numFmtId="0" fontId="89" fillId="33" borderId="10" xfId="0" applyFont="1" applyFill="1" applyBorder="1" applyAlignment="1">
      <alignment horizontal="left" vertical="center" wrapText="1"/>
    </xf>
    <xf numFmtId="0" fontId="89" fillId="33" borderId="0" xfId="0" applyFont="1" applyFill="1" applyAlignment="1">
      <alignment horizontal="justify"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181" fontId="6" fillId="33" borderId="10" xfId="57" applyNumberFormat="1" applyFont="1" applyFill="1" applyBorder="1" applyAlignment="1">
      <alignment horizontal="left" vertical="center" wrapText="1"/>
      <protection/>
    </xf>
    <xf numFmtId="0" fontId="88" fillId="33" borderId="10" xfId="0" applyFont="1" applyFill="1" applyBorder="1" applyAlignment="1">
      <alignment horizontal="center" vertical="center"/>
    </xf>
    <xf numFmtId="0" fontId="91" fillId="33" borderId="0" xfId="0" applyFont="1" applyFill="1" applyAlignment="1">
      <alignment horizontal="left" vertical="center" wrapText="1"/>
    </xf>
    <xf numFmtId="0" fontId="41" fillId="33" borderId="23" xfId="0" applyFont="1" applyFill="1" applyBorder="1" applyAlignment="1">
      <alignment horizontal="center" vertical="center" wrapText="1"/>
    </xf>
    <xf numFmtId="181" fontId="42" fillId="33" borderId="23" xfId="0" applyNumberFormat="1" applyFont="1" applyFill="1" applyBorder="1" applyAlignment="1">
      <alignment horizontal="center" vertical="center"/>
    </xf>
    <xf numFmtId="181"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183" fontId="92" fillId="33" borderId="23" xfId="0" applyNumberFormat="1" applyFont="1" applyFill="1" applyBorder="1" applyAlignment="1">
      <alignment horizontal="center" vertical="center"/>
    </xf>
    <xf numFmtId="183" fontId="92" fillId="33" borderId="21" xfId="0" applyNumberFormat="1" applyFont="1" applyFill="1" applyBorder="1" applyAlignment="1">
      <alignment horizontal="center" vertical="center"/>
    </xf>
    <xf numFmtId="181" fontId="42" fillId="33" borderId="16" xfId="0" applyNumberFormat="1" applyFont="1" applyFill="1" applyBorder="1" applyAlignment="1">
      <alignment horizontal="right" vertical="center"/>
    </xf>
    <xf numFmtId="181" fontId="42" fillId="33" borderId="18" xfId="0" applyNumberFormat="1" applyFont="1" applyFill="1" applyBorder="1" applyAlignment="1">
      <alignment horizontal="right" vertical="center"/>
    </xf>
    <xf numFmtId="181" fontId="41" fillId="33" borderId="16" xfId="0" applyNumberFormat="1" applyFont="1" applyFill="1" applyBorder="1" applyAlignment="1">
      <alignment horizontal="center" vertical="center"/>
    </xf>
    <xf numFmtId="181" fontId="41" fillId="33" borderId="18"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183" fontId="42" fillId="33" borderId="18" xfId="62" applyNumberFormat="1" applyFont="1" applyFill="1" applyBorder="1" applyAlignment="1">
      <alignment horizontal="center" vertical="center"/>
    </xf>
    <xf numFmtId="0" fontId="92"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41" fillId="33" borderId="0" xfId="0" applyFont="1" applyFill="1" applyAlignment="1">
      <alignment horizontal="left" vertical="center" wrapText="1"/>
    </xf>
    <xf numFmtId="0" fontId="92" fillId="33" borderId="0" xfId="0" applyFont="1" applyFill="1" applyAlignment="1">
      <alignment horizontal="justify" vertical="top" wrapText="1"/>
    </xf>
    <xf numFmtId="0" fontId="88"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88" fillId="33" borderId="0" xfId="0" applyFont="1" applyFill="1" applyBorder="1" applyAlignment="1">
      <alignment horizontal="justify" vertical="center" wrapText="1"/>
    </xf>
    <xf numFmtId="0" fontId="94" fillId="33" borderId="0" xfId="0" applyFont="1" applyFill="1" applyAlignment="1">
      <alignment horizontal="left" vertical="center" wrapText="1"/>
    </xf>
    <xf numFmtId="0" fontId="88" fillId="33" borderId="27" xfId="0" applyFont="1" applyFill="1" applyBorder="1" applyAlignment="1">
      <alignment horizontal="left" vertical="center" wrapText="1"/>
    </xf>
    <xf numFmtId="0" fontId="88" fillId="33" borderId="0" xfId="0" applyFont="1" applyFill="1" applyAlignment="1">
      <alignment horizontal="left" vertical="center" wrapText="1"/>
    </xf>
    <xf numFmtId="49" fontId="88" fillId="33" borderId="0" xfId="0" applyNumberFormat="1" applyFont="1" applyFill="1" applyAlignment="1">
      <alignment horizontal="left" vertical="center" wrapText="1"/>
    </xf>
    <xf numFmtId="0" fontId="17" fillId="0" borderId="10" xfId="0" applyFont="1" applyFill="1" applyBorder="1" applyAlignment="1" applyProtection="1">
      <alignment horizontal="center" vertical="top" wrapText="1" readingOrder="1"/>
      <protection locked="0"/>
    </xf>
    <xf numFmtId="0" fontId="12" fillId="0" borderId="10" xfId="0" applyFont="1" applyFill="1" applyBorder="1" applyAlignment="1" applyProtection="1">
      <alignment vertical="top" wrapText="1"/>
      <protection locked="0"/>
    </xf>
    <xf numFmtId="0" fontId="90"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59" fillId="33" borderId="11" xfId="59" applyFont="1" applyFill="1" applyBorder="1" applyAlignment="1">
      <alignment horizontal="center" vertical="distributed"/>
      <protection/>
    </xf>
    <xf numFmtId="0" fontId="59" fillId="33" borderId="27"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59" fillId="33" borderId="0" xfId="59" applyFont="1" applyFill="1" applyBorder="1" applyAlignment="1">
      <alignment horizontal="left" vertical="top" wrapText="1"/>
      <protection/>
    </xf>
    <xf numFmtId="0" fontId="89" fillId="33" borderId="16" xfId="0" applyFont="1" applyFill="1" applyBorder="1" applyAlignment="1">
      <alignment horizontal="center" vertical="center"/>
    </xf>
    <xf numFmtId="0" fontId="89" fillId="33" borderId="18" xfId="0" applyFont="1" applyFill="1" applyBorder="1" applyAlignment="1">
      <alignment horizontal="center" vertical="center"/>
    </xf>
    <xf numFmtId="0" fontId="88" fillId="33" borderId="16" xfId="0" applyFont="1" applyFill="1" applyBorder="1" applyAlignment="1">
      <alignment horizontal="center" vertical="center"/>
    </xf>
    <xf numFmtId="0" fontId="88" fillId="33" borderId="18" xfId="0" applyFont="1" applyFill="1" applyBorder="1" applyAlignment="1">
      <alignment horizontal="center" vertical="center"/>
    </xf>
    <xf numFmtId="0" fontId="88" fillId="34" borderId="16" xfId="0"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6"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0" xfId="0" applyFont="1" applyFill="1" applyBorder="1" applyAlignment="1">
      <alignment horizontal="center" vertical="center"/>
    </xf>
    <xf numFmtId="0" fontId="64" fillId="33" borderId="0" xfId="0" applyFont="1" applyFill="1" applyAlignment="1">
      <alignment horizontal="left" vertical="center" wrapText="1"/>
    </xf>
    <xf numFmtId="0" fontId="64" fillId="33" borderId="16"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97" fillId="33" borderId="27" xfId="0" applyFont="1" applyFill="1" applyBorder="1" applyAlignment="1">
      <alignment horizontal="left" vertical="top" wrapText="1"/>
    </xf>
    <xf numFmtId="0" fontId="97" fillId="0" borderId="22" xfId="0" applyFont="1" applyBorder="1" applyAlignment="1">
      <alignment horizontal="center" wrapText="1"/>
    </xf>
    <xf numFmtId="0" fontId="97" fillId="33" borderId="0" xfId="0" applyFont="1" applyFill="1" applyAlignment="1">
      <alignment horizontal="left" vertical="center" wrapText="1"/>
    </xf>
    <xf numFmtId="190" fontId="0" fillId="0" borderId="0" xfId="0" applyNumberFormat="1" applyAlignment="1">
      <alignment/>
    </xf>
    <xf numFmtId="190" fontId="89" fillId="33" borderId="10" xfId="0" applyNumberFormat="1" applyFont="1" applyFill="1" applyBorder="1" applyAlignment="1">
      <alignmen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763000"/>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383250"/>
          <a:ext cx="1238250" cy="5715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383250"/>
          <a:ext cx="1238250" cy="57150"/>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52768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600075</xdr:colOff>
      <xdr:row>0</xdr:row>
      <xdr:rowOff>0</xdr:rowOff>
    </xdr:from>
    <xdr:to>
      <xdr:col>7</xdr:col>
      <xdr:colOff>781050</xdr:colOff>
      <xdr:row>6</xdr:row>
      <xdr:rowOff>19050</xdr:rowOff>
    </xdr:to>
    <xdr:pic>
      <xdr:nvPicPr>
        <xdr:cNvPr id="8" name="Imagen 8"/>
        <xdr:cNvPicPr preferRelativeResize="1">
          <a:picLocks noChangeAspect="1"/>
        </xdr:cNvPicPr>
      </xdr:nvPicPr>
      <xdr:blipFill>
        <a:blip r:embed="rId4"/>
        <a:stretch>
          <a:fillRect/>
        </a:stretch>
      </xdr:blipFill>
      <xdr:spPr>
        <a:xfrm>
          <a:off x="4362450" y="0"/>
          <a:ext cx="16859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1" customWidth="1"/>
    <col min="3" max="3" width="10.7109375" style="61" customWidth="1"/>
    <col min="4" max="6" width="11.421875" style="61" customWidth="1"/>
    <col min="7" max="7" width="11.140625" style="61" customWidth="1"/>
    <col min="8" max="8" width="12.00390625" style="61" customWidth="1"/>
    <col min="9" max="10" width="11.421875" style="61" customWidth="1"/>
    <col min="11" max="11" width="31.28125" style="61" customWidth="1"/>
    <col min="12" max="16384" width="11.421875" style="61" customWidth="1"/>
  </cols>
  <sheetData>
    <row r="1" spans="1:7" ht="15">
      <c r="A1" s="59"/>
      <c r="B1" s="60"/>
      <c r="C1" s="60"/>
      <c r="D1" s="60"/>
      <c r="E1" s="60"/>
      <c r="F1" s="60"/>
      <c r="G1" s="60"/>
    </row>
    <row r="2" spans="1:7" ht="15">
      <c r="A2" s="60"/>
      <c r="B2" s="60"/>
      <c r="C2" s="60"/>
      <c r="D2" s="60"/>
      <c r="E2" s="60"/>
      <c r="F2" s="60"/>
      <c r="G2" s="60"/>
    </row>
    <row r="3" spans="1:7" ht="15">
      <c r="A3" s="59"/>
      <c r="B3" s="60"/>
      <c r="C3" s="60"/>
      <c r="D3" s="60"/>
      <c r="E3" s="60"/>
      <c r="F3" s="60"/>
      <c r="G3" s="60"/>
    </row>
    <row r="4" spans="1:7" ht="15">
      <c r="A4" s="60"/>
      <c r="B4" s="60"/>
      <c r="C4" s="60"/>
      <c r="D4" s="62"/>
      <c r="E4" s="60"/>
      <c r="F4" s="60"/>
      <c r="G4" s="60"/>
    </row>
    <row r="5" spans="1:7" ht="15">
      <c r="A5" s="59"/>
      <c r="B5" s="60"/>
      <c r="C5" s="60"/>
      <c r="D5" s="63"/>
      <c r="E5" s="60"/>
      <c r="F5" s="60"/>
      <c r="G5" s="60"/>
    </row>
    <row r="6" spans="1:7" ht="15">
      <c r="A6" s="59"/>
      <c r="B6" s="60"/>
      <c r="C6" s="60"/>
      <c r="D6" s="60"/>
      <c r="E6" s="60"/>
      <c r="F6" s="60"/>
      <c r="G6" s="60"/>
    </row>
    <row r="7" spans="1:7" ht="15">
      <c r="A7" s="59"/>
      <c r="B7" s="60"/>
      <c r="C7" s="60"/>
      <c r="D7" s="60"/>
      <c r="E7" s="60"/>
      <c r="F7" s="60"/>
      <c r="G7" s="60"/>
    </row>
    <row r="8" spans="1:7" ht="14.25">
      <c r="A8" s="60"/>
      <c r="B8" s="60"/>
      <c r="C8" s="60"/>
      <c r="D8" s="62"/>
      <c r="E8" s="60"/>
      <c r="F8" s="60"/>
      <c r="G8" s="60"/>
    </row>
    <row r="9" spans="1:7" ht="15.75">
      <c r="A9" s="64"/>
      <c r="B9" s="60"/>
      <c r="C9" s="60"/>
      <c r="D9" s="60"/>
      <c r="E9" s="60"/>
      <c r="F9" s="60"/>
      <c r="G9" s="60"/>
    </row>
    <row r="10" spans="1:7" ht="15.75">
      <c r="A10" s="64"/>
      <c r="B10" s="60"/>
      <c r="C10" s="60"/>
      <c r="D10" s="60"/>
      <c r="E10" s="60"/>
      <c r="F10" s="60"/>
      <c r="G10" s="60"/>
    </row>
    <row r="11" spans="1:7" ht="15.75">
      <c r="A11" s="64"/>
      <c r="B11" s="60"/>
      <c r="C11" s="60"/>
      <c r="D11" s="60"/>
      <c r="E11" s="60"/>
      <c r="F11" s="60"/>
      <c r="G11" s="60"/>
    </row>
    <row r="12" spans="1:7" ht="15.75">
      <c r="A12" s="64"/>
      <c r="B12" s="60"/>
      <c r="C12" s="60"/>
      <c r="D12" s="60"/>
      <c r="E12" s="60"/>
      <c r="F12" s="60"/>
      <c r="G12" s="60"/>
    </row>
    <row r="13" spans="1:7" ht="15.75">
      <c r="A13" s="59"/>
      <c r="B13" s="60"/>
      <c r="C13" s="60"/>
      <c r="D13" s="60"/>
      <c r="E13" s="60"/>
      <c r="F13" s="60"/>
      <c r="G13" s="60"/>
    </row>
    <row r="14" spans="1:8" ht="15.75">
      <c r="A14" s="106"/>
      <c r="B14" s="107"/>
      <c r="C14" s="107"/>
      <c r="D14" s="107"/>
      <c r="E14" s="107"/>
      <c r="F14" s="107"/>
      <c r="G14" s="107"/>
      <c r="H14" s="68"/>
    </row>
    <row r="15" spans="1:8" ht="15.75">
      <c r="A15" s="106"/>
      <c r="B15" s="107"/>
      <c r="C15" s="107"/>
      <c r="D15" s="107"/>
      <c r="E15" s="107"/>
      <c r="F15" s="107"/>
      <c r="G15" s="107"/>
      <c r="H15" s="68"/>
    </row>
    <row r="16" spans="1:8" ht="51" customHeight="1">
      <c r="A16" s="107"/>
      <c r="B16" s="107"/>
      <c r="C16" s="171" t="s">
        <v>15</v>
      </c>
      <c r="D16" s="171"/>
      <c r="E16" s="171"/>
      <c r="F16" s="108"/>
      <c r="G16" s="108"/>
      <c r="H16" s="108"/>
    </row>
    <row r="17" spans="1:8" ht="48" customHeight="1">
      <c r="A17" s="107"/>
      <c r="B17" s="107"/>
      <c r="C17" s="250" t="s">
        <v>153</v>
      </c>
      <c r="D17" s="250"/>
      <c r="E17" s="250"/>
      <c r="F17" s="250"/>
      <c r="G17" s="250"/>
      <c r="H17" s="250"/>
    </row>
    <row r="18" spans="1:8" ht="55.5" customHeight="1">
      <c r="A18" s="107"/>
      <c r="B18" s="107"/>
      <c r="C18" s="250"/>
      <c r="D18" s="250"/>
      <c r="E18" s="250"/>
      <c r="F18" s="250"/>
      <c r="G18" s="250"/>
      <c r="H18" s="250"/>
    </row>
    <row r="19" spans="1:8" ht="30">
      <c r="A19" s="107"/>
      <c r="B19" s="107"/>
      <c r="C19" s="172" t="s">
        <v>269</v>
      </c>
      <c r="D19" s="108"/>
      <c r="E19" s="108"/>
      <c r="F19" s="108"/>
      <c r="G19" s="108"/>
      <c r="H19" s="108"/>
    </row>
    <row r="20" spans="1:8" ht="15">
      <c r="A20" s="107"/>
      <c r="B20" s="107"/>
      <c r="C20" s="107"/>
      <c r="D20" s="107"/>
      <c r="E20" s="107"/>
      <c r="F20" s="107"/>
      <c r="G20" s="107"/>
      <c r="H20" s="68"/>
    </row>
    <row r="21" spans="1:8" ht="15.75">
      <c r="A21" s="107"/>
      <c r="B21" s="107"/>
      <c r="C21" s="255"/>
      <c r="D21" s="255"/>
      <c r="E21" s="255"/>
      <c r="F21" s="255"/>
      <c r="G21" s="255"/>
      <c r="H21" s="255"/>
    </row>
    <row r="22" spans="1:7" ht="14.25">
      <c r="A22" s="60"/>
      <c r="B22" s="60"/>
      <c r="C22" s="60"/>
      <c r="D22" s="60"/>
      <c r="E22" s="60"/>
      <c r="F22" s="60"/>
      <c r="G22" s="60"/>
    </row>
    <row r="23" spans="1:7" ht="14.25">
      <c r="A23" s="60"/>
      <c r="B23" s="60"/>
      <c r="C23" s="60"/>
      <c r="D23" s="60"/>
      <c r="E23" s="60"/>
      <c r="F23" s="60"/>
      <c r="G23" s="60"/>
    </row>
    <row r="24" spans="1:7" ht="14.25">
      <c r="A24" s="60"/>
      <c r="B24" s="60"/>
      <c r="C24" s="60"/>
      <c r="D24" s="60"/>
      <c r="E24" s="60"/>
      <c r="F24" s="60"/>
      <c r="G24" s="60"/>
    </row>
    <row r="25" spans="1:7" ht="14.25">
      <c r="A25" s="60"/>
      <c r="B25" s="60"/>
      <c r="C25" s="60"/>
      <c r="D25" s="60"/>
      <c r="E25" s="60"/>
      <c r="F25" s="60"/>
      <c r="G25" s="60"/>
    </row>
    <row r="26" spans="1:7" ht="14.25">
      <c r="A26" s="60"/>
      <c r="B26" s="60"/>
      <c r="C26" s="60"/>
      <c r="D26" s="60"/>
      <c r="E26" s="60"/>
      <c r="F26" s="60"/>
      <c r="G26" s="60"/>
    </row>
    <row r="27" spans="1:7" ht="14.25">
      <c r="A27" s="60"/>
      <c r="B27" s="60"/>
      <c r="C27" s="60"/>
      <c r="D27" s="60"/>
      <c r="E27" s="60"/>
      <c r="F27" s="60"/>
      <c r="G27" s="60"/>
    </row>
    <row r="28" spans="1:7" ht="14.25">
      <c r="A28" s="60"/>
      <c r="B28" s="60"/>
      <c r="C28" s="60"/>
      <c r="D28" s="60"/>
      <c r="E28" s="60"/>
      <c r="F28" s="60"/>
      <c r="G28" s="60"/>
    </row>
    <row r="29" spans="1:7" ht="14.25">
      <c r="A29" s="60"/>
      <c r="B29" s="60"/>
      <c r="C29" s="60"/>
      <c r="D29" s="60"/>
      <c r="E29" s="60"/>
      <c r="F29" s="60"/>
      <c r="G29" s="60"/>
    </row>
    <row r="30" spans="1:7" ht="15.75">
      <c r="A30" s="59"/>
      <c r="B30" s="60"/>
      <c r="C30" s="60"/>
      <c r="D30" s="60"/>
      <c r="E30" s="60"/>
      <c r="F30" s="60"/>
      <c r="G30" s="60"/>
    </row>
    <row r="31" spans="1:7" ht="15.75">
      <c r="A31" s="59"/>
      <c r="B31" s="60"/>
      <c r="C31" s="60"/>
      <c r="D31" s="62"/>
      <c r="E31" s="60"/>
      <c r="F31" s="60"/>
      <c r="G31" s="60"/>
    </row>
    <row r="32" spans="1:7" ht="15.75">
      <c r="A32" s="59"/>
      <c r="B32" s="60"/>
      <c r="C32" s="60"/>
      <c r="D32" s="65"/>
      <c r="E32" s="60"/>
      <c r="F32" s="60"/>
      <c r="G32" s="60"/>
    </row>
    <row r="33" spans="1:7" ht="15.75">
      <c r="A33" s="59"/>
      <c r="B33" s="60"/>
      <c r="C33" s="60"/>
      <c r="D33" s="60"/>
      <c r="E33" s="60"/>
      <c r="F33" s="60"/>
      <c r="G33" s="60"/>
    </row>
    <row r="34" spans="1:7" ht="15.75">
      <c r="A34" s="59"/>
      <c r="B34" s="60"/>
      <c r="C34" s="60"/>
      <c r="D34" s="60"/>
      <c r="E34" s="60"/>
      <c r="F34" s="60"/>
      <c r="G34" s="60"/>
    </row>
    <row r="35" spans="1:7" ht="15.75">
      <c r="A35" s="59"/>
      <c r="B35" s="60"/>
      <c r="C35" s="60"/>
      <c r="D35" s="60"/>
      <c r="E35" s="60"/>
      <c r="F35" s="60"/>
      <c r="G35" s="60"/>
    </row>
    <row r="36" spans="1:7" ht="15.75">
      <c r="A36" s="66"/>
      <c r="B36" s="60"/>
      <c r="C36" s="66"/>
      <c r="D36" s="67"/>
      <c r="E36" s="60"/>
      <c r="F36" s="60"/>
      <c r="G36" s="60"/>
    </row>
    <row r="37" spans="1:7" ht="15.75" customHeight="1">
      <c r="A37" s="59"/>
      <c r="E37" s="60"/>
      <c r="F37" s="60"/>
      <c r="G37" s="60"/>
    </row>
    <row r="38" spans="3:7" ht="15.75">
      <c r="C38" s="59"/>
      <c r="D38" s="31" t="s">
        <v>313</v>
      </c>
      <c r="E38" s="60"/>
      <c r="F38" s="60"/>
      <c r="G38" s="60"/>
    </row>
    <row r="41" spans="1:7" ht="24.75" customHeight="1">
      <c r="A41" s="256" t="s">
        <v>88</v>
      </c>
      <c r="B41" s="256"/>
      <c r="C41" s="256"/>
      <c r="D41" s="256"/>
      <c r="E41" s="256"/>
      <c r="F41" s="256"/>
      <c r="G41" s="256"/>
    </row>
    <row r="42" spans="1:13" ht="24.75" customHeight="1">
      <c r="A42" s="257"/>
      <c r="B42" s="257"/>
      <c r="C42" s="257"/>
      <c r="D42" s="257"/>
      <c r="E42" s="257"/>
      <c r="F42" s="257"/>
      <c r="G42" s="257"/>
      <c r="I42" s="68"/>
      <c r="J42" s="68"/>
      <c r="K42" s="68"/>
      <c r="L42" s="92"/>
      <c r="M42" s="68"/>
    </row>
    <row r="43" spans="1:13" ht="24.75" customHeight="1">
      <c r="A43" s="258" t="s">
        <v>154</v>
      </c>
      <c r="B43" s="259"/>
      <c r="C43" s="259"/>
      <c r="D43" s="259"/>
      <c r="E43" s="259"/>
      <c r="F43" s="260"/>
      <c r="G43" s="91" t="s">
        <v>89</v>
      </c>
      <c r="H43" s="68"/>
      <c r="I43" s="68"/>
      <c r="J43" s="251"/>
      <c r="K43" s="251"/>
      <c r="L43" s="251"/>
      <c r="M43" s="68"/>
    </row>
    <row r="44" spans="1:13" ht="18" customHeight="1">
      <c r="A44" s="69"/>
      <c r="B44" s="252" t="s">
        <v>102</v>
      </c>
      <c r="C44" s="252"/>
      <c r="D44" s="252"/>
      <c r="E44" s="252"/>
      <c r="F44" s="252"/>
      <c r="G44" s="110" t="s">
        <v>207</v>
      </c>
      <c r="I44" s="68"/>
      <c r="J44" s="93"/>
      <c r="K44" s="94"/>
      <c r="L44" s="95"/>
      <c r="M44" s="68"/>
    </row>
    <row r="45" spans="1:13" ht="18" customHeight="1">
      <c r="A45" s="70"/>
      <c r="B45" s="253" t="s">
        <v>97</v>
      </c>
      <c r="C45" s="253"/>
      <c r="D45" s="253"/>
      <c r="E45" s="253"/>
      <c r="F45" s="253"/>
      <c r="G45" s="111" t="s">
        <v>208</v>
      </c>
      <c r="I45" s="68"/>
      <c r="J45" s="93"/>
      <c r="K45" s="94"/>
      <c r="L45" s="95"/>
      <c r="M45" s="68"/>
    </row>
    <row r="46" spans="1:13" ht="18" customHeight="1">
      <c r="A46" s="70"/>
      <c r="B46" s="89" t="s">
        <v>98</v>
      </c>
      <c r="C46" s="89"/>
      <c r="D46" s="89"/>
      <c r="E46" s="89"/>
      <c r="F46" s="90"/>
      <c r="G46" s="109" t="s">
        <v>208</v>
      </c>
      <c r="I46" s="68"/>
      <c r="J46" s="93"/>
      <c r="K46" s="94"/>
      <c r="L46" s="95"/>
      <c r="M46" s="68"/>
    </row>
    <row r="47" spans="1:13" ht="18" customHeight="1">
      <c r="A47" s="70"/>
      <c r="B47" s="89" t="s">
        <v>103</v>
      </c>
      <c r="C47" s="89"/>
      <c r="D47" s="89"/>
      <c r="E47" s="89"/>
      <c r="F47" s="90"/>
      <c r="G47" s="109" t="s">
        <v>209</v>
      </c>
      <c r="I47" s="68"/>
      <c r="J47" s="93"/>
      <c r="K47" s="94"/>
      <c r="L47" s="95"/>
      <c r="M47" s="68"/>
    </row>
    <row r="48" spans="1:13" ht="18" customHeight="1">
      <c r="A48" s="70"/>
      <c r="B48" s="89" t="s">
        <v>104</v>
      </c>
      <c r="C48" s="89"/>
      <c r="D48" s="89"/>
      <c r="E48" s="89"/>
      <c r="F48" s="90"/>
      <c r="G48" s="109" t="s">
        <v>210</v>
      </c>
      <c r="I48" s="68"/>
      <c r="J48" s="93"/>
      <c r="K48" s="94"/>
      <c r="L48" s="95"/>
      <c r="M48" s="68"/>
    </row>
    <row r="49" spans="1:13" ht="18" customHeight="1">
      <c r="A49" s="70"/>
      <c r="B49" s="89" t="s">
        <v>105</v>
      </c>
      <c r="C49" s="89"/>
      <c r="D49" s="89"/>
      <c r="E49" s="89"/>
      <c r="F49" s="90"/>
      <c r="G49" s="109" t="s">
        <v>211</v>
      </c>
      <c r="I49" s="68"/>
      <c r="J49" s="93"/>
      <c r="K49" s="94"/>
      <c r="L49" s="95"/>
      <c r="M49" s="68"/>
    </row>
    <row r="50" spans="1:13" ht="18" customHeight="1">
      <c r="A50" s="70"/>
      <c r="B50" s="89" t="s">
        <v>106</v>
      </c>
      <c r="C50" s="89"/>
      <c r="D50" s="89"/>
      <c r="E50" s="89"/>
      <c r="F50" s="90"/>
      <c r="G50" s="109" t="s">
        <v>107</v>
      </c>
      <c r="I50" s="68"/>
      <c r="J50" s="93"/>
      <c r="K50" s="94"/>
      <c r="L50" s="95"/>
      <c r="M50" s="68"/>
    </row>
    <row r="51" spans="1:13" ht="18" customHeight="1">
      <c r="A51" s="70"/>
      <c r="B51" s="89" t="s">
        <v>99</v>
      </c>
      <c r="C51" s="89"/>
      <c r="D51" s="89"/>
      <c r="E51" s="89"/>
      <c r="F51" s="90"/>
      <c r="G51" s="109" t="s">
        <v>108</v>
      </c>
      <c r="I51" s="68"/>
      <c r="J51" s="93"/>
      <c r="K51" s="94"/>
      <c r="L51" s="95"/>
      <c r="M51" s="68"/>
    </row>
    <row r="52" spans="1:13" ht="18" customHeight="1">
      <c r="A52" s="70"/>
      <c r="B52" s="89" t="s">
        <v>100</v>
      </c>
      <c r="C52" s="89"/>
      <c r="D52" s="89"/>
      <c r="E52" s="89"/>
      <c r="F52" s="90"/>
      <c r="G52" s="109" t="s">
        <v>212</v>
      </c>
      <c r="I52" s="68"/>
      <c r="J52" s="93"/>
      <c r="K52" s="94"/>
      <c r="L52" s="95"/>
      <c r="M52" s="68"/>
    </row>
    <row r="53" spans="1:13" ht="18" customHeight="1">
      <c r="A53" s="70"/>
      <c r="B53" s="253" t="s">
        <v>101</v>
      </c>
      <c r="C53" s="253"/>
      <c r="D53" s="253"/>
      <c r="E53" s="253"/>
      <c r="F53" s="254"/>
      <c r="G53" s="111" t="s">
        <v>272</v>
      </c>
      <c r="I53" s="68"/>
      <c r="J53" s="93"/>
      <c r="K53" s="94"/>
      <c r="L53" s="95"/>
      <c r="M53" s="68"/>
    </row>
    <row r="54" ht="18" customHeight="1"/>
    <row r="55" ht="18" customHeight="1"/>
    <row r="56" ht="18" customHeight="1"/>
    <row r="57" spans="1:13" ht="15" customHeight="1">
      <c r="A57" s="71"/>
      <c r="B57" s="72"/>
      <c r="C57" s="73"/>
      <c r="D57" s="73"/>
      <c r="E57" s="73"/>
      <c r="F57" s="73"/>
      <c r="G57" s="74"/>
      <c r="I57" s="68"/>
      <c r="J57" s="68"/>
      <c r="K57" s="68"/>
      <c r="L57" s="96"/>
      <c r="M57" s="68"/>
    </row>
    <row r="58" spans="1:13" ht="15" customHeight="1">
      <c r="A58" s="261" t="s">
        <v>236</v>
      </c>
      <c r="B58" s="261"/>
      <c r="C58" s="261"/>
      <c r="D58" s="261"/>
      <c r="E58" s="261"/>
      <c r="F58" s="261"/>
      <c r="G58" s="261"/>
      <c r="H58" s="261"/>
      <c r="I58" s="68"/>
      <c r="J58" s="68"/>
      <c r="K58" s="68"/>
      <c r="L58" s="96"/>
      <c r="M58" s="68"/>
    </row>
    <row r="59" spans="1:13" ht="15" customHeight="1">
      <c r="A59" s="71"/>
      <c r="B59" s="72"/>
      <c r="C59" s="73"/>
      <c r="D59" s="62"/>
      <c r="E59" s="73"/>
      <c r="F59" s="73"/>
      <c r="G59" s="74"/>
      <c r="I59" s="68"/>
      <c r="J59" s="68"/>
      <c r="K59" s="68"/>
      <c r="L59" s="96"/>
      <c r="M59" s="68"/>
    </row>
    <row r="60" spans="1:7" ht="15" customHeight="1">
      <c r="A60" s="75"/>
      <c r="B60" s="76"/>
      <c r="C60" s="77"/>
      <c r="D60" s="77"/>
      <c r="E60" s="77"/>
      <c r="F60" s="77"/>
      <c r="G60" s="78"/>
    </row>
    <row r="61" spans="1:8" ht="15" customHeight="1">
      <c r="A61" s="262" t="s">
        <v>90</v>
      </c>
      <c r="B61" s="262"/>
      <c r="C61" s="262"/>
      <c r="D61" s="262"/>
      <c r="E61" s="262"/>
      <c r="F61" s="262"/>
      <c r="G61" s="262"/>
      <c r="H61" s="262"/>
    </row>
    <row r="62" spans="1:8" ht="15" customHeight="1">
      <c r="A62" s="262" t="s">
        <v>91</v>
      </c>
      <c r="B62" s="262"/>
      <c r="C62" s="262"/>
      <c r="D62" s="262"/>
      <c r="E62" s="262"/>
      <c r="F62" s="262"/>
      <c r="G62" s="262"/>
      <c r="H62" s="262"/>
    </row>
    <row r="63" spans="1:7" ht="15" customHeight="1">
      <c r="A63" s="83"/>
      <c r="B63" s="77"/>
      <c r="C63" s="77"/>
      <c r="D63" s="77"/>
      <c r="E63" s="77"/>
      <c r="F63" s="77"/>
      <c r="G63" s="78"/>
    </row>
    <row r="64" spans="1:7" ht="15" customHeight="1">
      <c r="A64" s="83"/>
      <c r="B64" s="77"/>
      <c r="C64" s="77"/>
      <c r="D64" s="77"/>
      <c r="E64" s="77"/>
      <c r="F64" s="77"/>
      <c r="G64" s="78"/>
    </row>
    <row r="65" spans="1:7" ht="15" customHeight="1">
      <c r="A65" s="75"/>
      <c r="B65" s="79"/>
      <c r="C65" s="77"/>
      <c r="D65" s="77"/>
      <c r="E65" s="77"/>
      <c r="F65" s="77"/>
      <c r="G65" s="78"/>
    </row>
    <row r="66" spans="1:8" ht="15" customHeight="1">
      <c r="A66" s="263" t="s">
        <v>278</v>
      </c>
      <c r="B66" s="263"/>
      <c r="C66" s="263"/>
      <c r="D66" s="263"/>
      <c r="E66" s="263"/>
      <c r="F66" s="263"/>
      <c r="G66" s="263"/>
      <c r="H66" s="263"/>
    </row>
    <row r="67" spans="1:8" ht="15" customHeight="1">
      <c r="A67" s="262" t="s">
        <v>279</v>
      </c>
      <c r="B67" s="262"/>
      <c r="C67" s="262"/>
      <c r="D67" s="262"/>
      <c r="E67" s="262"/>
      <c r="F67" s="262"/>
      <c r="G67" s="262"/>
      <c r="H67" s="262"/>
    </row>
    <row r="68" spans="1:7" ht="15" customHeight="1">
      <c r="A68" s="75"/>
      <c r="B68" s="79"/>
      <c r="C68" s="77"/>
      <c r="D68" s="84"/>
      <c r="E68" s="77"/>
      <c r="F68" s="77"/>
      <c r="G68" s="78"/>
    </row>
    <row r="69" spans="1:7" ht="15" customHeight="1">
      <c r="A69" s="75"/>
      <c r="B69" s="79"/>
      <c r="C69" s="77"/>
      <c r="D69" s="84"/>
      <c r="E69" s="77"/>
      <c r="F69" s="77"/>
      <c r="G69" s="78"/>
    </row>
    <row r="70" spans="1:7" ht="15" customHeight="1">
      <c r="A70" s="75"/>
      <c r="B70" s="79"/>
      <c r="C70" s="77"/>
      <c r="D70" s="84"/>
      <c r="E70" s="77"/>
      <c r="F70" s="77"/>
      <c r="G70" s="78"/>
    </row>
    <row r="71" spans="1:8" ht="15" customHeight="1">
      <c r="A71" s="261" t="s">
        <v>92</v>
      </c>
      <c r="B71" s="261"/>
      <c r="C71" s="261"/>
      <c r="D71" s="261"/>
      <c r="E71" s="261"/>
      <c r="F71" s="261"/>
      <c r="G71" s="261"/>
      <c r="H71" s="261"/>
    </row>
    <row r="78" spans="1:7" ht="15" customHeight="1">
      <c r="A78" s="75"/>
      <c r="B78" s="79"/>
      <c r="C78" s="77"/>
      <c r="D78" s="77"/>
      <c r="E78" s="77"/>
      <c r="F78" s="77"/>
      <c r="G78" s="78"/>
    </row>
    <row r="79" spans="1:7" ht="15" customHeight="1">
      <c r="A79" s="75"/>
      <c r="B79" s="79"/>
      <c r="C79" s="77"/>
      <c r="D79" s="77"/>
      <c r="E79" s="77"/>
      <c r="F79" s="77"/>
      <c r="G79" s="78"/>
    </row>
    <row r="80" spans="1:7" ht="15" customHeight="1">
      <c r="A80" s="85"/>
      <c r="B80" s="85"/>
      <c r="C80" s="85"/>
      <c r="D80" s="77"/>
      <c r="E80" s="77"/>
      <c r="F80" s="77"/>
      <c r="G80" s="78"/>
    </row>
    <row r="81" spans="1:7" ht="12.75" customHeight="1">
      <c r="A81" s="86" t="s">
        <v>93</v>
      </c>
      <c r="C81" s="68"/>
      <c r="D81" s="85"/>
      <c r="E81" s="85"/>
      <c r="F81" s="85"/>
      <c r="G81" s="85"/>
    </row>
    <row r="82" spans="1:7" ht="10.5" customHeight="1">
      <c r="A82" s="86" t="s">
        <v>94</v>
      </c>
      <c r="C82" s="68"/>
      <c r="D82" s="68"/>
      <c r="E82" s="68"/>
      <c r="F82" s="68"/>
      <c r="G82" s="68"/>
    </row>
    <row r="83" spans="1:7" ht="10.5" customHeight="1">
      <c r="A83" s="86" t="s">
        <v>95</v>
      </c>
      <c r="C83" s="68"/>
      <c r="D83" s="68"/>
      <c r="E83" s="68"/>
      <c r="F83" s="68"/>
      <c r="G83" s="68"/>
    </row>
    <row r="84" spans="1:7" ht="10.5" customHeight="1">
      <c r="A84" s="87" t="s">
        <v>96</v>
      </c>
      <c r="B84" s="88"/>
      <c r="C84" s="68"/>
      <c r="D84" s="68"/>
      <c r="E84" s="68"/>
      <c r="F84" s="68"/>
      <c r="G84" s="68"/>
    </row>
    <row r="85" ht="10.5" customHeight="1"/>
    <row r="86" spans="1:7" ht="10.5" customHeight="1">
      <c r="A86" s="86"/>
      <c r="C86" s="68"/>
      <c r="D86" s="68"/>
      <c r="E86" s="68"/>
      <c r="F86" s="68"/>
      <c r="G86" s="68"/>
    </row>
    <row r="87" spans="1:7" ht="10.5" customHeight="1">
      <c r="A87" s="86"/>
      <c r="C87" s="68"/>
      <c r="D87" s="68"/>
      <c r="E87" s="68"/>
      <c r="F87" s="68"/>
      <c r="G87" s="68"/>
    </row>
    <row r="88" spans="1:7" ht="10.5" customHeight="1">
      <c r="A88" s="87"/>
      <c r="B88" s="88"/>
      <c r="C88" s="68"/>
      <c r="D88" s="68"/>
      <c r="E88" s="68"/>
      <c r="F88" s="68"/>
      <c r="G88" s="68"/>
    </row>
    <row r="89" ht="10.5" customHeight="1"/>
    <row r="90" ht="10.5" customHeight="1"/>
    <row r="91" spans="1:7" ht="14.25">
      <c r="A91" s="248"/>
      <c r="B91" s="248"/>
      <c r="C91" s="248"/>
      <c r="D91" s="248"/>
      <c r="E91" s="248"/>
      <c r="F91" s="248"/>
      <c r="G91" s="248"/>
    </row>
    <row r="92" spans="1:7" ht="19.5">
      <c r="A92" s="81"/>
      <c r="B92" s="81"/>
      <c r="C92" s="97"/>
      <c r="D92" s="81"/>
      <c r="E92" s="81"/>
      <c r="F92" s="81"/>
      <c r="G92" s="81"/>
    </row>
    <row r="93" spans="1:8" ht="19.5">
      <c r="A93" s="83"/>
      <c r="B93" s="98"/>
      <c r="C93" s="97"/>
      <c r="D93" s="98"/>
      <c r="E93" s="98"/>
      <c r="F93" s="98"/>
      <c r="G93" s="99"/>
      <c r="H93" s="68"/>
    </row>
    <row r="94" spans="1:7" ht="15.75">
      <c r="A94" s="77"/>
      <c r="B94" s="77"/>
      <c r="C94" s="59"/>
      <c r="D94" s="77"/>
      <c r="E94" s="77"/>
      <c r="F94" s="77"/>
      <c r="G94" s="100"/>
    </row>
    <row r="95" spans="1:7" ht="15.75">
      <c r="A95" s="80"/>
      <c r="B95" s="85"/>
      <c r="C95" s="101"/>
      <c r="D95" s="81"/>
      <c r="E95" s="81"/>
      <c r="F95" s="81"/>
      <c r="G95" s="102"/>
    </row>
    <row r="96" spans="1:7" ht="15.75">
      <c r="A96" s="80"/>
      <c r="B96" s="85"/>
      <c r="C96" s="101"/>
      <c r="D96" s="81"/>
      <c r="E96" s="81"/>
      <c r="F96" s="81"/>
      <c r="G96" s="102"/>
    </row>
    <row r="97" spans="1:7" ht="14.25">
      <c r="A97" s="80"/>
      <c r="B97" s="85"/>
      <c r="C97" s="81"/>
      <c r="D97" s="81"/>
      <c r="E97" s="81"/>
      <c r="F97" s="81"/>
      <c r="G97" s="102"/>
    </row>
    <row r="98" spans="1:7" ht="14.25">
      <c r="A98" s="80"/>
      <c r="B98" s="85"/>
      <c r="C98" s="81"/>
      <c r="D98" s="81"/>
      <c r="E98" s="81"/>
      <c r="F98" s="81"/>
      <c r="G98" s="102"/>
    </row>
    <row r="99" spans="1:7" ht="14.25">
      <c r="A99" s="80"/>
      <c r="B99" s="85"/>
      <c r="C99" s="81"/>
      <c r="D99" s="81"/>
      <c r="E99" s="81"/>
      <c r="F99" s="81"/>
      <c r="G99" s="102"/>
    </row>
    <row r="100" spans="1:7" ht="14.25">
      <c r="A100" s="80"/>
      <c r="B100" s="85"/>
      <c r="C100" s="81"/>
      <c r="D100" s="81"/>
      <c r="E100" s="81"/>
      <c r="F100" s="81"/>
      <c r="G100" s="102"/>
    </row>
    <row r="101" spans="1:7" ht="14.25">
      <c r="A101" s="80"/>
      <c r="B101" s="85"/>
      <c r="C101" s="81"/>
      <c r="D101" s="81"/>
      <c r="E101" s="81"/>
      <c r="F101" s="81"/>
      <c r="G101" s="102"/>
    </row>
    <row r="102" spans="1:7" ht="14.25">
      <c r="A102" s="80"/>
      <c r="B102" s="85"/>
      <c r="C102" s="81"/>
      <c r="D102" s="81"/>
      <c r="E102" s="81"/>
      <c r="F102" s="81"/>
      <c r="G102" s="102"/>
    </row>
    <row r="103" spans="1:7" ht="14.25">
      <c r="A103" s="80"/>
      <c r="B103" s="85"/>
      <c r="C103" s="81"/>
      <c r="D103" s="81"/>
      <c r="E103" s="81"/>
      <c r="F103" s="81"/>
      <c r="G103" s="102"/>
    </row>
    <row r="104" spans="1:7" ht="14.25">
      <c r="A104" s="80"/>
      <c r="B104" s="85"/>
      <c r="C104" s="85"/>
      <c r="D104" s="85"/>
      <c r="E104" s="81"/>
      <c r="F104" s="81"/>
      <c r="G104" s="102"/>
    </row>
    <row r="105" spans="1:7" ht="14.25">
      <c r="A105" s="80"/>
      <c r="B105" s="85"/>
      <c r="C105" s="81"/>
      <c r="D105" s="81"/>
      <c r="E105" s="81"/>
      <c r="F105" s="81"/>
      <c r="G105" s="102"/>
    </row>
    <row r="106" spans="1:7" ht="14.25">
      <c r="A106" s="80"/>
      <c r="B106" s="85"/>
      <c r="C106" s="81"/>
      <c r="D106" s="81"/>
      <c r="E106" s="81"/>
      <c r="F106" s="81"/>
      <c r="G106" s="102"/>
    </row>
    <row r="107" spans="1:7" ht="14.25">
      <c r="A107" s="80"/>
      <c r="B107" s="85"/>
      <c r="C107" s="81"/>
      <c r="D107" s="81"/>
      <c r="E107" s="81"/>
      <c r="F107" s="81"/>
      <c r="G107" s="102"/>
    </row>
    <row r="108" spans="1:7" ht="14.25">
      <c r="A108" s="80"/>
      <c r="B108" s="85"/>
      <c r="C108" s="81"/>
      <c r="D108" s="81"/>
      <c r="E108" s="81"/>
      <c r="F108" s="81"/>
      <c r="G108" s="102"/>
    </row>
    <row r="109" spans="1:7" ht="14.25">
      <c r="A109" s="80"/>
      <c r="B109" s="85"/>
      <c r="C109" s="81"/>
      <c r="D109" s="81"/>
      <c r="E109" s="81"/>
      <c r="F109" s="81"/>
      <c r="G109" s="102"/>
    </row>
    <row r="110" spans="1:7" ht="14.25">
      <c r="A110" s="80"/>
      <c r="B110" s="85"/>
      <c r="C110" s="81"/>
      <c r="D110" s="81"/>
      <c r="E110" s="81"/>
      <c r="F110" s="81"/>
      <c r="G110" s="102"/>
    </row>
    <row r="111" spans="1:7" ht="14.25">
      <c r="A111" s="80"/>
      <c r="B111" s="85"/>
      <c r="C111" s="81"/>
      <c r="D111" s="81"/>
      <c r="E111" s="81"/>
      <c r="F111" s="81"/>
      <c r="G111" s="102"/>
    </row>
    <row r="112" spans="1:7" ht="14.25">
      <c r="A112" s="80"/>
      <c r="B112" s="85"/>
      <c r="C112" s="81"/>
      <c r="D112" s="81"/>
      <c r="E112" s="81"/>
      <c r="F112" s="81"/>
      <c r="G112" s="102"/>
    </row>
    <row r="113" spans="1:7" ht="14.25">
      <c r="A113" s="80"/>
      <c r="B113" s="85"/>
      <c r="C113" s="81"/>
      <c r="D113" s="81"/>
      <c r="E113" s="81"/>
      <c r="F113" s="81"/>
      <c r="G113" s="102"/>
    </row>
    <row r="114" spans="1:7" ht="15" customHeight="1">
      <c r="A114" s="80"/>
      <c r="B114" s="81"/>
      <c r="C114" s="81"/>
      <c r="D114" s="81"/>
      <c r="E114" s="81"/>
      <c r="F114" s="81"/>
      <c r="G114" s="82"/>
    </row>
    <row r="115" spans="1:9" ht="14.25">
      <c r="A115" s="83"/>
      <c r="B115" s="98"/>
      <c r="C115" s="98"/>
      <c r="D115" s="98"/>
      <c r="E115" s="98"/>
      <c r="F115" s="98"/>
      <c r="G115" s="99"/>
      <c r="H115" s="68"/>
      <c r="I115" s="68"/>
    </row>
    <row r="116" spans="1:7" ht="14.25">
      <c r="A116" s="83"/>
      <c r="B116" s="77"/>
      <c r="C116" s="77"/>
      <c r="D116" s="77"/>
      <c r="E116" s="77"/>
      <c r="F116" s="77"/>
      <c r="G116" s="78"/>
    </row>
    <row r="117" spans="1:7" ht="14.25">
      <c r="A117" s="80"/>
      <c r="B117" s="85"/>
      <c r="C117" s="81"/>
      <c r="D117" s="81"/>
      <c r="E117" s="81"/>
      <c r="F117" s="81"/>
      <c r="G117" s="102"/>
    </row>
    <row r="118" spans="1:7" ht="14.25">
      <c r="A118" s="80"/>
      <c r="B118" s="85"/>
      <c r="C118" s="81"/>
      <c r="D118" s="81"/>
      <c r="E118" s="81"/>
      <c r="F118" s="81"/>
      <c r="G118" s="102"/>
    </row>
    <row r="119" spans="1:7" ht="14.25">
      <c r="A119" s="80"/>
      <c r="B119" s="85"/>
      <c r="C119" s="81"/>
      <c r="D119" s="81"/>
      <c r="E119" s="81"/>
      <c r="F119" s="81"/>
      <c r="G119" s="102"/>
    </row>
    <row r="120" spans="1:7" ht="14.25">
      <c r="A120" s="80"/>
      <c r="B120" s="85"/>
      <c r="C120" s="81"/>
      <c r="D120" s="81"/>
      <c r="E120" s="81"/>
      <c r="F120" s="81"/>
      <c r="G120" s="102"/>
    </row>
    <row r="121" spans="1:7" ht="14.25">
      <c r="A121" s="80"/>
      <c r="B121" s="85"/>
      <c r="C121" s="81"/>
      <c r="D121" s="81"/>
      <c r="E121" s="81"/>
      <c r="F121" s="81"/>
      <c r="G121" s="102"/>
    </row>
    <row r="122" spans="1:7" ht="14.25">
      <c r="A122" s="80"/>
      <c r="B122" s="85"/>
      <c r="C122" s="81"/>
      <c r="D122" s="81"/>
      <c r="E122" s="81"/>
      <c r="F122" s="81"/>
      <c r="G122" s="102"/>
    </row>
    <row r="123" spans="1:7" ht="14.25">
      <c r="A123" s="80"/>
      <c r="B123" s="85"/>
      <c r="C123" s="81"/>
      <c r="D123" s="81"/>
      <c r="E123" s="81"/>
      <c r="F123" s="81"/>
      <c r="G123" s="102"/>
    </row>
    <row r="124" spans="1:7" ht="14.25">
      <c r="A124" s="80"/>
      <c r="B124" s="85"/>
      <c r="C124" s="81"/>
      <c r="D124" s="81"/>
      <c r="E124" s="81"/>
      <c r="F124" s="81"/>
      <c r="G124" s="102"/>
    </row>
    <row r="125" spans="1:7" ht="14.25">
      <c r="A125" s="80"/>
      <c r="B125" s="85"/>
      <c r="C125" s="81"/>
      <c r="D125" s="81"/>
      <c r="E125" s="81"/>
      <c r="F125" s="81"/>
      <c r="G125" s="102"/>
    </row>
    <row r="126" spans="1:7" ht="14.25">
      <c r="A126" s="80"/>
      <c r="B126" s="85"/>
      <c r="C126" s="81"/>
      <c r="D126" s="81"/>
      <c r="E126" s="81"/>
      <c r="F126" s="81"/>
      <c r="G126" s="102"/>
    </row>
    <row r="127" spans="1:7" ht="14.25">
      <c r="A127" s="80"/>
      <c r="B127" s="85"/>
      <c r="C127" s="81"/>
      <c r="D127" s="81"/>
      <c r="E127" s="81"/>
      <c r="F127" s="81"/>
      <c r="G127" s="102"/>
    </row>
    <row r="128" spans="1:9" ht="14.25">
      <c r="A128" s="80"/>
      <c r="B128" s="103"/>
      <c r="C128" s="81"/>
      <c r="D128" s="81"/>
      <c r="E128" s="81"/>
      <c r="F128" s="81"/>
      <c r="G128" s="102"/>
      <c r="H128" s="68"/>
      <c r="I128" s="68"/>
    </row>
    <row r="129" spans="1:9" ht="14.25">
      <c r="A129" s="249"/>
      <c r="B129" s="249"/>
      <c r="C129" s="249"/>
      <c r="D129" s="249"/>
      <c r="E129" s="249"/>
      <c r="F129" s="249"/>
      <c r="G129" s="249"/>
      <c r="H129" s="68"/>
      <c r="I129" s="68"/>
    </row>
    <row r="130" spans="1:7" ht="14.25">
      <c r="A130" s="104"/>
      <c r="B130" s="104"/>
      <c r="C130" s="104"/>
      <c r="D130" s="104"/>
      <c r="E130" s="104"/>
      <c r="F130" s="104"/>
      <c r="G130" s="104"/>
    </row>
    <row r="131" spans="1:7" ht="14.25">
      <c r="A131" s="105"/>
      <c r="B131" s="105"/>
      <c r="C131" s="105"/>
      <c r="D131" s="105"/>
      <c r="E131" s="105"/>
      <c r="F131" s="105"/>
      <c r="G131" s="105"/>
    </row>
    <row r="132" spans="4:7" ht="14.25">
      <c r="D132" s="85"/>
      <c r="E132" s="85"/>
      <c r="F132" s="85"/>
      <c r="G132" s="85"/>
    </row>
    <row r="133" spans="4:7" ht="10.5" customHeight="1">
      <c r="D133" s="68"/>
      <c r="E133" s="68"/>
      <c r="F133" s="68"/>
      <c r="G133" s="68"/>
    </row>
    <row r="134" spans="4:7" ht="10.5" customHeight="1">
      <c r="D134" s="68"/>
      <c r="E134" s="68"/>
      <c r="F134" s="68"/>
      <c r="G134" s="68"/>
    </row>
    <row r="135" spans="4:7" ht="10.5" customHeight="1">
      <c r="D135" s="68"/>
      <c r="E135" s="68"/>
      <c r="F135" s="68"/>
      <c r="G135" s="68"/>
    </row>
    <row r="136" spans="4:7" ht="10.5" customHeight="1">
      <c r="D136" s="68"/>
      <c r="E136" s="68"/>
      <c r="F136" s="68"/>
      <c r="G136" s="68"/>
    </row>
    <row r="137" ht="10.5" customHeight="1"/>
  </sheetData>
  <sheetProtection/>
  <mergeCells count="16">
    <mergeCell ref="A58:H58"/>
    <mergeCell ref="A61:H61"/>
    <mergeCell ref="A62:H62"/>
    <mergeCell ref="A66:H66"/>
    <mergeCell ref="A67:H67"/>
    <mergeCell ref="A71:H71"/>
    <mergeCell ref="A91:G91"/>
    <mergeCell ref="A129:G129"/>
    <mergeCell ref="C17:H18"/>
    <mergeCell ref="J43:L43"/>
    <mergeCell ref="B44:F44"/>
    <mergeCell ref="B45:F45"/>
    <mergeCell ref="B53:F53"/>
    <mergeCell ref="C21:H21"/>
    <mergeCell ref="A41:G42"/>
    <mergeCell ref="A43:F43"/>
  </mergeCells>
  <hyperlinks>
    <hyperlink ref="G44" location="'Economía regional'!A1" display="3-4"/>
    <hyperlink ref="G45" location="'Aspectos GyD - Perfil productor'!A1" display="2"/>
    <hyperlink ref="G46" location="'Aspectos GyD - Perfil productor'!A1" display="2"/>
    <hyperlink ref="G48" location="'Cultivos Información Anual'!A1" display="5-6"/>
    <hyperlink ref="G49" location="'Ganadería y Riego'!A1" display="5"/>
    <hyperlink ref="G50" location="Exportaciones!A1" display="9"/>
    <hyperlink ref="G51" location="'División Político-Adminisrativa'!A1" display="7"/>
    <hyperlink ref="G52" location="Autoridades!A1" display="11"/>
    <hyperlink ref="G47" location="'Cultivos Información Censal'!A1" display="3 - 4"/>
    <hyperlink ref="G53" location="'Antecedentes sociales'!A1" display="12-13-14"/>
  </hyperlinks>
  <printOptions/>
  <pageMargins left="1.535433070866142" right="0.1968503937007874" top="1.1811023622047245" bottom="1.0236220472440944" header="0.31496062992125984" footer="0.31496062992125984"/>
  <pageSetup orientation="portrait" scale="84" r:id="rId2"/>
  <rowBreaks count="2" manualBreakCount="2">
    <brk id="40" max="7" man="1"/>
    <brk id="94" max="7" man="1"/>
  </rowBreaks>
  <ignoredErrors>
    <ignoredError sqref="G45:G46 G48 G50:G52" numberStoredAsText="1"/>
  </ignoredErrors>
  <drawing r:id="rId1"/>
</worksheet>
</file>

<file path=xl/worksheets/sheet10.xml><?xml version="1.0" encoding="utf-8"?>
<worksheet xmlns="http://schemas.openxmlformats.org/spreadsheetml/2006/main" xmlns:r="http://schemas.openxmlformats.org/officeDocument/2006/relationships">
  <dimension ref="A1:G12"/>
  <sheetViews>
    <sheetView view="pageBreakPreview" zoomScale="60" zoomScalePageLayoutView="0" workbookViewId="0" topLeftCell="A1">
      <selection activeCell="A1" sqref="A1:C1"/>
    </sheetView>
  </sheetViews>
  <sheetFormatPr defaultColWidth="11.421875" defaultRowHeight="15"/>
  <cols>
    <col min="1" max="1" width="77.57421875" style="55" customWidth="1"/>
    <col min="2" max="2" width="22.7109375" style="55" bestFit="1" customWidth="1"/>
    <col min="3" max="3" width="24.28125" style="55" customWidth="1"/>
    <col min="4" max="4" width="31.00390625" style="55" customWidth="1"/>
    <col min="5" max="5" width="33.8515625" style="55" customWidth="1"/>
    <col min="6" max="6" width="19.8515625" style="55" bestFit="1" customWidth="1"/>
    <col min="7" max="7" width="13.57421875" style="55" customWidth="1"/>
    <col min="8" max="8" width="19.421875" style="55" customWidth="1"/>
    <col min="9" max="9" width="16.140625" style="55" customWidth="1"/>
    <col min="10" max="10" width="11.28125" style="55" bestFit="1" customWidth="1"/>
    <col min="11" max="11" width="12.8515625" style="55" bestFit="1" customWidth="1"/>
    <col min="12" max="12" width="11.57421875" style="55" bestFit="1" customWidth="1"/>
    <col min="13" max="13" width="15.57421875" style="55" customWidth="1"/>
    <col min="14" max="14" width="11.57421875" style="55" bestFit="1" customWidth="1"/>
    <col min="15" max="15" width="18.140625" style="55" customWidth="1"/>
    <col min="16" max="16384" width="11.421875" style="55" customWidth="1"/>
  </cols>
  <sheetData>
    <row r="1" spans="1:3" ht="39" customHeight="1">
      <c r="A1" s="347" t="s">
        <v>59</v>
      </c>
      <c r="B1" s="347"/>
      <c r="C1" s="347"/>
    </row>
    <row r="2" ht="21">
      <c r="A2" s="56"/>
    </row>
    <row r="3" spans="1:7" ht="21">
      <c r="A3" s="58"/>
      <c r="B3" s="58"/>
      <c r="C3" s="58"/>
      <c r="D3" s="58"/>
      <c r="E3" s="58"/>
      <c r="F3" s="58"/>
      <c r="G3" s="58"/>
    </row>
    <row r="4" s="54" customFormat="1" ht="21">
      <c r="A4" s="57" t="s">
        <v>87</v>
      </c>
    </row>
    <row r="5" spans="1:7" s="54" customFormat="1" ht="21">
      <c r="A5" s="346" t="s">
        <v>261</v>
      </c>
      <c r="B5" s="346"/>
      <c r="C5" s="346"/>
      <c r="D5" s="346"/>
      <c r="E5" s="346"/>
      <c r="F5" s="346"/>
      <c r="G5" s="346"/>
    </row>
    <row r="6" spans="1:7" s="57" customFormat="1" ht="84">
      <c r="A6" s="222"/>
      <c r="B6" s="223" t="s">
        <v>262</v>
      </c>
      <c r="C6" s="223" t="s">
        <v>16</v>
      </c>
      <c r="D6" s="223" t="s">
        <v>2</v>
      </c>
      <c r="E6" s="224" t="s">
        <v>263</v>
      </c>
      <c r="F6" s="224" t="s">
        <v>264</v>
      </c>
      <c r="G6" s="224" t="s">
        <v>265</v>
      </c>
    </row>
    <row r="7" spans="1:7" ht="21">
      <c r="A7" s="225" t="s">
        <v>72</v>
      </c>
      <c r="B7" s="226">
        <v>2156</v>
      </c>
      <c r="C7" s="226">
        <v>182</v>
      </c>
      <c r="D7" s="226">
        <v>2338</v>
      </c>
      <c r="E7" s="227">
        <v>0.014927543255949208</v>
      </c>
      <c r="F7" s="227">
        <v>0.02914798206278027</v>
      </c>
      <c r="G7" s="227">
        <v>0.015516840882694541</v>
      </c>
    </row>
    <row r="8" spans="1:7" ht="21">
      <c r="A8" s="225" t="s">
        <v>73</v>
      </c>
      <c r="B8" s="226">
        <v>4294</v>
      </c>
      <c r="C8" s="226">
        <v>16</v>
      </c>
      <c r="D8" s="226">
        <v>4310</v>
      </c>
      <c r="E8" s="227">
        <v>0.02973045952738678</v>
      </c>
      <c r="F8" s="227">
        <v>0.0025624599615631004</v>
      </c>
      <c r="G8" s="227">
        <v>0.028604612576738013</v>
      </c>
    </row>
    <row r="9" spans="1:7" ht="21">
      <c r="A9" s="225" t="s">
        <v>266</v>
      </c>
      <c r="B9" s="226">
        <v>6450</v>
      </c>
      <c r="C9" s="226">
        <v>198</v>
      </c>
      <c r="D9" s="226">
        <v>6648</v>
      </c>
      <c r="E9" s="227">
        <v>0.04465800278333599</v>
      </c>
      <c r="F9" s="227">
        <v>0.03171044202434337</v>
      </c>
      <c r="G9" s="227">
        <v>0.04412145345943255</v>
      </c>
    </row>
    <row r="10" spans="1:7" ht="21">
      <c r="A10" s="225" t="s">
        <v>74</v>
      </c>
      <c r="B10" s="225">
        <v>137981</v>
      </c>
      <c r="C10" s="226">
        <v>6046</v>
      </c>
      <c r="D10" s="225">
        <v>144027</v>
      </c>
      <c r="E10" s="227">
        <v>0.955341997216664</v>
      </c>
      <c r="F10" s="227">
        <v>0.9682895579756566</v>
      </c>
      <c r="G10" s="227">
        <v>0.9558785465405675</v>
      </c>
    </row>
    <row r="11" spans="1:7" ht="21">
      <c r="A11" s="225" t="s">
        <v>267</v>
      </c>
      <c r="B11" s="226">
        <v>144431</v>
      </c>
      <c r="C11" s="226">
        <v>6244</v>
      </c>
      <c r="D11" s="226">
        <v>150675</v>
      </c>
      <c r="E11" s="225"/>
      <c r="F11" s="225"/>
      <c r="G11" s="225"/>
    </row>
    <row r="12" spans="1:7" ht="21">
      <c r="A12" s="345" t="s">
        <v>268</v>
      </c>
      <c r="B12" s="345"/>
      <c r="C12" s="345"/>
      <c r="D12" s="345"/>
      <c r="E12" s="345"/>
      <c r="F12" s="345"/>
      <c r="G12" s="345"/>
    </row>
  </sheetData>
  <sheetProtection/>
  <mergeCells count="3">
    <mergeCell ref="A12:G12"/>
    <mergeCell ref="A5:G5"/>
    <mergeCell ref="A1:C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Magallanes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0"/>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51.28125" style="2" customWidth="1"/>
    <col min="2" max="2" width="15.28125" style="2" customWidth="1"/>
    <col min="3" max="3" width="15.57421875" style="2" customWidth="1"/>
    <col min="4" max="4" width="16.8515625" style="2" customWidth="1"/>
    <col min="5" max="5" width="18.57421875" style="2" customWidth="1"/>
    <col min="6" max="6" width="19.140625" style="2" customWidth="1"/>
    <col min="7" max="7" width="17.00390625" style="2" customWidth="1"/>
    <col min="8" max="8" width="18.140625" style="2" customWidth="1"/>
    <col min="9" max="9" width="18.421875" style="2" customWidth="1"/>
    <col min="10" max="16384" width="11.421875" style="2" customWidth="1"/>
  </cols>
  <sheetData>
    <row r="1" ht="15">
      <c r="A1" s="1" t="s">
        <v>54</v>
      </c>
    </row>
    <row r="2" spans="1:5" ht="17.25">
      <c r="A2" s="236" t="s">
        <v>290</v>
      </c>
      <c r="B2" s="45"/>
      <c r="C2" s="45"/>
      <c r="D2" s="45"/>
      <c r="E2" s="45"/>
    </row>
    <row r="3" spans="1:5" ht="17.25">
      <c r="A3" s="236" t="s">
        <v>291</v>
      </c>
      <c r="B3" s="45"/>
      <c r="C3" s="45"/>
      <c r="D3" s="45"/>
      <c r="E3" s="45"/>
    </row>
    <row r="4" spans="1:5" ht="34.5">
      <c r="A4" s="237" t="s">
        <v>292</v>
      </c>
      <c r="B4" s="238" t="s">
        <v>293</v>
      </c>
      <c r="C4" s="47" t="s">
        <v>294</v>
      </c>
      <c r="D4" s="47" t="s">
        <v>295</v>
      </c>
      <c r="E4" s="239" t="s">
        <v>64</v>
      </c>
    </row>
    <row r="5" spans="1:5" ht="17.25">
      <c r="A5" s="240" t="s">
        <v>296</v>
      </c>
      <c r="B5" s="246">
        <v>24.008036249137113</v>
      </c>
      <c r="C5" s="221">
        <f>+B5/$B$17</f>
        <v>0.016173440316350294</v>
      </c>
      <c r="D5" s="246">
        <v>4416.405110874994</v>
      </c>
      <c r="E5" s="221">
        <f aca="true" t="shared" si="0" ref="E5:E17">+B5/D5</f>
        <v>0.00543610371929412</v>
      </c>
    </row>
    <row r="6" spans="1:5" ht="17.25">
      <c r="A6" s="241" t="s">
        <v>297</v>
      </c>
      <c r="B6" s="247">
        <v>31.513192816255025</v>
      </c>
      <c r="C6" s="220">
        <f aca="true" t="shared" si="1" ref="C6:C17">+B6/$B$17</f>
        <v>0.021229422427653077</v>
      </c>
      <c r="D6" s="247">
        <v>621.652168098539</v>
      </c>
      <c r="E6" s="220">
        <f t="shared" si="0"/>
        <v>0.05069264523382121</v>
      </c>
    </row>
    <row r="7" spans="1:5" ht="17.25">
      <c r="A7" s="241" t="s">
        <v>298</v>
      </c>
      <c r="B7" s="247">
        <v>104.43423938255944</v>
      </c>
      <c r="C7" s="220">
        <f t="shared" si="1"/>
        <v>0.07035398147976273</v>
      </c>
      <c r="D7" s="247">
        <v>14915.990093121703</v>
      </c>
      <c r="E7" s="220">
        <f t="shared" si="0"/>
        <v>0.007001495625202768</v>
      </c>
    </row>
    <row r="8" spans="1:5" ht="17.25">
      <c r="A8" s="241" t="s">
        <v>299</v>
      </c>
      <c r="B8" s="247">
        <v>248.85285717343646</v>
      </c>
      <c r="C8" s="220">
        <f t="shared" si="1"/>
        <v>0.1676441501204613</v>
      </c>
      <c r="D8" s="247">
        <v>14907.487952780843</v>
      </c>
      <c r="E8" s="220">
        <f t="shared" si="0"/>
        <v>0.016693144945793194</v>
      </c>
    </row>
    <row r="9" spans="1:5" ht="17.25">
      <c r="A9" s="241" t="s">
        <v>300</v>
      </c>
      <c r="B9" s="247">
        <v>41.41093749950365</v>
      </c>
      <c r="C9" s="220">
        <f t="shared" si="1"/>
        <v>0.027897214047084205</v>
      </c>
      <c r="D9" s="247">
        <v>3884.361110437335</v>
      </c>
      <c r="E9" s="220">
        <f t="shared" si="0"/>
        <v>0.010660939166606282</v>
      </c>
    </row>
    <row r="10" spans="1:5" ht="17.25">
      <c r="A10" s="241" t="s">
        <v>301</v>
      </c>
      <c r="B10" s="247">
        <v>130.05168828529716</v>
      </c>
      <c r="C10" s="220">
        <f t="shared" si="1"/>
        <v>0.08761163123445573</v>
      </c>
      <c r="D10" s="247">
        <v>9467.927628613274</v>
      </c>
      <c r="E10" s="220">
        <f t="shared" si="0"/>
        <v>0.013736024755012335</v>
      </c>
    </row>
    <row r="11" spans="1:5" ht="17.25">
      <c r="A11" s="241" t="s">
        <v>302</v>
      </c>
      <c r="B11" s="247">
        <v>132.69944942263444</v>
      </c>
      <c r="C11" s="220">
        <f t="shared" si="1"/>
        <v>0.08939534258353433</v>
      </c>
      <c r="D11" s="247">
        <v>16154.652337042115</v>
      </c>
      <c r="E11" s="220">
        <f t="shared" si="0"/>
        <v>0.008214317872898988</v>
      </c>
    </row>
    <row r="12" spans="1:5" ht="17.25">
      <c r="A12" s="241" t="s">
        <v>303</v>
      </c>
      <c r="B12" s="247">
        <v>145.0902425280484</v>
      </c>
      <c r="C12" s="220">
        <f t="shared" si="1"/>
        <v>0.09774262058174463</v>
      </c>
      <c r="D12" s="247">
        <v>12097.443277279153</v>
      </c>
      <c r="E12" s="220">
        <f t="shared" si="0"/>
        <v>0.011993463346139432</v>
      </c>
    </row>
    <row r="13" spans="1:5" ht="17.25">
      <c r="A13" s="241" t="s">
        <v>304</v>
      </c>
      <c r="B13" s="247">
        <v>189.37812634135926</v>
      </c>
      <c r="C13" s="220">
        <f t="shared" si="1"/>
        <v>0.1275779406453664</v>
      </c>
      <c r="D13" s="247">
        <v>22112.108130328765</v>
      </c>
      <c r="E13" s="220">
        <f t="shared" si="0"/>
        <v>0.008564453702250577</v>
      </c>
    </row>
    <row r="14" spans="1:5" ht="17.25">
      <c r="A14" s="241" t="s">
        <v>305</v>
      </c>
      <c r="B14" s="247">
        <v>108.77208871717839</v>
      </c>
      <c r="C14" s="220">
        <f t="shared" si="1"/>
        <v>0.07327625078103892</v>
      </c>
      <c r="D14" s="247">
        <v>10870.134303809213</v>
      </c>
      <c r="E14" s="220">
        <f t="shared" si="0"/>
        <v>0.010006508261729708</v>
      </c>
    </row>
    <row r="15" spans="1:9" ht="15" customHeight="1">
      <c r="A15" s="241" t="s">
        <v>306</v>
      </c>
      <c r="B15" s="247">
        <v>162.38771977472018</v>
      </c>
      <c r="C15" s="220">
        <f t="shared" si="1"/>
        <v>0.10939537355867868</v>
      </c>
      <c r="D15" s="247">
        <v>16666.7382135852</v>
      </c>
      <c r="E15" s="220">
        <f t="shared" si="0"/>
        <v>0.009743221360635315</v>
      </c>
      <c r="F15" s="39"/>
      <c r="G15" s="39"/>
      <c r="H15" s="39"/>
      <c r="I15" s="39"/>
    </row>
    <row r="16" spans="1:9" ht="17.25">
      <c r="A16" s="241" t="s">
        <v>307</v>
      </c>
      <c r="B16" s="247">
        <v>171.28970495666215</v>
      </c>
      <c r="C16" s="220">
        <f t="shared" si="1"/>
        <v>0.11539235409232594</v>
      </c>
      <c r="D16" s="247">
        <v>6811.814313458216</v>
      </c>
      <c r="E16" s="220">
        <f t="shared" si="0"/>
        <v>0.02514597390275924</v>
      </c>
      <c r="F16" s="39"/>
      <c r="G16" s="39"/>
      <c r="H16" s="39"/>
      <c r="I16" s="39"/>
    </row>
    <row r="17" spans="1:9" ht="17.25">
      <c r="A17" s="241" t="s">
        <v>308</v>
      </c>
      <c r="B17" s="247">
        <v>1484.4112186116984</v>
      </c>
      <c r="C17" s="221">
        <f t="shared" si="1"/>
        <v>1</v>
      </c>
      <c r="D17" s="247">
        <v>145363.7960928032</v>
      </c>
      <c r="E17" s="220">
        <f t="shared" si="0"/>
        <v>0.010211698225492267</v>
      </c>
      <c r="F17" s="39"/>
      <c r="G17" s="39"/>
      <c r="H17" s="39"/>
      <c r="I17" s="39"/>
    </row>
    <row r="18" spans="1:6" ht="17.25">
      <c r="A18" s="240" t="s">
        <v>309</v>
      </c>
      <c r="B18" s="242">
        <v>0.016173440316350294</v>
      </c>
      <c r="C18" s="221"/>
      <c r="D18" s="242">
        <v>0.03038174036164734</v>
      </c>
      <c r="E18" s="48"/>
      <c r="F18" s="234"/>
    </row>
    <row r="19" spans="1:7" ht="15">
      <c r="A19" s="243" t="s">
        <v>310</v>
      </c>
      <c r="B19" s="244"/>
      <c r="C19" s="244"/>
      <c r="D19" s="245"/>
      <c r="E19" s="244"/>
      <c r="F19" s="235"/>
      <c r="G19" s="235"/>
    </row>
    <row r="20" spans="1:7" ht="15">
      <c r="A20" s="234"/>
      <c r="B20" s="234"/>
      <c r="C20" s="234"/>
      <c r="D20" s="234"/>
      <c r="E20" s="234"/>
      <c r="F20" s="234"/>
      <c r="G20" s="234"/>
    </row>
    <row r="22" ht="15">
      <c r="A22" s="1" t="s">
        <v>13</v>
      </c>
    </row>
    <row r="23" ht="15">
      <c r="A23" s="1" t="s">
        <v>314</v>
      </c>
    </row>
    <row r="24" ht="15">
      <c r="A24" s="1"/>
    </row>
    <row r="25" spans="1:6" ht="15">
      <c r="A25" s="266" t="s">
        <v>156</v>
      </c>
      <c r="B25" s="267"/>
      <c r="C25" s="7" t="s">
        <v>15</v>
      </c>
      <c r="D25" s="7" t="s">
        <v>14</v>
      </c>
      <c r="E25" s="61"/>
      <c r="F25" s="61"/>
    </row>
    <row r="26" spans="1:6" ht="33.75" customHeight="1">
      <c r="A26" s="268" t="s">
        <v>158</v>
      </c>
      <c r="B26" s="268"/>
      <c r="C26" s="114">
        <v>86121.66202464</v>
      </c>
      <c r="D26" s="114">
        <v>8378748.142223099</v>
      </c>
      <c r="E26" s="61"/>
      <c r="F26" s="61"/>
    </row>
    <row r="27" spans="1:6" ht="33.75" customHeight="1">
      <c r="A27" s="268" t="s">
        <v>270</v>
      </c>
      <c r="B27" s="268"/>
      <c r="C27" s="117">
        <v>0.08627392345535823</v>
      </c>
      <c r="D27" s="117">
        <v>0.022419840857070383</v>
      </c>
      <c r="E27" s="61"/>
      <c r="F27" s="61"/>
    </row>
    <row r="28" spans="1:4" ht="33.75" customHeight="1">
      <c r="A28" s="264" t="s">
        <v>157</v>
      </c>
      <c r="B28" s="264"/>
      <c r="C28" s="5">
        <v>6874.75475849</v>
      </c>
      <c r="D28" s="5">
        <v>845074.26662326</v>
      </c>
    </row>
    <row r="29" spans="1:4" ht="33.75" customHeight="1">
      <c r="A29" s="264" t="s">
        <v>270</v>
      </c>
      <c r="B29" s="264"/>
      <c r="C29" s="6">
        <v>-0.09671370350153852</v>
      </c>
      <c r="D29" s="6">
        <v>0.024594287840512097</v>
      </c>
    </row>
    <row r="30" spans="1:4" ht="33.75" customHeight="1">
      <c r="A30" s="264" t="s">
        <v>159</v>
      </c>
      <c r="B30" s="264"/>
      <c r="C30" s="6">
        <v>0.07982608088221853</v>
      </c>
      <c r="D30" s="6">
        <v>0.10085925155867495</v>
      </c>
    </row>
    <row r="31" spans="1:4" ht="33.75" customHeight="1">
      <c r="A31" s="264" t="s">
        <v>160</v>
      </c>
      <c r="B31" s="264"/>
      <c r="C31" s="6">
        <v>0.008135089459012972</v>
      </c>
      <c r="D31" s="118" t="s">
        <v>19</v>
      </c>
    </row>
    <row r="32" ht="15">
      <c r="A32" s="8" t="s">
        <v>271</v>
      </c>
    </row>
    <row r="33" spans="1:8" ht="15">
      <c r="A33" s="1" t="s">
        <v>54</v>
      </c>
      <c r="G33" s="112"/>
      <c r="H33" s="112"/>
    </row>
    <row r="34" spans="1:8" ht="15">
      <c r="A34" s="1"/>
      <c r="G34" s="112"/>
      <c r="H34" s="112"/>
    </row>
    <row r="35" spans="1:8" ht="15">
      <c r="A35" s="1" t="s">
        <v>178</v>
      </c>
      <c r="G35" s="112"/>
      <c r="H35" s="112"/>
    </row>
    <row r="36" spans="7:8" ht="15">
      <c r="G36" s="112"/>
      <c r="H36" s="112"/>
    </row>
    <row r="37" spans="1:9" ht="15.75" customHeight="1">
      <c r="A37" s="265" t="s">
        <v>179</v>
      </c>
      <c r="B37" s="265"/>
      <c r="C37" s="265"/>
      <c r="D37" s="265"/>
      <c r="E37" s="265"/>
      <c r="F37" s="265"/>
      <c r="G37" s="265"/>
      <c r="H37" s="265"/>
      <c r="I37" s="265"/>
    </row>
    <row r="38" spans="1:9" ht="15">
      <c r="A38" s="265"/>
      <c r="B38" s="265"/>
      <c r="C38" s="265"/>
      <c r="D38" s="265"/>
      <c r="E38" s="265"/>
      <c r="F38" s="265"/>
      <c r="G38" s="265"/>
      <c r="H38" s="265"/>
      <c r="I38" s="265"/>
    </row>
    <row r="39" spans="7:8" ht="15">
      <c r="G39" s="112"/>
      <c r="H39" s="112"/>
    </row>
    <row r="40" spans="1:9" ht="15">
      <c r="A40" s="269" t="s">
        <v>180</v>
      </c>
      <c r="B40" s="269"/>
      <c r="C40" s="269"/>
      <c r="D40" s="269"/>
      <c r="E40" s="269"/>
      <c r="F40" s="269"/>
      <c r="G40" s="269"/>
      <c r="H40" s="269"/>
      <c r="I40" s="269"/>
    </row>
    <row r="41" spans="1:9" ht="15">
      <c r="A41" s="269" t="s">
        <v>315</v>
      </c>
      <c r="B41" s="269"/>
      <c r="C41" s="269"/>
      <c r="D41" s="269"/>
      <c r="E41" s="269"/>
      <c r="F41" s="269"/>
      <c r="G41" s="269"/>
      <c r="H41" s="269"/>
      <c r="I41" s="269"/>
    </row>
    <row r="42" spans="1:9" ht="15">
      <c r="A42" s="269" t="s">
        <v>181</v>
      </c>
      <c r="B42" s="269"/>
      <c r="C42" s="269"/>
      <c r="D42" s="269"/>
      <c r="E42" s="269"/>
      <c r="F42" s="269"/>
      <c r="G42" s="269"/>
      <c r="H42" s="269"/>
      <c r="I42" s="269"/>
    </row>
    <row r="43" spans="1:9" ht="46.5">
      <c r="A43" s="155" t="s">
        <v>15</v>
      </c>
      <c r="B43" s="156" t="s">
        <v>182</v>
      </c>
      <c r="C43" s="156" t="s">
        <v>183</v>
      </c>
      <c r="D43" s="156" t="s">
        <v>184</v>
      </c>
      <c r="E43" s="156" t="s">
        <v>185</v>
      </c>
      <c r="F43" s="156" t="s">
        <v>186</v>
      </c>
      <c r="G43" s="155" t="s">
        <v>187</v>
      </c>
      <c r="H43" s="157" t="s">
        <v>188</v>
      </c>
      <c r="I43" s="157" t="s">
        <v>189</v>
      </c>
    </row>
    <row r="44" spans="1:9" ht="15">
      <c r="A44" s="158" t="s">
        <v>190</v>
      </c>
      <c r="B44" s="159">
        <v>40074.3628</v>
      </c>
      <c r="C44" s="159">
        <v>2434.9657</v>
      </c>
      <c r="D44" s="159">
        <v>3552.8272</v>
      </c>
      <c r="E44" s="159">
        <v>46062.1557</v>
      </c>
      <c r="F44" s="160">
        <v>0.008760020190211599</v>
      </c>
      <c r="G44" s="159">
        <v>17592.6483</v>
      </c>
      <c r="H44" s="159">
        <v>278365.2303</v>
      </c>
      <c r="I44" s="160">
        <v>0.16547381169105732</v>
      </c>
    </row>
    <row r="45" spans="1:9" ht="15">
      <c r="A45" s="161" t="s">
        <v>191</v>
      </c>
      <c r="B45" s="162">
        <v>1971.6539</v>
      </c>
      <c r="C45" s="162">
        <v>240.4161</v>
      </c>
      <c r="D45" s="162">
        <v>57.401</v>
      </c>
      <c r="E45" s="162">
        <v>2269.471</v>
      </c>
      <c r="F45" s="163">
        <v>0.0004316040245832373</v>
      </c>
      <c r="G45" s="162">
        <v>4664.155199999999</v>
      </c>
      <c r="H45" s="162">
        <v>845099.8320999998</v>
      </c>
      <c r="I45" s="163">
        <v>0.002685447226229547</v>
      </c>
    </row>
    <row r="46" spans="1:9" ht="15">
      <c r="A46" s="161" t="s">
        <v>192</v>
      </c>
      <c r="B46" s="162">
        <v>5212.2691</v>
      </c>
      <c r="C46" s="162">
        <v>67.2882</v>
      </c>
      <c r="D46" s="162">
        <v>192.9768</v>
      </c>
      <c r="E46" s="162">
        <v>5472.534100000001</v>
      </c>
      <c r="F46" s="163">
        <v>0.0010407569615249565</v>
      </c>
      <c r="G46" s="162">
        <v>12327.002600000002</v>
      </c>
      <c r="H46" s="162">
        <v>985648.4736</v>
      </c>
      <c r="I46" s="163">
        <v>0.005552216887235689</v>
      </c>
    </row>
    <row r="47" spans="1:9" ht="15">
      <c r="A47" s="161" t="s">
        <v>193</v>
      </c>
      <c r="B47" s="162">
        <v>9975.0082</v>
      </c>
      <c r="C47" s="162">
        <v>27394.5007</v>
      </c>
      <c r="D47" s="162">
        <v>477.1762</v>
      </c>
      <c r="E47" s="162">
        <v>37846.6851</v>
      </c>
      <c r="F47" s="163">
        <v>0.007197616363590653</v>
      </c>
      <c r="G47" s="162">
        <v>5838.192599999999</v>
      </c>
      <c r="H47" s="162">
        <v>307832.547</v>
      </c>
      <c r="I47" s="163">
        <v>0.12294569066473662</v>
      </c>
    </row>
    <row r="48" spans="1:9" ht="15">
      <c r="A48" s="161" t="s">
        <v>194</v>
      </c>
      <c r="B48" s="162">
        <v>93983.7678</v>
      </c>
      <c r="C48" s="162">
        <v>61931.5493</v>
      </c>
      <c r="D48" s="162">
        <v>3083.5874</v>
      </c>
      <c r="E48" s="162">
        <v>158998.90449999998</v>
      </c>
      <c r="F48" s="163">
        <v>0.03023813350623374</v>
      </c>
      <c r="G48" s="162">
        <v>19621.953999999998</v>
      </c>
      <c r="H48" s="162">
        <v>1055858.3133</v>
      </c>
      <c r="I48" s="163">
        <v>0.1505873491709903</v>
      </c>
    </row>
    <row r="49" spans="1:9" ht="15">
      <c r="A49" s="161" t="s">
        <v>195</v>
      </c>
      <c r="B49" s="162">
        <v>152827.8067</v>
      </c>
      <c r="C49" s="162">
        <v>80807.9127</v>
      </c>
      <c r="D49" s="162">
        <v>6686.7477</v>
      </c>
      <c r="E49" s="162">
        <v>240322.4671</v>
      </c>
      <c r="F49" s="163">
        <v>0.04570410637462767</v>
      </c>
      <c r="G49" s="162">
        <v>65002.4056</v>
      </c>
      <c r="H49" s="162">
        <v>2462304.0811</v>
      </c>
      <c r="I49" s="163">
        <v>0.09760064524306815</v>
      </c>
    </row>
    <row r="50" spans="1:9" ht="15">
      <c r="A50" s="161" t="s">
        <v>196</v>
      </c>
      <c r="B50" s="162">
        <v>1544703.0985</v>
      </c>
      <c r="C50" s="162">
        <v>682136.9333</v>
      </c>
      <c r="D50" s="162">
        <v>351318.3488</v>
      </c>
      <c r="E50" s="162">
        <v>2578158.3806</v>
      </c>
      <c r="F50" s="163">
        <v>0.4903096506101913</v>
      </c>
      <c r="G50" s="162">
        <v>2123632.5385</v>
      </c>
      <c r="H50" s="162">
        <v>65998498.471499994</v>
      </c>
      <c r="I50" s="163">
        <v>0.03906389448713475</v>
      </c>
    </row>
    <row r="51" spans="1:9" ht="15">
      <c r="A51" s="161" t="s">
        <v>197</v>
      </c>
      <c r="B51" s="162">
        <v>197697.6319</v>
      </c>
      <c r="C51" s="162">
        <v>251879.3676</v>
      </c>
      <c r="D51" s="162">
        <v>7936.5817</v>
      </c>
      <c r="E51" s="162">
        <v>457513.5812</v>
      </c>
      <c r="F51" s="163">
        <v>0.0870091325015432</v>
      </c>
      <c r="G51" s="162">
        <v>34286.9833</v>
      </c>
      <c r="H51" s="162">
        <v>1264677.7097999998</v>
      </c>
      <c r="I51" s="163">
        <v>0.3617629832918876</v>
      </c>
    </row>
    <row r="52" spans="1:9" ht="15">
      <c r="A52" s="161" t="s">
        <v>198</v>
      </c>
      <c r="B52" s="162">
        <v>302426.1175</v>
      </c>
      <c r="C52" s="162">
        <v>216938.4924</v>
      </c>
      <c r="D52" s="162">
        <v>31293.5815</v>
      </c>
      <c r="E52" s="162">
        <v>550658.1914</v>
      </c>
      <c r="F52" s="163">
        <v>0.10472321152284678</v>
      </c>
      <c r="G52" s="162">
        <v>142933.3661</v>
      </c>
      <c r="H52" s="162">
        <v>1914312.0690999995</v>
      </c>
      <c r="I52" s="163">
        <v>0.2876533039144909</v>
      </c>
    </row>
    <row r="53" spans="1:9" ht="15">
      <c r="A53" s="161" t="s">
        <v>199</v>
      </c>
      <c r="B53" s="162">
        <v>235531.5329</v>
      </c>
      <c r="C53" s="162">
        <v>38230.969</v>
      </c>
      <c r="D53" s="162">
        <v>114381.4555</v>
      </c>
      <c r="E53" s="162">
        <v>388143.95739999996</v>
      </c>
      <c r="F53" s="163">
        <v>0.07381653880199597</v>
      </c>
      <c r="G53" s="162">
        <v>138316.2593</v>
      </c>
      <c r="H53" s="162">
        <v>2784083.3644000003</v>
      </c>
      <c r="I53" s="163">
        <v>0.1394153502596892</v>
      </c>
    </row>
    <row r="54" spans="1:9" ht="15">
      <c r="A54" s="161" t="s">
        <v>200</v>
      </c>
      <c r="B54" s="162">
        <v>253777.4449</v>
      </c>
      <c r="C54" s="162">
        <v>21589.9523</v>
      </c>
      <c r="D54" s="162">
        <v>24159.8109</v>
      </c>
      <c r="E54" s="162">
        <v>299527.2081</v>
      </c>
      <c r="F54" s="163">
        <v>0.056963560445646065</v>
      </c>
      <c r="G54" s="162">
        <v>87607.3572</v>
      </c>
      <c r="H54" s="162">
        <v>1528319.2944</v>
      </c>
      <c r="I54" s="163">
        <v>0.19598470633558993</v>
      </c>
    </row>
    <row r="55" spans="1:9" ht="15">
      <c r="A55" s="161" t="s">
        <v>201</v>
      </c>
      <c r="B55" s="162">
        <v>101275.7123</v>
      </c>
      <c r="C55" s="162">
        <v>13020.2486</v>
      </c>
      <c r="D55" s="162">
        <v>19806.179</v>
      </c>
      <c r="E55" s="162">
        <v>134102.1399</v>
      </c>
      <c r="F55" s="163">
        <v>0.025503310368832355</v>
      </c>
      <c r="G55" s="162">
        <v>14745.250799999998</v>
      </c>
      <c r="H55" s="162">
        <v>518681.65210000006</v>
      </c>
      <c r="I55" s="163">
        <v>0.2585442136945796</v>
      </c>
    </row>
    <row r="56" spans="1:9" ht="15">
      <c r="A56" s="161" t="s">
        <v>202</v>
      </c>
      <c r="B56" s="162">
        <v>266236.3244</v>
      </c>
      <c r="C56" s="162">
        <v>7399.9131</v>
      </c>
      <c r="D56" s="162">
        <v>12674.0608</v>
      </c>
      <c r="E56" s="162">
        <v>286310.29829999997</v>
      </c>
      <c r="F56" s="163">
        <v>0.05444999166145203</v>
      </c>
      <c r="G56" s="162">
        <v>120627.84770000001</v>
      </c>
      <c r="H56" s="162">
        <v>1629650.0010000002</v>
      </c>
      <c r="I56" s="163">
        <v>0.17568821410996946</v>
      </c>
    </row>
    <row r="57" spans="1:9" ht="15">
      <c r="A57" s="161" t="s">
        <v>203</v>
      </c>
      <c r="B57" s="162">
        <v>12167.3407</v>
      </c>
      <c r="C57" s="162">
        <v>608.2597</v>
      </c>
      <c r="D57" s="162">
        <v>622.4403</v>
      </c>
      <c r="E57" s="162">
        <v>13398.040700000001</v>
      </c>
      <c r="F57" s="163">
        <v>0.0025480159418869042</v>
      </c>
      <c r="G57" s="162">
        <v>5996.8033</v>
      </c>
      <c r="H57" s="162">
        <v>155272.06960000005</v>
      </c>
      <c r="I57" s="163">
        <v>0.08628751284448648</v>
      </c>
    </row>
    <row r="58" spans="1:9" s="1" customFormat="1" ht="15">
      <c r="A58" s="168" t="s">
        <v>204</v>
      </c>
      <c r="B58" s="164">
        <v>56235.3423</v>
      </c>
      <c r="C58" s="164">
        <v>120.8365</v>
      </c>
      <c r="D58" s="164">
        <v>3084.6389</v>
      </c>
      <c r="E58" s="164">
        <v>59440.81769999999</v>
      </c>
      <c r="F58" s="165">
        <v>0.011304350724833462</v>
      </c>
      <c r="G58" s="164">
        <v>23488.811799999996</v>
      </c>
      <c r="H58" s="169">
        <v>466881.8285999999</v>
      </c>
      <c r="I58" s="170">
        <v>0.12731448100741097</v>
      </c>
    </row>
    <row r="59" spans="1:9" ht="15">
      <c r="A59" s="30" t="s">
        <v>205</v>
      </c>
      <c r="B59" s="166">
        <v>3274095.4139</v>
      </c>
      <c r="C59" s="166">
        <v>1404801.6052</v>
      </c>
      <c r="D59" s="166">
        <v>579327.8136999999</v>
      </c>
      <c r="E59" s="166">
        <v>5258224.8328</v>
      </c>
      <c r="F59" s="167">
        <v>1</v>
      </c>
      <c r="G59" s="166">
        <v>2816681.5762999994</v>
      </c>
      <c r="H59" s="166">
        <v>82195484.9379</v>
      </c>
      <c r="I59" s="167">
        <v>0.06397218578091816</v>
      </c>
    </row>
    <row r="60" ht="15">
      <c r="A60" s="1" t="s">
        <v>206</v>
      </c>
    </row>
  </sheetData>
  <sheetProtection/>
  <mergeCells count="11">
    <mergeCell ref="A42:I42"/>
    <mergeCell ref="A27:B27"/>
    <mergeCell ref="A28:B28"/>
    <mergeCell ref="A29:B29"/>
    <mergeCell ref="A30:B30"/>
    <mergeCell ref="A31:B31"/>
    <mergeCell ref="A37:I38"/>
    <mergeCell ref="A25:B25"/>
    <mergeCell ref="A26:B26"/>
    <mergeCell ref="A40:I40"/>
    <mergeCell ref="A41:I41"/>
  </mergeCells>
  <printOptions horizontalCentered="1"/>
  <pageMargins left="0.5905511811023623" right="0.5905511811023623" top="0.5905511811023623" bottom="0.5905511811023623" header="0.31496062992125984" footer="0.31496062992125984"/>
  <pageSetup horizontalDpi="600" verticalDpi="600" orientation="landscape" scale="57" r:id="rId1"/>
  <headerFooter>
    <oddHeader>&amp;R&amp;12Región de Magallanes</oddHeader>
  </headerFooter>
  <rowBreaks count="1" manualBreakCount="1">
    <brk id="32" max="8" man="1"/>
  </rowBreaks>
</worksheet>
</file>

<file path=xl/worksheets/sheet3.xml><?xml version="1.0" encoding="utf-8"?>
<worksheet xmlns="http://schemas.openxmlformats.org/spreadsheetml/2006/main" xmlns:r="http://schemas.openxmlformats.org/officeDocument/2006/relationships">
  <dimension ref="A1:Y59"/>
  <sheetViews>
    <sheetView view="pageBreakPreview" zoomScaleSheetLayoutView="100" zoomScalePageLayoutView="0" workbookViewId="0" topLeftCell="A1">
      <selection activeCell="A1" sqref="A1"/>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13.140625" style="11" bestFit="1" customWidth="1"/>
    <col min="10" max="14" width="11.421875" style="11" customWidth="1"/>
    <col min="15" max="15" width="12.8515625" style="11" bestFit="1" customWidth="1"/>
    <col min="16" max="16384" width="11.421875" style="11" customWidth="1"/>
  </cols>
  <sheetData>
    <row r="1" ht="13.5">
      <c r="A1" s="10" t="s">
        <v>58</v>
      </c>
    </row>
    <row r="2" ht="13.5">
      <c r="A2" s="10"/>
    </row>
    <row r="3" spans="1:8" ht="12.75" customHeight="1">
      <c r="A3" s="287" t="s">
        <v>274</v>
      </c>
      <c r="B3" s="287"/>
      <c r="C3" s="287"/>
      <c r="D3" s="287"/>
      <c r="E3" s="287"/>
      <c r="F3" s="287"/>
      <c r="G3" s="287"/>
      <c r="H3" s="287"/>
    </row>
    <row r="4" spans="1:8" ht="13.5">
      <c r="A4" s="287"/>
      <c r="B4" s="287"/>
      <c r="C4" s="287"/>
      <c r="D4" s="287"/>
      <c r="E4" s="287"/>
      <c r="F4" s="287"/>
      <c r="G4" s="287"/>
      <c r="H4" s="287"/>
    </row>
    <row r="5" spans="1:8" ht="13.5">
      <c r="A5" s="287"/>
      <c r="B5" s="287"/>
      <c r="C5" s="287"/>
      <c r="D5" s="287"/>
      <c r="E5" s="287"/>
      <c r="F5" s="287"/>
      <c r="G5" s="287"/>
      <c r="H5" s="287"/>
    </row>
    <row r="6" spans="1:8" ht="13.5">
      <c r="A6" s="287"/>
      <c r="B6" s="287"/>
      <c r="C6" s="287"/>
      <c r="D6" s="287"/>
      <c r="E6" s="287"/>
      <c r="F6" s="287"/>
      <c r="G6" s="287"/>
      <c r="H6" s="287"/>
    </row>
    <row r="7" spans="1:12" ht="13.5">
      <c r="A7" s="287"/>
      <c r="B7" s="287"/>
      <c r="C7" s="287"/>
      <c r="D7" s="287"/>
      <c r="E7" s="287"/>
      <c r="F7" s="287"/>
      <c r="G7" s="287"/>
      <c r="H7" s="287"/>
      <c r="J7" s="216"/>
      <c r="L7" s="217"/>
    </row>
    <row r="8" spans="1:12" ht="13.5">
      <c r="A8" s="287"/>
      <c r="B8" s="287"/>
      <c r="C8" s="287"/>
      <c r="D8" s="287"/>
      <c r="E8" s="287"/>
      <c r="F8" s="287"/>
      <c r="G8" s="287"/>
      <c r="H8" s="287"/>
      <c r="J8" s="216"/>
      <c r="L8" s="217"/>
    </row>
    <row r="9" spans="1:12" ht="13.5">
      <c r="A9" s="287"/>
      <c r="B9" s="287"/>
      <c r="C9" s="287"/>
      <c r="D9" s="287"/>
      <c r="E9" s="287"/>
      <c r="F9" s="287"/>
      <c r="G9" s="287"/>
      <c r="H9" s="287"/>
      <c r="J9" s="216"/>
      <c r="L9" s="217"/>
    </row>
    <row r="10" spans="6:12" ht="13.5">
      <c r="F10" s="12"/>
      <c r="G10" s="12"/>
      <c r="L10" s="217"/>
    </row>
    <row r="11" spans="1:11" ht="41.25">
      <c r="A11" s="13" t="s">
        <v>0</v>
      </c>
      <c r="B11" s="13" t="s">
        <v>1</v>
      </c>
      <c r="C11" s="14" t="s">
        <v>4</v>
      </c>
      <c r="D11" s="14" t="s">
        <v>3</v>
      </c>
      <c r="E11" s="14" t="s">
        <v>5</v>
      </c>
      <c r="F11" s="271" t="s">
        <v>276</v>
      </c>
      <c r="G11" s="271"/>
      <c r="H11" s="230" t="s">
        <v>311</v>
      </c>
      <c r="J11" s="217"/>
      <c r="K11" s="218"/>
    </row>
    <row r="12" spans="1:11" ht="13.5">
      <c r="A12" s="272">
        <v>132297.2</v>
      </c>
      <c r="B12" s="272">
        <v>17.5</v>
      </c>
      <c r="C12" s="274">
        <v>166533</v>
      </c>
      <c r="D12" s="276">
        <v>0.9</v>
      </c>
      <c r="E12" s="276">
        <f>+C12/A12</f>
        <v>1.2587794753025763</v>
      </c>
      <c r="F12" s="15">
        <v>48.8</v>
      </c>
      <c r="G12" s="16" t="s">
        <v>61</v>
      </c>
      <c r="H12" s="283">
        <v>8.1</v>
      </c>
      <c r="J12" s="217"/>
      <c r="K12" s="218"/>
    </row>
    <row r="13" spans="1:12" ht="13.5">
      <c r="A13" s="273"/>
      <c r="B13" s="273"/>
      <c r="C13" s="275"/>
      <c r="D13" s="277"/>
      <c r="E13" s="277"/>
      <c r="F13" s="17">
        <v>51.2</v>
      </c>
      <c r="G13" s="18" t="s">
        <v>277</v>
      </c>
      <c r="H13" s="283"/>
      <c r="J13" s="217"/>
      <c r="L13" s="218"/>
    </row>
    <row r="14" spans="1:7" ht="13.5">
      <c r="A14" s="19" t="s">
        <v>161</v>
      </c>
      <c r="F14" s="20"/>
      <c r="G14" s="20"/>
    </row>
    <row r="15" spans="1:8" ht="12.75" customHeight="1">
      <c r="A15" s="286" t="s">
        <v>275</v>
      </c>
      <c r="B15" s="286"/>
      <c r="C15" s="286"/>
      <c r="D15" s="286"/>
      <c r="E15" s="286"/>
      <c r="F15" s="286"/>
      <c r="G15" s="286"/>
      <c r="H15" s="286"/>
    </row>
    <row r="16" spans="1:8" ht="13.5">
      <c r="A16" s="120"/>
      <c r="B16" s="120"/>
      <c r="C16" s="120"/>
      <c r="D16" s="120"/>
      <c r="E16" s="120"/>
      <c r="F16" s="120"/>
      <c r="G16" s="120"/>
      <c r="H16" s="120"/>
    </row>
    <row r="17" spans="1:12" ht="13.5">
      <c r="A17" s="10" t="s">
        <v>57</v>
      </c>
      <c r="F17" s="21"/>
      <c r="K17" s="284"/>
      <c r="L17" s="284"/>
    </row>
    <row r="18" spans="1:12" ht="13.5">
      <c r="A18" s="10"/>
      <c r="F18" s="21"/>
      <c r="K18" s="119"/>
      <c r="L18" s="119"/>
    </row>
    <row r="19" spans="1:12" ht="13.5">
      <c r="A19" s="287" t="s">
        <v>235</v>
      </c>
      <c r="B19" s="287"/>
      <c r="C19" s="287"/>
      <c r="D19" s="287"/>
      <c r="E19" s="287"/>
      <c r="F19" s="287"/>
      <c r="G19" s="287"/>
      <c r="H19" s="287"/>
      <c r="K19" s="119"/>
      <c r="L19" s="119"/>
    </row>
    <row r="20" spans="1:12" ht="13.5">
      <c r="A20" s="287"/>
      <c r="B20" s="287"/>
      <c r="C20" s="287"/>
      <c r="D20" s="287"/>
      <c r="E20" s="287"/>
      <c r="F20" s="287"/>
      <c r="G20" s="287"/>
      <c r="H20" s="287"/>
      <c r="K20" s="119"/>
      <c r="L20" s="119"/>
    </row>
    <row r="21" spans="1:12" ht="13.5">
      <c r="A21" s="287"/>
      <c r="B21" s="287"/>
      <c r="C21" s="287"/>
      <c r="D21" s="287"/>
      <c r="E21" s="287"/>
      <c r="F21" s="287"/>
      <c r="G21" s="287"/>
      <c r="H21" s="287"/>
      <c r="K21" s="119"/>
      <c r="L21" s="119"/>
    </row>
    <row r="22" spans="1:12" ht="13.5">
      <c r="A22" s="287"/>
      <c r="B22" s="287"/>
      <c r="C22" s="287"/>
      <c r="D22" s="287"/>
      <c r="E22" s="287"/>
      <c r="F22" s="287"/>
      <c r="G22" s="287"/>
      <c r="H22" s="287"/>
      <c r="K22" s="119"/>
      <c r="L22" s="119"/>
    </row>
    <row r="23" spans="1:12" ht="13.5">
      <c r="A23" s="287"/>
      <c r="B23" s="287"/>
      <c r="C23" s="287"/>
      <c r="D23" s="287"/>
      <c r="E23" s="287"/>
      <c r="F23" s="287"/>
      <c r="G23" s="287"/>
      <c r="H23" s="287"/>
      <c r="K23" s="119"/>
      <c r="L23" s="119"/>
    </row>
    <row r="24" spans="1:12" ht="13.5">
      <c r="A24" s="287"/>
      <c r="B24" s="287"/>
      <c r="C24" s="287"/>
      <c r="D24" s="287"/>
      <c r="E24" s="287"/>
      <c r="F24" s="287"/>
      <c r="G24" s="287"/>
      <c r="H24" s="287"/>
      <c r="K24" s="119"/>
      <c r="L24" s="119"/>
    </row>
    <row r="25" spans="1:12" ht="13.5">
      <c r="A25" s="287"/>
      <c r="B25" s="287"/>
      <c r="C25" s="287"/>
      <c r="D25" s="287"/>
      <c r="E25" s="287"/>
      <c r="F25" s="287"/>
      <c r="G25" s="287"/>
      <c r="H25" s="287"/>
      <c r="K25" s="119"/>
      <c r="L25" s="119"/>
    </row>
    <row r="26" spans="1:25" ht="13.5">
      <c r="A26" s="22"/>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ht="15" customHeight="1">
      <c r="A27" s="285" t="s">
        <v>15</v>
      </c>
      <c r="B27" s="285" t="s">
        <v>20</v>
      </c>
      <c r="C27" s="285" t="s">
        <v>21</v>
      </c>
      <c r="D27" s="285" t="s">
        <v>27</v>
      </c>
      <c r="E27" s="285"/>
      <c r="F27" s="22"/>
      <c r="H27" s="22"/>
      <c r="I27" s="22"/>
      <c r="J27" s="22"/>
      <c r="K27" s="22"/>
      <c r="L27" s="22"/>
      <c r="M27" s="22"/>
      <c r="N27" s="22"/>
      <c r="O27" s="22"/>
      <c r="P27" s="22"/>
      <c r="Q27" s="22"/>
      <c r="R27" s="22"/>
      <c r="S27" s="22"/>
      <c r="T27" s="22"/>
      <c r="U27" s="22"/>
      <c r="V27" s="22"/>
      <c r="W27" s="22"/>
      <c r="X27" s="22"/>
      <c r="Y27" s="22"/>
    </row>
    <row r="28" spans="1:25" ht="15" customHeight="1">
      <c r="A28" s="285"/>
      <c r="B28" s="285"/>
      <c r="C28" s="285"/>
      <c r="D28" s="285"/>
      <c r="E28" s="285"/>
      <c r="F28" s="22"/>
      <c r="H28" s="22"/>
      <c r="I28" s="22"/>
      <c r="J28" s="22"/>
      <c r="K28" s="22"/>
      <c r="L28" s="22"/>
      <c r="M28" s="22"/>
      <c r="N28" s="22"/>
      <c r="O28" s="22"/>
      <c r="P28" s="22"/>
      <c r="Q28" s="22"/>
      <c r="R28" s="22"/>
      <c r="S28" s="22"/>
      <c r="T28" s="22"/>
      <c r="U28" s="22"/>
      <c r="V28" s="22"/>
      <c r="W28" s="22"/>
      <c r="X28" s="22"/>
      <c r="Y28" s="22"/>
    </row>
    <row r="29" spans="1:25" ht="13.5">
      <c r="A29" s="282" t="s">
        <v>126</v>
      </c>
      <c r="B29" s="23" t="s">
        <v>22</v>
      </c>
      <c r="C29" s="24">
        <v>566</v>
      </c>
      <c r="D29" s="278">
        <v>2078.5</v>
      </c>
      <c r="E29" s="279"/>
      <c r="G29" s="22"/>
      <c r="H29" s="22"/>
      <c r="I29" s="22"/>
      <c r="J29" s="22"/>
      <c r="K29" s="22"/>
      <c r="L29" s="22"/>
      <c r="M29" s="22"/>
      <c r="N29" s="22"/>
      <c r="O29" s="22"/>
      <c r="P29" s="22"/>
      <c r="Q29" s="22"/>
      <c r="R29" s="22"/>
      <c r="S29" s="22"/>
      <c r="T29" s="22"/>
      <c r="U29" s="22"/>
      <c r="V29" s="22"/>
      <c r="W29" s="22"/>
      <c r="X29" s="22"/>
      <c r="Y29" s="22"/>
    </row>
    <row r="30" spans="1:25" ht="13.5">
      <c r="A30" s="282"/>
      <c r="B30" s="23" t="s">
        <v>23</v>
      </c>
      <c r="C30" s="25">
        <v>76</v>
      </c>
      <c r="D30" s="278">
        <v>2374</v>
      </c>
      <c r="E30" s="279"/>
      <c r="H30" s="22"/>
      <c r="I30" s="22"/>
      <c r="J30" s="22"/>
      <c r="K30" s="22"/>
      <c r="L30" s="22"/>
      <c r="M30" s="22"/>
      <c r="N30" s="22"/>
      <c r="O30" s="22"/>
      <c r="P30" s="22"/>
      <c r="Q30" s="22"/>
      <c r="R30" s="22"/>
      <c r="S30" s="22"/>
      <c r="T30" s="22"/>
      <c r="U30" s="22"/>
      <c r="V30" s="22"/>
      <c r="W30" s="22"/>
      <c r="X30" s="22"/>
      <c r="Y30" s="22"/>
    </row>
    <row r="31" spans="1:25" ht="13.5">
      <c r="A31" s="282"/>
      <c r="B31" s="23" t="s">
        <v>24</v>
      </c>
      <c r="C31" s="25">
        <v>32</v>
      </c>
      <c r="D31" s="278">
        <v>2236.3</v>
      </c>
      <c r="E31" s="279"/>
      <c r="H31" s="22"/>
      <c r="I31" s="22"/>
      <c r="J31" s="22"/>
      <c r="K31" s="22"/>
      <c r="L31" s="22"/>
      <c r="M31" s="22"/>
      <c r="N31" s="22"/>
      <c r="O31" s="22"/>
      <c r="P31" s="22"/>
      <c r="Q31" s="22"/>
      <c r="R31" s="22"/>
      <c r="S31" s="22"/>
      <c r="T31" s="22"/>
      <c r="U31" s="22"/>
      <c r="V31" s="22"/>
      <c r="W31" s="22"/>
      <c r="X31" s="22"/>
      <c r="Y31" s="22"/>
    </row>
    <row r="32" spans="1:25" ht="13.5">
      <c r="A32" s="282"/>
      <c r="B32" s="23" t="s">
        <v>25</v>
      </c>
      <c r="C32" s="24">
        <v>718</v>
      </c>
      <c r="D32" s="278">
        <v>12340514.2</v>
      </c>
      <c r="E32" s="279"/>
      <c r="G32" s="22"/>
      <c r="H32" s="22"/>
      <c r="I32" s="22"/>
      <c r="J32" s="22"/>
      <c r="K32" s="22"/>
      <c r="L32" s="22"/>
      <c r="M32" s="22"/>
      <c r="N32" s="22"/>
      <c r="O32" s="22"/>
      <c r="P32" s="22"/>
      <c r="Q32" s="22"/>
      <c r="R32" s="22"/>
      <c r="S32" s="22"/>
      <c r="T32" s="22"/>
      <c r="U32" s="22"/>
      <c r="V32" s="22"/>
      <c r="W32" s="22"/>
      <c r="X32" s="22"/>
      <c r="Y32" s="22"/>
    </row>
    <row r="33" spans="1:5" ht="13.5">
      <c r="A33" s="26" t="s">
        <v>26</v>
      </c>
      <c r="B33" s="27"/>
      <c r="C33" s="28">
        <v>1392</v>
      </c>
      <c r="D33" s="280">
        <v>12347203</v>
      </c>
      <c r="E33" s="281"/>
    </row>
    <row r="34" spans="1:8" ht="13.5">
      <c r="A34" s="270" t="s">
        <v>28</v>
      </c>
      <c r="B34" s="270"/>
      <c r="C34" s="270"/>
      <c r="D34" s="270"/>
      <c r="E34" s="270"/>
      <c r="F34" s="270"/>
      <c r="G34" s="270"/>
      <c r="H34" s="270"/>
    </row>
    <row r="35" spans="1:8" ht="13.5">
      <c r="A35" s="270"/>
      <c r="B35" s="270"/>
      <c r="C35" s="270"/>
      <c r="D35" s="270"/>
      <c r="E35" s="270"/>
      <c r="F35" s="270"/>
      <c r="G35" s="270"/>
      <c r="H35" s="270"/>
    </row>
    <row r="50" ht="13.5">
      <c r="G50" s="113"/>
    </row>
    <row r="51" ht="13.5">
      <c r="G51" s="113"/>
    </row>
    <row r="52" ht="13.5">
      <c r="G52" s="113"/>
    </row>
    <row r="53" ht="13.5">
      <c r="G53" s="113"/>
    </row>
    <row r="54" ht="13.5">
      <c r="G54" s="113"/>
    </row>
    <row r="55" ht="13.5">
      <c r="G55" s="113"/>
    </row>
    <row r="56" ht="13.5">
      <c r="G56" s="113"/>
    </row>
    <row r="57" ht="13.5">
      <c r="G57" s="113"/>
    </row>
    <row r="58" ht="13.5">
      <c r="G58" s="113"/>
    </row>
    <row r="59" ht="13.5">
      <c r="G59" s="113"/>
    </row>
  </sheetData>
  <sheetProtection/>
  <mergeCells count="22">
    <mergeCell ref="D30:E30"/>
    <mergeCell ref="D31:E31"/>
    <mergeCell ref="D32:E32"/>
    <mergeCell ref="A3:H9"/>
    <mergeCell ref="A19:H25"/>
    <mergeCell ref="E12:E13"/>
    <mergeCell ref="K17:L17"/>
    <mergeCell ref="A27:A28"/>
    <mergeCell ref="A15:H15"/>
    <mergeCell ref="D27:E28"/>
    <mergeCell ref="B27:B28"/>
    <mergeCell ref="C27:C28"/>
    <mergeCell ref="A34:H35"/>
    <mergeCell ref="F11:G11"/>
    <mergeCell ref="A12:A13"/>
    <mergeCell ref="B12:B13"/>
    <mergeCell ref="C12:C13"/>
    <mergeCell ref="D12:D13"/>
    <mergeCell ref="D29:E29"/>
    <mergeCell ref="D33:E33"/>
    <mergeCell ref="A29:A32"/>
    <mergeCell ref="H12:H13"/>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Magallanes</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95"/>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50</v>
      </c>
    </row>
    <row r="2" ht="15">
      <c r="A2" s="1"/>
    </row>
    <row r="3" ht="15">
      <c r="A3" s="1" t="s">
        <v>41</v>
      </c>
    </row>
    <row r="4" ht="15">
      <c r="A4" s="1"/>
    </row>
    <row r="5" spans="1:6" ht="15" customHeight="1">
      <c r="A5" s="265" t="s">
        <v>229</v>
      </c>
      <c r="B5" s="265"/>
      <c r="C5" s="265"/>
      <c r="D5" s="265"/>
      <c r="E5" s="265"/>
      <c r="F5" s="265"/>
    </row>
    <row r="6" spans="1:6" ht="15" customHeight="1">
      <c r="A6" s="265"/>
      <c r="B6" s="265"/>
      <c r="C6" s="265"/>
      <c r="D6" s="265"/>
      <c r="E6" s="265"/>
      <c r="F6" s="265"/>
    </row>
    <row r="7" spans="1:6" ht="15">
      <c r="A7" s="265"/>
      <c r="B7" s="265"/>
      <c r="C7" s="265"/>
      <c r="D7" s="265"/>
      <c r="E7" s="265"/>
      <c r="F7" s="265"/>
    </row>
    <row r="8" spans="1:6" ht="15">
      <c r="A8" s="39"/>
      <c r="B8" s="39"/>
      <c r="C8" s="39"/>
      <c r="D8" s="39"/>
      <c r="E8" s="39"/>
      <c r="F8" s="39"/>
    </row>
    <row r="9" ht="15">
      <c r="A9" s="29" t="s">
        <v>230</v>
      </c>
    </row>
    <row r="10" spans="1:5" ht="15">
      <c r="A10" s="4" t="s">
        <v>231</v>
      </c>
      <c r="B10" s="4" t="s">
        <v>29</v>
      </c>
      <c r="C10" s="4" t="s">
        <v>67</v>
      </c>
      <c r="D10" s="4" t="s">
        <v>30</v>
      </c>
      <c r="E10" s="4" t="s">
        <v>64</v>
      </c>
    </row>
    <row r="11" spans="1:5" ht="15" customHeight="1">
      <c r="A11" s="32" t="s">
        <v>35</v>
      </c>
      <c r="B11" s="34">
        <v>6505.45000000134</v>
      </c>
      <c r="C11" s="33">
        <f>B11/$B$23</f>
        <v>0.961169800838718</v>
      </c>
      <c r="D11" s="34">
        <v>513190.82013781375</v>
      </c>
      <c r="E11" s="33">
        <f>B11/D11</f>
        <v>0.012676473827521599</v>
      </c>
    </row>
    <row r="12" spans="1:5" ht="15">
      <c r="A12" s="32" t="s">
        <v>33</v>
      </c>
      <c r="B12" s="34">
        <v>133.02</v>
      </c>
      <c r="C12" s="33">
        <f aca="true" t="shared" si="0" ref="C12:C23">B12/$B$23</f>
        <v>0.019653491596667398</v>
      </c>
      <c r="D12" s="34">
        <v>71389.60000000002</v>
      </c>
      <c r="E12" s="33">
        <f aca="true" t="shared" si="1" ref="E12:E23">B12/D12</f>
        <v>0.0018632966146329432</v>
      </c>
    </row>
    <row r="13" spans="1:5" ht="15" customHeight="1">
      <c r="A13" s="32" t="s">
        <v>31</v>
      </c>
      <c r="B13" s="34">
        <v>84.28320025437601</v>
      </c>
      <c r="C13" s="33">
        <f t="shared" si="0"/>
        <v>0.01245270762245989</v>
      </c>
      <c r="D13" s="34">
        <v>95953.72188329409</v>
      </c>
      <c r="E13" s="33">
        <f t="shared" si="1"/>
        <v>0.0008783734346113993</v>
      </c>
    </row>
    <row r="14" spans="1:5" ht="15" customHeight="1">
      <c r="A14" s="32" t="s">
        <v>36</v>
      </c>
      <c r="B14" s="34">
        <v>16.17999994755</v>
      </c>
      <c r="C14" s="33">
        <f t="shared" si="0"/>
        <v>0.0023905690347560734</v>
      </c>
      <c r="D14" s="34">
        <v>2706038.8198307166</v>
      </c>
      <c r="E14" s="33">
        <f t="shared" si="1"/>
        <v>5.979219451316735E-06</v>
      </c>
    </row>
    <row r="15" spans="1:5" ht="15" customHeight="1">
      <c r="A15" s="32" t="s">
        <v>70</v>
      </c>
      <c r="B15" s="34">
        <v>15</v>
      </c>
      <c r="C15" s="33">
        <f t="shared" si="0"/>
        <v>0.00221622593557368</v>
      </c>
      <c r="D15" s="34">
        <v>480602.55000000005</v>
      </c>
      <c r="E15" s="33">
        <f t="shared" si="1"/>
        <v>3.1210820666681856E-05</v>
      </c>
    </row>
    <row r="16" spans="1:5" ht="15">
      <c r="A16" s="32" t="s">
        <v>32</v>
      </c>
      <c r="B16" s="34">
        <v>8.620000036435119</v>
      </c>
      <c r="C16" s="33">
        <f t="shared" si="0"/>
        <v>0.001273591176359572</v>
      </c>
      <c r="D16" s="34">
        <v>310046.53024562844</v>
      </c>
      <c r="E16" s="33">
        <f t="shared" si="1"/>
        <v>2.780227867606223E-05</v>
      </c>
    </row>
    <row r="17" spans="1:5" ht="15">
      <c r="A17" s="32" t="s">
        <v>37</v>
      </c>
      <c r="B17" s="34">
        <v>4.699800051634</v>
      </c>
      <c r="C17" s="33">
        <f t="shared" si="0"/>
        <v>0.0006943879177627862</v>
      </c>
      <c r="D17" s="34">
        <v>2176.41010581238</v>
      </c>
      <c r="E17" s="33">
        <f t="shared" si="1"/>
        <v>0.0021594276001028418</v>
      </c>
    </row>
    <row r="18" spans="1:5" ht="15">
      <c r="A18" s="32" t="s">
        <v>39</v>
      </c>
      <c r="B18" s="34">
        <v>0.709999989718</v>
      </c>
      <c r="C18" s="33">
        <f t="shared" si="0"/>
        <v>0.00010490135943133854</v>
      </c>
      <c r="D18" s="34">
        <v>3103.1300078060976</v>
      </c>
      <c r="E18" s="33">
        <f t="shared" si="1"/>
        <v>0.00022880123872733507</v>
      </c>
    </row>
    <row r="19" spans="1:5" ht="15">
      <c r="A19" s="32" t="s">
        <v>213</v>
      </c>
      <c r="B19" s="34">
        <v>0.219999998808</v>
      </c>
      <c r="C19" s="33">
        <f t="shared" si="0"/>
        <v>3.250464687896456E-05</v>
      </c>
      <c r="D19" s="34">
        <v>16138.200179683308</v>
      </c>
      <c r="E19" s="33">
        <f t="shared" si="1"/>
        <v>1.3632251202644161E-05</v>
      </c>
    </row>
    <row r="20" spans="1:5" ht="15" customHeight="1">
      <c r="A20" s="32" t="s">
        <v>40</v>
      </c>
      <c r="B20" s="178">
        <v>0.0799999982119</v>
      </c>
      <c r="C20" s="35">
        <f t="shared" si="0"/>
        <v>1.1819871392204055E-05</v>
      </c>
      <c r="D20" s="178">
        <v>42511.08001550114</v>
      </c>
      <c r="E20" s="35">
        <f t="shared" si="1"/>
        <v>1.8818622858494536E-06</v>
      </c>
    </row>
    <row r="21" spans="1:5" ht="15">
      <c r="A21" s="32" t="s">
        <v>34</v>
      </c>
      <c r="B21" s="34">
        <v>0</v>
      </c>
      <c r="C21" s="33">
        <f t="shared" si="0"/>
        <v>0</v>
      </c>
      <c r="D21" s="34">
        <v>69998.01</v>
      </c>
      <c r="E21" s="33">
        <f t="shared" si="1"/>
        <v>0</v>
      </c>
    </row>
    <row r="22" spans="1:5" ht="15">
      <c r="A22" s="32" t="s">
        <v>38</v>
      </c>
      <c r="B22" s="34">
        <v>0</v>
      </c>
      <c r="C22" s="33">
        <f t="shared" si="0"/>
        <v>0</v>
      </c>
      <c r="D22" s="34">
        <v>130440.83999999991</v>
      </c>
      <c r="E22" s="33">
        <f t="shared" si="1"/>
        <v>0</v>
      </c>
    </row>
    <row r="23" spans="1:5" ht="15">
      <c r="A23" s="4" t="s">
        <v>2</v>
      </c>
      <c r="B23" s="37">
        <f>SUM(B11:B22)</f>
        <v>6768.263000278074</v>
      </c>
      <c r="C23" s="36">
        <f t="shared" si="0"/>
        <v>1</v>
      </c>
      <c r="D23" s="37">
        <f>SUM(D11:D22)</f>
        <v>4441589.712406255</v>
      </c>
      <c r="E23" s="36">
        <f t="shared" si="1"/>
        <v>0.0015238379585968851</v>
      </c>
    </row>
    <row r="24" spans="1:6" ht="15" customHeight="1">
      <c r="A24" s="288" t="s">
        <v>28</v>
      </c>
      <c r="B24" s="288"/>
      <c r="C24" s="288"/>
      <c r="D24" s="288"/>
      <c r="E24" s="288"/>
      <c r="F24" s="288"/>
    </row>
    <row r="25" spans="1:6" ht="15" customHeight="1">
      <c r="A25" s="288"/>
      <c r="B25" s="288"/>
      <c r="C25" s="288"/>
      <c r="D25" s="288"/>
      <c r="E25" s="288"/>
      <c r="F25" s="288"/>
    </row>
    <row r="26" spans="1:6" ht="15" customHeight="1">
      <c r="A26" s="38"/>
      <c r="B26" s="38"/>
      <c r="C26" s="38"/>
      <c r="D26" s="38"/>
      <c r="E26" s="38"/>
      <c r="F26" s="38"/>
    </row>
    <row r="27" spans="1:6" ht="15" customHeight="1">
      <c r="A27" s="291" t="s">
        <v>232</v>
      </c>
      <c r="B27" s="265"/>
      <c r="C27" s="265"/>
      <c r="D27" s="265"/>
      <c r="E27" s="265"/>
      <c r="F27" s="265"/>
    </row>
    <row r="28" spans="1:6" ht="15" customHeight="1">
      <c r="A28" s="265"/>
      <c r="B28" s="265"/>
      <c r="C28" s="265"/>
      <c r="D28" s="265"/>
      <c r="E28" s="265"/>
      <c r="F28" s="265"/>
    </row>
    <row r="29" spans="1:6" ht="15" customHeight="1">
      <c r="A29" s="265"/>
      <c r="B29" s="265"/>
      <c r="C29" s="265"/>
      <c r="D29" s="265"/>
      <c r="E29" s="265"/>
      <c r="F29" s="265"/>
    </row>
    <row r="30" spans="1:6" ht="15">
      <c r="A30" s="265"/>
      <c r="B30" s="265"/>
      <c r="C30" s="265"/>
      <c r="D30" s="265"/>
      <c r="E30" s="265"/>
      <c r="F30" s="265"/>
    </row>
    <row r="31" spans="1:6" ht="15">
      <c r="A31" s="39"/>
      <c r="B31" s="39"/>
      <c r="C31" s="39"/>
      <c r="D31" s="39"/>
      <c r="E31" s="39"/>
      <c r="F31" s="39"/>
    </row>
    <row r="32" spans="1:6" ht="15" customHeight="1">
      <c r="A32" s="29" t="s">
        <v>63</v>
      </c>
      <c r="B32" s="40"/>
      <c r="C32" s="40"/>
      <c r="D32" s="40"/>
      <c r="E32" s="40"/>
      <c r="F32" s="40"/>
    </row>
    <row r="33" spans="1:5" ht="15" customHeight="1">
      <c r="A33" s="4" t="s">
        <v>42</v>
      </c>
      <c r="B33" s="4" t="s">
        <v>29</v>
      </c>
      <c r="C33" s="4" t="s">
        <v>68</v>
      </c>
      <c r="D33" s="4" t="s">
        <v>30</v>
      </c>
      <c r="E33" s="4" t="s">
        <v>64</v>
      </c>
    </row>
    <row r="34" spans="1:5" ht="15" customHeight="1">
      <c r="A34" s="32" t="s">
        <v>214</v>
      </c>
      <c r="B34" s="34">
        <v>4.360000051556</v>
      </c>
      <c r="C34" s="6">
        <f>B34/$B$40</f>
        <v>0.4932126735490551</v>
      </c>
      <c r="D34" s="34">
        <v>43.360000021759</v>
      </c>
      <c r="E34" s="33">
        <f>B34/D34</f>
        <v>0.10055350667361752</v>
      </c>
    </row>
    <row r="35" spans="1:5" ht="15" customHeight="1">
      <c r="A35" s="32" t="s">
        <v>83</v>
      </c>
      <c r="B35" s="34">
        <v>2.8899999894238</v>
      </c>
      <c r="C35" s="6">
        <f aca="true" t="shared" si="2" ref="C35:C40">B35/$B$40</f>
        <v>0.3269230744233045</v>
      </c>
      <c r="D35" s="34">
        <v>1886.960002949049</v>
      </c>
      <c r="E35" s="33">
        <f aca="true" t="shared" si="3" ref="E35:E40">B35/D35</f>
        <v>0.001531563989118552</v>
      </c>
    </row>
    <row r="36" spans="1:7" ht="15">
      <c r="A36" s="32" t="s">
        <v>109</v>
      </c>
      <c r="B36" s="34">
        <v>0.219999998808</v>
      </c>
      <c r="C36" s="6">
        <f t="shared" si="2"/>
        <v>0.02488687759399421</v>
      </c>
      <c r="D36" s="34">
        <v>16138.200179683308</v>
      </c>
      <c r="E36" s="33">
        <f t="shared" si="3"/>
        <v>1.3632251202644161E-05</v>
      </c>
      <c r="G36" s="112"/>
    </row>
    <row r="37" spans="1:7" ht="15" customHeight="1">
      <c r="A37" s="32" t="s">
        <v>110</v>
      </c>
      <c r="B37" s="34">
        <v>0.19999999739238</v>
      </c>
      <c r="C37" s="6">
        <f t="shared" si="2"/>
        <v>0.022624434003962034</v>
      </c>
      <c r="D37" s="34">
        <v>7573.240033482007</v>
      </c>
      <c r="E37" s="33">
        <f t="shared" si="3"/>
        <v>2.6408775703419038E-05</v>
      </c>
      <c r="G37" s="112"/>
    </row>
    <row r="38" spans="1:7" ht="15" customHeight="1">
      <c r="A38" s="32" t="s">
        <v>111</v>
      </c>
      <c r="B38" s="34">
        <v>0.05999999865888</v>
      </c>
      <c r="C38" s="6">
        <f t="shared" si="2"/>
        <v>0.006787330137972095</v>
      </c>
      <c r="D38" s="34">
        <v>9.86000017447988</v>
      </c>
      <c r="E38" s="33">
        <f t="shared" si="3"/>
        <v>0.006085192454070623</v>
      </c>
      <c r="G38" s="112"/>
    </row>
    <row r="39" spans="1:7" ht="15" customHeight="1">
      <c r="A39" s="32" t="s">
        <v>112</v>
      </c>
      <c r="B39" s="34">
        <v>1.1099999994040575</v>
      </c>
      <c r="C39" s="6">
        <f t="shared" si="2"/>
        <v>0.12556561029171195</v>
      </c>
      <c r="D39" s="34">
        <v>300533.11020900117</v>
      </c>
      <c r="E39" s="33">
        <f t="shared" si="3"/>
        <v>3.693436635424712E-06</v>
      </c>
      <c r="G39" s="112"/>
    </row>
    <row r="40" spans="1:5" ht="15" customHeight="1">
      <c r="A40" s="173" t="s">
        <v>2</v>
      </c>
      <c r="B40" s="180">
        <v>8.840000035243119</v>
      </c>
      <c r="C40" s="36">
        <f t="shared" si="2"/>
        <v>1</v>
      </c>
      <c r="D40" s="180">
        <v>326184.7304253118</v>
      </c>
      <c r="E40" s="36">
        <f t="shared" si="3"/>
        <v>2.710120741616769E-05</v>
      </c>
    </row>
    <row r="41" spans="1:6" ht="15">
      <c r="A41" s="288" t="s">
        <v>28</v>
      </c>
      <c r="B41" s="288"/>
      <c r="C41" s="288"/>
      <c r="D41" s="288"/>
      <c r="E41" s="288"/>
      <c r="F41" s="288"/>
    </row>
    <row r="42" spans="1:6" ht="15" customHeight="1">
      <c r="A42" s="288"/>
      <c r="B42" s="288"/>
      <c r="C42" s="288"/>
      <c r="D42" s="288"/>
      <c r="E42" s="288"/>
      <c r="F42" s="288"/>
    </row>
    <row r="43" spans="1:6" ht="15" customHeight="1">
      <c r="A43" s="115"/>
      <c r="B43" s="115"/>
      <c r="C43" s="115"/>
      <c r="D43" s="115"/>
      <c r="E43" s="115"/>
      <c r="F43" s="115"/>
    </row>
    <row r="44" spans="1:6" ht="15" customHeight="1">
      <c r="A44" s="292" t="s">
        <v>233</v>
      </c>
      <c r="B44" s="292"/>
      <c r="C44" s="292"/>
      <c r="D44" s="292"/>
      <c r="E44" s="292"/>
      <c r="F44" s="292"/>
    </row>
    <row r="45" spans="1:6" ht="15" customHeight="1">
      <c r="A45" s="292"/>
      <c r="B45" s="292"/>
      <c r="C45" s="292"/>
      <c r="D45" s="292"/>
      <c r="E45" s="292"/>
      <c r="F45" s="292"/>
    </row>
    <row r="46" spans="1:6" ht="15" customHeight="1">
      <c r="A46" s="292"/>
      <c r="B46" s="292"/>
      <c r="C46" s="292"/>
      <c r="D46" s="292"/>
      <c r="E46" s="292"/>
      <c r="F46" s="292"/>
    </row>
    <row r="47" spans="1:6" ht="15" customHeight="1">
      <c r="A47" s="115"/>
      <c r="B47" s="115"/>
      <c r="C47" s="115"/>
      <c r="D47" s="115"/>
      <c r="E47" s="115"/>
      <c r="F47" s="115"/>
    </row>
    <row r="48" spans="1:6" ht="15" customHeight="1">
      <c r="A48" s="29" t="s">
        <v>225</v>
      </c>
      <c r="B48" s="40"/>
      <c r="C48" s="40"/>
      <c r="D48" s="40"/>
      <c r="E48" s="40"/>
      <c r="F48" s="40"/>
    </row>
    <row r="49" spans="1:5" ht="15" customHeight="1">
      <c r="A49" s="4" t="s">
        <v>42</v>
      </c>
      <c r="B49" s="4" t="s">
        <v>29</v>
      </c>
      <c r="C49" s="4" t="s">
        <v>68</v>
      </c>
      <c r="D49" s="4" t="s">
        <v>30</v>
      </c>
      <c r="E49" s="4" t="s">
        <v>64</v>
      </c>
    </row>
    <row r="50" spans="1:5" ht="15" customHeight="1">
      <c r="A50" s="32" t="s">
        <v>215</v>
      </c>
      <c r="B50" s="34">
        <v>27.850000133683</v>
      </c>
      <c r="C50" s="6">
        <f>B50/$B$60</f>
        <v>0.330433586404273</v>
      </c>
      <c r="D50" s="34">
        <v>13512.55017677121</v>
      </c>
      <c r="E50" s="33">
        <f>B50/D50</f>
        <v>0.0020610469355783504</v>
      </c>
    </row>
    <row r="51" spans="1:5" ht="15" customHeight="1">
      <c r="A51" s="32" t="s">
        <v>216</v>
      </c>
      <c r="B51" s="34">
        <v>16.393400021976</v>
      </c>
      <c r="C51" s="6">
        <f aca="true" t="shared" si="4" ref="C51:C60">B51/$B$60</f>
        <v>0.1945037679217081</v>
      </c>
      <c r="D51" s="34">
        <v>7039.587502730166</v>
      </c>
      <c r="E51" s="33">
        <f aca="true" t="shared" si="5" ref="E51:E60">B51/D51</f>
        <v>0.0023287444066315164</v>
      </c>
    </row>
    <row r="52" spans="1:5" ht="15" customHeight="1">
      <c r="A52" s="32" t="s">
        <v>217</v>
      </c>
      <c r="B52" s="34">
        <v>13.023600021384901</v>
      </c>
      <c r="C52" s="6">
        <f t="shared" si="4"/>
        <v>0.15452189738973174</v>
      </c>
      <c r="D52" s="34">
        <v>3988.3827039877524</v>
      </c>
      <c r="E52" s="33">
        <f t="shared" si="5"/>
        <v>0.0032653837377148785</v>
      </c>
    </row>
    <row r="53" spans="1:5" ht="15" customHeight="1">
      <c r="A53" s="32" t="s">
        <v>218</v>
      </c>
      <c r="B53" s="34">
        <v>6.038999989195901</v>
      </c>
      <c r="C53" s="6">
        <f t="shared" si="4"/>
        <v>0.07165128959234499</v>
      </c>
      <c r="D53" s="34">
        <v>1603.4851024630332</v>
      </c>
      <c r="E53" s="33">
        <f t="shared" si="5"/>
        <v>0.0037661715596357553</v>
      </c>
    </row>
    <row r="54" spans="1:5" ht="15" customHeight="1">
      <c r="A54" s="32" t="s">
        <v>220</v>
      </c>
      <c r="B54" s="34">
        <v>4.85449999404248</v>
      </c>
      <c r="C54" s="6">
        <f t="shared" si="4"/>
        <v>0.05759748062948562</v>
      </c>
      <c r="D54" s="34">
        <v>6.95449999553248</v>
      </c>
      <c r="E54" s="33">
        <f t="shared" si="5"/>
        <v>0.6980372416652492</v>
      </c>
    </row>
    <row r="55" spans="1:5" ht="15" customHeight="1">
      <c r="A55" s="32" t="s">
        <v>219</v>
      </c>
      <c r="B55" s="34">
        <v>2.8008999938163996</v>
      </c>
      <c r="C55" s="6">
        <f t="shared" si="4"/>
        <v>0.03323200810319226</v>
      </c>
      <c r="D55" s="34">
        <v>789.5826024198706</v>
      </c>
      <c r="E55" s="33">
        <f t="shared" si="5"/>
        <v>0.0035473172600717783</v>
      </c>
    </row>
    <row r="56" spans="1:5" ht="15" customHeight="1">
      <c r="A56" s="32" t="s">
        <v>221</v>
      </c>
      <c r="B56" s="34">
        <v>2.6899999938164</v>
      </c>
      <c r="C56" s="6">
        <f t="shared" si="4"/>
        <v>0.03191620614425749</v>
      </c>
      <c r="D56" s="34">
        <v>698.4608028977334</v>
      </c>
      <c r="E56" s="33">
        <f t="shared" si="5"/>
        <v>0.0038513256329579058</v>
      </c>
    </row>
    <row r="57" spans="1:5" ht="15" customHeight="1">
      <c r="A57" s="32" t="s">
        <v>222</v>
      </c>
      <c r="B57" s="34">
        <v>2.030000003056</v>
      </c>
      <c r="C57" s="6">
        <f t="shared" si="4"/>
        <v>0.02408546420792324</v>
      </c>
      <c r="D57" s="34">
        <v>1223.8600010682346</v>
      </c>
      <c r="E57" s="33">
        <f t="shared" si="5"/>
        <v>0.0016586864521139133</v>
      </c>
    </row>
    <row r="58" spans="1:5" ht="15" customHeight="1">
      <c r="A58" s="32" t="s">
        <v>223</v>
      </c>
      <c r="B58" s="34">
        <v>1.1104999930714</v>
      </c>
      <c r="C58" s="6">
        <f t="shared" si="4"/>
        <v>0.013175816648155127</v>
      </c>
      <c r="D58" s="34">
        <v>187.55380103651999</v>
      </c>
      <c r="E58" s="33">
        <f t="shared" si="5"/>
        <v>0.0059209676739911355</v>
      </c>
    </row>
    <row r="59" spans="1:5" ht="15" customHeight="1">
      <c r="A59" s="32" t="s">
        <v>224</v>
      </c>
      <c r="B59" s="34">
        <v>7.491300110333526</v>
      </c>
      <c r="C59" s="6">
        <f t="shared" si="4"/>
        <v>0.08888248295892841</v>
      </c>
      <c r="D59" s="34">
        <v>66903.30468992403</v>
      </c>
      <c r="E59" s="33">
        <f t="shared" si="5"/>
        <v>0.00011197204899000681</v>
      </c>
    </row>
    <row r="60" spans="1:5" ht="15" customHeight="1">
      <c r="A60" s="173" t="s">
        <v>2</v>
      </c>
      <c r="B60" s="37">
        <v>84.28320025437601</v>
      </c>
      <c r="C60" s="36">
        <f t="shared" si="4"/>
        <v>1</v>
      </c>
      <c r="D60" s="180">
        <v>95953.72188329409</v>
      </c>
      <c r="E60" s="36">
        <f t="shared" si="5"/>
        <v>0.0008783734346113993</v>
      </c>
    </row>
    <row r="61" spans="1:6" ht="15" customHeight="1">
      <c r="A61" s="288" t="s">
        <v>28</v>
      </c>
      <c r="B61" s="288"/>
      <c r="C61" s="288"/>
      <c r="D61" s="288"/>
      <c r="E61" s="288"/>
      <c r="F61" s="288"/>
    </row>
    <row r="62" spans="1:6" ht="15" customHeight="1">
      <c r="A62" s="288"/>
      <c r="B62" s="288"/>
      <c r="C62" s="288"/>
      <c r="D62" s="288"/>
      <c r="E62" s="288"/>
      <c r="F62" s="288"/>
    </row>
    <row r="63" spans="1:6" ht="15">
      <c r="A63" s="1" t="s">
        <v>50</v>
      </c>
      <c r="B63" s="39"/>
      <c r="C63" s="41"/>
      <c r="D63" s="42"/>
      <c r="E63" s="42"/>
      <c r="F63" s="42"/>
    </row>
    <row r="64" spans="1:6" ht="15">
      <c r="A64" s="1"/>
      <c r="B64" s="39"/>
      <c r="C64" s="41"/>
      <c r="D64" s="42"/>
      <c r="E64" s="42"/>
      <c r="F64" s="42"/>
    </row>
    <row r="65" spans="1:6" ht="15">
      <c r="A65" s="1" t="s">
        <v>41</v>
      </c>
      <c r="B65" s="39"/>
      <c r="C65" s="41"/>
      <c r="D65" s="42"/>
      <c r="E65" s="42"/>
      <c r="F65" s="42"/>
    </row>
    <row r="66" spans="1:6" ht="15" customHeight="1">
      <c r="A66" s="39"/>
      <c r="B66" s="39"/>
      <c r="C66" s="41"/>
      <c r="D66" s="42"/>
      <c r="E66" s="42"/>
      <c r="F66" s="42"/>
    </row>
    <row r="67" spans="1:6" ht="15" customHeight="1">
      <c r="A67" s="289" t="s">
        <v>234</v>
      </c>
      <c r="B67" s="290"/>
      <c r="C67" s="290"/>
      <c r="D67" s="290"/>
      <c r="E67" s="290"/>
      <c r="F67" s="290"/>
    </row>
    <row r="68" spans="1:6" ht="15" customHeight="1">
      <c r="A68" s="290"/>
      <c r="B68" s="290"/>
      <c r="C68" s="290"/>
      <c r="D68" s="290"/>
      <c r="E68" s="290"/>
      <c r="F68" s="290"/>
    </row>
    <row r="69" spans="1:6" ht="15" customHeight="1">
      <c r="A69" s="290"/>
      <c r="B69" s="290"/>
      <c r="C69" s="290"/>
      <c r="D69" s="290"/>
      <c r="E69" s="290"/>
      <c r="F69" s="290"/>
    </row>
    <row r="70" spans="1:6" ht="15">
      <c r="A70" s="42"/>
      <c r="B70" s="42"/>
      <c r="C70" s="42"/>
      <c r="D70" s="42"/>
      <c r="E70" s="42"/>
      <c r="F70" s="42"/>
    </row>
    <row r="71" ht="15">
      <c r="A71" s="1" t="s">
        <v>114</v>
      </c>
    </row>
    <row r="72" spans="1:5" ht="15">
      <c r="A72" s="4" t="s">
        <v>42</v>
      </c>
      <c r="B72" s="4" t="s">
        <v>29</v>
      </c>
      <c r="C72" s="4" t="s">
        <v>68</v>
      </c>
      <c r="D72" s="4" t="s">
        <v>62</v>
      </c>
      <c r="E72" s="4" t="s">
        <v>64</v>
      </c>
    </row>
    <row r="73" spans="1:5" ht="15">
      <c r="A73" s="32" t="s">
        <v>113</v>
      </c>
      <c r="B73" s="34">
        <v>2960.100000024</v>
      </c>
      <c r="C73" s="33">
        <f>B73/$B$75</f>
        <v>0.45501848450505195</v>
      </c>
      <c r="D73" s="34">
        <v>60659.980015267065</v>
      </c>
      <c r="E73" s="33">
        <f>B73/D73</f>
        <v>0.04879823566178219</v>
      </c>
    </row>
    <row r="74" spans="1:5" ht="15">
      <c r="A74" s="32" t="s">
        <v>6</v>
      </c>
      <c r="B74" s="34">
        <v>3545.3499999773403</v>
      </c>
      <c r="C74" s="33">
        <f>B74/$B$75</f>
        <v>0.544981515494948</v>
      </c>
      <c r="D74" s="34">
        <v>452530.84012254665</v>
      </c>
      <c r="E74" s="33">
        <f>B74/D74</f>
        <v>0.007834493664602505</v>
      </c>
    </row>
    <row r="75" spans="1:5" ht="15">
      <c r="A75" s="173" t="s">
        <v>2</v>
      </c>
      <c r="B75" s="37">
        <v>6505.45000000134</v>
      </c>
      <c r="C75" s="36">
        <f>B75/$B$75</f>
        <v>1</v>
      </c>
      <c r="D75" s="37">
        <v>513190.82013781375</v>
      </c>
      <c r="E75" s="36">
        <f>B75/D75</f>
        <v>0.012676473827521599</v>
      </c>
    </row>
    <row r="76" spans="1:7" ht="15" customHeight="1">
      <c r="A76" s="288" t="s">
        <v>28</v>
      </c>
      <c r="B76" s="288"/>
      <c r="C76" s="288"/>
      <c r="D76" s="288"/>
      <c r="E76" s="288"/>
      <c r="F76" s="288"/>
      <c r="G76" s="43"/>
    </row>
    <row r="77" spans="1:7" ht="15">
      <c r="A77" s="288"/>
      <c r="B77" s="288"/>
      <c r="C77" s="288"/>
      <c r="D77" s="288"/>
      <c r="E77" s="288"/>
      <c r="F77" s="288"/>
      <c r="G77" s="43"/>
    </row>
    <row r="79" spans="1:6" ht="15">
      <c r="A79" s="265" t="s">
        <v>118</v>
      </c>
      <c r="B79" s="265"/>
      <c r="C79" s="265"/>
      <c r="D79" s="265"/>
      <c r="E79" s="265"/>
      <c r="F79" s="265"/>
    </row>
    <row r="80" spans="1:6" ht="15">
      <c r="A80" s="265"/>
      <c r="B80" s="265"/>
      <c r="C80" s="265"/>
      <c r="D80" s="265"/>
      <c r="E80" s="265"/>
      <c r="F80" s="265"/>
    </row>
    <row r="81" spans="1:6" ht="15">
      <c r="A81" s="265"/>
      <c r="B81" s="265"/>
      <c r="C81" s="265"/>
      <c r="D81" s="265"/>
      <c r="E81" s="265"/>
      <c r="F81" s="265"/>
    </row>
    <row r="83" ht="15">
      <c r="A83" s="1" t="s">
        <v>115</v>
      </c>
    </row>
    <row r="84" spans="1:5" ht="15">
      <c r="A84" s="173" t="s">
        <v>42</v>
      </c>
      <c r="B84" s="173" t="s">
        <v>29</v>
      </c>
      <c r="C84" s="173" t="s">
        <v>68</v>
      </c>
      <c r="D84" s="173" t="s">
        <v>62</v>
      </c>
      <c r="E84" s="173" t="s">
        <v>64</v>
      </c>
    </row>
    <row r="85" spans="1:5" ht="15">
      <c r="A85" s="32" t="s">
        <v>116</v>
      </c>
      <c r="B85" s="34">
        <v>1743959.9382729002</v>
      </c>
      <c r="C85" s="33">
        <f>B85/$B$88</f>
        <v>0.7142057573198405</v>
      </c>
      <c r="D85" s="34">
        <v>3403260.9293763856</v>
      </c>
      <c r="E85" s="33">
        <f>B85/D85</f>
        <v>0.5124379160055952</v>
      </c>
    </row>
    <row r="86" spans="1:5" ht="15">
      <c r="A86" s="32" t="s">
        <v>117</v>
      </c>
      <c r="B86" s="34">
        <v>679798.5207243001</v>
      </c>
      <c r="C86" s="33">
        <f>B86/$B$88</f>
        <v>0.2783986069081542</v>
      </c>
      <c r="D86" s="34">
        <v>1267666.4121624115</v>
      </c>
      <c r="E86" s="33">
        <f>B86/D86</f>
        <v>0.5362597874346814</v>
      </c>
    </row>
    <row r="87" spans="1:5" ht="15">
      <c r="A87" s="32" t="s">
        <v>6</v>
      </c>
      <c r="B87" s="34">
        <v>18058.791002799757</v>
      </c>
      <c r="C87" s="33">
        <f>B87/$B$88</f>
        <v>0.007395635772005361</v>
      </c>
      <c r="D87" s="34">
        <v>8520878.868461203</v>
      </c>
      <c r="E87" s="33">
        <f>B87/D87</f>
        <v>0.0021193577894460807</v>
      </c>
    </row>
    <row r="88" spans="1:5" ht="15">
      <c r="A88" s="173" t="s">
        <v>2</v>
      </c>
      <c r="B88" s="37">
        <v>2441817.25</v>
      </c>
      <c r="C88" s="36">
        <f>B88/$B$88</f>
        <v>1</v>
      </c>
      <c r="D88" s="37">
        <v>13191806.209999999</v>
      </c>
      <c r="E88" s="36">
        <f>B88/D88</f>
        <v>0.1851010552405621</v>
      </c>
    </row>
    <row r="89" spans="1:6" ht="15">
      <c r="A89" s="288" t="s">
        <v>28</v>
      </c>
      <c r="B89" s="288"/>
      <c r="C89" s="288"/>
      <c r="D89" s="288"/>
      <c r="E89" s="288"/>
      <c r="F89" s="288"/>
    </row>
    <row r="90" spans="1:6" ht="15">
      <c r="A90" s="288"/>
      <c r="B90" s="288"/>
      <c r="C90" s="288"/>
      <c r="D90" s="288"/>
      <c r="E90" s="288"/>
      <c r="F90" s="288"/>
    </row>
    <row r="94" ht="15" customHeight="1">
      <c r="G94" s="43"/>
    </row>
    <row r="95" ht="15">
      <c r="G95" s="43"/>
    </row>
  </sheetData>
  <sheetProtection/>
  <mergeCells count="10">
    <mergeCell ref="A76:F77"/>
    <mergeCell ref="A24:F25"/>
    <mergeCell ref="A89:F90"/>
    <mergeCell ref="A79:F81"/>
    <mergeCell ref="A67:F69"/>
    <mergeCell ref="A5:F7"/>
    <mergeCell ref="A61:F62"/>
    <mergeCell ref="A27:F30"/>
    <mergeCell ref="A44:F46"/>
    <mergeCell ref="A41:F42"/>
  </mergeCells>
  <printOptions horizontalCentered="1"/>
  <pageMargins left="0.5905511811023623" right="0.5905511811023623" top="0.5905511811023623" bottom="0.5905511811023623" header="0.31496062992125984" footer="0.31496062992125984"/>
  <pageSetup horizontalDpi="600" verticalDpi="600" orientation="portrait" scale="74" r:id="rId1"/>
  <headerFooter>
    <oddHeader>&amp;R&amp;12Región de Magallanes, Información Censo 2007</oddHeader>
  </headerFooter>
  <rowBreaks count="1" manualBreakCount="1">
    <brk id="62" max="5" man="1"/>
  </rowBreaks>
  <ignoredErrors>
    <ignoredError sqref="C23" formula="1"/>
  </ignoredErrors>
</worksheet>
</file>

<file path=xl/worksheets/sheet5.xml><?xml version="1.0" encoding="utf-8"?>
<worksheet xmlns="http://schemas.openxmlformats.org/spreadsheetml/2006/main" xmlns:r="http://schemas.openxmlformats.org/officeDocument/2006/relationships">
  <dimension ref="A1:F14"/>
  <sheetViews>
    <sheetView view="pageBreakPreview" zoomScale="90" zoomScaleSheetLayoutView="90" zoomScalePageLayoutView="0" workbookViewId="0" topLeftCell="A1">
      <selection activeCell="A1" sqref="A1"/>
    </sheetView>
  </sheetViews>
  <sheetFormatPr defaultColWidth="11.421875" defaultRowHeight="15"/>
  <cols>
    <col min="1" max="1" width="32.00390625" style="45" customWidth="1"/>
    <col min="2" max="2" width="18.421875" style="45" customWidth="1"/>
    <col min="3" max="3" width="18.140625" style="45" customWidth="1"/>
    <col min="4" max="4" width="19.28125" style="45" customWidth="1"/>
    <col min="5" max="5" width="18.00390625" style="45" customWidth="1"/>
    <col min="6" max="6" width="16.57421875" style="45" customWidth="1"/>
    <col min="7" max="7" width="11.421875" style="45" customWidth="1"/>
    <col min="8" max="8" width="29.8515625" style="45" bestFit="1" customWidth="1"/>
    <col min="9" max="16384" width="11.421875" style="45" customWidth="1"/>
  </cols>
  <sheetData>
    <row r="1" ht="17.25">
      <c r="A1" s="44" t="s">
        <v>50</v>
      </c>
    </row>
    <row r="2" ht="17.25">
      <c r="A2" s="44"/>
    </row>
    <row r="3" ht="17.25">
      <c r="A3" s="44" t="s">
        <v>71</v>
      </c>
    </row>
    <row r="4" spans="1:6" ht="17.25">
      <c r="A4" s="46"/>
      <c r="B4" s="46"/>
      <c r="C4" s="46"/>
      <c r="D4" s="46"/>
      <c r="E4" s="46"/>
      <c r="F4" s="46"/>
    </row>
    <row r="5" ht="17.25">
      <c r="A5" s="44" t="s">
        <v>76</v>
      </c>
    </row>
    <row r="6" spans="1:4" ht="17.25">
      <c r="A6" s="47" t="s">
        <v>155</v>
      </c>
      <c r="B6" s="47" t="s">
        <v>15</v>
      </c>
      <c r="C6" s="219" t="s">
        <v>69</v>
      </c>
      <c r="D6" s="219" t="s">
        <v>166</v>
      </c>
    </row>
    <row r="7" spans="1:4" ht="17.25">
      <c r="A7" s="48" t="s">
        <v>116</v>
      </c>
      <c r="B7" s="49">
        <v>1314088.8</v>
      </c>
      <c r="C7" s="49">
        <v>3632350.9000000004</v>
      </c>
      <c r="D7" s="220">
        <f>+B7/C7</f>
        <v>0.36177363811409297</v>
      </c>
    </row>
    <row r="8" spans="1:4" ht="17.25">
      <c r="A8" s="48" t="s">
        <v>120</v>
      </c>
      <c r="B8" s="49">
        <v>929346</v>
      </c>
      <c r="C8" s="49">
        <v>1999353.9000000001</v>
      </c>
      <c r="D8" s="220">
        <f>+B8/C8</f>
        <v>0.4648231611222005</v>
      </c>
    </row>
    <row r="9" spans="1:4" ht="17.25">
      <c r="A9" s="48" t="s">
        <v>119</v>
      </c>
      <c r="B9" s="49">
        <v>377461.9</v>
      </c>
      <c r="C9" s="49">
        <v>579965.6</v>
      </c>
      <c r="D9" s="220">
        <f>+B9/C9</f>
        <v>0.6508349805574676</v>
      </c>
    </row>
    <row r="10" spans="1:4" ht="17.25">
      <c r="A10" s="48" t="s">
        <v>121</v>
      </c>
      <c r="B10" s="49">
        <v>50697.2</v>
      </c>
      <c r="C10" s="49">
        <v>3505540.4000000004</v>
      </c>
      <c r="D10" s="220">
        <f>+B10/C10</f>
        <v>0.014462021319166652</v>
      </c>
    </row>
    <row r="11" spans="1:4" ht="17.25">
      <c r="A11" s="48" t="s">
        <v>6</v>
      </c>
      <c r="B11" s="51" t="s">
        <v>19</v>
      </c>
      <c r="C11" s="49">
        <f>+C12-SUM(C7:C10)</f>
        <v>4693819.799999999</v>
      </c>
      <c r="D11" s="220"/>
    </row>
    <row r="12" spans="1:4" ht="17.25">
      <c r="A12" s="50" t="s">
        <v>2</v>
      </c>
      <c r="B12" s="116">
        <f>SUM(B7:B11)</f>
        <v>2671593.9</v>
      </c>
      <c r="C12" s="116">
        <v>14411030.6</v>
      </c>
      <c r="D12" s="221">
        <f>+B12/C12</f>
        <v>0.18538534641651513</v>
      </c>
    </row>
    <row r="13" spans="1:6" ht="17.25">
      <c r="A13" s="293" t="s">
        <v>312</v>
      </c>
      <c r="B13" s="293"/>
      <c r="C13" s="293"/>
      <c r="D13" s="293"/>
      <c r="E13" s="293"/>
      <c r="F13" s="293"/>
    </row>
    <row r="14" ht="17.25">
      <c r="A14" s="44"/>
    </row>
  </sheetData>
  <sheetProtection/>
  <mergeCells count="1">
    <mergeCell ref="A13:F13"/>
  </mergeCells>
  <printOptions horizontalCentered="1"/>
  <pageMargins left="0.5905511811023623" right="0.5905511811023623" top="0.5905511811023623" bottom="0.5905511811023623" header="0.31496062992125984" footer="0.31496062992125984"/>
  <pageSetup horizontalDpi="600" verticalDpi="600" orientation="portrait" scale="68" r:id="rId1"/>
  <headerFooter>
    <oddHeader>&amp;RRegión de Magallanes, Información Anual</oddHeader>
  </headerFooter>
</worksheet>
</file>

<file path=xl/worksheets/sheet6.xml><?xml version="1.0" encoding="utf-8"?>
<worksheet xmlns="http://schemas.openxmlformats.org/spreadsheetml/2006/main" xmlns:r="http://schemas.openxmlformats.org/officeDocument/2006/relationships">
  <dimension ref="A1:I86"/>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00390625" style="2" bestFit="1" customWidth="1"/>
    <col min="4" max="4" width="14.8515625" style="2" bestFit="1" customWidth="1"/>
    <col min="5" max="16384" width="11.421875" style="2" customWidth="1"/>
  </cols>
  <sheetData>
    <row r="1" ht="15">
      <c r="A1" s="1" t="s">
        <v>51</v>
      </c>
    </row>
    <row r="2" ht="15">
      <c r="A2" s="1"/>
    </row>
    <row r="3" ht="15">
      <c r="A3" s="29" t="s">
        <v>41</v>
      </c>
    </row>
    <row r="4" spans="2:9" ht="15" customHeight="1">
      <c r="B4" s="39"/>
      <c r="C4" s="39"/>
      <c r="D4" s="39"/>
      <c r="E4" s="39"/>
      <c r="F4" s="39"/>
      <c r="G4" s="39"/>
      <c r="H4" s="39"/>
      <c r="I4" s="39"/>
    </row>
    <row r="5" spans="1:9" ht="15" customHeight="1">
      <c r="A5" s="265" t="s">
        <v>228</v>
      </c>
      <c r="B5" s="265"/>
      <c r="C5" s="265"/>
      <c r="D5" s="265"/>
      <c r="E5" s="265"/>
      <c r="F5" s="265"/>
      <c r="G5" s="265"/>
      <c r="H5" s="265"/>
      <c r="I5" s="39"/>
    </row>
    <row r="6" spans="1:9" ht="15" customHeight="1">
      <c r="A6" s="265"/>
      <c r="B6" s="265"/>
      <c r="C6" s="265"/>
      <c r="D6" s="265"/>
      <c r="E6" s="265"/>
      <c r="F6" s="265"/>
      <c r="G6" s="265"/>
      <c r="H6" s="265"/>
      <c r="I6" s="39"/>
    </row>
    <row r="7" spans="1:9" ht="15" customHeight="1">
      <c r="A7" s="265"/>
      <c r="B7" s="265"/>
      <c r="C7" s="265"/>
      <c r="D7" s="265"/>
      <c r="E7" s="265"/>
      <c r="F7" s="265"/>
      <c r="G7" s="265"/>
      <c r="H7" s="265"/>
      <c r="I7" s="39"/>
    </row>
    <row r="8" spans="1:9" ht="15" customHeight="1">
      <c r="A8" s="39"/>
      <c r="B8" s="39"/>
      <c r="C8" s="39"/>
      <c r="D8" s="39"/>
      <c r="E8" s="39"/>
      <c r="F8" s="39"/>
      <c r="G8" s="39"/>
      <c r="H8" s="39"/>
      <c r="I8" s="39"/>
    </row>
    <row r="9" ht="15">
      <c r="A9" s="1" t="s">
        <v>85</v>
      </c>
    </row>
    <row r="10" spans="1:4" ht="15">
      <c r="A10" s="4" t="s">
        <v>42</v>
      </c>
      <c r="B10" s="4" t="s">
        <v>15</v>
      </c>
      <c r="C10" s="4" t="s">
        <v>69</v>
      </c>
      <c r="D10" s="4" t="s">
        <v>64</v>
      </c>
    </row>
    <row r="11" spans="1:4" ht="15">
      <c r="A11" s="32" t="s">
        <v>47</v>
      </c>
      <c r="B11" s="5">
        <v>2205477</v>
      </c>
      <c r="C11" s="5">
        <v>3938895</v>
      </c>
      <c r="D11" s="33">
        <f aca="true" t="shared" si="0" ref="D11:D18">B11/C11</f>
        <v>0.5599227702185512</v>
      </c>
    </row>
    <row r="12" spans="1:4" ht="15">
      <c r="A12" s="32" t="s">
        <v>49</v>
      </c>
      <c r="B12" s="5">
        <v>143635</v>
      </c>
      <c r="C12" s="5">
        <v>3789697</v>
      </c>
      <c r="D12" s="33">
        <f t="shared" si="0"/>
        <v>0.037901447002227355</v>
      </c>
    </row>
    <row r="13" spans="1:4" ht="15">
      <c r="A13" s="32" t="s">
        <v>77</v>
      </c>
      <c r="B13" s="5">
        <v>10251</v>
      </c>
      <c r="C13" s="5">
        <v>320740</v>
      </c>
      <c r="D13" s="33">
        <f t="shared" si="0"/>
        <v>0.03196046642140051</v>
      </c>
    </row>
    <row r="14" spans="1:4" ht="15">
      <c r="A14" s="32" t="s">
        <v>227</v>
      </c>
      <c r="B14" s="5">
        <v>887</v>
      </c>
      <c r="C14" s="5">
        <v>28899</v>
      </c>
      <c r="D14" s="33">
        <f t="shared" si="0"/>
        <v>0.030693103567597496</v>
      </c>
    </row>
    <row r="15" spans="1:4" ht="15">
      <c r="A15" s="32" t="s">
        <v>84</v>
      </c>
      <c r="B15" s="5">
        <v>517</v>
      </c>
      <c r="C15" s="5">
        <v>12563</v>
      </c>
      <c r="D15" s="33">
        <f t="shared" si="0"/>
        <v>0.04115259094165406</v>
      </c>
    </row>
    <row r="16" spans="1:4" ht="15">
      <c r="A16" s="32" t="s">
        <v>226</v>
      </c>
      <c r="B16" s="5">
        <v>158</v>
      </c>
      <c r="C16" s="5">
        <v>738887</v>
      </c>
      <c r="D16" s="33">
        <f t="shared" si="0"/>
        <v>0.00021383513311237036</v>
      </c>
    </row>
    <row r="17" spans="1:4" ht="15">
      <c r="A17" s="32" t="s">
        <v>122</v>
      </c>
      <c r="B17" s="5">
        <v>147</v>
      </c>
      <c r="C17" s="5">
        <v>9915</v>
      </c>
      <c r="D17" s="33">
        <f t="shared" si="0"/>
        <v>0.014826021180030256</v>
      </c>
    </row>
    <row r="18" spans="1:4" ht="15">
      <c r="A18" s="32" t="s">
        <v>48</v>
      </c>
      <c r="B18" s="5">
        <v>113</v>
      </c>
      <c r="C18" s="5">
        <v>45582</v>
      </c>
      <c r="D18" s="33">
        <f t="shared" si="0"/>
        <v>0.002479048747312536</v>
      </c>
    </row>
    <row r="19" spans="1:8" ht="15">
      <c r="A19" s="295" t="s">
        <v>28</v>
      </c>
      <c r="B19" s="295"/>
      <c r="C19" s="295"/>
      <c r="D19" s="295"/>
      <c r="E19" s="295"/>
      <c r="F19" s="295"/>
      <c r="G19" s="295"/>
      <c r="H19" s="295"/>
    </row>
    <row r="20" spans="1:8" ht="15">
      <c r="A20" s="295"/>
      <c r="B20" s="295"/>
      <c r="C20" s="295"/>
      <c r="D20" s="295"/>
      <c r="E20" s="295"/>
      <c r="F20" s="295"/>
      <c r="G20" s="295"/>
      <c r="H20" s="295"/>
    </row>
    <row r="21" spans="1:8" ht="15">
      <c r="A21" s="53"/>
      <c r="B21" s="53"/>
      <c r="C21" s="53"/>
      <c r="D21" s="53"/>
      <c r="E21" s="53"/>
      <c r="F21" s="53"/>
      <c r="G21" s="53"/>
      <c r="H21" s="53"/>
    </row>
    <row r="22" ht="15">
      <c r="A22" s="1" t="s">
        <v>78</v>
      </c>
    </row>
    <row r="23" spans="1:8" ht="15.75" customHeight="1">
      <c r="A23" s="265" t="s">
        <v>123</v>
      </c>
      <c r="B23" s="265"/>
      <c r="C23" s="265"/>
      <c r="D23" s="265"/>
      <c r="E23" s="265"/>
      <c r="F23" s="265"/>
      <c r="G23" s="265"/>
      <c r="H23" s="265"/>
    </row>
    <row r="24" spans="1:8" ht="15">
      <c r="A24" s="265"/>
      <c r="B24" s="265"/>
      <c r="C24" s="265"/>
      <c r="D24" s="265"/>
      <c r="E24" s="265"/>
      <c r="F24" s="265"/>
      <c r="G24" s="265"/>
      <c r="H24" s="265"/>
    </row>
    <row r="25" spans="1:8" ht="15">
      <c r="A25" s="265"/>
      <c r="B25" s="265"/>
      <c r="C25" s="265"/>
      <c r="D25" s="265"/>
      <c r="E25" s="265"/>
      <c r="F25" s="265"/>
      <c r="G25" s="265"/>
      <c r="H25" s="265"/>
    </row>
    <row r="26" spans="1:8" ht="15">
      <c r="A26" s="265"/>
      <c r="B26" s="265"/>
      <c r="C26" s="265"/>
      <c r="D26" s="265"/>
      <c r="E26" s="265"/>
      <c r="F26" s="265"/>
      <c r="G26" s="265"/>
      <c r="H26" s="265"/>
    </row>
    <row r="27" spans="1:8" ht="15">
      <c r="A27" s="3"/>
      <c r="B27" s="3"/>
      <c r="C27" s="3"/>
      <c r="D27" s="3"/>
      <c r="E27" s="3"/>
      <c r="F27" s="3"/>
      <c r="G27" s="3"/>
      <c r="H27" s="3"/>
    </row>
    <row r="28" ht="15">
      <c r="A28" s="1" t="s">
        <v>124</v>
      </c>
    </row>
    <row r="29" spans="1:4" ht="15">
      <c r="A29" s="4" t="s">
        <v>80</v>
      </c>
      <c r="B29" s="4" t="s">
        <v>15</v>
      </c>
      <c r="C29" s="4" t="s">
        <v>69</v>
      </c>
      <c r="D29" s="4" t="s">
        <v>64</v>
      </c>
    </row>
    <row r="30" spans="1:4" ht="15">
      <c r="A30" s="32">
        <v>2011</v>
      </c>
      <c r="B30" s="5">
        <v>9043.405</v>
      </c>
      <c r="C30" s="5">
        <v>11176.278</v>
      </c>
      <c r="D30" s="33">
        <f aca="true" t="shared" si="1" ref="D30:D36">+B30/C30</f>
        <v>0.8091607062744861</v>
      </c>
    </row>
    <row r="31" spans="1:4" ht="15">
      <c r="A31" s="32">
        <v>2012</v>
      </c>
      <c r="B31" s="5">
        <v>7955.389</v>
      </c>
      <c r="C31" s="5">
        <v>9611.799</v>
      </c>
      <c r="D31" s="33">
        <f t="shared" si="1"/>
        <v>0.8276690971169912</v>
      </c>
    </row>
    <row r="32" spans="1:4" ht="15">
      <c r="A32" s="32">
        <v>2013</v>
      </c>
      <c r="B32" s="5">
        <v>7854.259</v>
      </c>
      <c r="C32" s="5">
        <v>8983.001</v>
      </c>
      <c r="D32" s="33">
        <f t="shared" si="1"/>
        <v>0.8743468914230333</v>
      </c>
    </row>
    <row r="33" spans="1:4" ht="15">
      <c r="A33" s="32">
        <v>2014</v>
      </c>
      <c r="B33" s="5">
        <v>8818.345</v>
      </c>
      <c r="C33" s="5">
        <v>10034.542</v>
      </c>
      <c r="D33" s="33">
        <f t="shared" si="1"/>
        <v>0.8787989526577297</v>
      </c>
    </row>
    <row r="34" spans="1:6" ht="15">
      <c r="A34" s="32">
        <v>2015</v>
      </c>
      <c r="B34" s="5">
        <v>8069.496</v>
      </c>
      <c r="C34" s="5">
        <v>9183.063</v>
      </c>
      <c r="D34" s="33">
        <f t="shared" si="1"/>
        <v>0.8787368659019327</v>
      </c>
      <c r="F34"/>
    </row>
    <row r="35" spans="1:6" ht="15">
      <c r="A35" s="32">
        <v>2016</v>
      </c>
      <c r="B35" s="5">
        <f>6881414/1000</f>
        <v>6881.414</v>
      </c>
      <c r="C35" s="5">
        <f>8286263/1000</f>
        <v>8286.263</v>
      </c>
      <c r="D35" s="33">
        <f t="shared" si="1"/>
        <v>0.8304604862288343</v>
      </c>
      <c r="F35" s="348"/>
    </row>
    <row r="36" spans="1:6" ht="15">
      <c r="A36" s="32">
        <v>2017</v>
      </c>
      <c r="B36" s="5">
        <v>7398.147</v>
      </c>
      <c r="C36" s="349">
        <f>8465169/1000</f>
        <v>8465.169</v>
      </c>
      <c r="D36" s="33">
        <f t="shared" si="1"/>
        <v>0.873951482835133</v>
      </c>
      <c r="F36" s="348"/>
    </row>
    <row r="37" spans="1:8" ht="15">
      <c r="A37" s="295" t="s">
        <v>79</v>
      </c>
      <c r="B37" s="295"/>
      <c r="C37" s="295"/>
      <c r="D37" s="295"/>
      <c r="E37" s="295"/>
      <c r="F37" s="295"/>
      <c r="G37" s="295"/>
      <c r="H37" s="295"/>
    </row>
    <row r="38" ht="15">
      <c r="A38" s="1"/>
    </row>
    <row r="39" ht="15">
      <c r="A39" s="1" t="s">
        <v>81</v>
      </c>
    </row>
    <row r="40" spans="1:4" ht="15">
      <c r="A40" s="4" t="s">
        <v>80</v>
      </c>
      <c r="B40" s="4" t="s">
        <v>15</v>
      </c>
      <c r="C40" s="4" t="s">
        <v>69</v>
      </c>
      <c r="D40" s="4" t="s">
        <v>64</v>
      </c>
    </row>
    <row r="41" spans="1:4" ht="15">
      <c r="A41" s="32">
        <v>2011</v>
      </c>
      <c r="B41" s="181">
        <v>2679.036</v>
      </c>
      <c r="C41" s="181">
        <v>190978.87</v>
      </c>
      <c r="D41" s="33">
        <v>0.014027918376519875</v>
      </c>
    </row>
    <row r="42" spans="1:4" ht="15">
      <c r="A42" s="32">
        <v>2012</v>
      </c>
      <c r="B42" s="181">
        <v>3220.126</v>
      </c>
      <c r="C42" s="181">
        <v>197570.622</v>
      </c>
      <c r="D42" s="33">
        <v>0.016298607391133285</v>
      </c>
    </row>
    <row r="43" spans="1:7" ht="15">
      <c r="A43" s="32">
        <v>2013</v>
      </c>
      <c r="B43" s="181">
        <v>2635.015</v>
      </c>
      <c r="C43" s="181">
        <v>206284.748</v>
      </c>
      <c r="D43" s="33">
        <v>0.012773678255650777</v>
      </c>
      <c r="F43" s="228"/>
      <c r="G43" s="112"/>
    </row>
    <row r="44" spans="1:7" ht="15">
      <c r="A44" s="32">
        <v>2014</v>
      </c>
      <c r="B44" s="181">
        <v>3370.974</v>
      </c>
      <c r="C44" s="181">
        <v>224110.98</v>
      </c>
      <c r="D44" s="33">
        <v>0.015041538794752493</v>
      </c>
      <c r="G44" s="112"/>
    </row>
    <row r="45" spans="1:7" ht="15">
      <c r="A45" s="32">
        <v>2015</v>
      </c>
      <c r="B45" s="181">
        <v>3592.18</v>
      </c>
      <c r="C45" s="181">
        <v>225261</v>
      </c>
      <c r="D45" s="33">
        <f>+B45/C45</f>
        <v>0.0159467462188306</v>
      </c>
      <c r="G45" s="112"/>
    </row>
    <row r="46" spans="1:7" ht="15">
      <c r="A46" s="32">
        <v>2016</v>
      </c>
      <c r="B46" s="181">
        <v>4091.656</v>
      </c>
      <c r="C46" s="181">
        <v>215267.461</v>
      </c>
      <c r="D46" s="33">
        <f>+B46/C46</f>
        <v>0.01900731295381423</v>
      </c>
      <c r="G46" s="112"/>
    </row>
    <row r="47" spans="1:7" ht="15">
      <c r="A47" s="32">
        <v>2017</v>
      </c>
      <c r="B47" s="181">
        <v>3020.895</v>
      </c>
      <c r="C47" s="181">
        <v>199788.687</v>
      </c>
      <c r="D47" s="33">
        <f>+B47/C47</f>
        <v>0.015120450739035089</v>
      </c>
      <c r="G47" s="112"/>
    </row>
    <row r="48" spans="1:8" ht="15">
      <c r="A48" s="295" t="s">
        <v>79</v>
      </c>
      <c r="B48" s="295"/>
      <c r="C48" s="295"/>
      <c r="D48" s="295"/>
      <c r="E48" s="295"/>
      <c r="F48" s="295"/>
      <c r="G48" s="296"/>
      <c r="H48" s="295"/>
    </row>
    <row r="49" spans="1:8" ht="15">
      <c r="A49" s="197"/>
      <c r="B49" s="197"/>
      <c r="C49" s="197"/>
      <c r="D49" s="197"/>
      <c r="E49" s="197"/>
      <c r="F49" s="197"/>
      <c r="G49" s="198"/>
      <c r="H49" s="197"/>
    </row>
    <row r="50" spans="1:8" ht="15">
      <c r="A50" s="1" t="s">
        <v>239</v>
      </c>
      <c r="B50" s="1"/>
      <c r="C50" s="1"/>
      <c r="D50" s="1"/>
      <c r="E50" s="1"/>
      <c r="F50" s="1"/>
      <c r="G50" s="1"/>
      <c r="H50" s="1"/>
    </row>
    <row r="51" spans="1:8" ht="15">
      <c r="A51" s="199" t="s">
        <v>15</v>
      </c>
      <c r="B51" s="297" t="s">
        <v>240</v>
      </c>
      <c r="C51" s="298"/>
      <c r="D51" s="298"/>
      <c r="E51" s="298"/>
      <c r="F51"/>
      <c r="G51"/>
      <c r="H51"/>
    </row>
    <row r="52" spans="1:8" ht="15">
      <c r="A52" s="201"/>
      <c r="B52" s="200">
        <v>2007</v>
      </c>
      <c r="C52" s="200">
        <v>2010</v>
      </c>
      <c r="D52" s="200">
        <v>2013</v>
      </c>
      <c r="E52" s="202">
        <v>2015</v>
      </c>
      <c r="F52"/>
      <c r="G52"/>
      <c r="H52"/>
    </row>
    <row r="53" spans="1:8" ht="15">
      <c r="A53" s="203" t="s">
        <v>241</v>
      </c>
      <c r="B53" s="204">
        <v>2201911</v>
      </c>
      <c r="C53" s="204">
        <v>2040139</v>
      </c>
      <c r="D53" s="204">
        <v>1835097</v>
      </c>
      <c r="E53" s="204">
        <v>1648599</v>
      </c>
      <c r="F53"/>
      <c r="G53"/>
      <c r="H53"/>
    </row>
    <row r="54" spans="1:8" ht="15">
      <c r="A54" s="205" t="s">
        <v>14</v>
      </c>
      <c r="B54" s="206">
        <v>2863612</v>
      </c>
      <c r="C54" s="207">
        <v>2660373</v>
      </c>
      <c r="D54" s="208">
        <v>2428310</v>
      </c>
      <c r="E54" s="207">
        <v>2185449</v>
      </c>
      <c r="F54"/>
      <c r="G54"/>
      <c r="H54"/>
    </row>
    <row r="55" spans="1:8" ht="27">
      <c r="A55" s="205" t="s">
        <v>242</v>
      </c>
      <c r="B55" s="209">
        <f>+B53/B54</f>
        <v>0.768927843576574</v>
      </c>
      <c r="C55" s="209">
        <f>+C53/C54</f>
        <v>0.7668620152136562</v>
      </c>
      <c r="D55" s="209">
        <f>+D53/D54</f>
        <v>0.7557095263784278</v>
      </c>
      <c r="E55" s="209">
        <f>+E53/E54</f>
        <v>0.7543525380825633</v>
      </c>
      <c r="F55" s="210"/>
      <c r="G55" s="210"/>
      <c r="H55" s="210"/>
    </row>
    <row r="56" spans="1:8" ht="15">
      <c r="A56" s="9" t="s">
        <v>243</v>
      </c>
      <c r="B56" s="9"/>
      <c r="C56" s="9"/>
      <c r="D56" s="9"/>
      <c r="E56" s="9"/>
      <c r="F56" s="211"/>
      <c r="G56" s="211"/>
      <c r="H56" s="211"/>
    </row>
    <row r="57" spans="1:8" ht="15">
      <c r="A57" s="299" t="s">
        <v>79</v>
      </c>
      <c r="B57" s="299"/>
      <c r="C57" s="299"/>
      <c r="D57" s="299"/>
      <c r="E57" s="299"/>
      <c r="F57" s="299"/>
      <c r="G57" s="299"/>
      <c r="H57" s="299"/>
    </row>
    <row r="58" spans="1:8" ht="15">
      <c r="A58" s="1" t="s">
        <v>244</v>
      </c>
      <c r="B58" s="1"/>
      <c r="C58" s="1"/>
      <c r="D58" s="1"/>
      <c r="E58" s="1"/>
      <c r="F58" s="1"/>
      <c r="G58"/>
      <c r="H58"/>
    </row>
    <row r="59" spans="1:8" ht="15">
      <c r="A59" s="199" t="s">
        <v>15</v>
      </c>
      <c r="B59" s="300" t="s">
        <v>245</v>
      </c>
      <c r="C59" s="301"/>
      <c r="D59" s="302"/>
      <c r="E59"/>
      <c r="F59"/>
      <c r="G59"/>
      <c r="H59"/>
    </row>
    <row r="60" spans="1:8" ht="15">
      <c r="A60" s="201"/>
      <c r="B60" s="200">
        <v>2007</v>
      </c>
      <c r="C60" s="200">
        <v>2013</v>
      </c>
      <c r="D60" s="202">
        <v>2015</v>
      </c>
      <c r="E60"/>
      <c r="F60"/>
      <c r="G60"/>
      <c r="H60"/>
    </row>
    <row r="61" spans="1:8" ht="15">
      <c r="A61" s="212" t="s">
        <v>241</v>
      </c>
      <c r="B61" s="213">
        <v>141528</v>
      </c>
      <c r="C61" s="213">
        <v>99591</v>
      </c>
      <c r="D61" s="213">
        <v>128136</v>
      </c>
      <c r="E61"/>
      <c r="F61"/>
      <c r="G61"/>
      <c r="H61"/>
    </row>
    <row r="62" spans="1:8" ht="15">
      <c r="A62" s="205" t="s">
        <v>14</v>
      </c>
      <c r="B62" s="214">
        <v>3408419</v>
      </c>
      <c r="C62" s="215">
        <v>3007883</v>
      </c>
      <c r="D62" s="215">
        <v>2735857</v>
      </c>
      <c r="E62"/>
      <c r="F62"/>
      <c r="G62"/>
      <c r="H62"/>
    </row>
    <row r="63" spans="1:8" ht="27">
      <c r="A63" s="205" t="s">
        <v>242</v>
      </c>
      <c r="B63" s="209">
        <f>+B61/B62</f>
        <v>0.04152306391907802</v>
      </c>
      <c r="C63" s="209">
        <f>+C61/C62</f>
        <v>0.03310999796202179</v>
      </c>
      <c r="D63" s="209">
        <f>+D61/D62</f>
        <v>0.04683578125611097</v>
      </c>
      <c r="E63"/>
      <c r="F63" s="210"/>
      <c r="G63" s="210"/>
      <c r="H63" s="210"/>
    </row>
    <row r="64" spans="1:8" ht="15">
      <c r="A64" s="9" t="s">
        <v>246</v>
      </c>
      <c r="B64" s="9"/>
      <c r="C64" s="9"/>
      <c r="D64" s="9"/>
      <c r="E64" s="9"/>
      <c r="F64" s="211"/>
      <c r="G64" s="211"/>
      <c r="H64" s="211"/>
    </row>
    <row r="65" spans="1:8" ht="15">
      <c r="A65" s="299" t="s">
        <v>79</v>
      </c>
      <c r="B65" s="299"/>
      <c r="C65" s="299"/>
      <c r="D65" s="299"/>
      <c r="E65" s="299"/>
      <c r="F65" s="299"/>
      <c r="G65" s="299"/>
      <c r="H65" s="299"/>
    </row>
    <row r="66" spans="1:7" ht="15">
      <c r="A66" s="1" t="s">
        <v>52</v>
      </c>
      <c r="G66" s="112"/>
    </row>
    <row r="67" spans="1:7" ht="15">
      <c r="A67" s="1"/>
      <c r="G67" s="112"/>
    </row>
    <row r="68" spans="1:7" ht="15">
      <c r="A68" s="1" t="s">
        <v>247</v>
      </c>
      <c r="G68" s="112"/>
    </row>
    <row r="69" spans="1:7" ht="15">
      <c r="A69" s="30" t="s">
        <v>44</v>
      </c>
      <c r="B69" s="173" t="s">
        <v>53</v>
      </c>
      <c r="G69" s="112"/>
    </row>
    <row r="70" spans="1:7" ht="30.75">
      <c r="A70" s="174" t="s">
        <v>125</v>
      </c>
      <c r="B70" s="34">
        <v>15180.550000000001</v>
      </c>
      <c r="G70" s="112"/>
    </row>
    <row r="71" spans="1:2" ht="31.5" customHeight="1">
      <c r="A71" s="174" t="s">
        <v>126</v>
      </c>
      <c r="B71" s="34">
        <v>4056.09</v>
      </c>
    </row>
    <row r="72" spans="1:2" ht="30.75">
      <c r="A72" s="174" t="s">
        <v>127</v>
      </c>
      <c r="B72" s="34">
        <v>557.47</v>
      </c>
    </row>
    <row r="73" spans="1:2" ht="30.75">
      <c r="A73" s="174" t="s">
        <v>128</v>
      </c>
      <c r="B73" s="34">
        <v>0.19</v>
      </c>
    </row>
    <row r="74" spans="1:2" ht="31.5" customHeight="1">
      <c r="A74" s="175" t="s">
        <v>2</v>
      </c>
      <c r="B74" s="176">
        <v>19794.3</v>
      </c>
    </row>
    <row r="75" spans="1:8" ht="15">
      <c r="A75" s="295" t="s">
        <v>28</v>
      </c>
      <c r="B75" s="295"/>
      <c r="C75" s="295"/>
      <c r="D75" s="295"/>
      <c r="E75" s="295"/>
      <c r="F75" s="295"/>
      <c r="G75" s="295"/>
      <c r="H75" s="295"/>
    </row>
    <row r="76" spans="1:8" ht="15">
      <c r="A76" s="295"/>
      <c r="B76" s="295"/>
      <c r="C76" s="295"/>
      <c r="D76" s="295"/>
      <c r="E76" s="295"/>
      <c r="F76" s="295"/>
      <c r="G76" s="295"/>
      <c r="H76" s="295"/>
    </row>
    <row r="77" spans="1:8" ht="15">
      <c r="A77" s="53"/>
      <c r="B77" s="53"/>
      <c r="C77" s="53"/>
      <c r="D77" s="53"/>
      <c r="E77" s="53"/>
      <c r="F77" s="53"/>
      <c r="G77" s="53"/>
      <c r="H77" s="53"/>
    </row>
    <row r="78" ht="15">
      <c r="A78" s="1" t="s">
        <v>248</v>
      </c>
    </row>
    <row r="79" spans="1:9" ht="46.5">
      <c r="A79" s="30" t="s">
        <v>249</v>
      </c>
      <c r="B79" s="30" t="s">
        <v>250</v>
      </c>
      <c r="C79" s="30" t="s">
        <v>251</v>
      </c>
      <c r="D79" s="30" t="s">
        <v>55</v>
      </c>
      <c r="E79" s="30" t="s">
        <v>252</v>
      </c>
      <c r="F79" s="30" t="s">
        <v>253</v>
      </c>
      <c r="G79" s="30" t="s">
        <v>254</v>
      </c>
      <c r="H79" s="30" t="s">
        <v>56</v>
      </c>
      <c r="I79" s="52"/>
    </row>
    <row r="80" spans="1:8" ht="31.5" customHeight="1">
      <c r="A80" s="177" t="s">
        <v>125</v>
      </c>
      <c r="B80" s="178">
        <v>12253</v>
      </c>
      <c r="C80" s="178">
        <v>2811.700000048</v>
      </c>
      <c r="D80" s="178">
        <v>0.35000000149</v>
      </c>
      <c r="E80" s="178">
        <v>115.5</v>
      </c>
      <c r="F80" s="178">
        <v>0</v>
      </c>
      <c r="G80" s="178">
        <v>0</v>
      </c>
      <c r="H80" s="178">
        <v>0</v>
      </c>
    </row>
    <row r="81" spans="1:8" ht="31.5" customHeight="1">
      <c r="A81" s="177" t="s">
        <v>126</v>
      </c>
      <c r="B81" s="178">
        <v>3732.1400000045765</v>
      </c>
      <c r="C81" s="178">
        <v>150.00999999977648</v>
      </c>
      <c r="D81" s="178">
        <v>18.809999955773</v>
      </c>
      <c r="E81" s="178">
        <v>147.13999973602</v>
      </c>
      <c r="F81" s="178">
        <v>0</v>
      </c>
      <c r="G81" s="178">
        <v>7.59999998473</v>
      </c>
      <c r="H81" s="178">
        <v>0.3900000117721</v>
      </c>
    </row>
    <row r="82" spans="1:8" ht="31.5" customHeight="1">
      <c r="A82" s="177" t="s">
        <v>127</v>
      </c>
      <c r="B82" s="178">
        <v>369.4199999329</v>
      </c>
      <c r="C82" s="178">
        <v>100</v>
      </c>
      <c r="D82" s="178">
        <v>4.46999999321648</v>
      </c>
      <c r="E82" s="178">
        <v>75.3999999128</v>
      </c>
      <c r="F82" s="178">
        <v>0</v>
      </c>
      <c r="G82" s="178">
        <v>6.42999991588</v>
      </c>
      <c r="H82" s="178">
        <v>1.75</v>
      </c>
    </row>
    <row r="83" spans="1:8" ht="31.5" customHeight="1">
      <c r="A83" s="177" t="s">
        <v>128</v>
      </c>
      <c r="B83" s="178">
        <v>0</v>
      </c>
      <c r="C83" s="178">
        <v>0</v>
      </c>
      <c r="D83" s="178">
        <v>0.189999997616</v>
      </c>
      <c r="E83" s="178">
        <v>0</v>
      </c>
      <c r="F83" s="178">
        <v>0</v>
      </c>
      <c r="G83" s="178">
        <v>0</v>
      </c>
      <c r="H83" s="178">
        <v>0</v>
      </c>
    </row>
    <row r="84" spans="1:8" ht="31.5" customHeight="1">
      <c r="A84" s="175" t="s">
        <v>2</v>
      </c>
      <c r="B84" s="179">
        <v>16354.559999937475</v>
      </c>
      <c r="C84" s="179">
        <v>3061.7100000477767</v>
      </c>
      <c r="D84" s="179">
        <v>23.81999994809548</v>
      </c>
      <c r="E84" s="179">
        <v>338.03999964882</v>
      </c>
      <c r="F84" s="179">
        <v>0</v>
      </c>
      <c r="G84" s="179">
        <v>14.029999900610001</v>
      </c>
      <c r="H84" s="179">
        <v>2.1400000117721</v>
      </c>
    </row>
    <row r="85" spans="1:8" ht="15">
      <c r="A85" s="294" t="s">
        <v>28</v>
      </c>
      <c r="B85" s="294"/>
      <c r="C85" s="294"/>
      <c r="D85" s="294"/>
      <c r="E85" s="294"/>
      <c r="F85" s="294"/>
      <c r="G85" s="294"/>
      <c r="H85" s="294"/>
    </row>
    <row r="86" spans="1:8" ht="15">
      <c r="A86" s="295"/>
      <c r="B86" s="295"/>
      <c r="C86" s="295"/>
      <c r="D86" s="295"/>
      <c r="E86" s="295"/>
      <c r="F86" s="295"/>
      <c r="G86" s="295"/>
      <c r="H86" s="295"/>
    </row>
  </sheetData>
  <sheetProtection/>
  <mergeCells count="11">
    <mergeCell ref="A5:H7"/>
    <mergeCell ref="A75:H76"/>
    <mergeCell ref="A85:H86"/>
    <mergeCell ref="A23:H26"/>
    <mergeCell ref="A19:H20"/>
    <mergeCell ref="A37:H37"/>
    <mergeCell ref="A48:H48"/>
    <mergeCell ref="B51:E51"/>
    <mergeCell ref="A57:H57"/>
    <mergeCell ref="B59:D59"/>
    <mergeCell ref="A65:H65"/>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Magallanes, Información Censo 2007 y Anual</oddHeader>
  </headerFooter>
  <rowBreaks count="1" manualBreakCount="1">
    <brk id="57" max="7" man="1"/>
  </rowBreaks>
</worksheet>
</file>

<file path=xl/worksheets/sheet7.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22" hidden="1" customWidth="1"/>
    <col min="2" max="2" width="12.00390625" style="122" customWidth="1"/>
    <col min="3" max="3" width="23.00390625" style="122" customWidth="1"/>
    <col min="4" max="6" width="11.28125" style="122" customWidth="1"/>
    <col min="7" max="7" width="13.421875" style="122" bestFit="1" customWidth="1"/>
    <col min="8" max="8" width="13.8515625" style="122" bestFit="1" customWidth="1"/>
    <col min="9" max="9" width="11.57421875" style="123" customWidth="1"/>
    <col min="10" max="10" width="11.00390625" style="123" customWidth="1"/>
    <col min="11" max="11" width="10.421875" style="122" customWidth="1"/>
    <col min="12" max="13" width="10.421875" style="123" customWidth="1"/>
    <col min="14" max="14" width="10.421875" style="122" customWidth="1"/>
    <col min="15" max="15" width="11.8515625" style="122" customWidth="1"/>
    <col min="16" max="16" width="11.57421875" style="122" bestFit="1" customWidth="1"/>
    <col min="17" max="19" width="11.421875" style="122" customWidth="1"/>
    <col min="20" max="22" width="12.8515625" style="122" bestFit="1" customWidth="1"/>
    <col min="23" max="23" width="11.57421875" style="122" bestFit="1" customWidth="1"/>
    <col min="24" max="26" width="12.8515625" style="122" bestFit="1" customWidth="1"/>
    <col min="27" max="27" width="11.57421875" style="122" bestFit="1" customWidth="1"/>
    <col min="28" max="16384" width="11.421875" style="122" customWidth="1"/>
  </cols>
  <sheetData>
    <row r="1" ht="14.25">
      <c r="B1" s="121" t="s">
        <v>86</v>
      </c>
    </row>
    <row r="3" spans="2:15" ht="14.25">
      <c r="B3" s="303" t="s">
        <v>163</v>
      </c>
      <c r="C3" s="303"/>
      <c r="D3" s="303"/>
      <c r="E3" s="303"/>
      <c r="F3" s="303"/>
      <c r="G3" s="303"/>
      <c r="H3" s="303"/>
      <c r="I3" s="303"/>
      <c r="J3" s="303"/>
      <c r="K3" s="303"/>
      <c r="L3" s="303"/>
      <c r="M3" s="303"/>
      <c r="N3" s="303"/>
      <c r="O3" s="303"/>
    </row>
    <row r="4" spans="2:15" ht="14.25">
      <c r="B4" s="303"/>
      <c r="C4" s="303"/>
      <c r="D4" s="303"/>
      <c r="E4" s="303"/>
      <c r="F4" s="303"/>
      <c r="G4" s="303"/>
      <c r="H4" s="303"/>
      <c r="I4" s="303"/>
      <c r="J4" s="303"/>
      <c r="K4" s="303"/>
      <c r="L4" s="303"/>
      <c r="M4" s="303"/>
      <c r="N4" s="303"/>
      <c r="O4" s="303"/>
    </row>
    <row r="5" spans="2:15" ht="15.75" customHeight="1">
      <c r="B5" s="124"/>
      <c r="C5" s="124"/>
      <c r="D5" s="124"/>
      <c r="E5" s="124"/>
      <c r="F5" s="124"/>
      <c r="G5" s="124"/>
      <c r="H5" s="124"/>
      <c r="I5" s="124"/>
      <c r="J5" s="124"/>
      <c r="K5" s="124"/>
      <c r="L5" s="124"/>
      <c r="M5" s="124"/>
      <c r="N5" s="124"/>
      <c r="O5" s="124"/>
    </row>
    <row r="6" spans="2:15" ht="15.75" customHeight="1">
      <c r="B6" s="125" t="s">
        <v>164</v>
      </c>
      <c r="C6" s="124"/>
      <c r="D6" s="124"/>
      <c r="E6" s="124"/>
      <c r="F6" s="124"/>
      <c r="G6" s="124"/>
      <c r="H6" s="124"/>
      <c r="I6" s="124"/>
      <c r="J6" s="124"/>
      <c r="K6" s="124"/>
      <c r="L6" s="124"/>
      <c r="M6" s="124"/>
      <c r="N6" s="124"/>
      <c r="O6" s="124"/>
    </row>
    <row r="7" spans="2:15" ht="15.75" customHeight="1">
      <c r="B7" s="304" t="s">
        <v>15</v>
      </c>
      <c r="C7" s="304" t="s">
        <v>165</v>
      </c>
      <c r="D7" s="304">
        <v>2017</v>
      </c>
      <c r="E7" s="305" t="s">
        <v>316</v>
      </c>
      <c r="F7" s="306"/>
      <c r="G7" s="126" t="s">
        <v>166</v>
      </c>
      <c r="H7" s="126" t="s">
        <v>167</v>
      </c>
      <c r="I7" s="124"/>
      <c r="J7" s="124"/>
      <c r="K7" s="124"/>
      <c r="L7" s="124"/>
      <c r="M7" s="124"/>
      <c r="N7" s="124"/>
      <c r="O7" s="124"/>
    </row>
    <row r="8" spans="2:15" ht="15.75" customHeight="1">
      <c r="B8" s="304"/>
      <c r="C8" s="304"/>
      <c r="D8" s="304"/>
      <c r="E8" s="127">
        <v>2017</v>
      </c>
      <c r="F8" s="128">
        <v>2018</v>
      </c>
      <c r="G8" s="129">
        <v>2018</v>
      </c>
      <c r="H8" s="129">
        <v>2018</v>
      </c>
      <c r="I8" s="124"/>
      <c r="J8" s="124"/>
      <c r="K8" s="124"/>
      <c r="L8" s="124"/>
      <c r="M8" s="124"/>
      <c r="N8" s="124"/>
      <c r="O8" s="124"/>
    </row>
    <row r="9" spans="2:15" ht="15.75" customHeight="1">
      <c r="B9" s="307" t="s">
        <v>126</v>
      </c>
      <c r="C9" s="130" t="s">
        <v>317</v>
      </c>
      <c r="D9" s="131">
        <v>30373.762580000013</v>
      </c>
      <c r="E9" s="131">
        <v>11784.219049999998</v>
      </c>
      <c r="F9" s="131">
        <v>13707.92021</v>
      </c>
      <c r="G9" s="132">
        <v>1</v>
      </c>
      <c r="H9" s="133">
        <v>0.4566806277792193</v>
      </c>
      <c r="I9" s="124"/>
      <c r="J9" s="124"/>
      <c r="K9" s="124"/>
      <c r="L9" s="124"/>
      <c r="M9" s="124"/>
      <c r="N9" s="124"/>
      <c r="O9" s="124"/>
    </row>
    <row r="10" spans="2:15" ht="15.75" customHeight="1">
      <c r="B10" s="307"/>
      <c r="C10" s="130" t="s">
        <v>318</v>
      </c>
      <c r="D10" s="131">
        <v>24229.881950000003</v>
      </c>
      <c r="E10" s="131">
        <v>9120.600889999998</v>
      </c>
      <c r="F10" s="131">
        <v>12878.290409999998</v>
      </c>
      <c r="G10" s="132">
        <v>0.9082656234981521</v>
      </c>
      <c r="H10" s="133">
        <v>0.4290414343724794</v>
      </c>
      <c r="I10" s="124"/>
      <c r="J10" s="124"/>
      <c r="K10" s="124"/>
      <c r="L10" s="124"/>
      <c r="M10" s="124"/>
      <c r="N10" s="124"/>
      <c r="O10" s="124"/>
    </row>
    <row r="11" spans="2:15" ht="15.75" customHeight="1">
      <c r="B11" s="307"/>
      <c r="C11" s="130" t="s">
        <v>319</v>
      </c>
      <c r="D11" s="131">
        <v>2708.70707</v>
      </c>
      <c r="E11" s="131">
        <v>977.7968999999999</v>
      </c>
      <c r="F11" s="131">
        <v>741.45903</v>
      </c>
      <c r="G11" s="132">
        <v>0.002473693638714491</v>
      </c>
      <c r="H11" s="133">
        <v>0.024701776061254954</v>
      </c>
      <c r="I11" s="124"/>
      <c r="J11" s="124"/>
      <c r="K11" s="124"/>
      <c r="L11" s="124"/>
      <c r="M11" s="124"/>
      <c r="N11" s="124"/>
      <c r="O11" s="124"/>
    </row>
    <row r="12" spans="2:15" ht="15.75" customHeight="1">
      <c r="B12" s="307"/>
      <c r="C12" s="130" t="s">
        <v>320</v>
      </c>
      <c r="D12" s="131">
        <v>1951.35258</v>
      </c>
      <c r="E12" s="131">
        <v>349.69957</v>
      </c>
      <c r="F12" s="131">
        <v>569.6400500000001</v>
      </c>
      <c r="G12" s="132">
        <v>1</v>
      </c>
      <c r="H12" s="133">
        <v>0.018977610874362238</v>
      </c>
      <c r="I12" s="124"/>
      <c r="J12" s="124"/>
      <c r="K12" s="124"/>
      <c r="L12" s="124"/>
      <c r="M12" s="124"/>
      <c r="N12" s="124"/>
      <c r="O12" s="124"/>
    </row>
    <row r="13" spans="2:15" ht="15.75" customHeight="1">
      <c r="B13" s="307"/>
      <c r="C13" s="130" t="s">
        <v>321</v>
      </c>
      <c r="D13" s="131">
        <v>758.75288</v>
      </c>
      <c r="E13" s="131">
        <v>225.82734</v>
      </c>
      <c r="F13" s="131">
        <v>57.589150000000004</v>
      </c>
      <c r="G13" s="132">
        <v>0.030073697940447678</v>
      </c>
      <c r="H13" s="133">
        <v>0.0019185878508459475</v>
      </c>
      <c r="I13" s="124"/>
      <c r="J13" s="124"/>
      <c r="K13" s="124"/>
      <c r="L13" s="124"/>
      <c r="M13" s="124"/>
      <c r="N13" s="124"/>
      <c r="O13" s="124"/>
    </row>
    <row r="14" spans="2:15" ht="15.75" customHeight="1">
      <c r="B14" s="307"/>
      <c r="C14" s="130" t="s">
        <v>322</v>
      </c>
      <c r="D14" s="131">
        <v>34.928200000000004</v>
      </c>
      <c r="E14" s="131">
        <v>34.928200000000004</v>
      </c>
      <c r="F14" s="131">
        <v>8.792</v>
      </c>
      <c r="G14" s="132">
        <v>0.0026899494395977424</v>
      </c>
      <c r="H14" s="133">
        <v>0.00029290629197752647</v>
      </c>
      <c r="I14" s="124"/>
      <c r="J14" s="124"/>
      <c r="K14" s="124"/>
      <c r="L14" s="124"/>
      <c r="M14" s="124"/>
      <c r="N14" s="124"/>
      <c r="O14" s="124"/>
    </row>
    <row r="15" spans="2:15" ht="15.75" customHeight="1">
      <c r="B15" s="307"/>
      <c r="C15" s="130" t="s">
        <v>323</v>
      </c>
      <c r="D15" s="131">
        <v>0</v>
      </c>
      <c r="E15" s="131">
        <v>0</v>
      </c>
      <c r="F15" s="131">
        <v>2.025</v>
      </c>
      <c r="G15" s="132">
        <v>0.0014597937969533664</v>
      </c>
      <c r="H15" s="133">
        <v>6.746306201711683E-05</v>
      </c>
      <c r="I15" s="124"/>
      <c r="J15" s="124"/>
      <c r="K15" s="124"/>
      <c r="L15" s="124"/>
      <c r="M15" s="124"/>
      <c r="N15" s="124"/>
      <c r="O15" s="124"/>
    </row>
    <row r="16" spans="2:15" ht="15.75" customHeight="1">
      <c r="B16" s="307"/>
      <c r="C16" s="130" t="s">
        <v>324</v>
      </c>
      <c r="D16" s="131">
        <v>0</v>
      </c>
      <c r="E16" s="131">
        <v>0</v>
      </c>
      <c r="F16" s="131">
        <v>1.9411800000000001</v>
      </c>
      <c r="G16" s="132">
        <v>1.572464725034054E-05</v>
      </c>
      <c r="H16" s="133">
        <v>6.46705909759935E-05</v>
      </c>
      <c r="I16" s="124"/>
      <c r="J16" s="124"/>
      <c r="K16" s="124"/>
      <c r="L16" s="124"/>
      <c r="M16" s="124"/>
      <c r="N16" s="124"/>
      <c r="O16" s="124"/>
    </row>
    <row r="17" spans="2:15" ht="15.75" customHeight="1">
      <c r="B17" s="307"/>
      <c r="C17" s="130" t="s">
        <v>6</v>
      </c>
      <c r="D17" s="131">
        <v>5461.416100000031</v>
      </c>
      <c r="E17" s="131">
        <v>1166.6064700000097</v>
      </c>
      <c r="F17" s="131">
        <v>2048.7688400000006</v>
      </c>
      <c r="G17" s="132"/>
      <c r="H17" s="133">
        <v>0.06825492311686743</v>
      </c>
      <c r="I17" s="124"/>
      <c r="J17" s="124"/>
      <c r="K17" s="124"/>
      <c r="L17" s="124"/>
      <c r="M17" s="124"/>
      <c r="N17" s="124"/>
      <c r="O17" s="124"/>
    </row>
    <row r="18" spans="2:15" ht="15.75" customHeight="1">
      <c r="B18" s="308"/>
      <c r="C18" s="126" t="s">
        <v>17</v>
      </c>
      <c r="D18" s="134">
        <v>65518.80136000005</v>
      </c>
      <c r="E18" s="134">
        <v>23659.678420000004</v>
      </c>
      <c r="F18" s="134">
        <v>30016.425870000003</v>
      </c>
      <c r="G18" s="135"/>
      <c r="H18" s="135">
        <v>1</v>
      </c>
      <c r="I18" s="124"/>
      <c r="J18" s="124"/>
      <c r="K18" s="124"/>
      <c r="L18" s="124"/>
      <c r="M18" s="124"/>
      <c r="N18" s="124"/>
      <c r="O18" s="124"/>
    </row>
    <row r="19" spans="2:15" ht="15.75" customHeight="1">
      <c r="B19" s="136" t="s">
        <v>168</v>
      </c>
      <c r="C19" s="137"/>
      <c r="D19" s="138"/>
      <c r="E19" s="138"/>
      <c r="F19" s="138"/>
      <c r="G19" s="139"/>
      <c r="H19" s="139"/>
      <c r="I19" s="124"/>
      <c r="J19" s="124"/>
      <c r="K19" s="124"/>
      <c r="L19" s="124"/>
      <c r="M19" s="124"/>
      <c r="N19" s="124"/>
      <c r="O19" s="124"/>
    </row>
    <row r="20" spans="2:15" ht="15.75" customHeight="1">
      <c r="B20" s="140" t="s">
        <v>169</v>
      </c>
      <c r="C20" s="137"/>
      <c r="D20" s="138"/>
      <c r="E20" s="138"/>
      <c r="F20" s="138"/>
      <c r="G20" s="139"/>
      <c r="H20" s="139"/>
      <c r="I20" s="124"/>
      <c r="J20" s="124"/>
      <c r="K20" s="124"/>
      <c r="L20" s="124"/>
      <c r="M20" s="124"/>
      <c r="N20" s="124"/>
      <c r="O20" s="124"/>
    </row>
    <row r="21" spans="2:15" ht="15.75" customHeight="1">
      <c r="B21" s="124"/>
      <c r="C21" s="124"/>
      <c r="D21" s="124"/>
      <c r="E21" s="124"/>
      <c r="F21" s="124"/>
      <c r="G21" s="124"/>
      <c r="H21" s="124"/>
      <c r="I21" s="124"/>
      <c r="J21" s="124"/>
      <c r="K21" s="124"/>
      <c r="L21" s="124"/>
      <c r="M21" s="124"/>
      <c r="N21" s="124"/>
      <c r="O21" s="124"/>
    </row>
    <row r="22" spans="2:15" ht="15.75" customHeight="1">
      <c r="B22" s="125" t="s">
        <v>170</v>
      </c>
      <c r="C22" s="124"/>
      <c r="D22" s="124"/>
      <c r="E22" s="124"/>
      <c r="F22" s="124"/>
      <c r="G22" s="141"/>
      <c r="H22" s="141"/>
      <c r="I22" s="141"/>
      <c r="J22" s="141"/>
      <c r="K22" s="141"/>
      <c r="L22" s="141"/>
      <c r="M22" s="141"/>
      <c r="N22" s="141"/>
      <c r="O22" s="141"/>
    </row>
    <row r="23" spans="2:15" ht="30.75" customHeight="1">
      <c r="B23" s="312" t="s">
        <v>171</v>
      </c>
      <c r="C23" s="313"/>
      <c r="D23" s="313"/>
      <c r="E23" s="314"/>
      <c r="F23" s="321" t="s">
        <v>172</v>
      </c>
      <c r="G23" s="321" t="s">
        <v>173</v>
      </c>
      <c r="H23" s="322" t="s">
        <v>174</v>
      </c>
      <c r="I23" s="323"/>
      <c r="J23" s="324"/>
      <c r="K23" s="322" t="s">
        <v>175</v>
      </c>
      <c r="L23" s="323"/>
      <c r="M23" s="323"/>
      <c r="N23" s="323"/>
      <c r="O23" s="324"/>
    </row>
    <row r="24" spans="2:15" ht="15.75" customHeight="1">
      <c r="B24" s="315"/>
      <c r="C24" s="316"/>
      <c r="D24" s="316"/>
      <c r="E24" s="317"/>
      <c r="F24" s="321"/>
      <c r="G24" s="321"/>
      <c r="H24" s="305" t="s">
        <v>316</v>
      </c>
      <c r="I24" s="306"/>
      <c r="J24" s="142" t="s">
        <v>18</v>
      </c>
      <c r="K24" s="305" t="s">
        <v>316</v>
      </c>
      <c r="L24" s="306"/>
      <c r="M24" s="142" t="s">
        <v>18</v>
      </c>
      <c r="N24" s="143" t="s">
        <v>176</v>
      </c>
      <c r="O24" s="142" t="s">
        <v>166</v>
      </c>
    </row>
    <row r="25" spans="2:15" ht="15" customHeight="1">
      <c r="B25" s="318"/>
      <c r="C25" s="319"/>
      <c r="D25" s="319"/>
      <c r="E25" s="320"/>
      <c r="F25" s="321"/>
      <c r="G25" s="321"/>
      <c r="H25" s="182">
        <f>+E8</f>
        <v>2017</v>
      </c>
      <c r="I25" s="183">
        <f>+F8</f>
        <v>2018</v>
      </c>
      <c r="J25" s="189" t="s">
        <v>325</v>
      </c>
      <c r="K25" s="185">
        <v>2017</v>
      </c>
      <c r="L25" s="185">
        <v>2018</v>
      </c>
      <c r="M25" s="189" t="s">
        <v>325</v>
      </c>
      <c r="N25" s="186">
        <v>2018</v>
      </c>
      <c r="O25" s="190">
        <v>2018</v>
      </c>
    </row>
    <row r="26" spans="1:27" s="144" customFormat="1" ht="14.25">
      <c r="A26" s="144">
        <v>1</v>
      </c>
      <c r="B26" s="309" t="s">
        <v>326</v>
      </c>
      <c r="C26" s="310"/>
      <c r="D26" s="310"/>
      <c r="E26" s="311"/>
      <c r="F26" s="145">
        <v>51011100</v>
      </c>
      <c r="G26" s="130" t="s">
        <v>346</v>
      </c>
      <c r="H26" s="146">
        <v>992.682</v>
      </c>
      <c r="I26" s="146">
        <v>1369.498</v>
      </c>
      <c r="J26" s="147">
        <v>0.37959386792547867</v>
      </c>
      <c r="K26" s="146">
        <v>4995.094139999999</v>
      </c>
      <c r="L26" s="146">
        <v>7896.05296</v>
      </c>
      <c r="M26" s="147">
        <v>0.5807615910117765</v>
      </c>
      <c r="N26" s="148">
        <v>0.2630577335955155</v>
      </c>
      <c r="O26" s="149">
        <v>0.8585695620914349</v>
      </c>
      <c r="P26" s="122"/>
      <c r="Q26" s="122"/>
      <c r="R26" s="122"/>
      <c r="S26" s="122"/>
      <c r="T26" s="122"/>
      <c r="U26" s="122"/>
      <c r="V26" s="122"/>
      <c r="W26" s="122"/>
      <c r="X26" s="122"/>
      <c r="Y26" s="122"/>
      <c r="Z26" s="122"/>
      <c r="AA26" s="122"/>
    </row>
    <row r="27" spans="2:27" s="144" customFormat="1" ht="14.25">
      <c r="B27" s="309" t="s">
        <v>327</v>
      </c>
      <c r="C27" s="310"/>
      <c r="D27" s="310"/>
      <c r="E27" s="311"/>
      <c r="F27" s="145">
        <v>2044290</v>
      </c>
      <c r="G27" s="130" t="s">
        <v>346</v>
      </c>
      <c r="H27" s="146">
        <v>1032.84129</v>
      </c>
      <c r="I27" s="146">
        <v>1107.70225</v>
      </c>
      <c r="J27" s="147">
        <v>0.07248060348168302</v>
      </c>
      <c r="K27" s="146">
        <v>6247.793239999999</v>
      </c>
      <c r="L27" s="146">
        <v>7339.57573</v>
      </c>
      <c r="M27" s="147">
        <v>0.174746898314452</v>
      </c>
      <c r="N27" s="148">
        <v>0.24451864328509404</v>
      </c>
      <c r="O27" s="149">
        <v>0.9999999999999999</v>
      </c>
      <c r="P27" s="122"/>
      <c r="Q27" s="122"/>
      <c r="R27" s="122"/>
      <c r="S27" s="122"/>
      <c r="T27" s="122"/>
      <c r="U27" s="122"/>
      <c r="V27" s="122"/>
      <c r="W27" s="122"/>
      <c r="X27" s="122"/>
      <c r="Y27" s="122"/>
      <c r="Z27" s="122"/>
      <c r="AA27" s="122"/>
    </row>
    <row r="28" spans="2:27" s="144" customFormat="1" ht="14.25">
      <c r="B28" s="309" t="s">
        <v>328</v>
      </c>
      <c r="C28" s="310"/>
      <c r="D28" s="310"/>
      <c r="E28" s="311"/>
      <c r="F28" s="145">
        <v>51052910</v>
      </c>
      <c r="G28" s="130" t="s">
        <v>346</v>
      </c>
      <c r="H28" s="146">
        <v>595.63</v>
      </c>
      <c r="I28" s="146">
        <v>669.787</v>
      </c>
      <c r="J28" s="147">
        <v>0.12450178802276587</v>
      </c>
      <c r="K28" s="146">
        <v>4125.5067500000005</v>
      </c>
      <c r="L28" s="146">
        <v>4982.2374500000005</v>
      </c>
      <c r="M28" s="147">
        <v>0.20766677935989317</v>
      </c>
      <c r="N28" s="148">
        <v>0.16598370077696395</v>
      </c>
      <c r="O28" s="149">
        <v>1</v>
      </c>
      <c r="P28" s="122"/>
      <c r="Q28" s="122"/>
      <c r="R28" s="122"/>
      <c r="S28" s="122"/>
      <c r="T28" s="122"/>
      <c r="U28" s="122"/>
      <c r="V28" s="122"/>
      <c r="W28" s="122"/>
      <c r="X28" s="122"/>
      <c r="Y28" s="122"/>
      <c r="Z28" s="122"/>
      <c r="AA28" s="122"/>
    </row>
    <row r="29" spans="2:27" s="144" customFormat="1" ht="14.25">
      <c r="B29" s="309" t="s">
        <v>329</v>
      </c>
      <c r="C29" s="310"/>
      <c r="D29" s="310"/>
      <c r="E29" s="311"/>
      <c r="F29" s="145">
        <v>2044300</v>
      </c>
      <c r="G29" s="130" t="s">
        <v>346</v>
      </c>
      <c r="H29" s="146">
        <v>173.95123999999998</v>
      </c>
      <c r="I29" s="146">
        <v>208.95179</v>
      </c>
      <c r="J29" s="147">
        <v>0.20120897097370508</v>
      </c>
      <c r="K29" s="146">
        <v>1109.04448</v>
      </c>
      <c r="L29" s="146">
        <v>1898.2896099999998</v>
      </c>
      <c r="M29" s="147">
        <v>0.7116442525371027</v>
      </c>
      <c r="N29" s="148">
        <v>0.06324169367203876</v>
      </c>
      <c r="O29" s="149">
        <v>0.9999999999999999</v>
      </c>
      <c r="P29" s="122"/>
      <c r="Q29" s="122"/>
      <c r="R29" s="122"/>
      <c r="S29" s="122"/>
      <c r="T29" s="122"/>
      <c r="U29" s="122"/>
      <c r="V29" s="122"/>
      <c r="W29" s="122"/>
      <c r="X29" s="122"/>
      <c r="Y29" s="122"/>
      <c r="Z29" s="122"/>
      <c r="AA29" s="122"/>
    </row>
    <row r="30" spans="2:27" s="144" customFormat="1" ht="14.25">
      <c r="B30" s="309" t="s">
        <v>330</v>
      </c>
      <c r="C30" s="310"/>
      <c r="D30" s="310"/>
      <c r="E30" s="311"/>
      <c r="F30" s="145">
        <v>2044220</v>
      </c>
      <c r="G30" s="130" t="s">
        <v>346</v>
      </c>
      <c r="H30" s="146">
        <v>300.4679599999999</v>
      </c>
      <c r="I30" s="146">
        <v>264.77172</v>
      </c>
      <c r="J30" s="147">
        <v>-0.1188021511511573</v>
      </c>
      <c r="K30" s="146">
        <v>1909.6562300000005</v>
      </c>
      <c r="L30" s="146">
        <v>1837.8530500000002</v>
      </c>
      <c r="M30" s="147">
        <v>-0.03760005537750651</v>
      </c>
      <c r="N30" s="148">
        <v>0.06122824409407275</v>
      </c>
      <c r="O30" s="149">
        <v>1.0000000000000002</v>
      </c>
      <c r="P30" s="122"/>
      <c r="Q30" s="122"/>
      <c r="R30" s="122"/>
      <c r="S30" s="122"/>
      <c r="T30" s="122"/>
      <c r="U30" s="122"/>
      <c r="V30" s="122"/>
      <c r="W30" s="122"/>
      <c r="X30" s="122"/>
      <c r="Y30" s="122"/>
      <c r="Z30" s="122"/>
      <c r="AA30" s="122"/>
    </row>
    <row r="31" spans="2:27" s="144" customFormat="1" ht="14.25">
      <c r="B31" s="309" t="s">
        <v>331</v>
      </c>
      <c r="C31" s="310"/>
      <c r="D31" s="310"/>
      <c r="E31" s="311"/>
      <c r="F31" s="145">
        <v>2044210</v>
      </c>
      <c r="G31" s="130" t="s">
        <v>346</v>
      </c>
      <c r="H31" s="146">
        <v>150.10613</v>
      </c>
      <c r="I31" s="146">
        <v>202.15594000000002</v>
      </c>
      <c r="J31" s="147">
        <v>0.34675339374880965</v>
      </c>
      <c r="K31" s="146">
        <v>1025.69976</v>
      </c>
      <c r="L31" s="146">
        <v>1403.21842</v>
      </c>
      <c r="M31" s="147">
        <v>0.36805961619801875</v>
      </c>
      <c r="N31" s="148">
        <v>0.04674835125531885</v>
      </c>
      <c r="O31" s="149">
        <v>1</v>
      </c>
      <c r="P31" s="122"/>
      <c r="Q31" s="122"/>
      <c r="R31" s="122"/>
      <c r="S31" s="122"/>
      <c r="T31" s="122"/>
      <c r="U31" s="122"/>
      <c r="V31" s="122"/>
      <c r="W31" s="122"/>
      <c r="X31" s="122"/>
      <c r="Y31" s="122"/>
      <c r="Z31" s="122"/>
      <c r="AA31" s="122"/>
    </row>
    <row r="32" spans="2:27" s="144" customFormat="1" ht="14.25">
      <c r="B32" s="309" t="s">
        <v>332</v>
      </c>
      <c r="C32" s="310"/>
      <c r="D32" s="310"/>
      <c r="E32" s="311"/>
      <c r="F32" s="145">
        <v>2043000</v>
      </c>
      <c r="G32" s="130" t="s">
        <v>346</v>
      </c>
      <c r="H32" s="146">
        <v>230.54846</v>
      </c>
      <c r="I32" s="146">
        <v>151.65254000000002</v>
      </c>
      <c r="J32" s="147">
        <v>-0.34220970289716957</v>
      </c>
      <c r="K32" s="146">
        <v>1166.49472</v>
      </c>
      <c r="L32" s="146">
        <v>852.23496</v>
      </c>
      <c r="M32" s="147">
        <v>-0.26940521428163855</v>
      </c>
      <c r="N32" s="148">
        <v>0.02839228639981979</v>
      </c>
      <c r="O32" s="149">
        <v>1</v>
      </c>
      <c r="P32" s="122"/>
      <c r="Q32" s="122"/>
      <c r="R32" s="122"/>
      <c r="S32" s="122"/>
      <c r="T32" s="122"/>
      <c r="U32" s="122"/>
      <c r="V32" s="122"/>
      <c r="W32" s="122"/>
      <c r="X32" s="122"/>
      <c r="Y32" s="122"/>
      <c r="Z32" s="122"/>
      <c r="AA32" s="122"/>
    </row>
    <row r="33" spans="2:27" s="144" customFormat="1" ht="14.25">
      <c r="B33" s="309" t="s">
        <v>333</v>
      </c>
      <c r="C33" s="310"/>
      <c r="D33" s="310"/>
      <c r="E33" s="311"/>
      <c r="F33" s="145">
        <v>23011020</v>
      </c>
      <c r="G33" s="130" t="s">
        <v>346</v>
      </c>
      <c r="H33" s="146">
        <v>72.6</v>
      </c>
      <c r="I33" s="146">
        <v>322.6</v>
      </c>
      <c r="J33" s="147">
        <v>3.443526170798899</v>
      </c>
      <c r="K33" s="146">
        <v>145.2</v>
      </c>
      <c r="L33" s="146">
        <v>777.3500600000001</v>
      </c>
      <c r="M33" s="147">
        <v>4.353650550964189</v>
      </c>
      <c r="N33" s="148">
        <v>0.02589748904038987</v>
      </c>
      <c r="O33" s="149">
        <v>1</v>
      </c>
      <c r="P33" s="122"/>
      <c r="Q33" s="122"/>
      <c r="R33" s="122"/>
      <c r="S33" s="122"/>
      <c r="T33" s="122"/>
      <c r="U33" s="122"/>
      <c r="V33" s="122"/>
      <c r="W33" s="122"/>
      <c r="X33" s="122"/>
      <c r="Y33" s="122"/>
      <c r="Z33" s="122"/>
      <c r="AA33" s="122"/>
    </row>
    <row r="34" spans="2:27" s="144" customFormat="1" ht="14.25">
      <c r="B34" s="309" t="s">
        <v>334</v>
      </c>
      <c r="C34" s="310"/>
      <c r="D34" s="310"/>
      <c r="E34" s="311"/>
      <c r="F34" s="145">
        <v>44079920</v>
      </c>
      <c r="G34" s="130" t="s">
        <v>347</v>
      </c>
      <c r="H34" s="146">
        <v>14318.870627</v>
      </c>
      <c r="I34" s="146">
        <v>1.3597476000000002</v>
      </c>
      <c r="J34" s="147">
        <v>-0.9999050380693129</v>
      </c>
      <c r="K34" s="146">
        <v>977.7968999999999</v>
      </c>
      <c r="L34" s="146">
        <v>741.45903</v>
      </c>
      <c r="M34" s="147">
        <v>-0.24170445825712883</v>
      </c>
      <c r="N34" s="148">
        <v>0.024701776061254954</v>
      </c>
      <c r="O34" s="149">
        <v>0.8276912296206191</v>
      </c>
      <c r="P34" s="122"/>
      <c r="Q34" s="122"/>
      <c r="R34" s="122"/>
      <c r="S34" s="122"/>
      <c r="T34" s="122"/>
      <c r="U34" s="122"/>
      <c r="V34" s="122"/>
      <c r="W34" s="122"/>
      <c r="X34" s="122"/>
      <c r="Y34" s="122"/>
      <c r="Z34" s="122"/>
      <c r="AA34" s="122"/>
    </row>
    <row r="35" spans="2:27" s="144" customFormat="1" ht="14.25">
      <c r="B35" s="309" t="s">
        <v>335</v>
      </c>
      <c r="C35" s="310"/>
      <c r="D35" s="310"/>
      <c r="E35" s="311"/>
      <c r="F35" s="145">
        <v>51012100</v>
      </c>
      <c r="G35" s="130" t="s">
        <v>346</v>
      </c>
      <c r="H35" s="146">
        <v>50.747</v>
      </c>
      <c r="I35" s="146">
        <v>143.211</v>
      </c>
      <c r="J35" s="147">
        <v>1.8220584468047374</v>
      </c>
      <c r="K35" s="146">
        <v>96.84244</v>
      </c>
      <c r="L35" s="146">
        <v>735.96682</v>
      </c>
      <c r="M35" s="147">
        <v>6.5996311121446345</v>
      </c>
      <c r="N35" s="148">
        <v>0.02451880257787667</v>
      </c>
      <c r="O35" s="149">
        <v>1</v>
      </c>
      <c r="P35" s="122"/>
      <c r="Q35" s="122"/>
      <c r="R35" s="122"/>
      <c r="S35" s="122"/>
      <c r="T35" s="122"/>
      <c r="U35" s="122"/>
      <c r="V35" s="122"/>
      <c r="W35" s="122"/>
      <c r="X35" s="122"/>
      <c r="Y35" s="122"/>
      <c r="Z35" s="122"/>
      <c r="AA35" s="122"/>
    </row>
    <row r="36" spans="2:27" s="144" customFormat="1" ht="14.25">
      <c r="B36" s="309" t="s">
        <v>336</v>
      </c>
      <c r="C36" s="310"/>
      <c r="D36" s="310"/>
      <c r="E36" s="311"/>
      <c r="F36" s="145">
        <v>41021000</v>
      </c>
      <c r="G36" s="130" t="s">
        <v>346</v>
      </c>
      <c r="H36" s="146">
        <v>283.5475</v>
      </c>
      <c r="I36" s="146">
        <v>363.1141</v>
      </c>
      <c r="J36" s="147">
        <v>0.2806111850748111</v>
      </c>
      <c r="K36" s="146">
        <v>349.69957</v>
      </c>
      <c r="L36" s="146">
        <v>569.6400500000001</v>
      </c>
      <c r="M36" s="147">
        <v>0.6289412366163335</v>
      </c>
      <c r="N36" s="148">
        <v>0.018977610874362238</v>
      </c>
      <c r="O36" s="149">
        <v>1</v>
      </c>
      <c r="P36" s="122"/>
      <c r="Q36" s="122"/>
      <c r="R36" s="122"/>
      <c r="S36" s="122"/>
      <c r="T36" s="122"/>
      <c r="U36" s="122"/>
      <c r="V36" s="122"/>
      <c r="W36" s="122"/>
      <c r="X36" s="122"/>
      <c r="Y36" s="122"/>
      <c r="Z36" s="122"/>
      <c r="AA36" s="122"/>
    </row>
    <row r="37" spans="2:27" s="144" customFormat="1" ht="14.25">
      <c r="B37" s="309" t="s">
        <v>337</v>
      </c>
      <c r="C37" s="310"/>
      <c r="D37" s="310"/>
      <c r="E37" s="311"/>
      <c r="F37" s="145">
        <v>51031000</v>
      </c>
      <c r="G37" s="130" t="s">
        <v>346</v>
      </c>
      <c r="H37" s="146">
        <v>78.602</v>
      </c>
      <c r="I37" s="146">
        <v>133.918</v>
      </c>
      <c r="J37" s="147">
        <v>0.7037479962341925</v>
      </c>
      <c r="K37" s="146">
        <v>229.3978</v>
      </c>
      <c r="L37" s="146">
        <v>398.35725</v>
      </c>
      <c r="M37" s="147">
        <v>0.7365347444482905</v>
      </c>
      <c r="N37" s="148">
        <v>0.013271308573687957</v>
      </c>
      <c r="O37" s="149">
        <v>1</v>
      </c>
      <c r="P37" s="122"/>
      <c r="Q37" s="122"/>
      <c r="R37" s="122"/>
      <c r="S37" s="122"/>
      <c r="T37" s="122"/>
      <c r="U37" s="122"/>
      <c r="V37" s="122"/>
      <c r="W37" s="122"/>
      <c r="X37" s="122"/>
      <c r="Y37" s="122"/>
      <c r="Z37" s="122"/>
      <c r="AA37" s="122"/>
    </row>
    <row r="38" spans="2:27" s="144" customFormat="1" ht="14.25">
      <c r="B38" s="309" t="s">
        <v>338</v>
      </c>
      <c r="C38" s="310"/>
      <c r="D38" s="310"/>
      <c r="E38" s="311"/>
      <c r="F38" s="145">
        <v>2044230</v>
      </c>
      <c r="G38" s="130" t="s">
        <v>346</v>
      </c>
      <c r="H38" s="146">
        <v>60.535309999999996</v>
      </c>
      <c r="I38" s="146">
        <v>48.81769000000001</v>
      </c>
      <c r="J38" s="147">
        <v>-0.19356669685841177</v>
      </c>
      <c r="K38" s="146">
        <v>325.53062000000006</v>
      </c>
      <c r="L38" s="146">
        <v>376.74844</v>
      </c>
      <c r="M38" s="147">
        <v>0.1573364127773908</v>
      </c>
      <c r="N38" s="148">
        <v>0.01255140907287507</v>
      </c>
      <c r="O38" s="149">
        <v>1</v>
      </c>
      <c r="P38" s="122"/>
      <c r="Q38" s="122"/>
      <c r="R38" s="122"/>
      <c r="S38" s="122"/>
      <c r="T38" s="122"/>
      <c r="U38" s="122"/>
      <c r="V38" s="122"/>
      <c r="W38" s="122"/>
      <c r="X38" s="122"/>
      <c r="Y38" s="122"/>
      <c r="Z38" s="122"/>
      <c r="AA38" s="122"/>
    </row>
    <row r="39" spans="2:27" s="144" customFormat="1" ht="14.25">
      <c r="B39" s="309" t="s">
        <v>339</v>
      </c>
      <c r="C39" s="310"/>
      <c r="D39" s="310"/>
      <c r="E39" s="311"/>
      <c r="F39" s="145">
        <v>5040090</v>
      </c>
      <c r="G39" s="130" t="s">
        <v>346</v>
      </c>
      <c r="H39" s="146">
        <v>0</v>
      </c>
      <c r="I39" s="146">
        <v>24.00074</v>
      </c>
      <c r="J39" s="147" t="s">
        <v>348</v>
      </c>
      <c r="K39" s="146">
        <v>0</v>
      </c>
      <c r="L39" s="146">
        <v>75.80302999999999</v>
      </c>
      <c r="M39" s="147" t="s">
        <v>348</v>
      </c>
      <c r="N39" s="148">
        <v>0.0025253849451730205</v>
      </c>
      <c r="O39" s="149">
        <v>0.07708711007786422</v>
      </c>
      <c r="P39" s="122"/>
      <c r="Q39" s="122"/>
      <c r="R39" s="122"/>
      <c r="S39" s="122"/>
      <c r="T39" s="122"/>
      <c r="U39" s="122"/>
      <c r="V39" s="122"/>
      <c r="W39" s="122"/>
      <c r="X39" s="122"/>
      <c r="Y39" s="122"/>
      <c r="Z39" s="122"/>
      <c r="AA39" s="122"/>
    </row>
    <row r="40" spans="1:27" s="144" customFormat="1" ht="14.25">
      <c r="A40" s="144">
        <v>2</v>
      </c>
      <c r="B40" s="309" t="s">
        <v>340</v>
      </c>
      <c r="C40" s="310"/>
      <c r="D40" s="310"/>
      <c r="E40" s="311"/>
      <c r="F40" s="145">
        <v>2069000</v>
      </c>
      <c r="G40" s="130" t="s">
        <v>346</v>
      </c>
      <c r="H40" s="146">
        <v>82.25112</v>
      </c>
      <c r="I40" s="146">
        <v>33.63276</v>
      </c>
      <c r="J40" s="147">
        <v>-0.5910966318756511</v>
      </c>
      <c r="K40" s="146">
        <v>219.98237000000003</v>
      </c>
      <c r="L40" s="146">
        <v>53.64031</v>
      </c>
      <c r="M40" s="147">
        <v>-0.7561608687096153</v>
      </c>
      <c r="N40" s="148">
        <v>0.0017870318815542577</v>
      </c>
      <c r="O40" s="149">
        <v>1</v>
      </c>
      <c r="P40" s="122"/>
      <c r="Q40" s="122"/>
      <c r="R40" s="122"/>
      <c r="S40" s="122"/>
      <c r="T40" s="122"/>
      <c r="U40" s="122"/>
      <c r="V40" s="122"/>
      <c r="W40" s="122"/>
      <c r="X40" s="122"/>
      <c r="Y40" s="122"/>
      <c r="Z40" s="122"/>
      <c r="AA40" s="122"/>
    </row>
    <row r="41" spans="1:27" s="144" customFormat="1" ht="14.25">
      <c r="A41" s="144">
        <v>3</v>
      </c>
      <c r="B41" s="309" t="s">
        <v>341</v>
      </c>
      <c r="C41" s="310"/>
      <c r="D41" s="310"/>
      <c r="E41" s="311"/>
      <c r="F41" s="145">
        <v>5040020</v>
      </c>
      <c r="G41" s="130" t="s">
        <v>346</v>
      </c>
      <c r="H41" s="146">
        <v>24</v>
      </c>
      <c r="I41" s="146">
        <v>11.3</v>
      </c>
      <c r="J41" s="147">
        <v>-0.5291666666666667</v>
      </c>
      <c r="K41" s="146">
        <v>68.37432000000001</v>
      </c>
      <c r="L41" s="146">
        <v>32.895849999999996</v>
      </c>
      <c r="M41" s="147">
        <v>-0.51888589166225</v>
      </c>
      <c r="N41" s="148">
        <v>0.0010959282808176653</v>
      </c>
      <c r="O41" s="149">
        <v>0.04755069304844031</v>
      </c>
      <c r="P41" s="122"/>
      <c r="Q41" s="122"/>
      <c r="R41" s="122"/>
      <c r="S41" s="122"/>
      <c r="T41" s="122"/>
      <c r="U41" s="122"/>
      <c r="V41" s="122"/>
      <c r="W41" s="122"/>
      <c r="X41" s="122"/>
      <c r="Y41" s="122"/>
      <c r="Z41" s="122"/>
      <c r="AA41" s="122"/>
    </row>
    <row r="42" spans="2:27" s="144" customFormat="1" ht="14.25">
      <c r="B42" s="309" t="s">
        <v>342</v>
      </c>
      <c r="C42" s="310"/>
      <c r="D42" s="310"/>
      <c r="E42" s="311"/>
      <c r="F42" s="145">
        <v>15029000</v>
      </c>
      <c r="G42" s="130" t="s">
        <v>346</v>
      </c>
      <c r="H42" s="146">
        <v>3.3</v>
      </c>
      <c r="I42" s="146">
        <v>5.09</v>
      </c>
      <c r="J42" s="147">
        <v>0.5424242424242425</v>
      </c>
      <c r="K42" s="146">
        <v>13.96418</v>
      </c>
      <c r="L42" s="146">
        <v>20.213729999999998</v>
      </c>
      <c r="M42" s="147">
        <v>0.44754149545479915</v>
      </c>
      <c r="N42" s="148">
        <v>0.0006734222817714838</v>
      </c>
      <c r="O42" s="149">
        <v>0.9659268965062452</v>
      </c>
      <c r="P42" s="122"/>
      <c r="Q42" s="122"/>
      <c r="R42" s="122"/>
      <c r="S42" s="122"/>
      <c r="T42" s="122"/>
      <c r="U42" s="122"/>
      <c r="V42" s="122"/>
      <c r="W42" s="122"/>
      <c r="X42" s="122"/>
      <c r="Y42" s="122"/>
      <c r="Z42" s="122"/>
      <c r="AA42" s="122"/>
    </row>
    <row r="43" spans="2:27" s="144" customFormat="1" ht="14.25">
      <c r="B43" s="309" t="s">
        <v>343</v>
      </c>
      <c r="C43" s="310"/>
      <c r="D43" s="310"/>
      <c r="E43" s="311"/>
      <c r="F43" s="145">
        <v>6031930</v>
      </c>
      <c r="G43" s="130" t="s">
        <v>346</v>
      </c>
      <c r="H43" s="146">
        <v>0.33</v>
      </c>
      <c r="I43" s="146">
        <v>0.5</v>
      </c>
      <c r="J43" s="147">
        <v>0.515151515151515</v>
      </c>
      <c r="K43" s="146">
        <v>10.85517</v>
      </c>
      <c r="L43" s="146">
        <v>8.792</v>
      </c>
      <c r="M43" s="147">
        <v>-0.19006335230125365</v>
      </c>
      <c r="N43" s="148">
        <v>0.00029290629197752647</v>
      </c>
      <c r="O43" s="149">
        <v>0.0185176448386488</v>
      </c>
      <c r="P43" s="122"/>
      <c r="Q43" s="122"/>
      <c r="R43" s="122"/>
      <c r="S43" s="122"/>
      <c r="T43" s="122"/>
      <c r="U43" s="122"/>
      <c r="V43" s="122"/>
      <c r="W43" s="122"/>
      <c r="X43" s="122"/>
      <c r="Y43" s="122"/>
      <c r="Z43" s="122"/>
      <c r="AA43" s="122"/>
    </row>
    <row r="44" spans="2:27" s="144" customFormat="1" ht="14.25">
      <c r="B44" s="309" t="s">
        <v>344</v>
      </c>
      <c r="C44" s="310"/>
      <c r="D44" s="310"/>
      <c r="E44" s="311"/>
      <c r="F44" s="145">
        <v>2062100</v>
      </c>
      <c r="G44" s="130" t="s">
        <v>346</v>
      </c>
      <c r="H44" s="146">
        <v>0</v>
      </c>
      <c r="I44" s="146">
        <v>0.6</v>
      </c>
      <c r="J44" s="147" t="s">
        <v>348</v>
      </c>
      <c r="K44" s="146">
        <v>0</v>
      </c>
      <c r="L44" s="146">
        <v>3.94884</v>
      </c>
      <c r="M44" s="147" t="s">
        <v>348</v>
      </c>
      <c r="N44" s="148">
        <v>0.0001315559692916897</v>
      </c>
      <c r="O44" s="149">
        <v>0.005739100111300034</v>
      </c>
      <c r="P44" s="122"/>
      <c r="Q44" s="122"/>
      <c r="R44" s="122"/>
      <c r="S44" s="122"/>
      <c r="T44" s="122"/>
      <c r="U44" s="122"/>
      <c r="V44" s="122"/>
      <c r="W44" s="122"/>
      <c r="X44" s="122"/>
      <c r="Y44" s="122"/>
      <c r="Z44" s="122"/>
      <c r="AA44" s="122"/>
    </row>
    <row r="45" spans="2:27" s="144" customFormat="1" ht="14.25">
      <c r="B45" s="309" t="s">
        <v>345</v>
      </c>
      <c r="C45" s="310"/>
      <c r="D45" s="310"/>
      <c r="E45" s="311"/>
      <c r="F45" s="145">
        <v>15121110</v>
      </c>
      <c r="G45" s="130" t="s">
        <v>346</v>
      </c>
      <c r="H45" s="146">
        <v>0</v>
      </c>
      <c r="I45" s="146">
        <v>0.75</v>
      </c>
      <c r="J45" s="147" t="s">
        <v>348</v>
      </c>
      <c r="K45" s="146">
        <v>0</v>
      </c>
      <c r="L45" s="146">
        <v>2.025</v>
      </c>
      <c r="M45" s="147" t="s">
        <v>348</v>
      </c>
      <c r="N45" s="148">
        <v>6.746306201711683E-05</v>
      </c>
      <c r="O45" s="149">
        <v>1</v>
      </c>
      <c r="P45" s="122"/>
      <c r="Q45" s="122"/>
      <c r="R45" s="122"/>
      <c r="S45" s="122"/>
      <c r="T45" s="122"/>
      <c r="U45" s="122"/>
      <c r="V45" s="122"/>
      <c r="W45" s="122"/>
      <c r="X45" s="122"/>
      <c r="Y45" s="122"/>
      <c r="Z45" s="122"/>
      <c r="AA45" s="122"/>
    </row>
    <row r="46" spans="2:27" s="144" customFormat="1" ht="14.25">
      <c r="B46" s="309" t="s">
        <v>6</v>
      </c>
      <c r="C46" s="310"/>
      <c r="D46" s="310"/>
      <c r="E46" s="311"/>
      <c r="F46" s="145"/>
      <c r="G46" s="150"/>
      <c r="H46" s="131"/>
      <c r="I46" s="131"/>
      <c r="J46" s="147"/>
      <c r="K46" s="146">
        <v>642.745730000006</v>
      </c>
      <c r="L46" s="146">
        <v>10.12327999999252</v>
      </c>
      <c r="M46" s="147">
        <v>-0.9842499459311967</v>
      </c>
      <c r="N46" s="148">
        <v>0.00033725800812648576</v>
      </c>
      <c r="O46" s="149"/>
      <c r="P46" s="122"/>
      <c r="Q46" s="122"/>
      <c r="R46" s="122"/>
      <c r="S46" s="122"/>
      <c r="T46" s="122"/>
      <c r="U46" s="122"/>
      <c r="V46" s="122"/>
      <c r="W46" s="122"/>
      <c r="X46" s="122"/>
      <c r="Y46" s="122"/>
      <c r="Z46" s="122"/>
      <c r="AA46" s="122"/>
    </row>
    <row r="47" spans="2:28" s="121" customFormat="1" ht="14.25">
      <c r="B47" s="325" t="s">
        <v>17</v>
      </c>
      <c r="C47" s="326"/>
      <c r="D47" s="326"/>
      <c r="E47" s="327"/>
      <c r="F47" s="151"/>
      <c r="G47" s="151"/>
      <c r="H47" s="151"/>
      <c r="I47" s="152"/>
      <c r="J47" s="152"/>
      <c r="K47" s="187">
        <v>23659.678420000004</v>
      </c>
      <c r="L47" s="187">
        <v>30016.425870000003</v>
      </c>
      <c r="M47" s="184">
        <v>0.2686742962924852</v>
      </c>
      <c r="N47" s="188">
        <v>0.9999999999999998</v>
      </c>
      <c r="O47" s="153"/>
      <c r="P47" s="122"/>
      <c r="Q47" s="122"/>
      <c r="R47" s="122"/>
      <c r="S47" s="122"/>
      <c r="T47" s="122"/>
      <c r="U47" s="122"/>
      <c r="V47" s="122"/>
      <c r="W47" s="122"/>
      <c r="X47" s="122"/>
      <c r="Y47" s="122"/>
      <c r="Z47" s="122"/>
      <c r="AA47" s="122"/>
      <c r="AB47" s="122"/>
    </row>
    <row r="48" spans="2:13" ht="14.25">
      <c r="B48" s="154" t="s">
        <v>177</v>
      </c>
      <c r="I48" s="122"/>
      <c r="J48" s="122"/>
      <c r="L48" s="122"/>
      <c r="M48" s="122"/>
    </row>
    <row r="49" spans="2:15" ht="14.25">
      <c r="B49" s="328" t="s">
        <v>169</v>
      </c>
      <c r="C49" s="328"/>
      <c r="D49" s="328"/>
      <c r="E49" s="328"/>
      <c r="F49" s="328"/>
      <c r="G49" s="328"/>
      <c r="H49" s="328"/>
      <c r="I49" s="328"/>
      <c r="J49" s="328"/>
      <c r="K49" s="328"/>
      <c r="L49" s="328"/>
      <c r="M49" s="328"/>
      <c r="N49" s="328"/>
      <c r="O49" s="328"/>
    </row>
    <row r="50" spans="9:23" ht="12.75" customHeight="1" hidden="1">
      <c r="I50" s="123">
        <v>9.975</v>
      </c>
      <c r="J50" s="123">
        <v>6.633</v>
      </c>
      <c r="T50" s="123"/>
      <c r="U50" s="123"/>
      <c r="V50" s="123"/>
      <c r="W50" s="123"/>
    </row>
    <row r="51" spans="9:23" ht="12.75" customHeight="1" hidden="1">
      <c r="I51" s="123">
        <v>14.6</v>
      </c>
      <c r="J51" s="123">
        <v>11.586</v>
      </c>
      <c r="L51" s="123">
        <v>13885795.104380004</v>
      </c>
      <c r="M51" s="123">
        <v>13967325.44455</v>
      </c>
      <c r="T51" s="123"/>
      <c r="U51" s="123"/>
      <c r="V51" s="123"/>
      <c r="W51" s="123"/>
    </row>
    <row r="52" spans="9:22" ht="12.75" customHeight="1" hidden="1">
      <c r="I52" s="123">
        <v>0</v>
      </c>
      <c r="J52" s="123">
        <v>0</v>
      </c>
      <c r="T52" s="123"/>
      <c r="V52" s="123"/>
    </row>
    <row r="54" spans="21:23" ht="14.25">
      <c r="U54" s="123"/>
      <c r="W54" s="123"/>
    </row>
    <row r="55" spans="12:22" ht="12.75" customHeight="1" hidden="1">
      <c r="L55" s="123">
        <v>13885795.104380004</v>
      </c>
      <c r="M55" s="123">
        <v>13967325.44455</v>
      </c>
      <c r="T55" s="123"/>
      <c r="V55" s="123"/>
    </row>
    <row r="57" spans="21:23" ht="14.25">
      <c r="U57" s="123"/>
      <c r="W57" s="123"/>
    </row>
    <row r="58" spans="21:23" ht="14.25">
      <c r="U58" s="123"/>
      <c r="W58" s="123"/>
    </row>
    <row r="62" spans="21:23" ht="14.25">
      <c r="U62" s="123"/>
      <c r="W62" s="123"/>
    </row>
    <row r="65" spans="21:23" ht="14.25">
      <c r="U65" s="123"/>
      <c r="W65" s="123"/>
    </row>
    <row r="66" spans="21:23" ht="14.25">
      <c r="U66" s="123"/>
      <c r="W66" s="123"/>
    </row>
    <row r="67" spans="21:23" ht="14.25">
      <c r="U67" s="123"/>
      <c r="W67" s="123"/>
    </row>
    <row r="68" spans="21:23" ht="14.25">
      <c r="U68" s="123"/>
      <c r="W68" s="123"/>
    </row>
    <row r="69" ht="14.25">
      <c r="W69" s="123"/>
    </row>
    <row r="71" spans="21:23" ht="14.25">
      <c r="U71" s="123"/>
      <c r="W71" s="123"/>
    </row>
    <row r="72" spans="21:23" ht="14.25">
      <c r="U72" s="123"/>
      <c r="W72" s="123"/>
    </row>
    <row r="73" spans="21:23" ht="14.25">
      <c r="U73" s="123"/>
      <c r="W73" s="123"/>
    </row>
    <row r="74" spans="21:23" ht="14.25">
      <c r="U74" s="123"/>
      <c r="W74" s="123"/>
    </row>
    <row r="77" spans="21:23" ht="14.25">
      <c r="U77" s="123"/>
      <c r="W77" s="123"/>
    </row>
    <row r="78" spans="21:23" ht="14.25">
      <c r="U78" s="123"/>
      <c r="W78" s="123"/>
    </row>
    <row r="79" ht="14.25">
      <c r="W79" s="123"/>
    </row>
    <row r="81" spans="21:23" ht="14.25">
      <c r="U81" s="123"/>
      <c r="W81" s="123"/>
    </row>
    <row r="82" ht="14.25">
      <c r="W82" s="123"/>
    </row>
    <row r="83" spans="21:23" ht="14.25">
      <c r="U83" s="123"/>
      <c r="W83" s="123"/>
    </row>
    <row r="84" spans="21:23" ht="14.25">
      <c r="U84" s="123"/>
      <c r="W84" s="123"/>
    </row>
    <row r="85" spans="21:23" ht="14.25">
      <c r="U85" s="123"/>
      <c r="W85" s="123"/>
    </row>
    <row r="86" spans="21:23" ht="14.25">
      <c r="U86" s="123"/>
      <c r="W86" s="123"/>
    </row>
    <row r="87" spans="21:23" ht="14.25">
      <c r="U87" s="123"/>
      <c r="W87" s="123"/>
    </row>
    <row r="88" spans="21:23" ht="14.25">
      <c r="U88" s="123"/>
      <c r="W88" s="123"/>
    </row>
    <row r="89" ht="14.25">
      <c r="W89" s="123"/>
    </row>
    <row r="91" ht="14.25">
      <c r="W91" s="123"/>
    </row>
    <row r="93" spans="21:23" ht="14.25">
      <c r="U93" s="123"/>
      <c r="W93" s="123"/>
    </row>
  </sheetData>
  <sheetProtection/>
  <mergeCells count="36">
    <mergeCell ref="B45:E45"/>
    <mergeCell ref="B46:E46"/>
    <mergeCell ref="B47:E47"/>
    <mergeCell ref="B49:O49"/>
    <mergeCell ref="B26:E26"/>
    <mergeCell ref="B27:E27"/>
    <mergeCell ref="B28:E28"/>
    <mergeCell ref="B29:E29"/>
    <mergeCell ref="B30:E30"/>
    <mergeCell ref="B31:E31"/>
    <mergeCell ref="B40:E40"/>
    <mergeCell ref="B41:E41"/>
    <mergeCell ref="B42:E42"/>
    <mergeCell ref="B43:E43"/>
    <mergeCell ref="B32:E32"/>
    <mergeCell ref="B33:E33"/>
    <mergeCell ref="B34:E34"/>
    <mergeCell ref="B35:E35"/>
    <mergeCell ref="B36:E36"/>
    <mergeCell ref="B37:E37"/>
    <mergeCell ref="B44:E44"/>
    <mergeCell ref="B23:E25"/>
    <mergeCell ref="F23:F25"/>
    <mergeCell ref="G23:G25"/>
    <mergeCell ref="H23:J23"/>
    <mergeCell ref="K23:O23"/>
    <mergeCell ref="H24:I24"/>
    <mergeCell ref="K24:L24"/>
    <mergeCell ref="B38:E38"/>
    <mergeCell ref="B39:E39"/>
    <mergeCell ref="B3:O4"/>
    <mergeCell ref="B7:B8"/>
    <mergeCell ref="C7:C8"/>
    <mergeCell ref="D7:D8"/>
    <mergeCell ref="E7:F7"/>
    <mergeCell ref="B9:B18"/>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alignWithMargins="0">
    <oddHeader>&amp;R&amp;12Región de Magallanes</oddHeader>
  </headerFooter>
  <rowBreaks count="1" manualBreakCount="1">
    <brk id="49" min="1" max="14" man="1"/>
  </rowBreaks>
</worksheet>
</file>

<file path=xl/worksheets/sheet8.xml><?xml version="1.0" encoding="utf-8"?>
<worksheet xmlns="http://schemas.openxmlformats.org/spreadsheetml/2006/main" xmlns:r="http://schemas.openxmlformats.org/officeDocument/2006/relationships">
  <dimension ref="A1:E18"/>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65</v>
      </c>
    </row>
    <row r="2" ht="15.75" customHeight="1">
      <c r="A2" s="1"/>
    </row>
    <row r="3" ht="15.75" customHeight="1"/>
    <row r="4" spans="1:5" ht="21" customHeight="1">
      <c r="A4" s="337" t="s">
        <v>133</v>
      </c>
      <c r="B4" s="337"/>
      <c r="D4" s="333" t="s">
        <v>140</v>
      </c>
      <c r="E4" s="334"/>
    </row>
    <row r="5" spans="1:5" ht="15.75" customHeight="1">
      <c r="A5" s="331" t="s">
        <v>66</v>
      </c>
      <c r="B5" s="332"/>
      <c r="D5" s="331" t="s">
        <v>66</v>
      </c>
      <c r="E5" s="332"/>
    </row>
    <row r="6" spans="1:5" ht="15.75" customHeight="1">
      <c r="A6" s="329" t="s">
        <v>132</v>
      </c>
      <c r="B6" s="330"/>
      <c r="D6" s="329" t="s">
        <v>137</v>
      </c>
      <c r="E6" s="330"/>
    </row>
    <row r="7" spans="1:5" ht="15.75" customHeight="1">
      <c r="A7" s="329" t="s">
        <v>129</v>
      </c>
      <c r="B7" s="330"/>
      <c r="D7" s="329" t="s">
        <v>138</v>
      </c>
      <c r="E7" s="330"/>
    </row>
    <row r="8" spans="1:5" ht="15.75" customHeight="1">
      <c r="A8" s="329" t="s">
        <v>130</v>
      </c>
      <c r="B8" s="330"/>
      <c r="D8" s="329" t="s">
        <v>139</v>
      </c>
      <c r="E8" s="330"/>
    </row>
    <row r="9" spans="1:2" ht="15.75" customHeight="1">
      <c r="A9" s="329" t="s">
        <v>131</v>
      </c>
      <c r="B9" s="330"/>
    </row>
    <row r="10" spans="1:2" ht="15.75" customHeight="1">
      <c r="A10" s="229"/>
      <c r="B10" s="229"/>
    </row>
    <row r="11" spans="4:5" ht="15.75" customHeight="1">
      <c r="D11" s="333" t="s">
        <v>141</v>
      </c>
      <c r="E11" s="334"/>
    </row>
    <row r="12" spans="1:5" ht="21" customHeight="1">
      <c r="A12" s="335" t="s">
        <v>136</v>
      </c>
      <c r="B12" s="336"/>
      <c r="D12" s="331" t="s">
        <v>66</v>
      </c>
      <c r="E12" s="332"/>
    </row>
    <row r="13" spans="1:5" ht="15.75" customHeight="1">
      <c r="A13" s="331" t="s">
        <v>66</v>
      </c>
      <c r="B13" s="332"/>
      <c r="D13" s="329" t="s">
        <v>142</v>
      </c>
      <c r="E13" s="330"/>
    </row>
    <row r="14" spans="1:5" ht="15.75" customHeight="1">
      <c r="A14" s="329" t="s">
        <v>134</v>
      </c>
      <c r="B14" s="330"/>
      <c r="D14" s="329" t="s">
        <v>143</v>
      </c>
      <c r="E14" s="330"/>
    </row>
    <row r="15" spans="1:2" ht="15.75" customHeight="1">
      <c r="A15" s="329" t="s">
        <v>135</v>
      </c>
      <c r="B15" s="330"/>
    </row>
    <row r="16" spans="1:2" ht="15.75" customHeight="1">
      <c r="A16" s="229"/>
      <c r="B16" s="229"/>
    </row>
    <row r="17" spans="1:5" ht="15.75" customHeight="1">
      <c r="A17" s="295" t="s">
        <v>273</v>
      </c>
      <c r="B17" s="295"/>
      <c r="C17" s="295"/>
      <c r="D17" s="295"/>
      <c r="E17" s="295"/>
    </row>
    <row r="18" spans="1:5" ht="15.75" customHeight="1">
      <c r="A18" s="295"/>
      <c r="B18" s="295"/>
      <c r="C18" s="295"/>
      <c r="D18" s="295"/>
      <c r="E18" s="295"/>
    </row>
  </sheetData>
  <sheetProtection/>
  <mergeCells count="20">
    <mergeCell ref="A12:B12"/>
    <mergeCell ref="A13:B13"/>
    <mergeCell ref="A14:B14"/>
    <mergeCell ref="A15:B15"/>
    <mergeCell ref="D4:E4"/>
    <mergeCell ref="A4:B4"/>
    <mergeCell ref="A5:B5"/>
    <mergeCell ref="A6:B6"/>
    <mergeCell ref="A7:B7"/>
    <mergeCell ref="A8:B8"/>
    <mergeCell ref="D13:E13"/>
    <mergeCell ref="D14:E14"/>
    <mergeCell ref="A17:E18"/>
    <mergeCell ref="D5:E5"/>
    <mergeCell ref="D6:E6"/>
    <mergeCell ref="D7:E7"/>
    <mergeCell ref="D8:E8"/>
    <mergeCell ref="D11:E11"/>
    <mergeCell ref="D12:E12"/>
    <mergeCell ref="A9:B9"/>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Magallanes</oddHeader>
  </headerFooter>
</worksheet>
</file>

<file path=xl/worksheets/sheet9.xml><?xml version="1.0" encoding="utf-8"?>
<worksheet xmlns="http://schemas.openxmlformats.org/spreadsheetml/2006/main" xmlns:r="http://schemas.openxmlformats.org/officeDocument/2006/relationships">
  <dimension ref="A1:G23"/>
  <sheetViews>
    <sheetView view="pageBreakPreview" zoomScale="90" zoomScaleSheetLayoutView="90" zoomScalePageLayoutView="0" workbookViewId="0" topLeftCell="A1">
      <selection activeCell="D30" sqref="D30"/>
    </sheetView>
  </sheetViews>
  <sheetFormatPr defaultColWidth="11.421875" defaultRowHeight="15"/>
  <cols>
    <col min="1" max="1" width="41.00390625" style="192" customWidth="1"/>
    <col min="2" max="2" width="22.421875" style="192" customWidth="1"/>
    <col min="3" max="3" width="7.140625" style="192" customWidth="1"/>
    <col min="4" max="4" width="45.421875" style="192" customWidth="1"/>
    <col min="5" max="5" width="34.421875" style="192" customWidth="1"/>
    <col min="6" max="6" width="30.00390625" style="192" customWidth="1"/>
    <col min="7" max="16384" width="11.421875" style="192" customWidth="1"/>
  </cols>
  <sheetData>
    <row r="1" ht="21">
      <c r="A1" s="191" t="s">
        <v>60</v>
      </c>
    </row>
    <row r="2" spans="3:7" ht="21">
      <c r="C2" s="191"/>
      <c r="D2" s="191"/>
      <c r="E2" s="191"/>
      <c r="F2" s="191"/>
      <c r="G2" s="191"/>
    </row>
    <row r="3" spans="1:7" ht="21">
      <c r="A3" s="232" t="s">
        <v>7</v>
      </c>
      <c r="B3" s="232" t="s">
        <v>45</v>
      </c>
      <c r="C3" s="191"/>
      <c r="D3" s="232" t="s">
        <v>12</v>
      </c>
      <c r="E3" s="232" t="s">
        <v>46</v>
      </c>
      <c r="F3" s="232" t="s">
        <v>45</v>
      </c>
      <c r="G3" s="191"/>
    </row>
    <row r="4" spans="1:7" ht="21">
      <c r="A4" s="193" t="s">
        <v>151</v>
      </c>
      <c r="B4" s="233" t="s">
        <v>75</v>
      </c>
      <c r="D4" s="193" t="s">
        <v>144</v>
      </c>
      <c r="E4" s="193" t="s">
        <v>134</v>
      </c>
      <c r="F4" s="233" t="s">
        <v>43</v>
      </c>
      <c r="G4" s="191"/>
    </row>
    <row r="5" spans="1:7" ht="21">
      <c r="A5" s="193" t="s">
        <v>152</v>
      </c>
      <c r="B5" s="233" t="s">
        <v>82</v>
      </c>
      <c r="D5" s="193" t="s">
        <v>259</v>
      </c>
      <c r="E5" s="193" t="s">
        <v>145</v>
      </c>
      <c r="F5" s="233" t="s">
        <v>75</v>
      </c>
      <c r="G5" s="191"/>
    </row>
    <row r="6" spans="1:7" ht="21">
      <c r="A6" s="194"/>
      <c r="B6" s="194"/>
      <c r="D6" s="193" t="s">
        <v>146</v>
      </c>
      <c r="E6" s="193" t="s">
        <v>129</v>
      </c>
      <c r="F6" s="233" t="s">
        <v>43</v>
      </c>
      <c r="G6" s="191"/>
    </row>
    <row r="7" spans="1:7" ht="21">
      <c r="A7" s="232" t="s">
        <v>8</v>
      </c>
      <c r="B7" s="232" t="s">
        <v>45</v>
      </c>
      <c r="D7" s="193" t="s">
        <v>147</v>
      </c>
      <c r="E7" s="193" t="s">
        <v>130</v>
      </c>
      <c r="F7" s="233" t="s">
        <v>75</v>
      </c>
      <c r="G7" s="191"/>
    </row>
    <row r="8" spans="1:6" ht="21">
      <c r="A8" s="195" t="s">
        <v>280</v>
      </c>
      <c r="B8" s="233" t="s">
        <v>43</v>
      </c>
      <c r="D8" s="193" t="s">
        <v>148</v>
      </c>
      <c r="E8" s="193" t="s">
        <v>131</v>
      </c>
      <c r="F8" s="233" t="s">
        <v>43</v>
      </c>
    </row>
    <row r="9" spans="1:6" ht="21">
      <c r="A9" s="195" t="s">
        <v>281</v>
      </c>
      <c r="B9" s="233" t="s">
        <v>282</v>
      </c>
      <c r="D9" s="193" t="s">
        <v>255</v>
      </c>
      <c r="E9" s="193" t="s">
        <v>132</v>
      </c>
      <c r="F9" s="233" t="s">
        <v>256</v>
      </c>
    </row>
    <row r="10" spans="1:6" ht="21">
      <c r="A10" s="195" t="s">
        <v>237</v>
      </c>
      <c r="B10" s="233" t="s">
        <v>283</v>
      </c>
      <c r="D10" s="193" t="s">
        <v>149</v>
      </c>
      <c r="E10" s="193" t="s">
        <v>137</v>
      </c>
      <c r="F10" s="233" t="s">
        <v>260</v>
      </c>
    </row>
    <row r="11" spans="1:6" ht="21">
      <c r="A11" s="194"/>
      <c r="B11" s="194"/>
      <c r="D11" s="193" t="s">
        <v>150</v>
      </c>
      <c r="E11" s="193" t="s">
        <v>138</v>
      </c>
      <c r="F11" s="233" t="s">
        <v>238</v>
      </c>
    </row>
    <row r="12" spans="1:6" ht="21">
      <c r="A12" s="339" t="s">
        <v>9</v>
      </c>
      <c r="B12" s="340"/>
      <c r="D12" s="193" t="s">
        <v>257</v>
      </c>
      <c r="E12" s="193" t="s">
        <v>139</v>
      </c>
      <c r="F12" s="233" t="s">
        <v>75</v>
      </c>
    </row>
    <row r="13" spans="1:6" ht="21">
      <c r="A13" s="342" t="s">
        <v>284</v>
      </c>
      <c r="B13" s="343"/>
      <c r="D13" s="193" t="s">
        <v>258</v>
      </c>
      <c r="E13" s="193" t="s">
        <v>142</v>
      </c>
      <c r="F13" s="233" t="s">
        <v>82</v>
      </c>
    </row>
    <row r="14" spans="4:6" ht="21">
      <c r="D14" s="194"/>
      <c r="E14" s="194"/>
      <c r="F14" s="194"/>
    </row>
    <row r="15" spans="1:7" ht="21">
      <c r="A15" s="232" t="s">
        <v>10</v>
      </c>
      <c r="B15" s="232" t="s">
        <v>44</v>
      </c>
      <c r="D15" s="194"/>
      <c r="E15" s="194"/>
      <c r="F15" s="194"/>
      <c r="G15" s="196"/>
    </row>
    <row r="16" spans="1:7" ht="21">
      <c r="A16" s="193" t="s">
        <v>285</v>
      </c>
      <c r="B16" s="193" t="s">
        <v>127</v>
      </c>
      <c r="D16" s="194"/>
      <c r="E16" s="194"/>
      <c r="F16" s="194"/>
      <c r="G16" s="196"/>
    </row>
    <row r="17" spans="1:7" ht="21">
      <c r="A17" s="193" t="s">
        <v>286</v>
      </c>
      <c r="B17" s="193" t="s">
        <v>126</v>
      </c>
      <c r="D17" s="194"/>
      <c r="E17" s="194"/>
      <c r="F17" s="194"/>
      <c r="G17" s="196"/>
    </row>
    <row r="18" spans="1:7" ht="21">
      <c r="A18" s="193" t="s">
        <v>287</v>
      </c>
      <c r="B18" s="193" t="s">
        <v>125</v>
      </c>
      <c r="D18" s="194"/>
      <c r="E18" s="194"/>
      <c r="F18" s="194"/>
      <c r="G18" s="196"/>
    </row>
    <row r="19" spans="1:7" ht="21">
      <c r="A19" s="193" t="s">
        <v>288</v>
      </c>
      <c r="B19" s="193" t="s">
        <v>128</v>
      </c>
      <c r="D19" s="194"/>
      <c r="E19" s="194"/>
      <c r="F19" s="194"/>
      <c r="G19" s="196"/>
    </row>
    <row r="20" spans="4:7" ht="21">
      <c r="D20" s="194"/>
      <c r="E20" s="194"/>
      <c r="F20" s="194"/>
      <c r="G20" s="196"/>
    </row>
    <row r="21" spans="1:7" ht="21">
      <c r="A21" s="341" t="s">
        <v>11</v>
      </c>
      <c r="B21" s="341"/>
      <c r="D21" s="194"/>
      <c r="E21" s="194"/>
      <c r="F21" s="194"/>
      <c r="G21" s="196"/>
    </row>
    <row r="22" spans="1:6" ht="21" customHeight="1">
      <c r="A22" s="344" t="s">
        <v>289</v>
      </c>
      <c r="B22" s="344"/>
      <c r="C22" s="231"/>
      <c r="D22" s="231"/>
      <c r="E22" s="231"/>
      <c r="F22" s="231"/>
    </row>
    <row r="23" spans="1:6" ht="21">
      <c r="A23" s="338" t="s">
        <v>162</v>
      </c>
      <c r="B23" s="338"/>
      <c r="C23" s="338"/>
      <c r="D23" s="338"/>
      <c r="E23" s="338"/>
      <c r="F23" s="338"/>
    </row>
  </sheetData>
  <sheetProtection/>
  <mergeCells count="5">
    <mergeCell ref="A23:F23"/>
    <mergeCell ref="A12:B12"/>
    <mergeCell ref="A21:B21"/>
    <mergeCell ref="A13:B13"/>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Magallanes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2018-05-10T14:39:41Z</cp:lastPrinted>
  <dcterms:created xsi:type="dcterms:W3CDTF">2013-06-10T19:00:49Z</dcterms:created>
  <dcterms:modified xsi:type="dcterms:W3CDTF">2018-05-10T14:47:07Z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