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1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<sst xmlns="http://schemas.openxmlformats.org/spreadsheetml/2006/main" count="265" uniqueCount="162">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</sst>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7" t="str">
        <f>Datos!G22</f>
        <v>Diciembre</v>
      </c>
      <c r="F8" s="4">
        <f>Datos!I22</f>
        <v>2017</v>
      </c>
      <c r="G8" s="4"/>
      <c r="H8" s="3"/>
      <c r="I8" s="3"/>
      <c r="J8" s="4" t="str">
        <f>Datos!D22</f>
        <v>Miércoles</v>
      </c>
      <c r="K8" s="4">
        <f>Datos!E22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7" t="s">
        <v>42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8" t="s">
        <v>0</v>
      </c>
      <c r="C13" s="148"/>
      <c r="D13" s="149" t="s">
        <v>0</v>
      </c>
      <c r="E13" s="149"/>
      <c r="F13" s="149"/>
      <c r="G13" s="149"/>
      <c r="H13" s="149"/>
      <c r="I13" s="149"/>
      <c r="J13" s="150" t="s">
        <v>1</v>
      </c>
      <c r="K13" s="150"/>
    </row>
    <row r="14" spans="1:11" ht="15.75">
      <c r="A14" s="8"/>
      <c r="B14" s="151" t="s">
        <v>2</v>
      </c>
      <c r="C14" s="151"/>
      <c r="D14" s="152" t="s">
        <v>3</v>
      </c>
      <c r="E14" s="152"/>
      <c r="F14" s="152"/>
      <c r="G14" s="152"/>
      <c r="H14" s="152"/>
      <c r="I14" s="152"/>
      <c r="J14" s="153" t="s">
        <v>4</v>
      </c>
      <c r="K14" s="15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8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66"/>
      <c r="C17" s="95"/>
      <c r="D17" s="68"/>
      <c r="E17" s="89"/>
      <c r="F17" s="23"/>
      <c r="G17" s="89"/>
      <c r="H17" s="89"/>
      <c r="I17" s="90"/>
      <c r="J17" s="28"/>
      <c r="K17" s="25"/>
      <c r="L17"/>
      <c r="M17"/>
      <c r="N17"/>
      <c r="O17"/>
    </row>
    <row r="18" spans="1:15" ht="19.5" customHeight="1">
      <c r="A18" s="111" t="s">
        <v>101</v>
      </c>
      <c r="B18" s="112"/>
      <c r="C18" s="113"/>
      <c r="D18" s="114"/>
      <c r="E18" s="115"/>
      <c r="F18" s="116"/>
      <c r="G18" s="115"/>
      <c r="H18" s="115"/>
      <c r="I18" s="117"/>
      <c r="J18" s="118"/>
      <c r="K18" s="119"/>
      <c r="L18"/>
      <c r="M18"/>
      <c r="N18"/>
      <c r="O18"/>
    </row>
    <row r="19" spans="1:15" ht="19.5" customHeight="1">
      <c r="A19" s="16" t="s">
        <v>14</v>
      </c>
      <c r="B19" s="66"/>
      <c r="C19" s="95"/>
      <c r="D19" s="68"/>
      <c r="E19" s="23"/>
      <c r="F19" s="23"/>
      <c r="G19" s="89"/>
      <c r="H19" s="89"/>
      <c r="I19" s="90"/>
      <c r="J19" s="28"/>
      <c r="K19" s="25"/>
      <c r="L19"/>
      <c r="M19"/>
      <c r="N19"/>
      <c r="O19"/>
    </row>
    <row r="20" spans="1:15" ht="19.5" customHeight="1">
      <c r="A20" s="111" t="s">
        <v>102</v>
      </c>
      <c r="B20" s="112"/>
      <c r="C20" s="116"/>
      <c r="D20" s="114"/>
      <c r="E20" s="129"/>
      <c r="F20" s="116"/>
      <c r="G20" s="130"/>
      <c r="H20" s="130"/>
      <c r="I20" s="131"/>
      <c r="J20" s="118"/>
      <c r="K20" s="119"/>
      <c r="L20"/>
      <c r="M20"/>
      <c r="N20"/>
      <c r="O20"/>
    </row>
    <row r="21" spans="1:15" ht="19.5" customHeight="1">
      <c r="A21" s="16" t="s">
        <v>41</v>
      </c>
      <c r="B21" s="66"/>
      <c r="C21" s="23"/>
      <c r="D21" s="68"/>
      <c r="E21" s="132"/>
      <c r="F21" s="23"/>
      <c r="G21" s="133"/>
      <c r="H21" s="133"/>
      <c r="I21" s="134"/>
      <c r="J21" s="28"/>
      <c r="K21" s="25"/>
      <c r="L21"/>
      <c r="M21"/>
      <c r="N21"/>
      <c r="O21"/>
    </row>
    <row r="22" spans="1:15" ht="19.5" customHeight="1">
      <c r="A22" s="111" t="s">
        <v>15</v>
      </c>
      <c r="B22" s="112">
        <f>Datos!E3</f>
        <v>392.25</v>
      </c>
      <c r="C22" s="116">
        <f>B26+'Primas SRW'!B8</f>
        <v>481.75</v>
      </c>
      <c r="D22" s="114">
        <f>Datos!I3</f>
        <v>399</v>
      </c>
      <c r="E22" s="130">
        <f>D26+'Primas HRW'!B9</f>
        <v>661.25</v>
      </c>
      <c r="F22" s="130"/>
      <c r="G22" s="130">
        <f>D26+'Primas HRW'!D9</f>
        <v>691.25</v>
      </c>
      <c r="H22" s="130">
        <f>D26+'Primas HRW'!E9</f>
        <v>601.25</v>
      </c>
      <c r="I22" s="131">
        <f>D26+'Primas HRW'!F9</f>
        <v>551.25</v>
      </c>
      <c r="J22" s="118">
        <f>Datos!M3</f>
        <v>336.75</v>
      </c>
      <c r="K22" s="119">
        <f>J26+'Primas maíz'!B8</f>
        <v>397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75</v>
      </c>
      <c r="B24" s="72"/>
      <c r="C24" s="109">
        <f>B26+'Primas SRW'!B10</f>
        <v>486.75</v>
      </c>
      <c r="D24" s="73"/>
      <c r="E24" s="135">
        <f>D26+'Primas HRW'!B11</f>
        <v>661.25</v>
      </c>
      <c r="F24" s="135"/>
      <c r="G24" s="135">
        <f>D26+'Primas HRW'!D11</f>
        <v>676.25</v>
      </c>
      <c r="H24" s="135">
        <f>D26+'Primas HRW'!E11</f>
        <v>586.25</v>
      </c>
      <c r="I24" s="136">
        <f>D26+'Primas HRW'!F11</f>
        <v>536.25</v>
      </c>
      <c r="J24" s="110"/>
      <c r="K24" s="72">
        <f>J26+'Primas maíz'!B10</f>
        <v>397</v>
      </c>
      <c r="L24"/>
      <c r="M24"/>
      <c r="N24"/>
      <c r="O24"/>
    </row>
    <row r="25" spans="1:15" ht="19.5" customHeight="1">
      <c r="A25" s="111" t="s">
        <v>76</v>
      </c>
      <c r="B25" s="120"/>
      <c r="C25" s="121">
        <f>B26+'Primas SRW'!B11</f>
        <v>486.75</v>
      </c>
      <c r="D25" s="122"/>
      <c r="E25" s="141">
        <f>D26+'Primas HRW'!B12</f>
        <v>661.25</v>
      </c>
      <c r="F25" s="141"/>
      <c r="G25" s="141">
        <f>D26+'Primas HRW'!D12</f>
        <v>676.25</v>
      </c>
      <c r="H25" s="141">
        <f>D26+'Primas HRW'!E12</f>
        <v>586.25</v>
      </c>
      <c r="I25" s="142">
        <f>D26+'Primas HRW'!F12</f>
        <v>536.25</v>
      </c>
      <c r="J25" s="123"/>
      <c r="K25" s="120">
        <f>J26+'Primas maíz'!B11</f>
        <v>399</v>
      </c>
      <c r="L25"/>
      <c r="M25"/>
      <c r="N25"/>
      <c r="O25"/>
    </row>
    <row r="26" spans="1:15" ht="19.5" customHeight="1">
      <c r="A26" s="16" t="s">
        <v>11</v>
      </c>
      <c r="B26" s="66">
        <f>Datos!E4</f>
        <v>416.75</v>
      </c>
      <c r="C26" s="67">
        <f>B26+'Primas SRW'!B12</f>
        <v>486.75</v>
      </c>
      <c r="D26" s="68">
        <f>Datos!I4</f>
        <v>416.25</v>
      </c>
      <c r="E26" s="132">
        <f>D26+'Primas HRW'!B13</f>
        <v>661.25</v>
      </c>
      <c r="F26" s="132"/>
      <c r="G26" s="132">
        <f>D26+'Primas HRW'!D13</f>
        <v>676.25</v>
      </c>
      <c r="H26" s="132">
        <f>D26+'Primas HRW'!E13</f>
        <v>586.25</v>
      </c>
      <c r="I26" s="143">
        <f>D26+'Primas HRW'!F13</f>
        <v>536.25</v>
      </c>
      <c r="J26" s="28">
        <f>Datos!M4</f>
        <v>349</v>
      </c>
      <c r="K26" s="66">
        <f>J26+'Primas maíz'!B12</f>
        <v>400</v>
      </c>
      <c r="L26"/>
      <c r="M26"/>
      <c r="N26"/>
      <c r="O26"/>
    </row>
    <row r="27" spans="1:15" ht="19.5" customHeight="1">
      <c r="A27" s="111" t="s">
        <v>99</v>
      </c>
      <c r="B27" s="112"/>
      <c r="C27" s="124"/>
      <c r="D27" s="114"/>
      <c r="E27" s="124"/>
      <c r="F27" s="124"/>
      <c r="G27" s="124"/>
      <c r="H27" s="124"/>
      <c r="I27" s="125"/>
      <c r="J27" s="118"/>
      <c r="K27" s="112">
        <f>J30+'Primas maíz'!B13</f>
        <v>405.5</v>
      </c>
      <c r="L27"/>
      <c r="M27"/>
      <c r="N27"/>
      <c r="O27"/>
    </row>
    <row r="28" spans="1:15" ht="19.5" customHeight="1">
      <c r="A28" s="16" t="s">
        <v>12</v>
      </c>
      <c r="B28" s="66">
        <f>Datos!E5</f>
        <v>429.25</v>
      </c>
      <c r="C28" s="23"/>
      <c r="D28" s="68">
        <f>Datos!I5</f>
        <v>429.25</v>
      </c>
      <c r="E28" s="23"/>
      <c r="F28" s="23"/>
      <c r="G28" s="23"/>
      <c r="H28" s="23"/>
      <c r="I28" s="26"/>
      <c r="J28" s="28">
        <f>Datos!M5</f>
        <v>357.25</v>
      </c>
      <c r="K28" s="25">
        <f>J30+'Primas maíz'!B14</f>
        <v>405.5</v>
      </c>
      <c r="L28"/>
      <c r="M28"/>
      <c r="N28"/>
      <c r="O28"/>
    </row>
    <row r="29" spans="1:15" ht="19.5" customHeight="1">
      <c r="A29" s="111" t="s">
        <v>100</v>
      </c>
      <c r="B29" s="112"/>
      <c r="C29" s="116"/>
      <c r="D29" s="114"/>
      <c r="E29" s="116"/>
      <c r="F29" s="116"/>
      <c r="G29" s="116"/>
      <c r="H29" s="116"/>
      <c r="I29" s="126"/>
      <c r="J29" s="118"/>
      <c r="K29" s="119">
        <f>J30+'Primas maíz'!B15</f>
        <v>405.5</v>
      </c>
      <c r="L29"/>
      <c r="M29"/>
      <c r="N29"/>
      <c r="O29"/>
    </row>
    <row r="30" spans="1:15" ht="19.5" customHeight="1">
      <c r="A30" s="16" t="s">
        <v>13</v>
      </c>
      <c r="B30" s="66">
        <f>Datos!E6</f>
        <v>442.5</v>
      </c>
      <c r="C30" s="67"/>
      <c r="D30" s="68">
        <f>Datos!I6</f>
        <v>445.25</v>
      </c>
      <c r="E30" s="67"/>
      <c r="F30" s="67"/>
      <c r="G30" s="67"/>
      <c r="H30" s="67"/>
      <c r="I30" s="69"/>
      <c r="J30" s="28">
        <f>Datos!M6</f>
        <v>365.5</v>
      </c>
      <c r="K30" s="66">
        <f>J30+'Primas maíz'!B16</f>
        <v>405.5</v>
      </c>
      <c r="L30"/>
      <c r="M30"/>
      <c r="N30"/>
      <c r="O30"/>
    </row>
    <row r="31" spans="1:15" ht="19.5" customHeight="1">
      <c r="A31" s="111" t="s">
        <v>101</v>
      </c>
      <c r="B31" s="112"/>
      <c r="C31" s="124"/>
      <c r="D31" s="114"/>
      <c r="E31" s="124"/>
      <c r="F31" s="124"/>
      <c r="G31" s="124"/>
      <c r="H31" s="124"/>
      <c r="I31" s="125"/>
      <c r="J31" s="118"/>
      <c r="K31" s="112"/>
      <c r="L31"/>
      <c r="M31"/>
      <c r="N31"/>
      <c r="O31"/>
    </row>
    <row r="32" spans="1:15" ht="19.5" customHeight="1">
      <c r="A32" s="16" t="s">
        <v>14</v>
      </c>
      <c r="B32" s="66">
        <f>Datos!E7</f>
        <v>455.75</v>
      </c>
      <c r="C32" s="67"/>
      <c r="D32" s="68">
        <f>Datos!I7</f>
        <v>459.5</v>
      </c>
      <c r="E32" s="67"/>
      <c r="F32" s="67"/>
      <c r="G32" s="67"/>
      <c r="H32" s="67"/>
      <c r="I32" s="69"/>
      <c r="J32" s="28">
        <f>Datos!M7</f>
        <v>372.5</v>
      </c>
      <c r="K32" s="66"/>
      <c r="L32"/>
      <c r="M32"/>
      <c r="N32"/>
      <c r="O32"/>
    </row>
    <row r="33" spans="1:15" ht="19.5" customHeight="1">
      <c r="A33" s="111" t="s">
        <v>15</v>
      </c>
      <c r="B33" s="120">
        <f>Datos!E8</f>
        <v>473.5</v>
      </c>
      <c r="C33" s="116"/>
      <c r="D33" s="127">
        <f>Datos!I8</f>
        <v>481.75</v>
      </c>
      <c r="E33" s="116"/>
      <c r="F33" s="116"/>
      <c r="G33" s="116"/>
      <c r="H33" s="116"/>
      <c r="I33" s="126"/>
      <c r="J33" s="118">
        <f>Datos!M8</f>
        <v>381.25</v>
      </c>
      <c r="K33" s="11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11" t="s">
        <v>11</v>
      </c>
      <c r="B35" s="120">
        <f>Datos!E9</f>
        <v>487.25</v>
      </c>
      <c r="C35" s="116"/>
      <c r="D35" s="127">
        <f>Datos!I9</f>
        <v>497</v>
      </c>
      <c r="E35" s="119"/>
      <c r="F35" s="119"/>
      <c r="G35" s="119"/>
      <c r="H35" s="119"/>
      <c r="I35" s="116"/>
      <c r="J35" s="127">
        <f>Datos!M9</f>
        <v>391.25</v>
      </c>
      <c r="K35" s="119"/>
      <c r="L35"/>
      <c r="M35"/>
      <c r="N35"/>
      <c r="O35"/>
    </row>
    <row r="36" spans="1:15" ht="19.5" customHeight="1">
      <c r="A36" s="16" t="s">
        <v>12</v>
      </c>
      <c r="B36" s="27">
        <f>Datos!E10</f>
        <v>495</v>
      </c>
      <c r="C36" s="23"/>
      <c r="D36" s="24">
        <f>Datos!I10</f>
        <v>507.5</v>
      </c>
      <c r="E36" s="25"/>
      <c r="F36" s="25"/>
      <c r="G36" s="25"/>
      <c r="H36" s="25"/>
      <c r="I36" s="23"/>
      <c r="J36" s="24">
        <f>Datos!M10</f>
        <v>397.75</v>
      </c>
      <c r="K36" s="25"/>
      <c r="L36"/>
      <c r="M36"/>
      <c r="N36"/>
      <c r="O36"/>
    </row>
    <row r="37" spans="1:15" ht="19.5" customHeight="1">
      <c r="A37" s="111" t="s">
        <v>13</v>
      </c>
      <c r="B37" s="120">
        <f>Datos!E11</f>
        <v>502</v>
      </c>
      <c r="C37" s="116"/>
      <c r="D37" s="127">
        <f>Datos!I11</f>
        <v>511.5</v>
      </c>
      <c r="E37" s="119"/>
      <c r="F37" s="119"/>
      <c r="G37" s="119"/>
      <c r="H37" s="119"/>
      <c r="I37" s="116"/>
      <c r="J37" s="127">
        <f>Datos!M11</f>
        <v>403</v>
      </c>
      <c r="K37" s="119"/>
      <c r="L37"/>
      <c r="M37"/>
      <c r="N37"/>
      <c r="O37"/>
    </row>
    <row r="38" spans="1:15" ht="19.5" customHeight="1">
      <c r="A38" s="16" t="s">
        <v>14</v>
      </c>
      <c r="B38" s="27">
        <f>Datos!E12</f>
        <v>512.25</v>
      </c>
      <c r="C38" s="23"/>
      <c r="D38" s="24">
        <f>Datos!I12</f>
        <v>519</v>
      </c>
      <c r="E38" s="25"/>
      <c r="F38" s="25"/>
      <c r="G38" s="25"/>
      <c r="H38" s="25"/>
      <c r="I38" s="23"/>
      <c r="J38" s="24">
        <f>Datos!M12</f>
        <v>402</v>
      </c>
      <c r="K38" s="25"/>
      <c r="L38"/>
      <c r="M38"/>
      <c r="N38"/>
      <c r="O38"/>
    </row>
    <row r="39" spans="1:15" ht="19.5" customHeight="1">
      <c r="A39" s="111" t="s">
        <v>15</v>
      </c>
      <c r="B39" s="120">
        <f>Datos!E13</f>
        <v>528.75</v>
      </c>
      <c r="C39" s="116"/>
      <c r="D39" s="127">
        <f>Datos!I13</f>
        <v>536.75</v>
      </c>
      <c r="E39" s="119"/>
      <c r="F39" s="119"/>
      <c r="G39" s="119"/>
      <c r="H39" s="119"/>
      <c r="I39" s="116"/>
      <c r="J39" s="127">
        <f>Datos!M13</f>
        <v>405</v>
      </c>
      <c r="K39" s="11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11" t="s">
        <v>11</v>
      </c>
      <c r="B41" s="120">
        <f>Datos!E14</f>
        <v>533.5</v>
      </c>
      <c r="C41" s="116"/>
      <c r="D41" s="127">
        <f>Datos!I14</f>
        <v>536.75</v>
      </c>
      <c r="E41" s="119"/>
      <c r="F41" s="119"/>
      <c r="G41" s="119"/>
      <c r="H41" s="119"/>
      <c r="I41" s="116"/>
      <c r="J41" s="127"/>
      <c r="K41" s="119"/>
      <c r="L41"/>
      <c r="M41"/>
      <c r="N41"/>
      <c r="O41"/>
    </row>
    <row r="42" spans="1:15" ht="19.5" customHeight="1">
      <c r="A42" s="16" t="s">
        <v>12</v>
      </c>
      <c r="B42" s="27">
        <f>Datos!E15</f>
        <v>533.5</v>
      </c>
      <c r="C42" s="23"/>
      <c r="D42" s="24">
        <f>Datos!I15</f>
        <v>536.75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11" t="s">
        <v>13</v>
      </c>
      <c r="B43" s="120">
        <f>Datos!E16</f>
        <v>533.25</v>
      </c>
      <c r="C43" s="116"/>
      <c r="D43" s="127">
        <f>Datos!I16</f>
        <v>536.75</v>
      </c>
      <c r="E43" s="119"/>
      <c r="F43" s="119"/>
      <c r="G43" s="119"/>
      <c r="H43" s="119"/>
      <c r="I43" s="116"/>
      <c r="J43" s="127">
        <f>Datos!M14</f>
        <v>418</v>
      </c>
      <c r="K43" s="11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11" t="s">
        <v>15</v>
      </c>
      <c r="B45" s="120"/>
      <c r="C45" s="116"/>
      <c r="D45" s="127"/>
      <c r="E45" s="119"/>
      <c r="F45" s="119"/>
      <c r="G45" s="119"/>
      <c r="H45" s="119"/>
      <c r="I45" s="116"/>
      <c r="J45" s="127">
        <f>Datos!M15</f>
        <v>410.25</v>
      </c>
      <c r="K45" s="119"/>
      <c r="L45"/>
      <c r="M45"/>
      <c r="N45"/>
      <c r="O45"/>
    </row>
    <row r="46" spans="1:15" ht="19.5" customHeight="1">
      <c r="A46" s="5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/>
      <c r="M46"/>
      <c r="N46"/>
      <c r="O46"/>
    </row>
    <row r="47" spans="1:15" ht="19.5" customHeight="1">
      <c r="A47" s="30" t="s">
        <v>149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/>
      <c r="M47"/>
      <c r="N47"/>
      <c r="O47" s="29"/>
    </row>
    <row r="48" spans="1:15" ht="19.5" customHeight="1">
      <c r="A48" s="33" t="s">
        <v>16</v>
      </c>
      <c r="L48"/>
      <c r="M48"/>
      <c r="N48"/>
      <c r="O48" s="29"/>
    </row>
    <row r="49" spans="1:15" ht="19.5" customHeight="1">
      <c r="A49" s="41" t="s">
        <v>18</v>
      </c>
      <c r="B49" s="42">
        <v>0.36744</v>
      </c>
      <c r="D49" s="41" t="s">
        <v>19</v>
      </c>
      <c r="E49" s="1">
        <v>0.39368</v>
      </c>
      <c r="L49"/>
      <c r="M49"/>
      <c r="N49"/>
      <c r="O49" s="29"/>
    </row>
    <row r="50" spans="1:15" ht="19.5" customHeight="1">
      <c r="A50" s="32" t="s">
        <v>17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/>
      <c r="M50"/>
      <c r="N50"/>
      <c r="O50" s="29"/>
    </row>
    <row r="51" ht="19.5" customHeight="1"/>
    <row r="52" spans="1:2" ht="19.5" customHeight="1">
      <c r="A52" s="36"/>
      <c r="B52" s="34"/>
    </row>
    <row r="53" spans="1:2" ht="19.5" customHeight="1">
      <c r="A53" s="39"/>
      <c r="B53" s="35"/>
    </row>
    <row r="54" spans="1:2" ht="19.5" customHeight="1">
      <c r="A54" s="39"/>
      <c r="B54" s="35"/>
    </row>
    <row r="55" spans="1:2" ht="15">
      <c r="A55" s="39"/>
      <c r="B55" s="37"/>
    </row>
    <row r="56" spans="1:2" ht="15">
      <c r="A56" s="38"/>
      <c r="B56" s="37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8"/>
      <c r="B1" s="98"/>
      <c r="C1" s="98"/>
      <c r="D1" s="98"/>
      <c r="E1" s="98"/>
      <c r="F1" s="2"/>
      <c r="G1" s="2"/>
      <c r="H1" s="2"/>
      <c r="I1" s="2"/>
      <c r="J1" s="2"/>
      <c r="K1" s="2"/>
    </row>
    <row r="2" spans="1:11" ht="18">
      <c r="A2" s="98"/>
      <c r="B2" s="98"/>
      <c r="C2" s="98"/>
      <c r="D2" s="98"/>
      <c r="E2" s="98"/>
      <c r="F2" s="2"/>
      <c r="G2" s="2"/>
      <c r="H2" s="2"/>
      <c r="I2" s="2"/>
      <c r="J2" s="2"/>
      <c r="K2" s="2"/>
    </row>
    <row r="3" spans="1:11" ht="18">
      <c r="A3" s="98"/>
      <c r="B3" s="98"/>
      <c r="C3" s="98"/>
      <c r="D3" s="98"/>
      <c r="E3" s="98"/>
      <c r="F3" s="2"/>
      <c r="G3" s="2"/>
      <c r="H3" s="2"/>
      <c r="I3" s="2"/>
      <c r="J3" s="2"/>
      <c r="K3" s="2"/>
    </row>
    <row r="4" spans="1:11" ht="18">
      <c r="A4" s="98"/>
      <c r="B4" s="98"/>
      <c r="C4" s="98"/>
      <c r="D4" s="98"/>
      <c r="E4" s="98"/>
      <c r="F4" s="2"/>
      <c r="G4" s="2"/>
      <c r="H4" s="2"/>
      <c r="I4" s="2"/>
      <c r="J4" s="2"/>
      <c r="K4" s="2"/>
    </row>
    <row r="5" spans="1:11" ht="20.25" customHeight="1">
      <c r="A5" s="99"/>
      <c r="B5" s="99"/>
      <c r="C5" s="99"/>
      <c r="D5" s="99"/>
      <c r="E5" s="99"/>
      <c r="F5" s="3"/>
      <c r="G5" s="3"/>
      <c r="H5" s="3"/>
      <c r="I5" s="3"/>
      <c r="J5" s="3"/>
      <c r="K5" s="3"/>
    </row>
    <row r="6" spans="1:11" ht="21" customHeight="1">
      <c r="A6" s="99"/>
      <c r="B6" s="99"/>
      <c r="C6" s="99"/>
      <c r="D6" s="99"/>
      <c r="E6" s="99"/>
      <c r="F6" s="3"/>
      <c r="G6" s="3"/>
      <c r="H6" s="3"/>
      <c r="I6" s="3"/>
      <c r="J6" s="3"/>
      <c r="K6" s="3"/>
    </row>
    <row r="7" spans="1:11" ht="15.75">
      <c r="A7" s="100"/>
      <c r="B7" s="100"/>
      <c r="C7" s="100"/>
      <c r="D7" s="100"/>
      <c r="E7" s="101" t="str">
        <f>Datos!G22</f>
        <v>Diciembre</v>
      </c>
      <c r="F7" s="3">
        <f>Datos!I22</f>
        <v>2017</v>
      </c>
      <c r="G7" s="3"/>
      <c r="H7" s="3"/>
      <c r="I7" s="3"/>
      <c r="J7" s="4" t="str">
        <f>Datos!D22</f>
        <v>Miércoles</v>
      </c>
      <c r="K7" s="3">
        <f>Datos!E22</f>
        <v>13</v>
      </c>
    </row>
    <row r="8" spans="1:11" ht="6" customHeight="1">
      <c r="A8" s="99"/>
      <c r="B8" s="99"/>
      <c r="C8" s="99"/>
      <c r="D8" s="99"/>
      <c r="E8" s="3"/>
      <c r="F8" s="3"/>
      <c r="G8" s="3"/>
      <c r="H8" s="3"/>
      <c r="I8" s="3"/>
      <c r="J8" s="3"/>
      <c r="K8" s="3"/>
    </row>
    <row r="9" spans="1:11" ht="15.75">
      <c r="A9" s="147" t="s">
        <v>138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8" t="s">
        <v>0</v>
      </c>
      <c r="C11" s="148"/>
      <c r="D11" s="149" t="s">
        <v>0</v>
      </c>
      <c r="E11" s="149"/>
      <c r="F11" s="149"/>
      <c r="G11" s="149"/>
      <c r="H11" s="149"/>
      <c r="I11" s="149"/>
      <c r="J11" s="150" t="s">
        <v>1</v>
      </c>
      <c r="K11" s="150"/>
    </row>
    <row r="12" spans="1:11" ht="15.75">
      <c r="A12" s="8"/>
      <c r="B12" s="151" t="s">
        <v>2</v>
      </c>
      <c r="C12" s="151"/>
      <c r="D12" s="152" t="s">
        <v>3</v>
      </c>
      <c r="E12" s="152"/>
      <c r="F12" s="152"/>
      <c r="G12" s="152"/>
      <c r="H12" s="152"/>
      <c r="I12" s="152"/>
      <c r="J12" s="153" t="s">
        <v>4</v>
      </c>
      <c r="K12" s="15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2" t="s">
        <v>13</v>
      </c>
      <c r="B15" s="77"/>
      <c r="C15" s="106"/>
      <c r="D15" s="93"/>
      <c r="E15" s="79"/>
      <c r="F15" s="79"/>
      <c r="G15" s="79"/>
      <c r="H15" s="79"/>
      <c r="I15" s="80"/>
      <c r="J15" s="93"/>
      <c r="K15" s="77"/>
    </row>
    <row r="16" spans="1:11" ht="19.5" customHeight="1">
      <c r="A16" s="71" t="s">
        <v>101</v>
      </c>
      <c r="B16" s="72"/>
      <c r="C16" s="74"/>
      <c r="D16" s="75"/>
      <c r="E16" s="64"/>
      <c r="F16" s="64"/>
      <c r="G16" s="64"/>
      <c r="H16" s="64"/>
      <c r="I16" s="65"/>
      <c r="J16" s="75"/>
      <c r="K16" s="62"/>
    </row>
    <row r="17" spans="1:11" ht="19.5" customHeight="1">
      <c r="A17" s="92" t="s">
        <v>14</v>
      </c>
      <c r="B17" s="77"/>
      <c r="C17" s="106"/>
      <c r="D17" s="93">
        <f>IF(BUSHEL!D19&gt;0,BUSHEL!D19*TONELADA!$B$46,"")</f>
      </c>
      <c r="E17" s="79"/>
      <c r="F17" s="79"/>
      <c r="G17" s="79"/>
      <c r="H17" s="79"/>
      <c r="I17" s="80"/>
      <c r="J17" s="93"/>
      <c r="K17" s="77"/>
    </row>
    <row r="18" spans="1:11" ht="19.5" customHeight="1">
      <c r="A18" s="61" t="s">
        <v>102</v>
      </c>
      <c r="B18" s="62"/>
      <c r="C18" s="74"/>
      <c r="D18" s="63"/>
      <c r="E18" s="64"/>
      <c r="F18" s="64"/>
      <c r="G18" s="64"/>
      <c r="H18" s="64"/>
      <c r="I18" s="65"/>
      <c r="J18" s="63"/>
      <c r="K18" s="62"/>
    </row>
    <row r="19" spans="1:11" ht="19.5" customHeight="1">
      <c r="A19" s="92" t="s">
        <v>41</v>
      </c>
      <c r="B19" s="77"/>
      <c r="C19" s="106"/>
      <c r="D19" s="93"/>
      <c r="E19" s="79"/>
      <c r="F19" s="79"/>
      <c r="G19" s="79"/>
      <c r="H19" s="79"/>
      <c r="I19" s="80"/>
      <c r="J19" s="93"/>
      <c r="K19" s="77"/>
    </row>
    <row r="20" spans="1:11" ht="19.5" customHeight="1">
      <c r="A20" s="71" t="s">
        <v>15</v>
      </c>
      <c r="B20" s="72">
        <f>BUSHEL!B22*TONELADA!$B$46</f>
        <v>144.12834</v>
      </c>
      <c r="C20" s="74">
        <f>BUSHEL!C22*TONELADA!$B$46</f>
        <v>177.01422</v>
      </c>
      <c r="D20" s="75">
        <f>IF(BUSHEL!D22&gt;0,BUSHEL!D22*TONELADA!$B$46,"")</f>
        <v>146.60855999999998</v>
      </c>
      <c r="E20" s="64">
        <f>BUSHEL!E22*TONELADA!$B$46</f>
        <v>242.9697</v>
      </c>
      <c r="F20" s="64" t="s">
        <v>77</v>
      </c>
      <c r="G20" s="64">
        <f>BUSHEL!G22*TONELADA!$B$46</f>
        <v>253.9929</v>
      </c>
      <c r="H20" s="64">
        <f>BUSHEL!H22*TONELADA!$B$46</f>
        <v>220.92329999999998</v>
      </c>
      <c r="I20" s="65">
        <f>BUSHEL!I22*TONELADA!$B$46</f>
        <v>202.5513</v>
      </c>
      <c r="J20" s="75">
        <f>BUSHEL!J22*$E$46</f>
        <v>132.57174</v>
      </c>
      <c r="K20" s="62">
        <f>BUSHEL!K22*TONELADA!$E$46</f>
        <v>156.29095999999998</v>
      </c>
    </row>
    <row r="21" spans="1:11" ht="19.5" customHeight="1">
      <c r="A21" s="71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92" t="s">
        <v>75</v>
      </c>
      <c r="B22" s="103"/>
      <c r="C22" s="106">
        <f>BUSHEL!C24*TONELADA!$B$46</f>
        <v>178.85142</v>
      </c>
      <c r="D22" s="104"/>
      <c r="E22" s="79">
        <f>BUSHEL!E24*TONELADA!$B$46</f>
        <v>242.9697</v>
      </c>
      <c r="F22" s="79"/>
      <c r="G22" s="79">
        <f>BUSHEL!G24*TONELADA!$B$46</f>
        <v>248.4813</v>
      </c>
      <c r="H22" s="79">
        <f>BUSHEL!H24*TONELADA!$B$46</f>
        <v>215.4117</v>
      </c>
      <c r="I22" s="80">
        <f>BUSHEL!I24*TONELADA!$B$46</f>
        <v>197.03969999999998</v>
      </c>
      <c r="J22" s="104"/>
      <c r="K22" s="137">
        <f>BUSHEL!K24*TONELADA!$E$46</f>
        <v>156.29095999999998</v>
      </c>
    </row>
    <row r="23" spans="1:11" ht="19.5" customHeight="1">
      <c r="A23" s="71" t="s">
        <v>76</v>
      </c>
      <c r="B23" s="71"/>
      <c r="C23" s="74">
        <f>BUSHEL!C25*TONELADA!$B$46</f>
        <v>178.85142</v>
      </c>
      <c r="D23" s="108"/>
      <c r="E23" s="64">
        <f>BUSHEL!E25*TONELADA!$B$46</f>
        <v>242.9697</v>
      </c>
      <c r="F23" s="64"/>
      <c r="G23" s="64">
        <f>BUSHEL!G25*TONELADA!$B$46</f>
        <v>248.4813</v>
      </c>
      <c r="H23" s="64">
        <f>BUSHEL!H25*TONELADA!$B$46</f>
        <v>215.4117</v>
      </c>
      <c r="I23" s="65">
        <f>BUSHEL!I25*TONELADA!$B$46</f>
        <v>197.03969999999998</v>
      </c>
      <c r="J23" s="108"/>
      <c r="K23" s="138">
        <f>BUSHEL!K25*TONELADA!$E$46</f>
        <v>157.07832</v>
      </c>
    </row>
    <row r="24" spans="1:11" ht="19.5" customHeight="1">
      <c r="A24" s="57" t="s">
        <v>11</v>
      </c>
      <c r="B24" s="58">
        <f>BUSHEL!B26*TONELADA!$B$46</f>
        <v>153.13062</v>
      </c>
      <c r="C24" s="106">
        <f>BUSHEL!C26*TONELADA!$B$46</f>
        <v>178.85142</v>
      </c>
      <c r="D24" s="60">
        <f>IF(BUSHEL!D26&gt;0,BUSHEL!D26*TONELADA!$B$46,"")</f>
        <v>152.9469</v>
      </c>
      <c r="E24" s="79">
        <f>BUSHEL!E26*TONELADA!$B$46</f>
        <v>242.9697</v>
      </c>
      <c r="F24" s="79"/>
      <c r="G24" s="79">
        <f>BUSHEL!G26*TONELADA!$B$46</f>
        <v>248.4813</v>
      </c>
      <c r="H24" s="79">
        <f>BUSHEL!H26*TONELADA!$B$46</f>
        <v>215.4117</v>
      </c>
      <c r="I24" s="80">
        <f>BUSHEL!I26*TONELADA!$B$46</f>
        <v>197.03969999999998</v>
      </c>
      <c r="J24" s="60">
        <f>BUSHEL!J26*$E$46</f>
        <v>137.39432</v>
      </c>
      <c r="K24" s="139">
        <f>BUSHEL!K26*TONELADA!$E$46</f>
        <v>157.47199999999998</v>
      </c>
    </row>
    <row r="25" spans="1:11" ht="19.5" customHeight="1">
      <c r="A25" s="71" t="s">
        <v>99</v>
      </c>
      <c r="B25" s="72"/>
      <c r="C25" s="74"/>
      <c r="D25" s="75"/>
      <c r="E25" s="64"/>
      <c r="F25" s="64"/>
      <c r="G25" s="64"/>
      <c r="H25" s="64"/>
      <c r="I25" s="65"/>
      <c r="J25" s="75"/>
      <c r="K25" s="138">
        <f>BUSHEL!K27*TONELADA!$E$46</f>
        <v>159.63724</v>
      </c>
    </row>
    <row r="26" spans="1:11" ht="19.5" customHeight="1">
      <c r="A26" s="92" t="s">
        <v>12</v>
      </c>
      <c r="B26" s="77">
        <f>BUSHEL!B28*TONELADA!$B$46</f>
        <v>157.72361999999998</v>
      </c>
      <c r="C26" s="106"/>
      <c r="D26" s="93">
        <f>IF(BUSHEL!D28&gt;0,BUSHEL!D28*TONELADA!$B$46,"")</f>
        <v>157.72361999999998</v>
      </c>
      <c r="E26" s="105"/>
      <c r="F26" s="105"/>
      <c r="G26" s="105"/>
      <c r="H26" s="105"/>
      <c r="I26" s="106"/>
      <c r="J26" s="93">
        <f>BUSHEL!J28*$E$46</f>
        <v>140.64218</v>
      </c>
      <c r="K26" s="139">
        <f>BUSHEL!K28*TONELADA!$E$46</f>
        <v>159.63724</v>
      </c>
    </row>
    <row r="27" spans="1:11" ht="19.5" customHeight="1">
      <c r="A27" s="61" t="s">
        <v>100</v>
      </c>
      <c r="B27" s="62"/>
      <c r="C27" s="107"/>
      <c r="D27" s="63"/>
      <c r="E27" s="94"/>
      <c r="F27" s="94"/>
      <c r="G27" s="94"/>
      <c r="H27" s="94"/>
      <c r="I27" s="107"/>
      <c r="J27" s="63"/>
      <c r="K27" s="138">
        <f>BUSHEL!K29*TONELADA!$E$46</f>
        <v>159.63724</v>
      </c>
    </row>
    <row r="28" spans="1:11" ht="19.5" customHeight="1">
      <c r="A28" s="92" t="s">
        <v>13</v>
      </c>
      <c r="B28" s="77">
        <f>BUSHEL!B30*TONELADA!$B$46</f>
        <v>162.5922</v>
      </c>
      <c r="C28" s="106"/>
      <c r="D28" s="93">
        <f>IF(BUSHEL!D30&gt;0,BUSHEL!D30*TONELADA!$B$46,"")</f>
        <v>163.60266</v>
      </c>
      <c r="E28" s="105"/>
      <c r="F28" s="105"/>
      <c r="G28" s="105"/>
      <c r="H28" s="105"/>
      <c r="I28" s="106"/>
      <c r="J28" s="93">
        <f>BUSHEL!J30*$E$46</f>
        <v>143.89004</v>
      </c>
      <c r="K28" s="139">
        <f>BUSHEL!K30*TONELADA!$E$46</f>
        <v>159.63724</v>
      </c>
    </row>
    <row r="29" spans="1:11" ht="19.5" customHeight="1">
      <c r="A29" s="61" t="s">
        <v>14</v>
      </c>
      <c r="B29" s="62">
        <f>BUSHEL!B32*TONELADA!$B$46</f>
        <v>167.46078</v>
      </c>
      <c r="C29" s="94"/>
      <c r="D29" s="78">
        <f>IF(BUSHEL!D32&gt;0,BUSHEL!D32*TONELADA!$B$46,"")</f>
        <v>168.83867999999998</v>
      </c>
      <c r="E29" s="94"/>
      <c r="F29" s="94"/>
      <c r="G29" s="94"/>
      <c r="H29" s="94"/>
      <c r="I29" s="94"/>
      <c r="J29" s="78">
        <f>BUSHEL!J32*$E$46</f>
        <v>146.64579999999998</v>
      </c>
      <c r="K29" s="62"/>
    </row>
    <row r="30" spans="1:11" ht="19.5" customHeight="1">
      <c r="A30" s="92" t="s">
        <v>15</v>
      </c>
      <c r="B30" s="77">
        <f>BUSHEL!B33*TONELADA!$B$46</f>
        <v>173.98283999999998</v>
      </c>
      <c r="C30" s="105"/>
      <c r="D30" s="91">
        <f>IF(BUSHEL!D33&gt;0,BUSHEL!D33*TONELADA!$B$46,"")</f>
        <v>177.01422</v>
      </c>
      <c r="E30" s="105"/>
      <c r="F30" s="105"/>
      <c r="G30" s="105"/>
      <c r="H30" s="105"/>
      <c r="I30" s="105"/>
      <c r="J30" s="91">
        <f>BUSHEL!J33*$E$46</f>
        <v>150.0905</v>
      </c>
      <c r="K30" s="77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72">
        <f>BUSHEL!B35*TONELADA!$B$46</f>
        <v>179.03513999999998</v>
      </c>
      <c r="C32" s="23"/>
      <c r="D32" s="73">
        <f>IF(BUSHEL!D35&gt;0,BUSHEL!D35*TONELADA!$B$46,"")</f>
        <v>182.61768</v>
      </c>
      <c r="E32" s="25"/>
      <c r="F32" s="25"/>
      <c r="G32" s="25"/>
      <c r="H32" s="25"/>
      <c r="I32" s="23"/>
      <c r="J32" s="73">
        <f>BUSHEL!J35*$E$46</f>
        <v>154.0273</v>
      </c>
      <c r="K32" s="25"/>
    </row>
    <row r="33" spans="1:11" ht="19.5" customHeight="1">
      <c r="A33" s="57" t="s">
        <v>12</v>
      </c>
      <c r="B33" s="58">
        <f>BUSHEL!B36*TONELADA!$B$46</f>
        <v>181.8828</v>
      </c>
      <c r="C33" s="59"/>
      <c r="D33" s="76">
        <f>IF(BUSHEL!D36&gt;0,BUSHEL!D36*TONELADA!$B$46,"")</f>
        <v>186.4758</v>
      </c>
      <c r="E33" s="59"/>
      <c r="F33" s="59"/>
      <c r="G33" s="59"/>
      <c r="H33" s="59"/>
      <c r="I33" s="59"/>
      <c r="J33" s="76">
        <f>BUSHEL!J36*$E$46</f>
        <v>156.58622</v>
      </c>
      <c r="K33" s="58"/>
    </row>
    <row r="34" spans="1:11" ht="19.5" customHeight="1">
      <c r="A34" s="16" t="s">
        <v>13</v>
      </c>
      <c r="B34" s="72">
        <f>BUSHEL!B37*TONELADA!$B$46</f>
        <v>184.45488</v>
      </c>
      <c r="C34" s="23"/>
      <c r="D34" s="73">
        <f>IF(BUSHEL!D37&gt;0,BUSHEL!D37*TONELADA!$B$46,"")</f>
        <v>187.94556</v>
      </c>
      <c r="E34" s="25"/>
      <c r="F34" s="25"/>
      <c r="G34" s="25"/>
      <c r="H34" s="25"/>
      <c r="I34" s="23"/>
      <c r="J34" s="73">
        <f>BUSHEL!J37*$E$46</f>
        <v>158.65303999999998</v>
      </c>
      <c r="K34" s="25"/>
    </row>
    <row r="35" spans="1:11" ht="19.5" customHeight="1">
      <c r="A35" s="92" t="s">
        <v>14</v>
      </c>
      <c r="B35" s="58">
        <f>BUSHEL!B38*TONELADA!$B$46</f>
        <v>188.22114</v>
      </c>
      <c r="C35" s="96"/>
      <c r="D35" s="76"/>
      <c r="E35" s="96"/>
      <c r="F35" s="96"/>
      <c r="G35" s="96"/>
      <c r="H35" s="96"/>
      <c r="I35" s="96"/>
      <c r="J35" s="76">
        <f>BUSHEL!J38*$E$46</f>
        <v>158.25936</v>
      </c>
      <c r="K35" s="97"/>
    </row>
    <row r="36" spans="1:11" ht="19.5" customHeight="1">
      <c r="A36" s="61" t="s">
        <v>15</v>
      </c>
      <c r="B36" s="72">
        <f>BUSHEL!B39*TONELADA!$B$46</f>
        <v>194.2839</v>
      </c>
      <c r="C36" s="94"/>
      <c r="D36" s="78"/>
      <c r="E36" s="94"/>
      <c r="F36" s="94"/>
      <c r="G36" s="94"/>
      <c r="H36" s="94"/>
      <c r="I36" s="94"/>
      <c r="J36" s="73">
        <f>BUSHEL!J39*$E$46</f>
        <v>159.44039999999998</v>
      </c>
      <c r="K36" s="62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72">
        <f>BUSHEL!B41*TONELADA!$B$46</f>
        <v>196.02924</v>
      </c>
      <c r="C38" s="23"/>
      <c r="D38" s="73">
        <f>IF(BUSHEL!D41&gt;0,BUSHEL!D41*TONELADA!$B$46,"")</f>
        <v>197.22342</v>
      </c>
      <c r="E38" s="25"/>
      <c r="F38" s="25"/>
      <c r="G38" s="25"/>
      <c r="H38" s="25"/>
      <c r="I38" s="23"/>
      <c r="J38" s="73"/>
      <c r="K38" s="25"/>
    </row>
    <row r="39" spans="1:11" ht="19.5" customHeight="1">
      <c r="A39" s="57" t="s">
        <v>12</v>
      </c>
      <c r="B39" s="58">
        <f>BUSHEL!B42*TONELADA!$B$46</f>
        <v>196.02924</v>
      </c>
      <c r="C39" s="59"/>
      <c r="D39" s="76">
        <f>IF(BUSHEL!D42&gt;0,BUSHEL!D42*TONELADA!$B$46,"")</f>
        <v>197.22342</v>
      </c>
      <c r="E39" s="59"/>
      <c r="F39" s="59"/>
      <c r="G39" s="59"/>
      <c r="H39" s="59"/>
      <c r="I39" s="59"/>
      <c r="J39" s="76"/>
      <c r="K39" s="58"/>
    </row>
    <row r="40" spans="1:11" ht="19.5" customHeight="1">
      <c r="A40" s="16" t="s">
        <v>13</v>
      </c>
      <c r="B40" s="72">
        <f>BUSHEL!B43*TONELADA!$B$46</f>
        <v>195.93738</v>
      </c>
      <c r="C40" s="23"/>
      <c r="D40" s="73">
        <f>IF(BUSHEL!D43&gt;0,BUSHEL!D43*TONELADA!$B$46,"")</f>
        <v>197.22342</v>
      </c>
      <c r="E40" s="25"/>
      <c r="F40" s="25"/>
      <c r="G40" s="25"/>
      <c r="H40" s="25"/>
      <c r="I40" s="23"/>
      <c r="J40" s="73">
        <f>BUSHEL!J43*$E$46</f>
        <v>164.55823999999998</v>
      </c>
      <c r="K40" s="25"/>
    </row>
    <row r="41" spans="1:11" ht="19.5" customHeight="1">
      <c r="A41" s="92" t="s">
        <v>14</v>
      </c>
      <c r="B41" s="58"/>
      <c r="C41" s="96"/>
      <c r="D41" s="76"/>
      <c r="E41" s="96"/>
      <c r="F41" s="96"/>
      <c r="G41" s="96"/>
      <c r="H41" s="96"/>
      <c r="I41" s="96"/>
      <c r="J41" s="76"/>
      <c r="K41" s="97"/>
    </row>
    <row r="42" spans="1:11" ht="19.5" customHeight="1">
      <c r="A42" s="61" t="s">
        <v>15</v>
      </c>
      <c r="B42" s="62"/>
      <c r="C42" s="94"/>
      <c r="D42" s="78"/>
      <c r="E42" s="94"/>
      <c r="F42" s="94"/>
      <c r="G42" s="94"/>
      <c r="H42" s="94"/>
      <c r="I42" s="94"/>
      <c r="J42" s="73">
        <f>BUSHEL!J45*$E$46</f>
        <v>161.50722</v>
      </c>
      <c r="K42" s="62"/>
    </row>
    <row r="43" spans="1:11" ht="19.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ht="19.5" customHeight="1">
      <c r="A44" s="30" t="s">
        <v>149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16</v>
      </c>
    </row>
    <row r="46" spans="1:5" ht="15">
      <c r="A46" s="41" t="s">
        <v>18</v>
      </c>
      <c r="B46" s="42">
        <v>0.36744</v>
      </c>
      <c r="D46" s="41" t="s">
        <v>19</v>
      </c>
      <c r="E46" s="1">
        <v>0.39368</v>
      </c>
    </row>
    <row r="47" spans="1:11" ht="15.75">
      <c r="A47" s="32" t="s">
        <v>17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2" ht="15.75">
      <c r="A49" s="36"/>
      <c r="B49" s="34"/>
    </row>
    <row r="50" spans="1:2" ht="15">
      <c r="A50" s="39"/>
      <c r="B50" s="35"/>
    </row>
    <row r="51" spans="1:2" ht="15">
      <c r="A51" s="39"/>
      <c r="B51" s="35"/>
    </row>
    <row r="52" spans="1:2" ht="15">
      <c r="A52" s="39"/>
      <c r="B52" s="37"/>
    </row>
    <row r="53" spans="1:2" ht="15">
      <c r="A53" s="38"/>
      <c r="B53" s="37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3" t="s">
        <v>20</v>
      </c>
    </row>
    <row r="3" spans="2:3" ht="15.75">
      <c r="B3" s="44">
        <v>0.12</v>
      </c>
      <c r="C3" s="45" t="s">
        <v>21</v>
      </c>
    </row>
    <row r="4" spans="1:3" ht="15.75">
      <c r="A4" s="154">
        <v>2017</v>
      </c>
      <c r="B4" s="155"/>
      <c r="C4" s="156"/>
    </row>
    <row r="5" spans="1:3" ht="15">
      <c r="A5" s="46" t="s">
        <v>109</v>
      </c>
      <c r="B5" s="47"/>
      <c r="C5" s="47"/>
    </row>
    <row r="6" spans="1:3" ht="15">
      <c r="A6" s="49" t="s">
        <v>110</v>
      </c>
      <c r="B6" s="40"/>
      <c r="C6" s="40"/>
    </row>
    <row r="7" spans="1:3" ht="15">
      <c r="A7" s="46" t="s">
        <v>111</v>
      </c>
      <c r="B7" s="47"/>
      <c r="C7" s="47"/>
    </row>
    <row r="8" spans="1:3" ht="15">
      <c r="A8" s="49" t="s">
        <v>116</v>
      </c>
      <c r="B8" s="40">
        <v>65</v>
      </c>
      <c r="C8" s="40" t="s">
        <v>141</v>
      </c>
    </row>
    <row r="9" spans="1:3" ht="15.75">
      <c r="A9" s="154">
        <v>2018</v>
      </c>
      <c r="B9" s="155"/>
      <c r="C9" s="156"/>
    </row>
    <row r="10" spans="1:3" ht="15">
      <c r="A10" s="46" t="s">
        <v>142</v>
      </c>
      <c r="B10" s="128">
        <v>70</v>
      </c>
      <c r="C10" s="128" t="s">
        <v>141</v>
      </c>
    </row>
    <row r="11" spans="1:3" ht="15">
      <c r="A11" s="49" t="s">
        <v>143</v>
      </c>
      <c r="B11" s="140">
        <v>70</v>
      </c>
      <c r="C11" s="140" t="s">
        <v>141</v>
      </c>
    </row>
    <row r="12" spans="1:3" ht="15">
      <c r="A12" s="46" t="s">
        <v>144</v>
      </c>
      <c r="B12" s="50">
        <v>70</v>
      </c>
      <c r="C12" s="50" t="s">
        <v>141</v>
      </c>
    </row>
    <row r="13" spans="1:3" ht="15">
      <c r="A13" s="49" t="s">
        <v>145</v>
      </c>
      <c r="B13" s="49"/>
      <c r="C13" s="49"/>
    </row>
    <row r="16" spans="1:3" ht="15">
      <c r="A16" s="85"/>
      <c r="B16" s="86"/>
      <c r="C16" s="8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D14" sqref="D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8"/>
      <c r="B2" s="158" t="s">
        <v>0</v>
      </c>
      <c r="C2" s="158"/>
      <c r="D2" s="158"/>
      <c r="E2" s="158"/>
      <c r="F2" s="158"/>
    </row>
    <row r="3" spans="1:6" ht="15.75">
      <c r="A3" s="48"/>
      <c r="B3" s="158" t="s">
        <v>27</v>
      </c>
      <c r="C3" s="158"/>
      <c r="D3" s="158"/>
      <c r="E3" s="158"/>
      <c r="F3" s="158"/>
    </row>
    <row r="4" spans="1:7" ht="15.75">
      <c r="A4" s="48"/>
      <c r="B4" s="51">
        <v>0.12</v>
      </c>
      <c r="C4" s="52">
        <v>0.13</v>
      </c>
      <c r="D4" s="52">
        <v>0.125</v>
      </c>
      <c r="E4" s="52">
        <v>0.115</v>
      </c>
      <c r="F4" s="52">
        <v>0.11</v>
      </c>
      <c r="G4" s="53" t="s">
        <v>28</v>
      </c>
    </row>
    <row r="5" spans="1:7" ht="15.75">
      <c r="A5" s="159">
        <v>2017</v>
      </c>
      <c r="B5" s="160"/>
      <c r="C5" s="160"/>
      <c r="D5" s="160"/>
      <c r="E5" s="160"/>
      <c r="F5" s="160"/>
      <c r="G5" s="161"/>
    </row>
    <row r="6" spans="1:7" ht="15">
      <c r="A6" s="46" t="s">
        <v>112</v>
      </c>
      <c r="B6" s="50"/>
      <c r="C6" s="50"/>
      <c r="D6" s="50"/>
      <c r="E6" s="47"/>
      <c r="F6" s="47"/>
      <c r="G6" s="50"/>
    </row>
    <row r="7" spans="1:7" ht="15">
      <c r="A7" s="48" t="s">
        <v>113</v>
      </c>
      <c r="B7" s="40"/>
      <c r="C7" s="40"/>
      <c r="D7" s="40"/>
      <c r="E7" s="54"/>
      <c r="F7" s="40"/>
      <c r="G7" s="40"/>
    </row>
    <row r="8" spans="1:7" ht="15">
      <c r="A8" s="46" t="s">
        <v>114</v>
      </c>
      <c r="B8" s="50"/>
      <c r="C8" s="50"/>
      <c r="D8" s="50"/>
      <c r="E8" s="47"/>
      <c r="F8" s="47"/>
      <c r="G8" s="50"/>
    </row>
    <row r="9" spans="1:7" ht="15">
      <c r="A9" s="48" t="s">
        <v>115</v>
      </c>
      <c r="B9" s="40">
        <v>245</v>
      </c>
      <c r="C9" s="40" t="s">
        <v>77</v>
      </c>
      <c r="D9" s="40">
        <v>275</v>
      </c>
      <c r="E9" s="54">
        <v>185</v>
      </c>
      <c r="F9" s="40">
        <v>135</v>
      </c>
      <c r="G9" s="40" t="s">
        <v>141</v>
      </c>
    </row>
    <row r="10" spans="1:7" ht="15.75">
      <c r="A10" s="144">
        <v>2018</v>
      </c>
      <c r="B10" s="145"/>
      <c r="C10" s="145"/>
      <c r="D10" s="145"/>
      <c r="E10" s="145"/>
      <c r="F10" s="145"/>
      <c r="G10" s="146"/>
    </row>
    <row r="11" spans="1:7" ht="15">
      <c r="A11" s="46" t="s">
        <v>142</v>
      </c>
      <c r="B11" s="50">
        <v>245</v>
      </c>
      <c r="C11" s="50"/>
      <c r="D11" s="50">
        <v>260</v>
      </c>
      <c r="E11" s="47">
        <v>170</v>
      </c>
      <c r="F11" s="47">
        <v>120</v>
      </c>
      <c r="G11" s="50" t="s">
        <v>141</v>
      </c>
    </row>
    <row r="12" spans="1:7" ht="15">
      <c r="A12" s="48" t="s">
        <v>143</v>
      </c>
      <c r="B12" s="40">
        <v>245</v>
      </c>
      <c r="C12" s="40"/>
      <c r="D12" s="40">
        <v>260</v>
      </c>
      <c r="E12" s="54">
        <v>170</v>
      </c>
      <c r="F12" s="40">
        <v>120</v>
      </c>
      <c r="G12" s="40" t="s">
        <v>141</v>
      </c>
    </row>
    <row r="13" spans="1:7" ht="15">
      <c r="A13" s="46" t="s">
        <v>144</v>
      </c>
      <c r="B13" s="50">
        <v>245</v>
      </c>
      <c r="C13" s="50"/>
      <c r="D13" s="50">
        <v>260</v>
      </c>
      <c r="E13" s="47">
        <v>170</v>
      </c>
      <c r="F13" s="47">
        <v>120</v>
      </c>
      <c r="G13" s="50" t="s">
        <v>141</v>
      </c>
    </row>
    <row r="14" spans="1:7" ht="15">
      <c r="A14" s="48" t="s">
        <v>145</v>
      </c>
      <c r="B14" s="40"/>
      <c r="C14" s="40"/>
      <c r="D14" s="40"/>
      <c r="E14" s="54"/>
      <c r="F14" s="40"/>
      <c r="G14" s="40"/>
    </row>
    <row r="15" spans="1:7" ht="15">
      <c r="A15" s="46" t="s">
        <v>152</v>
      </c>
      <c r="B15" s="50"/>
      <c r="C15" s="50"/>
      <c r="D15" s="50"/>
      <c r="E15" s="47"/>
      <c r="F15" s="47"/>
      <c r="G15" s="50"/>
    </row>
    <row r="16" spans="1:7" ht="15">
      <c r="A16" s="48" t="s">
        <v>153</v>
      </c>
      <c r="B16" s="40"/>
      <c r="C16" s="40"/>
      <c r="D16" s="40"/>
      <c r="E16" s="54"/>
      <c r="F16" s="40"/>
      <c r="G16" s="40"/>
    </row>
    <row r="17" spans="1:7" ht="15">
      <c r="A17" s="46" t="s">
        <v>154</v>
      </c>
      <c r="B17" s="50"/>
      <c r="C17" s="50"/>
      <c r="D17" s="50"/>
      <c r="E17" s="47"/>
      <c r="F17" s="47"/>
      <c r="G17" s="50"/>
    </row>
    <row r="18" spans="1:7" ht="15">
      <c r="A18" s="48" t="s">
        <v>155</v>
      </c>
      <c r="B18" s="40"/>
      <c r="C18" s="40"/>
      <c r="D18" s="40"/>
      <c r="E18" s="54"/>
      <c r="F18" s="40"/>
      <c r="G18" s="40"/>
    </row>
    <row r="19" spans="1:7" ht="15">
      <c r="A19" s="46" t="s">
        <v>109</v>
      </c>
      <c r="B19" s="50"/>
      <c r="C19" s="50"/>
      <c r="D19" s="50"/>
      <c r="E19" s="47"/>
      <c r="F19" s="47"/>
      <c r="G19" s="50"/>
    </row>
    <row r="20" spans="1:6" ht="15">
      <c r="A20" s="54"/>
      <c r="B20" s="54" t="s">
        <v>150</v>
      </c>
      <c r="C20" s="54"/>
      <c r="D20" s="54" t="s">
        <v>151</v>
      </c>
      <c r="E20" s="54" t="s">
        <v>151</v>
      </c>
      <c r="F20" s="54" t="s">
        <v>151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3" t="s">
        <v>20</v>
      </c>
    </row>
    <row r="3" spans="2:3" ht="15.75">
      <c r="B3" s="44" t="s">
        <v>30</v>
      </c>
      <c r="C3" s="45" t="s">
        <v>21</v>
      </c>
    </row>
    <row r="4" spans="1:3" ht="15.75">
      <c r="A4" s="162">
        <v>2017</v>
      </c>
      <c r="B4" s="163"/>
      <c r="C4" s="164"/>
    </row>
    <row r="5" spans="1:3" ht="15">
      <c r="A5" s="48" t="s">
        <v>112</v>
      </c>
      <c r="B5" s="40"/>
      <c r="C5" s="40"/>
    </row>
    <row r="6" spans="1:3" ht="15">
      <c r="A6" s="46" t="s">
        <v>113</v>
      </c>
      <c r="B6" s="47"/>
      <c r="C6" s="47"/>
    </row>
    <row r="7" spans="1:3" ht="15">
      <c r="A7" s="48" t="s">
        <v>114</v>
      </c>
      <c r="B7" s="40"/>
      <c r="C7" s="40"/>
    </row>
    <row r="8" spans="1:3" ht="15">
      <c r="A8" s="46" t="s">
        <v>115</v>
      </c>
      <c r="B8" s="47">
        <v>48</v>
      </c>
      <c r="C8" s="47" t="s">
        <v>141</v>
      </c>
    </row>
    <row r="9" spans="1:3" ht="15.75">
      <c r="A9" s="162">
        <v>2018</v>
      </c>
      <c r="B9" s="163"/>
      <c r="C9" s="164"/>
    </row>
    <row r="10" spans="1:3" ht="15">
      <c r="A10" s="46" t="s">
        <v>139</v>
      </c>
      <c r="B10" s="47">
        <v>48</v>
      </c>
      <c r="C10" s="47" t="s">
        <v>141</v>
      </c>
    </row>
    <row r="11" spans="1:3" ht="15">
      <c r="A11" s="48" t="s">
        <v>140</v>
      </c>
      <c r="B11" s="40">
        <v>50</v>
      </c>
      <c r="C11" s="40" t="s">
        <v>141</v>
      </c>
    </row>
    <row r="12" spans="1:3" ht="15">
      <c r="A12" s="46" t="s">
        <v>98</v>
      </c>
      <c r="B12" s="47">
        <v>51</v>
      </c>
      <c r="C12" s="47" t="s">
        <v>141</v>
      </c>
    </row>
    <row r="13" spans="1:3" ht="15">
      <c r="A13" s="48" t="s">
        <v>156</v>
      </c>
      <c r="B13" s="40">
        <v>40</v>
      </c>
      <c r="C13" s="40" t="s">
        <v>160</v>
      </c>
    </row>
    <row r="14" spans="1:3" ht="15">
      <c r="A14" s="46" t="s">
        <v>157</v>
      </c>
      <c r="B14" s="47">
        <v>40</v>
      </c>
      <c r="C14" s="47" t="s">
        <v>160</v>
      </c>
    </row>
    <row r="15" spans="1:3" ht="15">
      <c r="A15" s="48" t="s">
        <v>158</v>
      </c>
      <c r="B15" s="40">
        <v>40</v>
      </c>
      <c r="C15" s="40" t="s">
        <v>160</v>
      </c>
    </row>
    <row r="16" spans="1:3" ht="15">
      <c r="A16" s="46" t="s">
        <v>159</v>
      </c>
      <c r="B16" s="47">
        <v>40</v>
      </c>
      <c r="C16" s="47" t="s">
        <v>160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5" customWidth="1"/>
    <col min="2" max="2" width="6.4453125" style="55" customWidth="1"/>
    <col min="3" max="3" width="22.10546875" style="55" customWidth="1"/>
    <col min="4" max="4" width="11.6640625" style="55" customWidth="1"/>
    <col min="5" max="5" width="8.3359375" style="55" customWidth="1"/>
    <col min="6" max="6" width="7.6640625" style="55" customWidth="1"/>
    <col min="7" max="7" width="20.10546875" style="55" customWidth="1"/>
    <col min="8" max="8" width="10.99609375" style="55" customWidth="1"/>
    <col min="9" max="9" width="6.99609375" style="55" customWidth="1"/>
    <col min="10" max="10" width="4.99609375" style="55" customWidth="1"/>
    <col min="11" max="11" width="17.3359375" style="55" customWidth="1"/>
    <col min="12" max="12" width="11.21484375" style="55" customWidth="1"/>
    <col min="13" max="13" width="6.88671875" style="55" customWidth="1"/>
    <col min="14" max="16384" width="12.4453125" style="55" customWidth="1"/>
  </cols>
  <sheetData>
    <row r="1" ht="15">
      <c r="A1" s="55" t="s">
        <v>31</v>
      </c>
    </row>
    <row r="2" spans="3:11" ht="15">
      <c r="C2" s="55" t="s">
        <v>32</v>
      </c>
      <c r="G2" s="55" t="s">
        <v>33</v>
      </c>
      <c r="K2" s="55" t="s">
        <v>34</v>
      </c>
    </row>
    <row r="3" spans="2:13" ht="15">
      <c r="B3" t="s">
        <v>44</v>
      </c>
      <c r="C3" t="s">
        <v>45</v>
      </c>
      <c r="D3" s="70">
        <v>43082</v>
      </c>
      <c r="E3" s="29">
        <v>392.25</v>
      </c>
      <c r="F3" t="s">
        <v>46</v>
      </c>
      <c r="G3" t="s">
        <v>47</v>
      </c>
      <c r="H3" s="70">
        <v>43082</v>
      </c>
      <c r="I3" s="29">
        <v>399</v>
      </c>
      <c r="J3" t="s">
        <v>38</v>
      </c>
      <c r="K3" t="s">
        <v>67</v>
      </c>
      <c r="L3" s="70">
        <v>43082</v>
      </c>
      <c r="M3" s="29">
        <v>336.75</v>
      </c>
    </row>
    <row r="4" spans="2:13" ht="15">
      <c r="B4" t="s">
        <v>48</v>
      </c>
      <c r="C4" t="s">
        <v>49</v>
      </c>
      <c r="D4" s="70">
        <v>43082</v>
      </c>
      <c r="E4" s="29">
        <v>416.75</v>
      </c>
      <c r="F4" t="s">
        <v>50</v>
      </c>
      <c r="G4" t="s">
        <v>51</v>
      </c>
      <c r="H4" s="70">
        <v>43082</v>
      </c>
      <c r="I4" s="29">
        <v>416.25</v>
      </c>
      <c r="J4" t="s">
        <v>60</v>
      </c>
      <c r="K4" t="s">
        <v>68</v>
      </c>
      <c r="L4" s="70">
        <v>43082</v>
      </c>
      <c r="M4" s="29">
        <v>349</v>
      </c>
    </row>
    <row r="5" spans="2:13" ht="15">
      <c r="B5" t="s">
        <v>52</v>
      </c>
      <c r="C5" t="s">
        <v>53</v>
      </c>
      <c r="D5" s="70">
        <v>43082</v>
      </c>
      <c r="E5" s="29">
        <v>429.25</v>
      </c>
      <c r="F5" t="s">
        <v>54</v>
      </c>
      <c r="G5" t="s">
        <v>55</v>
      </c>
      <c r="H5" s="70">
        <v>43082</v>
      </c>
      <c r="I5" s="29">
        <v>429.25</v>
      </c>
      <c r="J5" t="s">
        <v>61</v>
      </c>
      <c r="K5" t="s">
        <v>69</v>
      </c>
      <c r="L5" s="70">
        <v>43082</v>
      </c>
      <c r="M5" s="29">
        <v>357.25</v>
      </c>
    </row>
    <row r="6" spans="2:13" ht="15">
      <c r="B6" t="s">
        <v>56</v>
      </c>
      <c r="C6" t="s">
        <v>57</v>
      </c>
      <c r="D6" s="70">
        <v>43082</v>
      </c>
      <c r="E6" s="29">
        <v>442.5</v>
      </c>
      <c r="F6" t="s">
        <v>58</v>
      </c>
      <c r="G6" t="s">
        <v>59</v>
      </c>
      <c r="H6" s="70">
        <v>43082</v>
      </c>
      <c r="I6" s="29">
        <v>445.25</v>
      </c>
      <c r="J6" t="s">
        <v>39</v>
      </c>
      <c r="K6" t="s">
        <v>70</v>
      </c>
      <c r="L6" s="70">
        <v>43082</v>
      </c>
      <c r="M6" s="29">
        <v>365.5</v>
      </c>
    </row>
    <row r="7" spans="2:13" ht="15">
      <c r="B7" t="s">
        <v>80</v>
      </c>
      <c r="C7" t="s">
        <v>81</v>
      </c>
      <c r="D7" s="70">
        <v>43082</v>
      </c>
      <c r="E7" s="29">
        <v>455.75</v>
      </c>
      <c r="F7" t="s">
        <v>78</v>
      </c>
      <c r="G7" t="s">
        <v>79</v>
      </c>
      <c r="H7" s="70">
        <v>43082</v>
      </c>
      <c r="I7" s="29">
        <v>459.5</v>
      </c>
      <c r="J7" t="s">
        <v>62</v>
      </c>
      <c r="K7" t="s">
        <v>71</v>
      </c>
      <c r="L7" s="70">
        <v>43082</v>
      </c>
      <c r="M7" s="29">
        <v>372.5</v>
      </c>
    </row>
    <row r="8" spans="2:13" ht="15">
      <c r="B8" t="s">
        <v>82</v>
      </c>
      <c r="C8" t="s">
        <v>83</v>
      </c>
      <c r="D8" s="70">
        <v>43082</v>
      </c>
      <c r="E8" s="29">
        <v>473.5</v>
      </c>
      <c r="F8" t="s">
        <v>84</v>
      </c>
      <c r="G8" t="s">
        <v>85</v>
      </c>
      <c r="H8" s="70">
        <v>43082</v>
      </c>
      <c r="I8" s="29">
        <v>481.75</v>
      </c>
      <c r="J8" t="s">
        <v>40</v>
      </c>
      <c r="K8" t="s">
        <v>72</v>
      </c>
      <c r="L8" s="70">
        <v>43082</v>
      </c>
      <c r="M8" s="29">
        <v>381.25</v>
      </c>
    </row>
    <row r="9" spans="2:13" ht="15">
      <c r="B9" t="s">
        <v>86</v>
      </c>
      <c r="C9" t="s">
        <v>87</v>
      </c>
      <c r="D9" s="70">
        <v>43082</v>
      </c>
      <c r="E9" s="29">
        <v>487.25</v>
      </c>
      <c r="F9" t="s">
        <v>88</v>
      </c>
      <c r="G9" t="s">
        <v>89</v>
      </c>
      <c r="H9" s="70">
        <v>43082</v>
      </c>
      <c r="I9" s="29">
        <v>497</v>
      </c>
      <c r="J9" t="s">
        <v>103</v>
      </c>
      <c r="K9" t="s">
        <v>104</v>
      </c>
      <c r="L9" s="70">
        <v>43082</v>
      </c>
      <c r="M9" s="29">
        <v>391.25</v>
      </c>
    </row>
    <row r="10" spans="2:13" ht="15">
      <c r="B10" t="s">
        <v>90</v>
      </c>
      <c r="C10" t="s">
        <v>91</v>
      </c>
      <c r="D10" s="70">
        <v>43082</v>
      </c>
      <c r="E10" s="29">
        <v>495</v>
      </c>
      <c r="F10" t="s">
        <v>92</v>
      </c>
      <c r="G10" t="s">
        <v>93</v>
      </c>
      <c r="H10" s="70">
        <v>43082</v>
      </c>
      <c r="I10" s="29">
        <v>507.5</v>
      </c>
      <c r="J10" t="s">
        <v>105</v>
      </c>
      <c r="K10" t="s">
        <v>106</v>
      </c>
      <c r="L10" s="70">
        <v>43082</v>
      </c>
      <c r="M10" s="29">
        <v>397.75</v>
      </c>
    </row>
    <row r="11" spans="2:13" ht="15">
      <c r="B11" t="s">
        <v>94</v>
      </c>
      <c r="C11" t="s">
        <v>95</v>
      </c>
      <c r="D11" s="70">
        <v>43082</v>
      </c>
      <c r="E11" s="29">
        <v>502</v>
      </c>
      <c r="F11" t="s">
        <v>96</v>
      </c>
      <c r="G11" t="s">
        <v>97</v>
      </c>
      <c r="H11" s="70">
        <v>43082</v>
      </c>
      <c r="I11" s="29">
        <v>511.5</v>
      </c>
      <c r="J11" t="s">
        <v>63</v>
      </c>
      <c r="K11" t="s">
        <v>73</v>
      </c>
      <c r="L11" s="70">
        <v>43082</v>
      </c>
      <c r="M11" s="29">
        <v>403</v>
      </c>
    </row>
    <row r="12" spans="2:13" ht="15">
      <c r="B12" t="s">
        <v>117</v>
      </c>
      <c r="C12" t="s">
        <v>118</v>
      </c>
      <c r="D12" s="70">
        <v>43082</v>
      </c>
      <c r="E12" s="29">
        <v>512.25</v>
      </c>
      <c r="F12" t="s">
        <v>119</v>
      </c>
      <c r="G12" t="s">
        <v>120</v>
      </c>
      <c r="H12" s="70">
        <v>43082</v>
      </c>
      <c r="I12" s="29">
        <v>519</v>
      </c>
      <c r="J12" t="s">
        <v>107</v>
      </c>
      <c r="K12" t="s">
        <v>108</v>
      </c>
      <c r="L12" s="70">
        <v>43082</v>
      </c>
      <c r="M12" s="29">
        <v>402</v>
      </c>
    </row>
    <row r="13" spans="2:13" ht="15">
      <c r="B13" t="s">
        <v>121</v>
      </c>
      <c r="C13" t="s">
        <v>122</v>
      </c>
      <c r="D13" s="70">
        <v>43082</v>
      </c>
      <c r="E13" s="29">
        <v>528.75</v>
      </c>
      <c r="F13" t="s">
        <v>123</v>
      </c>
      <c r="G13" t="s">
        <v>124</v>
      </c>
      <c r="H13" s="70">
        <v>43082</v>
      </c>
      <c r="I13" s="29">
        <v>536.75</v>
      </c>
      <c r="J13" t="s">
        <v>64</v>
      </c>
      <c r="K13" t="s">
        <v>74</v>
      </c>
      <c r="L13" s="70">
        <v>43082</v>
      </c>
      <c r="M13" s="29">
        <v>405</v>
      </c>
    </row>
    <row r="14" spans="2:13" ht="15">
      <c r="B14" t="s">
        <v>125</v>
      </c>
      <c r="C14" t="s">
        <v>126</v>
      </c>
      <c r="D14" s="70">
        <v>43082</v>
      </c>
      <c r="E14" s="29">
        <v>533.5</v>
      </c>
      <c r="F14" t="s">
        <v>127</v>
      </c>
      <c r="G14" t="s">
        <v>128</v>
      </c>
      <c r="H14" s="70">
        <v>43082</v>
      </c>
      <c r="I14" s="29">
        <v>536.75</v>
      </c>
      <c r="J14" t="s">
        <v>146</v>
      </c>
      <c r="K14" t="s">
        <v>147</v>
      </c>
      <c r="L14" s="70">
        <v>43082</v>
      </c>
      <c r="M14" s="29">
        <v>418</v>
      </c>
    </row>
    <row r="15" spans="2:13" ht="15">
      <c r="B15" t="s">
        <v>129</v>
      </c>
      <c r="C15" t="s">
        <v>130</v>
      </c>
      <c r="D15" s="70">
        <v>43082</v>
      </c>
      <c r="E15" s="29">
        <v>533.5</v>
      </c>
      <c r="F15" t="s">
        <v>131</v>
      </c>
      <c r="G15" t="s">
        <v>132</v>
      </c>
      <c r="H15" s="70">
        <v>43082</v>
      </c>
      <c r="I15" s="29">
        <v>536.75</v>
      </c>
      <c r="J15" t="s">
        <v>137</v>
      </c>
      <c r="K15" t="s">
        <v>148</v>
      </c>
      <c r="L15" s="70">
        <v>43082</v>
      </c>
      <c r="M15" s="29">
        <v>410.25</v>
      </c>
    </row>
    <row r="16" spans="2:13" ht="15">
      <c r="B16" t="s">
        <v>133</v>
      </c>
      <c r="C16" t="s">
        <v>134</v>
      </c>
      <c r="D16" s="70">
        <v>43082</v>
      </c>
      <c r="E16" s="29">
        <v>533.25</v>
      </c>
      <c r="F16" t="s">
        <v>135</v>
      </c>
      <c r="G16" t="s">
        <v>136</v>
      </c>
      <c r="H16" s="70">
        <v>43082</v>
      </c>
      <c r="I16" s="29">
        <v>536.75</v>
      </c>
      <c r="J16"/>
      <c r="K16"/>
      <c r="L16" s="70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02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02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02"/>
    </row>
    <row r="22" spans="3:15" ht="15.75">
      <c r="C22" s="56" t="s">
        <v>43</v>
      </c>
      <c r="D22" t="s">
        <v>161</v>
      </c>
      <c r="E22">
        <v>13</v>
      </c>
      <c r="F22" s="70" t="s">
        <v>65</v>
      </c>
      <c r="G22" s="55" t="s">
        <v>116</v>
      </c>
      <c r="H22" s="55" t="s">
        <v>66</v>
      </c>
      <c r="I22" s="55">
        <v>2017</v>
      </c>
      <c r="J22" s="70"/>
      <c r="K22"/>
      <c r="L22"/>
      <c r="M22"/>
      <c r="N22" s="70"/>
      <c r="O22"/>
    </row>
    <row r="23" spans="4:15" ht="15">
      <c r="D23"/>
      <c r="E23"/>
      <c r="F23" s="70"/>
      <c r="G23"/>
      <c r="H23"/>
      <c r="I23"/>
      <c r="J23" s="70"/>
      <c r="K23"/>
      <c r="L23"/>
      <c r="M23"/>
      <c r="N23" s="70"/>
      <c r="O23"/>
    </row>
    <row r="24" spans="4:15" ht="15">
      <c r="D24"/>
      <c r="E24"/>
      <c r="F24" s="70"/>
      <c r="G24"/>
      <c r="H24"/>
      <c r="I24"/>
      <c r="J24" s="70"/>
      <c r="K24"/>
      <c r="L24"/>
      <c r="M24"/>
      <c r="N24" s="70"/>
      <c r="O24"/>
    </row>
    <row r="25" spans="4:15" ht="15">
      <c r="D25"/>
      <c r="E25"/>
      <c r="F25" s="70"/>
      <c r="G25"/>
      <c r="H25"/>
      <c r="I25"/>
      <c r="J25" s="70"/>
      <c r="K25"/>
      <c r="L25"/>
      <c r="M25"/>
      <c r="N25" s="70"/>
      <c r="O25"/>
    </row>
    <row r="26" spans="4:15" ht="15">
      <c r="D26"/>
      <c r="E26"/>
      <c r="F26" s="70"/>
      <c r="G26"/>
      <c r="H26"/>
      <c r="I26"/>
      <c r="J26" s="70"/>
      <c r="K26"/>
      <c r="L26"/>
      <c r="M26"/>
      <c r="N26" s="70"/>
      <c r="O26"/>
    </row>
    <row r="27" spans="4:15" ht="15">
      <c r="D27"/>
      <c r="E27"/>
      <c r="F27" s="70"/>
      <c r="G27"/>
      <c r="H27"/>
      <c r="I27"/>
      <c r="J27" s="70"/>
      <c r="K27"/>
      <c r="L27"/>
      <c r="M27"/>
      <c r="N27" s="70"/>
      <c r="O27"/>
    </row>
    <row r="28" spans="4:15" ht="15">
      <c r="D28"/>
      <c r="E28"/>
      <c r="F28" s="70"/>
      <c r="G28"/>
      <c r="H28"/>
      <c r="I28"/>
      <c r="J28" s="70"/>
      <c r="K28"/>
      <c r="L28"/>
      <c r="M28"/>
      <c r="N28" s="70"/>
      <c r="O28"/>
    </row>
    <row r="29" spans="4:15" ht="15">
      <c r="D29"/>
      <c r="E29"/>
      <c r="F29" s="70"/>
      <c r="G29"/>
      <c r="H29"/>
      <c r="I29"/>
      <c r="J29" s="70"/>
      <c r="K29"/>
      <c r="L29"/>
      <c r="M29"/>
      <c r="N29" s="70"/>
      <c r="O29"/>
    </row>
    <row r="30" spans="4:15" ht="15">
      <c r="D30"/>
      <c r="E30"/>
      <c r="F30" s="70"/>
      <c r="G30"/>
      <c r="H30"/>
      <c r="I30"/>
      <c r="J30" s="70"/>
      <c r="K30"/>
      <c r="L30"/>
      <c r="M30"/>
      <c r="N30" s="70"/>
      <c r="O30"/>
    </row>
    <row r="31" spans="4:15" ht="15">
      <c r="D31"/>
      <c r="E31"/>
      <c r="F31" s="70"/>
      <c r="G31"/>
      <c r="H31"/>
      <c r="I31"/>
      <c r="J31" s="70"/>
      <c r="K31"/>
      <c r="L31"/>
      <c r="M31"/>
      <c r="N31" s="70"/>
      <c r="O31"/>
    </row>
    <row r="32" spans="4:15" ht="15">
      <c r="D32"/>
      <c r="E32"/>
      <c r="F32" s="70"/>
      <c r="G32"/>
      <c r="H32"/>
      <c r="I32"/>
      <c r="J32" s="70"/>
      <c r="K32"/>
      <c r="L32"/>
      <c r="M32"/>
      <c r="N32" s="70"/>
      <c r="O32"/>
    </row>
    <row r="33" spans="4:15" ht="15">
      <c r="D33"/>
      <c r="E33"/>
      <c r="F33" s="70"/>
      <c r="G33"/>
      <c r="H33"/>
      <c r="I33"/>
      <c r="J33" s="70"/>
      <c r="K33"/>
      <c r="L33"/>
      <c r="M33"/>
      <c r="N33" s="70"/>
      <c r="O33"/>
    </row>
    <row r="34" spans="4:15" ht="15">
      <c r="D34"/>
      <c r="E34"/>
      <c r="F34" s="70"/>
      <c r="G34"/>
      <c r="H34"/>
      <c r="I34"/>
      <c r="J34" s="70"/>
      <c r="K34"/>
      <c r="L34"/>
      <c r="M34"/>
      <c r="N34" s="7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0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0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Liliana Yáñez Barros</cp:lastModifiedBy>
  <cp:lastPrinted>2016-12-16T15:31:42Z</cp:lastPrinted>
  <dcterms:created xsi:type="dcterms:W3CDTF">2013-02-26T05:01:27Z</dcterms:created>
  <dcterms:modified xsi:type="dcterms:W3CDTF">2017-12-14T15:35:37Z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