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5480" windowHeight="11280" firstSheet="1" activeTab="1"/>
  </bookViews>
  <sheets>
    <sheet name="Hoja1" sheetId="1" state="hidden" r:id="rId1"/>
    <sheet name="28-06-13" sheetId="2" r:id="rId2"/>
    <sheet name="21-06-13" sheetId="3" r:id="rId3"/>
    <sheet name="07-06-13" sheetId="4" r:id="rId4"/>
    <sheet name="31-05-13" sheetId="5" r:id="rId5"/>
    <sheet name="24-05-13" sheetId="6" r:id="rId6"/>
    <sheet name="17-05-13" sheetId="7" r:id="rId7"/>
    <sheet name="10-05-13" sheetId="8" r:id="rId8"/>
    <sheet name="03-05-13" sheetId="9" r:id="rId9"/>
    <sheet name="26-04-13" sheetId="10" r:id="rId10"/>
    <sheet name="19-04-13" sheetId="11" r:id="rId11"/>
    <sheet name="12-04-13" sheetId="12" r:id="rId12"/>
    <sheet name="05-04-13" sheetId="13" r:id="rId13"/>
    <sheet name="28-03-13" sheetId="14" r:id="rId14"/>
    <sheet name="22-03-13" sheetId="15" r:id="rId15"/>
    <sheet name="15-03-13" sheetId="16" r:id="rId16"/>
  </sheets>
  <definedNames>
    <definedName name="_xlnm.Print_Area" localSheetId="15">'15-03-13'!$A$1:$P$11</definedName>
  </definedNames>
  <calcPr fullCalcOnLoad="1"/>
</workbook>
</file>

<file path=xl/sharedStrings.xml><?xml version="1.0" encoding="utf-8"?>
<sst xmlns="http://schemas.openxmlformats.org/spreadsheetml/2006/main" count="752" uniqueCount="79">
  <si>
    <t>Producto</t>
  </si>
  <si>
    <t>Abastero</t>
  </si>
  <si>
    <t xml:space="preserve">Asado Carnicero </t>
  </si>
  <si>
    <t>Asiento</t>
  </si>
  <si>
    <t>Huachalomo</t>
  </si>
  <si>
    <t>Lomo Liso</t>
  </si>
  <si>
    <t>Lomo Vetado</t>
  </si>
  <si>
    <t>Posta Paleta</t>
  </si>
  <si>
    <t>Posta Rosada</t>
  </si>
  <si>
    <t>Posta Negra</t>
  </si>
  <si>
    <t>Sobrecostilla</t>
  </si>
  <si>
    <t>Cerdo Pulpa C/H</t>
  </si>
  <si>
    <t>Cerdo Costillar</t>
  </si>
  <si>
    <t>Pollo Trutro Largo</t>
  </si>
  <si>
    <t>Pollo Trutro Corto</t>
  </si>
  <si>
    <t>Pollo Trutro Entero</t>
  </si>
  <si>
    <t>Pollo Pechuga</t>
  </si>
  <si>
    <t xml:space="preserve">Productos Cárnicos </t>
  </si>
  <si>
    <t xml:space="preserve">ESTADÍSTICOS DESCRIPTIVOS </t>
  </si>
  <si>
    <t xml:space="preserve">Max </t>
  </si>
  <si>
    <t>Min</t>
  </si>
  <si>
    <t xml:space="preserve">Dif max/min (%) </t>
  </si>
  <si>
    <t>Dif max/min ($)</t>
  </si>
  <si>
    <t>Dif sup/car (%)</t>
  </si>
  <si>
    <t xml:space="preserve">Dif sup/carn ($) </t>
  </si>
  <si>
    <t xml:space="preserve">Precio Promedio Zona Oriente </t>
  </si>
  <si>
    <t>Precio Promedio Zona Sur</t>
  </si>
  <si>
    <t xml:space="preserve">Precio Promedio Zona Poniente </t>
  </si>
  <si>
    <t>Precio Promedio Zona Norte</t>
  </si>
  <si>
    <t>Cerdo Pulpa S/H</t>
  </si>
  <si>
    <t>Supermercados</t>
  </si>
  <si>
    <t xml:space="preserve">Promedio supermercados </t>
  </si>
  <si>
    <t>Oriente                        1</t>
  </si>
  <si>
    <t>Oriente                 2</t>
  </si>
  <si>
    <t>Promedio  Oriente</t>
  </si>
  <si>
    <t>Sur                        1</t>
  </si>
  <si>
    <t>Sur                        2</t>
  </si>
  <si>
    <t>Promedio    Sur</t>
  </si>
  <si>
    <t>Poniente                        1</t>
  </si>
  <si>
    <t>Poniente                        2</t>
  </si>
  <si>
    <t>Promedio   Poniente</t>
  </si>
  <si>
    <t>Norte                    1</t>
  </si>
  <si>
    <t>Norte                        2</t>
  </si>
  <si>
    <t>Promedio   Norte</t>
  </si>
  <si>
    <t>Carnicerias</t>
  </si>
  <si>
    <t xml:space="preserve">Promedio carnicerías </t>
  </si>
  <si>
    <t xml:space="preserve"> </t>
  </si>
  <si>
    <t>Sector Oriente</t>
  </si>
  <si>
    <t>Precio</t>
  </si>
  <si>
    <t>Mínimo</t>
  </si>
  <si>
    <t>Máximo</t>
  </si>
  <si>
    <t>Promedio</t>
  </si>
  <si>
    <t>Sector Sur</t>
  </si>
  <si>
    <t>Sector Poniente</t>
  </si>
  <si>
    <t>Sector Norte</t>
  </si>
  <si>
    <t>Sector Centro</t>
  </si>
  <si>
    <r>
      <t xml:space="preserve">                                                                                                                  </t>
    </r>
    <r>
      <rPr>
        <sz val="12"/>
        <rFont val="Gill Sans MT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Gill Sans MT"/>
        <family val="2"/>
      </rPr>
      <t xml:space="preserve">                              </t>
    </r>
    <r>
      <rPr>
        <sz val="12"/>
        <rFont val="Gill Sans MT"/>
        <family val="2"/>
      </rPr>
      <t xml:space="preserve"> </t>
    </r>
  </si>
  <si>
    <t>Fuente: elaborado por Odepa a partir de información obtenida en supermercados de Santiago.</t>
  </si>
  <si>
    <t>Aceite</t>
  </si>
  <si>
    <t>Maravilla</t>
  </si>
  <si>
    <t>Vegetal</t>
  </si>
  <si>
    <t>PRECIOS AL CONSUMIDOR DE ACEITE EN SUPERMERCADOS DE SANTIAGO</t>
  </si>
  <si>
    <t>Precio nominal con IVA ($/litro)</t>
  </si>
  <si>
    <t>Santiago, 15 de marzo de 2013</t>
  </si>
  <si>
    <t>Santiago, 22 de marzo de 2013</t>
  </si>
  <si>
    <r>
      <t xml:space="preserve">                                                                                                               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                           </t>
    </r>
    <r>
      <rPr>
        <sz val="10"/>
        <rFont val="Arial"/>
        <family val="2"/>
      </rPr>
      <t xml:space="preserve"> </t>
    </r>
  </si>
  <si>
    <t>Santiago, 28 de marzo de 2013</t>
  </si>
  <si>
    <t>Santiago, 5 de abril de 2013</t>
  </si>
  <si>
    <t>Santiago, 12 de abril de 2013</t>
  </si>
  <si>
    <t>Santiago, 19 de abril de 2013</t>
  </si>
  <si>
    <t>Santiago, 26 de abril de 2013</t>
  </si>
  <si>
    <t>Santiago, 3 de mayo de 2013</t>
  </si>
  <si>
    <t>Santiago, 10 de mayo de 2013</t>
  </si>
  <si>
    <t>Santiago, 17 de mayo de 2013</t>
  </si>
  <si>
    <t>Santiago, 24 de mayo de 2013</t>
  </si>
  <si>
    <t>Santiago, 31 de mayo de 2013</t>
  </si>
  <si>
    <t>Santiago, 7 de junio de 2013</t>
  </si>
  <si>
    <t>Santiago, 21 de junio de 2013</t>
  </si>
  <si>
    <t>Santiago, 28 de junio de 2013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</si>
</sst>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Gill Sans MT"/>
      <family val="2"/>
    </font>
    <font>
      <sz val="9"/>
      <name val="Gill Sans MT"/>
      <family val="2"/>
    </font>
    <font>
      <b/>
      <sz val="12"/>
      <name val="Gill Sans MT"/>
      <family val="2"/>
    </font>
    <font>
      <sz val="12"/>
      <name val="Gill Sans MT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Gill Sans MT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b/>
      <sz val="9"/>
      <color indexed="8"/>
      <name val="Gill Sans MT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Gill Sans MT"/>
      <family val="2"/>
    </font>
    <font>
      <sz val="10"/>
      <color theme="1"/>
      <name val="Arial"/>
      <family val="2"/>
    </font>
    <font>
      <b/>
      <sz val="9"/>
      <color theme="1"/>
      <name val="Gill Sans MT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55" fillId="0" borderId="9" applyNumberFormat="0" applyFill="0" applyAlignment="0" applyProtection="0"/>
  </cellStyleXfs>
  <cellXfs count="195">
    <xf numFmtId="0" fontId="0" fillId="0" borderId="0" xfId="0" applyFont="1" applyAlignment="1">
      <alignment/>
    </xf>
    <xf numFmtId="2" fontId="56" fillId="0" borderId="10" xfId="0" applyNumberFormat="1" applyFont="1" applyBorder="1" applyAlignment="1">
      <alignment horizontal="justify" wrapText="1"/>
    </xf>
    <xf numFmtId="2" fontId="56" fillId="0" borderId="10" xfId="0" applyNumberFormat="1" applyFont="1" applyBorder="1" applyAlignment="1">
      <alignment horizontal="center" wrapText="1"/>
    </xf>
    <xf numFmtId="3" fontId="56" fillId="0" borderId="11" xfId="0" applyNumberFormat="1" applyFont="1" applyBorder="1" applyAlignment="1">
      <alignment/>
    </xf>
    <xf numFmtId="3" fontId="56" fillId="0" borderId="10" xfId="0" applyNumberFormat="1" applyFont="1" applyBorder="1" applyAlignment="1">
      <alignment/>
    </xf>
    <xf numFmtId="9" fontId="56" fillId="0" borderId="10" xfId="0" applyNumberFormat="1" applyFont="1" applyBorder="1" applyAlignment="1">
      <alignment/>
    </xf>
    <xf numFmtId="0" fontId="2" fillId="33" borderId="12" xfId="0" applyFont="1" applyFill="1" applyBorder="1" applyAlignment="1">
      <alignment horizontal="fill" vertical="justify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vertical="top" wrapText="1"/>
    </xf>
    <xf numFmtId="3" fontId="7" fillId="0" borderId="13" xfId="0" applyNumberFormat="1" applyFont="1" applyBorder="1" applyAlignment="1" applyProtection="1">
      <alignment horizontal="center" vertical="center" wrapText="1"/>
      <protection hidden="1"/>
    </xf>
    <xf numFmtId="3" fontId="7" fillId="0" borderId="14" xfId="0" applyNumberFormat="1" applyFont="1" applyBorder="1" applyAlignment="1" applyProtection="1">
      <alignment horizontal="center" vertical="center" wrapText="1"/>
      <protection hidden="1" locked="0"/>
    </xf>
    <xf numFmtId="3" fontId="6" fillId="34" borderId="13" xfId="0" applyNumberFormat="1" applyFont="1" applyFill="1" applyBorder="1" applyAlignment="1" applyProtection="1">
      <alignment horizontal="left" vertical="top" wrapText="1"/>
      <protection hidden="1" locked="0"/>
    </xf>
    <xf numFmtId="3" fontId="9" fillId="0" borderId="15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 applyProtection="1">
      <alignment horizontal="center" vertical="center" wrapText="1"/>
      <protection hidden="1" locked="0"/>
    </xf>
    <xf numFmtId="3" fontId="9" fillId="0" borderId="17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 applyProtection="1">
      <alignment horizontal="center" vertical="center" wrapText="1"/>
      <protection hidden="1"/>
    </xf>
    <xf numFmtId="3" fontId="7" fillId="0" borderId="19" xfId="0" applyNumberFormat="1" applyFont="1" applyBorder="1" applyAlignment="1" applyProtection="1">
      <alignment horizontal="center" vertical="center" wrapText="1"/>
      <protection hidden="1"/>
    </xf>
    <xf numFmtId="3" fontId="10" fillId="0" borderId="13" xfId="0" applyNumberFormat="1" applyFont="1" applyBorder="1" applyAlignment="1" applyProtection="1">
      <alignment horizontal="center" vertical="center"/>
      <protection hidden="1"/>
    </xf>
    <xf numFmtId="3" fontId="6" fillId="34" borderId="20" xfId="0" applyNumberFormat="1" applyFont="1" applyFill="1" applyBorder="1" applyAlignment="1" applyProtection="1">
      <alignment vertical="top" wrapText="1"/>
      <protection hidden="1" locked="0"/>
    </xf>
    <xf numFmtId="3" fontId="9" fillId="0" borderId="21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6" fillId="0" borderId="21" xfId="0" applyNumberFormat="1" applyFont="1" applyBorder="1" applyAlignment="1" applyProtection="1">
      <alignment horizontal="center" vertical="center" wrapText="1"/>
      <protection hidden="1"/>
    </xf>
    <xf numFmtId="3" fontId="6" fillId="0" borderId="22" xfId="0" applyNumberFormat="1" applyFont="1" applyBorder="1" applyAlignment="1" applyProtection="1">
      <alignment horizontal="center" vertical="center" wrapText="1"/>
      <protection hidden="1"/>
    </xf>
    <xf numFmtId="3" fontId="6" fillId="0" borderId="21" xfId="0" applyNumberFormat="1" applyFont="1" applyBorder="1" applyAlignment="1" applyProtection="1">
      <alignment horizontal="center" vertical="center" wrapText="1"/>
      <protection hidden="1" locked="0"/>
    </xf>
    <xf numFmtId="3" fontId="6" fillId="0" borderId="23" xfId="0" applyNumberFormat="1" applyFont="1" applyBorder="1" applyAlignment="1" applyProtection="1">
      <alignment horizontal="center" vertical="center" wrapText="1"/>
      <protection hidden="1"/>
    </xf>
    <xf numFmtId="3" fontId="9" fillId="0" borderId="10" xfId="0" applyNumberFormat="1" applyFont="1" applyBorder="1" applyAlignment="1" quotePrefix="1">
      <alignment horizontal="center" vertical="center" wrapText="1"/>
    </xf>
    <xf numFmtId="3" fontId="9" fillId="0" borderId="24" xfId="0" applyNumberFormat="1" applyFont="1" applyBorder="1" applyAlignment="1">
      <alignment horizontal="center" vertical="center" wrapText="1"/>
    </xf>
    <xf numFmtId="3" fontId="9" fillId="0" borderId="25" xfId="0" applyNumberFormat="1" applyFont="1" applyBorder="1" applyAlignment="1">
      <alignment horizontal="center" vertical="center" wrapText="1"/>
    </xf>
    <xf numFmtId="3" fontId="9" fillId="0" borderId="26" xfId="0" applyNumberFormat="1" applyFont="1" applyBorder="1" applyAlignment="1">
      <alignment horizontal="center" vertical="center" wrapText="1"/>
    </xf>
    <xf numFmtId="3" fontId="6" fillId="34" borderId="21" xfId="0" applyNumberFormat="1" applyFont="1" applyFill="1" applyBorder="1" applyAlignment="1" applyProtection="1">
      <alignment horizontal="center" vertical="center" wrapText="1"/>
      <protection hidden="1" locked="0"/>
    </xf>
    <xf numFmtId="3" fontId="6" fillId="34" borderId="22" xfId="0" applyNumberFormat="1" applyFont="1" applyFill="1" applyBorder="1" applyAlignment="1" applyProtection="1">
      <alignment horizontal="center" vertical="center" wrapText="1"/>
      <protection hidden="1" locked="0"/>
    </xf>
    <xf numFmtId="3" fontId="6" fillId="34" borderId="11" xfId="0" applyNumberFormat="1" applyFont="1" applyFill="1" applyBorder="1" applyAlignment="1" applyProtection="1">
      <alignment horizontal="center" vertical="center" wrapText="1"/>
      <protection hidden="1"/>
    </xf>
    <xf numFmtId="3" fontId="6" fillId="34" borderId="21" xfId="0" applyNumberFormat="1" applyFont="1" applyFill="1" applyBorder="1" applyAlignment="1" applyProtection="1">
      <alignment horizontal="center" vertical="center" wrapText="1"/>
      <protection hidden="1"/>
    </xf>
    <xf numFmtId="3" fontId="6" fillId="34" borderId="22" xfId="0" applyNumberFormat="1" applyFont="1" applyFill="1" applyBorder="1" applyAlignment="1" applyProtection="1">
      <alignment horizontal="center" vertical="center" wrapText="1"/>
      <protection hidden="1"/>
    </xf>
    <xf numFmtId="3" fontId="6" fillId="34" borderId="23" xfId="0" applyNumberFormat="1" applyFont="1" applyFill="1" applyBorder="1" applyAlignment="1" applyProtection="1">
      <alignment horizontal="center" vertical="center" wrapText="1"/>
      <protection hidden="1"/>
    </xf>
    <xf numFmtId="3" fontId="6" fillId="34" borderId="11" xfId="0" applyNumberFormat="1" applyFont="1" applyFill="1" applyBorder="1" applyAlignment="1" applyProtection="1" quotePrefix="1">
      <alignment horizontal="center" vertical="center" wrapText="1"/>
      <protection hidden="1"/>
    </xf>
    <xf numFmtId="3" fontId="6" fillId="34" borderId="21" xfId="0" applyNumberFormat="1" applyFont="1" applyFill="1" applyBorder="1" applyAlignment="1" applyProtection="1" quotePrefix="1">
      <alignment horizontal="center" vertical="center" wrapText="1"/>
      <protection hidden="1"/>
    </xf>
    <xf numFmtId="3" fontId="6" fillId="34" borderId="22" xfId="0" applyNumberFormat="1" applyFont="1" applyFill="1" applyBorder="1" applyAlignment="1" applyProtection="1" quotePrefix="1">
      <alignment horizontal="center" vertical="center" wrapText="1"/>
      <protection hidden="1"/>
    </xf>
    <xf numFmtId="3" fontId="6" fillId="34" borderId="23" xfId="0" applyNumberFormat="1" applyFont="1" applyFill="1" applyBorder="1" applyAlignment="1" applyProtection="1" quotePrefix="1">
      <alignment horizontal="center" vertical="center" wrapText="1"/>
      <protection hidden="1"/>
    </xf>
    <xf numFmtId="3" fontId="6" fillId="34" borderId="21" xfId="0" applyNumberFormat="1" applyFont="1" applyFill="1" applyBorder="1" applyAlignment="1" applyProtection="1" quotePrefix="1">
      <alignment horizontal="center" vertical="center" wrapText="1"/>
      <protection hidden="1" locked="0"/>
    </xf>
    <xf numFmtId="3" fontId="6" fillId="34" borderId="19" xfId="0" applyNumberFormat="1" applyFont="1" applyFill="1" applyBorder="1" applyAlignment="1" applyProtection="1">
      <alignment vertical="top" wrapText="1"/>
      <protection hidden="1" locked="0"/>
    </xf>
    <xf numFmtId="3" fontId="6" fillId="34" borderId="24" xfId="0" applyNumberFormat="1" applyFont="1" applyFill="1" applyBorder="1" applyAlignment="1" applyProtection="1" quotePrefix="1">
      <alignment horizontal="center" vertical="center" wrapText="1"/>
      <protection hidden="1" locked="0"/>
    </xf>
    <xf numFmtId="3" fontId="6" fillId="34" borderId="27" xfId="0" applyNumberFormat="1" applyFont="1" applyFill="1" applyBorder="1" applyAlignment="1" applyProtection="1">
      <alignment horizontal="center" vertical="center" wrapText="1"/>
      <protection hidden="1" locked="0"/>
    </xf>
    <xf numFmtId="3" fontId="6" fillId="34" borderId="26" xfId="0" applyNumberFormat="1" applyFont="1" applyFill="1" applyBorder="1" applyAlignment="1" applyProtection="1">
      <alignment horizontal="center" vertical="center" wrapText="1"/>
      <protection hidden="1"/>
    </xf>
    <xf numFmtId="3" fontId="6" fillId="34" borderId="28" xfId="0" applyNumberFormat="1" applyFont="1" applyFill="1" applyBorder="1" applyAlignment="1" applyProtection="1">
      <alignment horizontal="center" vertical="center" wrapText="1"/>
      <protection hidden="1"/>
    </xf>
    <xf numFmtId="3" fontId="6" fillId="34" borderId="24" xfId="0" applyNumberFormat="1" applyFont="1" applyFill="1" applyBorder="1" applyAlignment="1" applyProtection="1" quotePrefix="1">
      <alignment horizontal="center" vertical="center" wrapText="1"/>
      <protection hidden="1"/>
    </xf>
    <xf numFmtId="3" fontId="6" fillId="34" borderId="27" xfId="0" applyNumberFormat="1" applyFont="1" applyFill="1" applyBorder="1" applyAlignment="1" applyProtection="1" quotePrefix="1">
      <alignment horizontal="center" vertical="center" wrapText="1"/>
      <protection hidden="1"/>
    </xf>
    <xf numFmtId="3" fontId="6" fillId="34" borderId="28" xfId="0" applyNumberFormat="1" applyFont="1" applyFill="1" applyBorder="1" applyAlignment="1" applyProtection="1" quotePrefix="1">
      <alignment horizontal="center" vertical="center" wrapText="1"/>
      <protection hidden="1"/>
    </xf>
    <xf numFmtId="3" fontId="6" fillId="0" borderId="15" xfId="0" applyNumberFormat="1" applyFont="1" applyBorder="1" applyAlignment="1" applyProtection="1">
      <alignment horizontal="center" vertical="center" wrapText="1"/>
      <protection hidden="1" locked="0"/>
    </xf>
    <xf numFmtId="3" fontId="7" fillId="0" borderId="13" xfId="0" applyNumberFormat="1" applyFont="1" applyBorder="1" applyAlignment="1" applyProtection="1">
      <alignment horizontal="center" vertical="center" wrapText="1"/>
      <protection/>
    </xf>
    <xf numFmtId="3" fontId="6" fillId="0" borderId="17" xfId="0" applyNumberFormat="1" applyFont="1" applyBorder="1" applyAlignment="1" applyProtection="1">
      <alignment horizontal="center" vertical="center" wrapText="1"/>
      <protection/>
    </xf>
    <xf numFmtId="3" fontId="6" fillId="0" borderId="29" xfId="0" applyNumberFormat="1" applyFont="1" applyBorder="1" applyAlignment="1" applyProtection="1">
      <alignment horizontal="center" vertical="center" wrapText="1"/>
      <protection/>
    </xf>
    <xf numFmtId="3" fontId="6" fillId="0" borderId="15" xfId="0" applyNumberFormat="1" applyFont="1" applyBorder="1" applyAlignment="1" applyProtection="1">
      <alignment horizontal="center" vertical="center" wrapText="1"/>
      <protection/>
    </xf>
    <xf numFmtId="3" fontId="6" fillId="0" borderId="16" xfId="0" applyNumberFormat="1" applyFont="1" applyBorder="1" applyAlignment="1" applyProtection="1">
      <alignment horizontal="center" vertical="center" wrapText="1"/>
      <protection/>
    </xf>
    <xf numFmtId="3" fontId="7" fillId="0" borderId="30" xfId="0" applyNumberFormat="1" applyFont="1" applyBorder="1" applyAlignment="1" applyProtection="1">
      <alignment horizontal="center" vertical="center" wrapText="1"/>
      <protection/>
    </xf>
    <xf numFmtId="3" fontId="10" fillId="0" borderId="13" xfId="0" applyNumberFormat="1" applyFont="1" applyBorder="1" applyAlignment="1" applyProtection="1">
      <alignment horizontal="center" vertical="center"/>
      <protection/>
    </xf>
    <xf numFmtId="3" fontId="6" fillId="0" borderId="22" xfId="0" applyNumberFormat="1" applyFont="1" applyBorder="1" applyAlignment="1" applyProtection="1">
      <alignment horizontal="center" vertical="center" wrapText="1"/>
      <protection hidden="1" locked="0"/>
    </xf>
    <xf numFmtId="3" fontId="7" fillId="0" borderId="20" xfId="0" applyNumberFormat="1" applyFont="1" applyBorder="1" applyAlignment="1" applyProtection="1">
      <alignment horizontal="center" vertical="center" wrapText="1"/>
      <protection/>
    </xf>
    <xf numFmtId="3" fontId="6" fillId="0" borderId="11" xfId="0" applyNumberFormat="1" applyFont="1" applyBorder="1" applyAlignment="1" applyProtection="1">
      <alignment horizontal="center" vertical="center" wrapText="1"/>
      <protection/>
    </xf>
    <xf numFmtId="3" fontId="6" fillId="0" borderId="23" xfId="0" applyNumberFormat="1" applyFont="1" applyBorder="1" applyAlignment="1" applyProtection="1">
      <alignment horizontal="center" vertical="center" wrapText="1"/>
      <protection/>
    </xf>
    <xf numFmtId="3" fontId="6" fillId="0" borderId="21" xfId="0" applyNumberFormat="1" applyFont="1" applyBorder="1" applyAlignment="1" applyProtection="1">
      <alignment horizontal="center" vertical="center" wrapText="1"/>
      <protection/>
    </xf>
    <xf numFmtId="3" fontId="6" fillId="0" borderId="22" xfId="0" applyNumberFormat="1" applyFont="1" applyBorder="1" applyAlignment="1" applyProtection="1">
      <alignment horizontal="center" vertical="center" wrapText="1"/>
      <protection/>
    </xf>
    <xf numFmtId="3" fontId="7" fillId="0" borderId="31" xfId="0" applyNumberFormat="1" applyFont="1" applyBorder="1" applyAlignment="1" applyProtection="1">
      <alignment horizontal="center" vertical="center" wrapText="1"/>
      <protection/>
    </xf>
    <xf numFmtId="3" fontId="6" fillId="0" borderId="23" xfId="0" applyNumberFormat="1" applyFont="1" applyBorder="1" applyAlignment="1" applyProtection="1" quotePrefix="1">
      <alignment horizontal="center" vertical="center" wrapText="1"/>
      <protection/>
    </xf>
    <xf numFmtId="3" fontId="6" fillId="34" borderId="21" xfId="0" applyNumberFormat="1" applyFont="1" applyFill="1" applyBorder="1" applyAlignment="1" applyProtection="1">
      <alignment horizontal="center" vertical="top" wrapText="1"/>
      <protection hidden="1" locked="0"/>
    </xf>
    <xf numFmtId="3" fontId="6" fillId="34" borderId="22" xfId="0" applyNumberFormat="1" applyFont="1" applyFill="1" applyBorder="1" applyAlignment="1" applyProtection="1">
      <alignment horizontal="center" vertical="top" wrapText="1"/>
      <protection hidden="1" locked="0"/>
    </xf>
    <xf numFmtId="3" fontId="6" fillId="34" borderId="11" xfId="0" applyNumberFormat="1" applyFont="1" applyFill="1" applyBorder="1" applyAlignment="1" applyProtection="1">
      <alignment horizontal="center" vertical="top" wrapText="1"/>
      <protection/>
    </xf>
    <xf numFmtId="3" fontId="6" fillId="34" borderId="23" xfId="0" applyNumberFormat="1" applyFont="1" applyFill="1" applyBorder="1" applyAlignment="1" applyProtection="1">
      <alignment horizontal="center" vertical="top" wrapText="1"/>
      <protection/>
    </xf>
    <xf numFmtId="3" fontId="6" fillId="34" borderId="21" xfId="0" applyNumberFormat="1" applyFont="1" applyFill="1" applyBorder="1" applyAlignment="1" applyProtection="1">
      <alignment horizontal="center" vertical="top" wrapText="1"/>
      <protection/>
    </xf>
    <xf numFmtId="3" fontId="6" fillId="34" borderId="22" xfId="0" applyNumberFormat="1" applyFont="1" applyFill="1" applyBorder="1" applyAlignment="1" applyProtection="1">
      <alignment horizontal="center" vertical="top" wrapText="1"/>
      <protection/>
    </xf>
    <xf numFmtId="3" fontId="6" fillId="34" borderId="11" xfId="0" applyNumberFormat="1" applyFont="1" applyFill="1" applyBorder="1" applyAlignment="1" applyProtection="1" quotePrefix="1">
      <alignment horizontal="center" vertical="top" wrapText="1"/>
      <protection/>
    </xf>
    <xf numFmtId="3" fontId="6" fillId="34" borderId="21" xfId="0" applyNumberFormat="1" applyFont="1" applyFill="1" applyBorder="1" applyAlignment="1" applyProtection="1" quotePrefix="1">
      <alignment horizontal="center" vertical="top" wrapText="1"/>
      <protection/>
    </xf>
    <xf numFmtId="3" fontId="6" fillId="34" borderId="22" xfId="0" applyNumberFormat="1" applyFont="1" applyFill="1" applyBorder="1" applyAlignment="1" applyProtection="1" quotePrefix="1">
      <alignment horizontal="center" vertical="top" wrapText="1"/>
      <protection/>
    </xf>
    <xf numFmtId="3" fontId="6" fillId="34" borderId="23" xfId="0" applyNumberFormat="1" applyFont="1" applyFill="1" applyBorder="1" applyAlignment="1" applyProtection="1" quotePrefix="1">
      <alignment horizontal="center" vertical="top" wrapText="1"/>
      <protection/>
    </xf>
    <xf numFmtId="3" fontId="6" fillId="34" borderId="21" xfId="0" applyNumberFormat="1" applyFont="1" applyFill="1" applyBorder="1" applyAlignment="1" applyProtection="1" quotePrefix="1">
      <alignment horizontal="center" vertical="top" wrapText="1"/>
      <protection hidden="1" locked="0"/>
    </xf>
    <xf numFmtId="3" fontId="6" fillId="34" borderId="24" xfId="0" applyNumberFormat="1" applyFont="1" applyFill="1" applyBorder="1" applyAlignment="1" applyProtection="1" quotePrefix="1">
      <alignment horizontal="center" vertical="top" wrapText="1"/>
      <protection hidden="1" locked="0"/>
    </xf>
    <xf numFmtId="3" fontId="6" fillId="34" borderId="27" xfId="0" applyNumberFormat="1" applyFont="1" applyFill="1" applyBorder="1" applyAlignment="1" applyProtection="1">
      <alignment horizontal="center" vertical="top" wrapText="1"/>
      <protection hidden="1" locked="0"/>
    </xf>
    <xf numFmtId="3" fontId="7" fillId="0" borderId="19" xfId="0" applyNumberFormat="1" applyFont="1" applyBorder="1" applyAlignment="1" applyProtection="1">
      <alignment horizontal="center" vertical="center" wrapText="1"/>
      <protection/>
    </xf>
    <xf numFmtId="3" fontId="6" fillId="34" borderId="26" xfId="0" applyNumberFormat="1" applyFont="1" applyFill="1" applyBorder="1" applyAlignment="1" applyProtection="1">
      <alignment horizontal="center" vertical="top" wrapText="1"/>
      <protection/>
    </xf>
    <xf numFmtId="3" fontId="6" fillId="34" borderId="28" xfId="0" applyNumberFormat="1" applyFont="1" applyFill="1" applyBorder="1" applyAlignment="1" applyProtection="1">
      <alignment horizontal="center" vertical="top" wrapText="1"/>
      <protection/>
    </xf>
    <xf numFmtId="3" fontId="6" fillId="34" borderId="24" xfId="0" applyNumberFormat="1" applyFont="1" applyFill="1" applyBorder="1" applyAlignment="1" applyProtection="1" quotePrefix="1">
      <alignment horizontal="center" vertical="top" wrapText="1"/>
      <protection/>
    </xf>
    <xf numFmtId="3" fontId="6" fillId="34" borderId="27" xfId="0" applyNumberFormat="1" applyFont="1" applyFill="1" applyBorder="1" applyAlignment="1" applyProtection="1" quotePrefix="1">
      <alignment horizontal="center" vertical="top" wrapText="1"/>
      <protection/>
    </xf>
    <xf numFmtId="3" fontId="6" fillId="34" borderId="28" xfId="0" applyNumberFormat="1" applyFont="1" applyFill="1" applyBorder="1" applyAlignment="1" applyProtection="1" quotePrefix="1">
      <alignment horizontal="center" vertical="top" wrapText="1"/>
      <protection/>
    </xf>
    <xf numFmtId="3" fontId="7" fillId="0" borderId="32" xfId="0" applyNumberFormat="1" applyFont="1" applyBorder="1" applyAlignment="1" applyProtection="1">
      <alignment horizontal="center" vertical="center" wrapText="1"/>
      <protection/>
    </xf>
    <xf numFmtId="0" fontId="0" fillId="34" borderId="0" xfId="0" applyFill="1" applyAlignment="1">
      <alignment/>
    </xf>
    <xf numFmtId="0" fontId="33" fillId="34" borderId="13" xfId="0" applyFont="1" applyFill="1" applyBorder="1" applyAlignment="1">
      <alignment horizontal="left" vertical="center" wrapText="1"/>
    </xf>
    <xf numFmtId="3" fontId="33" fillId="34" borderId="15" xfId="0" applyNumberFormat="1" applyFont="1" applyFill="1" applyBorder="1" applyAlignment="1">
      <alignment horizontal="center" vertical="center" wrapText="1"/>
    </xf>
    <xf numFmtId="3" fontId="33" fillId="34" borderId="18" xfId="0" applyNumberFormat="1" applyFont="1" applyFill="1" applyBorder="1" applyAlignment="1">
      <alignment horizontal="center" vertical="center" wrapText="1"/>
    </xf>
    <xf numFmtId="3" fontId="33" fillId="34" borderId="16" xfId="0" applyNumberFormat="1" applyFont="1" applyFill="1" applyBorder="1" applyAlignment="1">
      <alignment horizontal="center" vertical="center" wrapText="1"/>
    </xf>
    <xf numFmtId="3" fontId="33" fillId="34" borderId="29" xfId="0" applyNumberFormat="1" applyFont="1" applyFill="1" applyBorder="1" applyAlignment="1">
      <alignment horizontal="center" vertical="center" wrapText="1"/>
    </xf>
    <xf numFmtId="3" fontId="33" fillId="34" borderId="30" xfId="0" applyNumberFormat="1" applyFont="1" applyFill="1" applyBorder="1" applyAlignment="1">
      <alignment horizontal="center" vertical="center" wrapText="1"/>
    </xf>
    <xf numFmtId="3" fontId="33" fillId="34" borderId="33" xfId="0" applyNumberFormat="1" applyFont="1" applyFill="1" applyBorder="1" applyAlignment="1">
      <alignment horizontal="center" vertical="center" wrapText="1"/>
    </xf>
    <xf numFmtId="3" fontId="0" fillId="34" borderId="16" xfId="0" applyNumberFormat="1" applyFont="1" applyFill="1" applyBorder="1" applyAlignment="1">
      <alignment horizontal="center" vertical="center"/>
    </xf>
    <xf numFmtId="0" fontId="34" fillId="2" borderId="34" xfId="0" applyFont="1" applyFill="1" applyBorder="1" applyAlignment="1">
      <alignment horizontal="center" vertical="center" wrapText="1"/>
    </xf>
    <xf numFmtId="0" fontId="34" fillId="2" borderId="35" xfId="0" applyFont="1" applyFill="1" applyBorder="1" applyAlignment="1">
      <alignment horizontal="center" vertical="center" wrapText="1"/>
    </xf>
    <xf numFmtId="0" fontId="34" fillId="2" borderId="36" xfId="0" applyFont="1" applyFill="1" applyBorder="1" applyAlignment="1">
      <alignment horizontal="center" vertical="center" wrapText="1"/>
    </xf>
    <xf numFmtId="0" fontId="34" fillId="2" borderId="37" xfId="0" applyFont="1" applyFill="1" applyBorder="1" applyAlignment="1">
      <alignment horizontal="center" vertical="center" wrapText="1"/>
    </xf>
    <xf numFmtId="0" fontId="34" fillId="2" borderId="38" xfId="0" applyFont="1" applyFill="1" applyBorder="1" applyAlignment="1">
      <alignment horizontal="center" vertical="center" wrapText="1"/>
    </xf>
    <xf numFmtId="0" fontId="34" fillId="2" borderId="39" xfId="0" applyFont="1" applyFill="1" applyBorder="1" applyAlignment="1">
      <alignment horizontal="center" vertical="center" wrapText="1"/>
    </xf>
    <xf numFmtId="0" fontId="34" fillId="2" borderId="40" xfId="0" applyFont="1" applyFill="1" applyBorder="1" applyAlignment="1">
      <alignment horizontal="center" vertical="center" wrapText="1"/>
    </xf>
    <xf numFmtId="0" fontId="34" fillId="2" borderId="41" xfId="0" applyFont="1" applyFill="1" applyBorder="1" applyAlignment="1">
      <alignment horizontal="center" vertical="center" wrapText="1"/>
    </xf>
    <xf numFmtId="3" fontId="4" fillId="35" borderId="42" xfId="0" applyNumberFormat="1" applyFont="1" applyFill="1" applyBorder="1" applyAlignment="1">
      <alignment vertical="center" wrapText="1"/>
    </xf>
    <xf numFmtId="3" fontId="4" fillId="35" borderId="43" xfId="0" applyNumberFormat="1" applyFont="1" applyFill="1" applyBorder="1" applyAlignment="1">
      <alignment vertical="center" wrapText="1"/>
    </xf>
    <xf numFmtId="3" fontId="4" fillId="35" borderId="44" xfId="0" applyNumberFormat="1" applyFont="1" applyFill="1" applyBorder="1" applyAlignment="1">
      <alignment vertical="center" wrapText="1"/>
    </xf>
    <xf numFmtId="0" fontId="0" fillId="35" borderId="45" xfId="0" applyFill="1" applyBorder="1" applyAlignment="1">
      <alignment/>
    </xf>
    <xf numFmtId="0" fontId="0" fillId="35" borderId="46" xfId="0" applyFill="1" applyBorder="1" applyAlignment="1">
      <alignment/>
    </xf>
    <xf numFmtId="0" fontId="33" fillId="34" borderId="19" xfId="0" applyFont="1" applyFill="1" applyBorder="1" applyAlignment="1">
      <alignment horizontal="left" vertical="center" wrapText="1"/>
    </xf>
    <xf numFmtId="3" fontId="33" fillId="34" borderId="24" xfId="0" applyNumberFormat="1" applyFont="1" applyFill="1" applyBorder="1" applyAlignment="1">
      <alignment horizontal="center" vertical="center" wrapText="1"/>
    </xf>
    <xf numFmtId="3" fontId="33" fillId="34" borderId="25" xfId="0" applyNumberFormat="1" applyFont="1" applyFill="1" applyBorder="1" applyAlignment="1">
      <alignment horizontal="center" vertical="center" wrapText="1"/>
    </xf>
    <xf numFmtId="3" fontId="33" fillId="34" borderId="27" xfId="0" applyNumberFormat="1" applyFont="1" applyFill="1" applyBorder="1" applyAlignment="1">
      <alignment horizontal="center" vertical="center" wrapText="1"/>
    </xf>
    <xf numFmtId="3" fontId="33" fillId="34" borderId="28" xfId="0" applyNumberFormat="1" applyFont="1" applyFill="1" applyBorder="1" applyAlignment="1">
      <alignment horizontal="center" vertical="center" wrapText="1"/>
    </xf>
    <xf numFmtId="3" fontId="33" fillId="34" borderId="32" xfId="0" applyNumberFormat="1" applyFont="1" applyFill="1" applyBorder="1" applyAlignment="1">
      <alignment horizontal="center" vertical="center" wrapText="1"/>
    </xf>
    <xf numFmtId="3" fontId="33" fillId="34" borderId="47" xfId="0" applyNumberFormat="1" applyFont="1" applyFill="1" applyBorder="1" applyAlignment="1">
      <alignment horizontal="center" vertical="center" wrapText="1"/>
    </xf>
    <xf numFmtId="3" fontId="0" fillId="34" borderId="27" xfId="0" applyNumberFormat="1" applyFont="1" applyFill="1" applyBorder="1" applyAlignment="1">
      <alignment horizontal="center" vertical="center"/>
    </xf>
    <xf numFmtId="0" fontId="0" fillId="34" borderId="44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48" xfId="0" applyFill="1" applyBorder="1" applyAlignment="1">
      <alignment/>
    </xf>
    <xf numFmtId="0" fontId="57" fillId="34" borderId="0" xfId="0" applyFont="1" applyFill="1" applyAlignment="1">
      <alignment/>
    </xf>
    <xf numFmtId="3" fontId="10" fillId="35" borderId="42" xfId="0" applyNumberFormat="1" applyFont="1" applyFill="1" applyBorder="1" applyAlignment="1">
      <alignment vertical="center" wrapText="1"/>
    </xf>
    <xf numFmtId="3" fontId="10" fillId="35" borderId="44" xfId="0" applyNumberFormat="1" applyFont="1" applyFill="1" applyBorder="1" applyAlignment="1">
      <alignment vertical="center" wrapText="1"/>
    </xf>
    <xf numFmtId="3" fontId="10" fillId="35" borderId="43" xfId="0" applyNumberFormat="1" applyFont="1" applyFill="1" applyBorder="1" applyAlignment="1">
      <alignment vertical="center" wrapText="1"/>
    </xf>
    <xf numFmtId="0" fontId="57" fillId="35" borderId="45" xfId="0" applyFont="1" applyFill="1" applyBorder="1" applyAlignment="1">
      <alignment/>
    </xf>
    <xf numFmtId="0" fontId="57" fillId="35" borderId="46" xfId="0" applyFont="1" applyFill="1" applyBorder="1" applyAlignment="1">
      <alignment/>
    </xf>
    <xf numFmtId="0" fontId="10" fillId="2" borderId="34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left" vertical="center" wrapText="1"/>
    </xf>
    <xf numFmtId="3" fontId="13" fillId="34" borderId="15" xfId="0" applyNumberFormat="1" applyFont="1" applyFill="1" applyBorder="1" applyAlignment="1">
      <alignment horizontal="center" vertical="center" wrapText="1"/>
    </xf>
    <xf numFmtId="3" fontId="13" fillId="34" borderId="18" xfId="0" applyNumberFormat="1" applyFont="1" applyFill="1" applyBorder="1" applyAlignment="1">
      <alignment horizontal="center" vertical="center" wrapText="1"/>
    </xf>
    <xf numFmtId="3" fontId="13" fillId="34" borderId="16" xfId="0" applyNumberFormat="1" applyFont="1" applyFill="1" applyBorder="1" applyAlignment="1">
      <alignment horizontal="center" vertical="center" wrapText="1"/>
    </xf>
    <xf numFmtId="3" fontId="13" fillId="34" borderId="29" xfId="0" applyNumberFormat="1" applyFont="1" applyFill="1" applyBorder="1" applyAlignment="1">
      <alignment horizontal="center" vertical="center" wrapText="1"/>
    </xf>
    <xf numFmtId="3" fontId="13" fillId="34" borderId="30" xfId="0" applyNumberFormat="1" applyFont="1" applyFill="1" applyBorder="1" applyAlignment="1">
      <alignment horizontal="center" vertical="center" wrapText="1"/>
    </xf>
    <xf numFmtId="3" fontId="13" fillId="34" borderId="33" xfId="0" applyNumberFormat="1" applyFont="1" applyFill="1" applyBorder="1" applyAlignment="1">
      <alignment horizontal="center" vertical="center" wrapText="1"/>
    </xf>
    <xf numFmtId="3" fontId="57" fillId="34" borderId="16" xfId="0" applyNumberFormat="1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left" vertical="center" wrapText="1"/>
    </xf>
    <xf numFmtId="3" fontId="13" fillId="34" borderId="24" xfId="0" applyNumberFormat="1" applyFont="1" applyFill="1" applyBorder="1" applyAlignment="1">
      <alignment horizontal="center" vertical="center" wrapText="1"/>
    </xf>
    <xf numFmtId="3" fontId="13" fillId="34" borderId="25" xfId="0" applyNumberFormat="1" applyFont="1" applyFill="1" applyBorder="1" applyAlignment="1">
      <alignment horizontal="center" vertical="center" wrapText="1"/>
    </xf>
    <xf numFmtId="3" fontId="13" fillId="34" borderId="27" xfId="0" applyNumberFormat="1" applyFont="1" applyFill="1" applyBorder="1" applyAlignment="1">
      <alignment horizontal="center" vertical="center" wrapText="1"/>
    </xf>
    <xf numFmtId="3" fontId="13" fillId="34" borderId="28" xfId="0" applyNumberFormat="1" applyFont="1" applyFill="1" applyBorder="1" applyAlignment="1">
      <alignment horizontal="center" vertical="center" wrapText="1"/>
    </xf>
    <xf numFmtId="3" fontId="13" fillId="34" borderId="32" xfId="0" applyNumberFormat="1" applyFont="1" applyFill="1" applyBorder="1" applyAlignment="1">
      <alignment horizontal="center" vertical="center" wrapText="1"/>
    </xf>
    <xf numFmtId="3" fontId="13" fillId="34" borderId="47" xfId="0" applyNumberFormat="1" applyFont="1" applyFill="1" applyBorder="1" applyAlignment="1">
      <alignment horizontal="center" vertical="center" wrapText="1"/>
    </xf>
    <xf numFmtId="3" fontId="57" fillId="34" borderId="27" xfId="0" applyNumberFormat="1" applyFont="1" applyFill="1" applyBorder="1" applyAlignment="1">
      <alignment horizontal="center" vertical="center"/>
    </xf>
    <xf numFmtId="3" fontId="33" fillId="0" borderId="24" xfId="0" applyNumberFormat="1" applyFont="1" applyFill="1" applyBorder="1" applyAlignment="1">
      <alignment horizontal="center" vertical="center" wrapText="1"/>
    </xf>
    <xf numFmtId="3" fontId="7" fillId="0" borderId="49" xfId="0" applyNumberFormat="1" applyFont="1" applyBorder="1" applyAlignment="1" applyProtection="1">
      <alignment horizontal="center" vertical="center" wrapText="1"/>
      <protection hidden="1"/>
    </xf>
    <xf numFmtId="3" fontId="7" fillId="0" borderId="50" xfId="0" applyNumberFormat="1" applyFont="1" applyBorder="1" applyAlignment="1" applyProtection="1">
      <alignment horizontal="center" vertical="center" wrapText="1"/>
      <protection hidden="1"/>
    </xf>
    <xf numFmtId="3" fontId="7" fillId="0" borderId="42" xfId="0" applyNumberFormat="1" applyFont="1" applyBorder="1" applyAlignment="1" applyProtection="1">
      <alignment horizontal="center" vertical="center" wrapText="1"/>
      <protection hidden="1" locked="0"/>
    </xf>
    <xf numFmtId="3" fontId="7" fillId="0" borderId="44" xfId="0" applyNumberFormat="1" applyFont="1" applyBorder="1" applyAlignment="1" applyProtection="1">
      <alignment horizontal="center" vertical="center" wrapText="1"/>
      <protection hidden="1"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58" fillId="36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56" fillId="0" borderId="10" xfId="0" applyFont="1" applyBorder="1" applyAlignment="1">
      <alignment/>
    </xf>
    <xf numFmtId="0" fontId="0" fillId="0" borderId="10" xfId="0" applyBorder="1" applyAlignment="1">
      <alignment/>
    </xf>
    <xf numFmtId="3" fontId="7" fillId="34" borderId="49" xfId="0" applyNumberFormat="1" applyFont="1" applyFill="1" applyBorder="1" applyAlignment="1" applyProtection="1">
      <alignment horizontal="center" vertical="center" wrapText="1"/>
      <protection hidden="1" locked="0"/>
    </xf>
    <xf numFmtId="3" fontId="7" fillId="34" borderId="50" xfId="0" applyNumberFormat="1" applyFont="1" applyFill="1" applyBorder="1" applyAlignment="1" applyProtection="1">
      <alignment horizontal="center" vertical="center" wrapText="1"/>
      <protection hidden="1" locked="0"/>
    </xf>
    <xf numFmtId="3" fontId="7" fillId="34" borderId="53" xfId="0" applyNumberFormat="1" applyFont="1" applyFill="1" applyBorder="1" applyAlignment="1" applyProtection="1">
      <alignment horizontal="center" vertical="center" wrapText="1"/>
      <protection hidden="1" locked="0"/>
    </xf>
    <xf numFmtId="3" fontId="8" fillId="0" borderId="54" xfId="0" applyNumberFormat="1" applyFont="1" applyBorder="1" applyAlignment="1" applyProtection="1">
      <alignment horizontal="center" vertical="center" wrapText="1"/>
      <protection hidden="1" locked="0"/>
    </xf>
    <xf numFmtId="3" fontId="8" fillId="0" borderId="55" xfId="0" applyNumberFormat="1" applyFont="1" applyBorder="1" applyAlignment="1" applyProtection="1">
      <alignment horizontal="center" vertical="center" wrapText="1"/>
      <protection hidden="1" locked="0"/>
    </xf>
    <xf numFmtId="0" fontId="59" fillId="34" borderId="14" xfId="0" applyFont="1" applyFill="1" applyBorder="1" applyAlignment="1">
      <alignment horizontal="left" vertical="center" wrapText="1"/>
    </xf>
    <xf numFmtId="3" fontId="11" fillId="35" borderId="14" xfId="0" applyNumberFormat="1" applyFont="1" applyFill="1" applyBorder="1" applyAlignment="1">
      <alignment horizontal="center" vertical="center" wrapText="1"/>
    </xf>
    <xf numFmtId="3" fontId="11" fillId="35" borderId="56" xfId="0" applyNumberFormat="1" applyFont="1" applyFill="1" applyBorder="1" applyAlignment="1">
      <alignment horizontal="center" vertical="center" wrapText="1"/>
    </xf>
    <xf numFmtId="3" fontId="12" fillId="35" borderId="0" xfId="0" applyNumberFormat="1" applyFont="1" applyFill="1" applyBorder="1" applyAlignment="1">
      <alignment horizontal="center" vertical="center" wrapText="1"/>
    </xf>
    <xf numFmtId="3" fontId="12" fillId="35" borderId="48" xfId="0" applyNumberFormat="1" applyFont="1" applyFill="1" applyBorder="1" applyAlignment="1">
      <alignment horizontal="center" vertical="center" wrapText="1"/>
    </xf>
    <xf numFmtId="0" fontId="34" fillId="37" borderId="13" xfId="0" applyFont="1" applyFill="1" applyBorder="1" applyAlignment="1">
      <alignment horizontal="center" vertical="center" wrapText="1"/>
    </xf>
    <xf numFmtId="0" fontId="34" fillId="37" borderId="20" xfId="0" applyFont="1" applyFill="1" applyBorder="1" applyAlignment="1">
      <alignment horizontal="center" vertical="center" wrapText="1"/>
    </xf>
    <xf numFmtId="0" fontId="34" fillId="37" borderId="57" xfId="0" applyFont="1" applyFill="1" applyBorder="1" applyAlignment="1">
      <alignment horizontal="center" vertical="center" wrapText="1"/>
    </xf>
    <xf numFmtId="0" fontId="34" fillId="37" borderId="54" xfId="0" applyFont="1" applyFill="1" applyBorder="1" applyAlignment="1">
      <alignment horizontal="center" vertical="center" wrapText="1"/>
    </xf>
    <xf numFmtId="0" fontId="34" fillId="37" borderId="55" xfId="0" applyFont="1" applyFill="1" applyBorder="1" applyAlignment="1">
      <alignment horizontal="center" vertical="center" wrapText="1"/>
    </xf>
    <xf numFmtId="0" fontId="34" fillId="37" borderId="58" xfId="0" applyFont="1" applyFill="1" applyBorder="1" applyAlignment="1">
      <alignment horizontal="center" vertical="center" wrapText="1"/>
    </xf>
    <xf numFmtId="0" fontId="57" fillId="34" borderId="14" xfId="0" applyFont="1" applyFill="1" applyBorder="1" applyAlignment="1">
      <alignment horizontal="left" vertical="center" wrapText="1"/>
    </xf>
    <xf numFmtId="3" fontId="10" fillId="35" borderId="14" xfId="0" applyNumberFormat="1" applyFont="1" applyFill="1" applyBorder="1" applyAlignment="1">
      <alignment horizontal="center" vertical="center" wrapText="1"/>
    </xf>
    <xf numFmtId="3" fontId="10" fillId="35" borderId="56" xfId="0" applyNumberFormat="1" applyFont="1" applyFill="1" applyBorder="1" applyAlignment="1">
      <alignment horizontal="center" vertical="center" wrapText="1"/>
    </xf>
    <xf numFmtId="3" fontId="13" fillId="35" borderId="0" xfId="0" applyNumberFormat="1" applyFont="1" applyFill="1" applyBorder="1" applyAlignment="1">
      <alignment horizontal="center" vertical="center" wrapText="1"/>
    </xf>
    <xf numFmtId="3" fontId="13" fillId="35" borderId="48" xfId="0" applyNumberFormat="1" applyFont="1" applyFill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center" vertical="center" wrapText="1"/>
    </xf>
    <xf numFmtId="0" fontId="10" fillId="37" borderId="20" xfId="0" applyFont="1" applyFill="1" applyBorder="1" applyAlignment="1">
      <alignment horizontal="center" vertical="center" wrapText="1"/>
    </xf>
    <xf numFmtId="0" fontId="10" fillId="37" borderId="57" xfId="0" applyFont="1" applyFill="1" applyBorder="1" applyAlignment="1">
      <alignment horizontal="center" vertical="center" wrapText="1"/>
    </xf>
    <xf numFmtId="0" fontId="10" fillId="37" borderId="54" xfId="0" applyFont="1" applyFill="1" applyBorder="1" applyAlignment="1">
      <alignment horizontal="center" vertical="center" wrapText="1"/>
    </xf>
    <xf numFmtId="0" fontId="10" fillId="37" borderId="55" xfId="0" applyFont="1" applyFill="1" applyBorder="1" applyAlignment="1">
      <alignment horizontal="center" vertical="center" wrapText="1"/>
    </xf>
    <xf numFmtId="0" fontId="10" fillId="37" borderId="58" xfId="0" applyFont="1" applyFill="1" applyBorder="1" applyAlignment="1">
      <alignment horizontal="center" vertical="center" wrapText="1"/>
    </xf>
    <xf numFmtId="0" fontId="10" fillId="37" borderId="49" xfId="0" applyFont="1" applyFill="1" applyBorder="1" applyAlignment="1">
      <alignment horizontal="center" vertical="center" wrapText="1"/>
    </xf>
    <xf numFmtId="0" fontId="10" fillId="37" borderId="50" xfId="0" applyFont="1" applyFill="1" applyBorder="1" applyAlignment="1">
      <alignment horizontal="center" vertical="center" wrapText="1"/>
    </xf>
    <xf numFmtId="0" fontId="10" fillId="37" borderId="53" xfId="0" applyFont="1" applyFill="1" applyBorder="1" applyAlignment="1">
      <alignment horizontal="center" vertical="center" wrapText="1"/>
    </xf>
    <xf numFmtId="0" fontId="57" fillId="34" borderId="14" xfId="0" applyFont="1" applyFill="1" applyBorder="1" applyAlignment="1">
      <alignment horizontal="left" wrapText="1"/>
    </xf>
    <xf numFmtId="0" fontId="59" fillId="34" borderId="54" xfId="0" applyFont="1" applyFill="1" applyBorder="1" applyAlignment="1">
      <alignment horizontal="left" wrapText="1"/>
    </xf>
    <xf numFmtId="0" fontId="59" fillId="34" borderId="55" xfId="0" applyFont="1" applyFill="1" applyBorder="1" applyAlignment="1">
      <alignment horizontal="left" wrapText="1"/>
    </xf>
    <xf numFmtId="0" fontId="59" fillId="34" borderId="58" xfId="0" applyFont="1" applyFill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114300</xdr:rowOff>
    </xdr:from>
    <xdr:to>
      <xdr:col>0</xdr:col>
      <xdr:colOff>762000</xdr:colOff>
      <xdr:row>3</xdr:row>
      <xdr:rowOff>9525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76200</xdr:rowOff>
    </xdr:from>
    <xdr:to>
      <xdr:col>0</xdr:col>
      <xdr:colOff>762000</xdr:colOff>
      <xdr:row>3</xdr:row>
      <xdr:rowOff>142875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6200"/>
          <a:ext cx="733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114300</xdr:rowOff>
    </xdr:from>
    <xdr:to>
      <xdr:col>0</xdr:col>
      <xdr:colOff>762000</xdr:colOff>
      <xdr:row>3</xdr:row>
      <xdr:rowOff>9525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609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180975</xdr:rowOff>
    </xdr:from>
    <xdr:to>
      <xdr:col>1</xdr:col>
      <xdr:colOff>209550</xdr:colOff>
      <xdr:row>3</xdr:row>
      <xdr:rowOff>190500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80975"/>
          <a:ext cx="5429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114300</xdr:rowOff>
    </xdr:from>
    <xdr:to>
      <xdr:col>1</xdr:col>
      <xdr:colOff>762000</xdr:colOff>
      <xdr:row>3</xdr:row>
      <xdr:rowOff>180975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1430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114300</xdr:rowOff>
    </xdr:from>
    <xdr:to>
      <xdr:col>1</xdr:col>
      <xdr:colOff>762000</xdr:colOff>
      <xdr:row>3</xdr:row>
      <xdr:rowOff>180975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430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114300</xdr:rowOff>
    </xdr:from>
    <xdr:to>
      <xdr:col>0</xdr:col>
      <xdr:colOff>1457325</xdr:colOff>
      <xdr:row>3</xdr:row>
      <xdr:rowOff>180975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13525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133350</xdr:rowOff>
    </xdr:from>
    <xdr:to>
      <xdr:col>0</xdr:col>
      <xdr:colOff>762000</xdr:colOff>
      <xdr:row>3</xdr:row>
      <xdr:rowOff>19050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33350"/>
          <a:ext cx="542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114300</xdr:rowOff>
    </xdr:from>
    <xdr:to>
      <xdr:col>0</xdr:col>
      <xdr:colOff>762000</xdr:colOff>
      <xdr:row>3</xdr:row>
      <xdr:rowOff>9525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114300</xdr:rowOff>
    </xdr:from>
    <xdr:to>
      <xdr:col>0</xdr:col>
      <xdr:colOff>762000</xdr:colOff>
      <xdr:row>3</xdr:row>
      <xdr:rowOff>9525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114300</xdr:rowOff>
    </xdr:from>
    <xdr:to>
      <xdr:col>0</xdr:col>
      <xdr:colOff>762000</xdr:colOff>
      <xdr:row>3</xdr:row>
      <xdr:rowOff>180975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114300</xdr:rowOff>
    </xdr:from>
    <xdr:to>
      <xdr:col>0</xdr:col>
      <xdr:colOff>762000</xdr:colOff>
      <xdr:row>3</xdr:row>
      <xdr:rowOff>180975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114300</xdr:rowOff>
    </xdr:from>
    <xdr:to>
      <xdr:col>0</xdr:col>
      <xdr:colOff>762000</xdr:colOff>
      <xdr:row>3</xdr:row>
      <xdr:rowOff>180975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114300</xdr:rowOff>
    </xdr:from>
    <xdr:to>
      <xdr:col>0</xdr:col>
      <xdr:colOff>762000</xdr:colOff>
      <xdr:row>3</xdr:row>
      <xdr:rowOff>180975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114300</xdr:rowOff>
    </xdr:from>
    <xdr:to>
      <xdr:col>0</xdr:col>
      <xdr:colOff>762000</xdr:colOff>
      <xdr:row>3</xdr:row>
      <xdr:rowOff>180975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Z46"/>
  <sheetViews>
    <sheetView zoomScalePageLayoutView="0" workbookViewId="0" topLeftCell="L20">
      <selection activeCell="O27" sqref="O27:O46"/>
    </sheetView>
  </sheetViews>
  <sheetFormatPr defaultColWidth="11.421875" defaultRowHeight="15"/>
  <cols>
    <col min="14" max="14" width="12.140625" style="0" customWidth="1"/>
    <col min="15" max="15" width="14.28125" style="0" customWidth="1"/>
  </cols>
  <sheetData>
    <row r="4" spans="16:26" ht="15.75" thickBot="1">
      <c r="P4" s="154" t="s">
        <v>17</v>
      </c>
      <c r="Q4" s="157" t="s">
        <v>18</v>
      </c>
      <c r="R4" s="158"/>
      <c r="S4" s="158"/>
      <c r="T4" s="158"/>
      <c r="U4" s="158"/>
      <c r="V4" s="158"/>
      <c r="W4" s="158"/>
      <c r="X4" s="158"/>
      <c r="Y4" s="158"/>
      <c r="Z4" s="158"/>
    </row>
    <row r="5" spans="2:26" ht="17.25" thickBot="1">
      <c r="B5" s="161" t="s">
        <v>0</v>
      </c>
      <c r="C5" s="164" t="s">
        <v>30</v>
      </c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0"/>
      <c r="O5" s="150" t="s">
        <v>31</v>
      </c>
      <c r="P5" s="155"/>
      <c r="Q5" s="158"/>
      <c r="R5" s="158"/>
      <c r="S5" s="158"/>
      <c r="T5" s="158"/>
      <c r="U5" s="158"/>
      <c r="V5" s="158"/>
      <c r="W5" s="158"/>
      <c r="X5" s="158"/>
      <c r="Y5" s="158"/>
      <c r="Z5" s="158"/>
    </row>
    <row r="6" spans="2:26" ht="15" customHeight="1">
      <c r="B6" s="162"/>
      <c r="C6" s="152" t="s">
        <v>32</v>
      </c>
      <c r="D6" s="152" t="s">
        <v>33</v>
      </c>
      <c r="E6" s="152" t="s">
        <v>34</v>
      </c>
      <c r="F6" s="152" t="s">
        <v>35</v>
      </c>
      <c r="G6" s="152" t="s">
        <v>36</v>
      </c>
      <c r="H6" s="152" t="s">
        <v>37</v>
      </c>
      <c r="I6" s="152" t="s">
        <v>38</v>
      </c>
      <c r="J6" s="152" t="s">
        <v>39</v>
      </c>
      <c r="K6" s="152" t="s">
        <v>40</v>
      </c>
      <c r="L6" s="152" t="s">
        <v>41</v>
      </c>
      <c r="M6" s="152" t="s">
        <v>42</v>
      </c>
      <c r="N6" s="152" t="s">
        <v>43</v>
      </c>
      <c r="O6" s="151"/>
      <c r="P6" s="156"/>
      <c r="Q6" s="159"/>
      <c r="R6" s="160"/>
      <c r="S6" s="160"/>
      <c r="T6" s="160"/>
      <c r="U6" s="160"/>
      <c r="V6" s="160"/>
      <c r="W6" s="160"/>
      <c r="X6" s="160"/>
      <c r="Y6" s="160"/>
      <c r="Z6" s="160"/>
    </row>
    <row r="7" spans="2:26" ht="15.75" customHeight="1" thickBot="1">
      <c r="B7" s="16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1"/>
      <c r="P7" s="6"/>
      <c r="Q7" s="1" t="s">
        <v>19</v>
      </c>
      <c r="R7" s="1" t="s">
        <v>20</v>
      </c>
      <c r="S7" s="1" t="s">
        <v>21</v>
      </c>
      <c r="T7" s="1" t="s">
        <v>22</v>
      </c>
      <c r="U7" s="1" t="s">
        <v>23</v>
      </c>
      <c r="V7" s="1" t="s">
        <v>24</v>
      </c>
      <c r="W7" s="2" t="s">
        <v>25</v>
      </c>
      <c r="X7" s="2" t="s">
        <v>26</v>
      </c>
      <c r="Y7" s="2" t="s">
        <v>27</v>
      </c>
      <c r="Z7" s="2" t="s">
        <v>28</v>
      </c>
    </row>
    <row r="8" spans="2:26" ht="17.25" thickBot="1">
      <c r="B8" s="11" t="s">
        <v>1</v>
      </c>
      <c r="C8" s="12">
        <v>4490</v>
      </c>
      <c r="D8" s="13"/>
      <c r="E8" s="9">
        <f>AVERAGE(C8:D8)</f>
        <v>4490</v>
      </c>
      <c r="F8" s="14">
        <v>3990</v>
      </c>
      <c r="G8" s="15">
        <v>4190</v>
      </c>
      <c r="H8" s="9">
        <f>AVERAGE(F8:G8)</f>
        <v>4090</v>
      </c>
      <c r="I8" s="15">
        <v>3690</v>
      </c>
      <c r="J8" s="16">
        <v>4190</v>
      </c>
      <c r="K8" s="9">
        <f>+AVERAGE(I8:J8)</f>
        <v>3940</v>
      </c>
      <c r="L8" s="15">
        <v>3890</v>
      </c>
      <c r="M8" s="15">
        <v>3890</v>
      </c>
      <c r="N8" s="17">
        <f aca="true" t="shared" si="0" ref="N8:N23">AVERAGE(L8:M8)</f>
        <v>3890</v>
      </c>
      <c r="O8" s="18">
        <f>AVERAGE(C8,D8,F8,G8,I8,J8,L8,M8)</f>
        <v>4047.1428571428573</v>
      </c>
      <c r="P8" s="7" t="s">
        <v>1</v>
      </c>
      <c r="Q8" s="3">
        <f aca="true" t="shared" si="1" ref="Q8:Q24">MAX(H8:O8)</f>
        <v>4190</v>
      </c>
      <c r="R8" s="4">
        <f aca="true" t="shared" si="2" ref="R8:R24">MIN(H8:O8)</f>
        <v>3690</v>
      </c>
      <c r="S8" s="5">
        <f>Q8/R8-1</f>
        <v>0.1355013550135502</v>
      </c>
      <c r="T8" s="4">
        <f>Q8-R8</f>
        <v>500</v>
      </c>
      <c r="U8" s="5" t="e">
        <f>#REF!/#REF!-1</f>
        <v>#REF!</v>
      </c>
      <c r="V8" s="4" t="e">
        <f>#REF!-#REF!</f>
        <v>#REF!</v>
      </c>
      <c r="W8" s="4">
        <f aca="true" t="shared" si="3" ref="W8:W24">AVERAGE(H8,L8)</f>
        <v>3990</v>
      </c>
      <c r="X8" s="4">
        <f aca="true" t="shared" si="4" ref="X8:X24">AVERAGE(I8,M8)</f>
        <v>3790</v>
      </c>
      <c r="Y8" s="4">
        <f aca="true" t="shared" si="5" ref="Y8:Y24">AVERAGE(J8,N8)</f>
        <v>4040</v>
      </c>
      <c r="Z8" s="4">
        <f aca="true" t="shared" si="6" ref="Z8:Z24">AVERAGE(K8,O8)</f>
        <v>3993.5714285714284</v>
      </c>
    </row>
    <row r="9" spans="2:26" ht="32.25" thickBot="1">
      <c r="B9" s="19" t="s">
        <v>2</v>
      </c>
      <c r="C9" s="20">
        <v>4490</v>
      </c>
      <c r="D9" s="21">
        <v>3298</v>
      </c>
      <c r="E9" s="9">
        <f aca="true" t="shared" si="7" ref="E9:E24">AVERAGE(C9:D9)</f>
        <v>3894</v>
      </c>
      <c r="F9" s="22">
        <v>3990</v>
      </c>
      <c r="G9" s="21">
        <v>3890</v>
      </c>
      <c r="H9" s="9">
        <f aca="true" t="shared" si="8" ref="H9:H24">AVERAGE(F9:G9)</f>
        <v>3940</v>
      </c>
      <c r="I9" s="23">
        <v>3690</v>
      </c>
      <c r="J9" s="24"/>
      <c r="K9" s="9">
        <f aca="true" t="shared" si="9" ref="K9:K24">+AVERAGE(I9:J9)</f>
        <v>3690</v>
      </c>
      <c r="L9" s="21">
        <v>3690</v>
      </c>
      <c r="M9" s="21">
        <v>3690</v>
      </c>
      <c r="N9" s="17">
        <f t="shared" si="0"/>
        <v>3690</v>
      </c>
      <c r="O9" s="18">
        <f aca="true" t="shared" si="10" ref="O9:O24">AVERAGE(C9,D9,F9,G9,I9,J9,L9,M9)</f>
        <v>3819.714285714286</v>
      </c>
      <c r="P9" s="8" t="s">
        <v>2</v>
      </c>
      <c r="Q9" s="3">
        <f t="shared" si="1"/>
        <v>3940</v>
      </c>
      <c r="R9" s="4">
        <f t="shared" si="2"/>
        <v>3690</v>
      </c>
      <c r="S9" s="5">
        <f aca="true" t="shared" si="11" ref="S9:S24">Q9/R9-1</f>
        <v>0.0677506775067751</v>
      </c>
      <c r="T9" s="4">
        <f aca="true" t="shared" si="12" ref="T9:T24">Q9-R9</f>
        <v>250</v>
      </c>
      <c r="U9" s="5" t="e">
        <f>#REF!/#REF!-1</f>
        <v>#REF!</v>
      </c>
      <c r="V9" s="4" t="e">
        <f>#REF!-#REF!</f>
        <v>#REF!</v>
      </c>
      <c r="W9" s="4">
        <f t="shared" si="3"/>
        <v>3815</v>
      </c>
      <c r="X9" s="4">
        <f t="shared" si="4"/>
        <v>3690</v>
      </c>
      <c r="Y9" s="4">
        <f t="shared" si="5"/>
        <v>3690</v>
      </c>
      <c r="Z9" s="4">
        <f t="shared" si="6"/>
        <v>3754.857142857143</v>
      </c>
    </row>
    <row r="10" spans="2:26" ht="17.25" thickBot="1">
      <c r="B10" s="19" t="s">
        <v>3</v>
      </c>
      <c r="C10" s="25">
        <v>6690</v>
      </c>
      <c r="D10" s="21">
        <v>3998</v>
      </c>
      <c r="E10" s="9">
        <f t="shared" si="7"/>
        <v>5344</v>
      </c>
      <c r="F10" s="22">
        <v>5490</v>
      </c>
      <c r="G10" s="26">
        <v>6090</v>
      </c>
      <c r="H10" s="9">
        <f t="shared" si="8"/>
        <v>5790</v>
      </c>
      <c r="I10" s="23">
        <v>4390</v>
      </c>
      <c r="J10" s="24">
        <v>4490</v>
      </c>
      <c r="K10" s="9">
        <f t="shared" si="9"/>
        <v>4440</v>
      </c>
      <c r="L10" s="21">
        <v>4390</v>
      </c>
      <c r="M10" s="27">
        <v>4390</v>
      </c>
      <c r="N10" s="17">
        <f t="shared" si="0"/>
        <v>4390</v>
      </c>
      <c r="O10" s="18">
        <f t="shared" si="10"/>
        <v>4991</v>
      </c>
      <c r="P10" s="8" t="s">
        <v>3</v>
      </c>
      <c r="Q10" s="3">
        <f t="shared" si="1"/>
        <v>5790</v>
      </c>
      <c r="R10" s="4">
        <f t="shared" si="2"/>
        <v>4390</v>
      </c>
      <c r="S10" s="5">
        <f t="shared" si="11"/>
        <v>0.31890660592255116</v>
      </c>
      <c r="T10" s="4">
        <f t="shared" si="12"/>
        <v>1400</v>
      </c>
      <c r="U10" s="5" t="e">
        <f>#REF!/#REF!-1</f>
        <v>#REF!</v>
      </c>
      <c r="V10" s="4" t="e">
        <f>#REF!-#REF!</f>
        <v>#REF!</v>
      </c>
      <c r="W10" s="4">
        <f t="shared" si="3"/>
        <v>5090</v>
      </c>
      <c r="X10" s="4">
        <f t="shared" si="4"/>
        <v>4390</v>
      </c>
      <c r="Y10" s="4">
        <f t="shared" si="5"/>
        <v>4440</v>
      </c>
      <c r="Z10" s="4">
        <f t="shared" si="6"/>
        <v>4715.5</v>
      </c>
    </row>
    <row r="11" spans="2:26" ht="17.25" thickBot="1">
      <c r="B11" s="19" t="s">
        <v>4</v>
      </c>
      <c r="C11" s="20">
        <v>4490</v>
      </c>
      <c r="D11" s="21">
        <v>3899</v>
      </c>
      <c r="E11" s="9">
        <f t="shared" si="7"/>
        <v>4194.5</v>
      </c>
      <c r="F11" s="22">
        <v>3990</v>
      </c>
      <c r="G11" s="21">
        <v>3690</v>
      </c>
      <c r="H11" s="9">
        <f t="shared" si="8"/>
        <v>3840</v>
      </c>
      <c r="I11" s="23">
        <v>3290</v>
      </c>
      <c r="J11" s="21">
        <v>3690</v>
      </c>
      <c r="K11" s="9">
        <f t="shared" si="9"/>
        <v>3490</v>
      </c>
      <c r="L11" s="21">
        <v>3890</v>
      </c>
      <c r="M11" s="21">
        <v>3290</v>
      </c>
      <c r="N11" s="17">
        <f t="shared" si="0"/>
        <v>3590</v>
      </c>
      <c r="O11" s="18">
        <f t="shared" si="10"/>
        <v>3778.625</v>
      </c>
      <c r="P11" s="8" t="s">
        <v>4</v>
      </c>
      <c r="Q11" s="3">
        <f t="shared" si="1"/>
        <v>3890</v>
      </c>
      <c r="R11" s="4">
        <f t="shared" si="2"/>
        <v>3290</v>
      </c>
      <c r="S11" s="5">
        <f t="shared" si="11"/>
        <v>0.18237082066869292</v>
      </c>
      <c r="T11" s="4">
        <f t="shared" si="12"/>
        <v>600</v>
      </c>
      <c r="U11" s="5" t="e">
        <f>#REF!/#REF!-1</f>
        <v>#REF!</v>
      </c>
      <c r="V11" s="4" t="e">
        <f>#REF!-#REF!</f>
        <v>#REF!</v>
      </c>
      <c r="W11" s="4">
        <f t="shared" si="3"/>
        <v>3865</v>
      </c>
      <c r="X11" s="4">
        <f t="shared" si="4"/>
        <v>3290</v>
      </c>
      <c r="Y11" s="4">
        <f t="shared" si="5"/>
        <v>3640</v>
      </c>
      <c r="Z11" s="4">
        <f t="shared" si="6"/>
        <v>3634.3125</v>
      </c>
    </row>
    <row r="12" spans="2:26" ht="17.25" thickBot="1">
      <c r="B12" s="19" t="s">
        <v>5</v>
      </c>
      <c r="C12" s="25">
        <v>7290</v>
      </c>
      <c r="D12" s="21">
        <v>5499</v>
      </c>
      <c r="E12" s="9">
        <f t="shared" si="7"/>
        <v>6394.5</v>
      </c>
      <c r="F12" s="22">
        <v>5990</v>
      </c>
      <c r="G12" s="21"/>
      <c r="H12" s="9">
        <f t="shared" si="8"/>
        <v>5990</v>
      </c>
      <c r="I12" s="21">
        <v>4990</v>
      </c>
      <c r="J12" s="21">
        <v>5890</v>
      </c>
      <c r="K12" s="9">
        <f t="shared" si="9"/>
        <v>5440</v>
      </c>
      <c r="L12" s="21">
        <v>5790</v>
      </c>
      <c r="M12" s="21">
        <v>4990</v>
      </c>
      <c r="N12" s="17">
        <f t="shared" si="0"/>
        <v>5390</v>
      </c>
      <c r="O12" s="18">
        <f t="shared" si="10"/>
        <v>5777</v>
      </c>
      <c r="P12" s="8" t="s">
        <v>5</v>
      </c>
      <c r="Q12" s="3">
        <f t="shared" si="1"/>
        <v>5990</v>
      </c>
      <c r="R12" s="4">
        <f t="shared" si="2"/>
        <v>4990</v>
      </c>
      <c r="S12" s="5">
        <f t="shared" si="11"/>
        <v>0.2004008016032064</v>
      </c>
      <c r="T12" s="4">
        <f t="shared" si="12"/>
        <v>1000</v>
      </c>
      <c r="U12" s="5" t="e">
        <f>#REF!/#REF!-1</f>
        <v>#REF!</v>
      </c>
      <c r="V12" s="4" t="e">
        <f>#REF!-#REF!</f>
        <v>#REF!</v>
      </c>
      <c r="W12" s="4">
        <f t="shared" si="3"/>
        <v>5890</v>
      </c>
      <c r="X12" s="4">
        <f t="shared" si="4"/>
        <v>4990</v>
      </c>
      <c r="Y12" s="4">
        <f t="shared" si="5"/>
        <v>5640</v>
      </c>
      <c r="Z12" s="4">
        <f t="shared" si="6"/>
        <v>5608.5</v>
      </c>
    </row>
    <row r="13" spans="2:26" ht="17.25" thickBot="1">
      <c r="B13" s="19" t="s">
        <v>6</v>
      </c>
      <c r="C13" s="20">
        <v>6790</v>
      </c>
      <c r="D13" s="21">
        <v>5699</v>
      </c>
      <c r="E13" s="9">
        <f t="shared" si="7"/>
        <v>6244.5</v>
      </c>
      <c r="F13" s="22">
        <v>6490</v>
      </c>
      <c r="G13" s="26">
        <v>7490</v>
      </c>
      <c r="H13" s="9">
        <f t="shared" si="8"/>
        <v>6990</v>
      </c>
      <c r="I13" s="21">
        <v>5390</v>
      </c>
      <c r="J13" s="21">
        <v>6490</v>
      </c>
      <c r="K13" s="9">
        <f t="shared" si="9"/>
        <v>5940</v>
      </c>
      <c r="L13" s="21">
        <v>6290</v>
      </c>
      <c r="M13" s="21">
        <v>5390</v>
      </c>
      <c r="N13" s="17">
        <f t="shared" si="0"/>
        <v>5840</v>
      </c>
      <c r="O13" s="18">
        <f t="shared" si="10"/>
        <v>6253.625</v>
      </c>
      <c r="P13" s="8" t="s">
        <v>6</v>
      </c>
      <c r="Q13" s="3">
        <f t="shared" si="1"/>
        <v>6990</v>
      </c>
      <c r="R13" s="4">
        <f t="shared" si="2"/>
        <v>5390</v>
      </c>
      <c r="S13" s="5">
        <f t="shared" si="11"/>
        <v>0.2968460111317255</v>
      </c>
      <c r="T13" s="4">
        <f t="shared" si="12"/>
        <v>1600</v>
      </c>
      <c r="U13" s="5" t="e">
        <f>#REF!/#REF!-1</f>
        <v>#REF!</v>
      </c>
      <c r="V13" s="4" t="e">
        <f>#REF!-#REF!</f>
        <v>#REF!</v>
      </c>
      <c r="W13" s="4">
        <f t="shared" si="3"/>
        <v>6640</v>
      </c>
      <c r="X13" s="4">
        <f t="shared" si="4"/>
        <v>5390</v>
      </c>
      <c r="Y13" s="4">
        <f t="shared" si="5"/>
        <v>6165</v>
      </c>
      <c r="Z13" s="4">
        <f t="shared" si="6"/>
        <v>6096.8125</v>
      </c>
    </row>
    <row r="14" spans="2:26" ht="17.25" thickBot="1">
      <c r="B14" s="19" t="s">
        <v>7</v>
      </c>
      <c r="C14" s="20">
        <v>3390</v>
      </c>
      <c r="D14" s="21">
        <v>3999</v>
      </c>
      <c r="E14" s="9">
        <f t="shared" si="7"/>
        <v>3694.5</v>
      </c>
      <c r="F14" s="22">
        <v>4290</v>
      </c>
      <c r="G14" s="21">
        <v>3090</v>
      </c>
      <c r="H14" s="9">
        <f t="shared" si="8"/>
        <v>3690</v>
      </c>
      <c r="I14" s="21">
        <v>3290</v>
      </c>
      <c r="J14" s="24">
        <v>3990</v>
      </c>
      <c r="K14" s="9">
        <f t="shared" si="9"/>
        <v>3640</v>
      </c>
      <c r="L14" s="21">
        <v>4990</v>
      </c>
      <c r="M14" s="21">
        <v>4290</v>
      </c>
      <c r="N14" s="17">
        <f t="shared" si="0"/>
        <v>4640</v>
      </c>
      <c r="O14" s="18">
        <f t="shared" si="10"/>
        <v>3916.125</v>
      </c>
      <c r="P14" s="8" t="s">
        <v>7</v>
      </c>
      <c r="Q14" s="3">
        <f t="shared" si="1"/>
        <v>4990</v>
      </c>
      <c r="R14" s="4">
        <f t="shared" si="2"/>
        <v>3290</v>
      </c>
      <c r="S14" s="5">
        <f t="shared" si="11"/>
        <v>0.5167173252279635</v>
      </c>
      <c r="T14" s="4">
        <f t="shared" si="12"/>
        <v>1700</v>
      </c>
      <c r="U14" s="5" t="e">
        <f>#REF!/#REF!-1</f>
        <v>#REF!</v>
      </c>
      <c r="V14" s="4" t="e">
        <f>#REF!-#REF!</f>
        <v>#REF!</v>
      </c>
      <c r="W14" s="4">
        <f t="shared" si="3"/>
        <v>4340</v>
      </c>
      <c r="X14" s="4">
        <f t="shared" si="4"/>
        <v>3790</v>
      </c>
      <c r="Y14" s="4">
        <f t="shared" si="5"/>
        <v>4315</v>
      </c>
      <c r="Z14" s="4">
        <f t="shared" si="6"/>
        <v>3778.0625</v>
      </c>
    </row>
    <row r="15" spans="2:26" ht="17.25" thickBot="1">
      <c r="B15" s="19" t="s">
        <v>8</v>
      </c>
      <c r="C15" s="20">
        <v>4790</v>
      </c>
      <c r="D15" s="21">
        <v>3999</v>
      </c>
      <c r="E15" s="9">
        <f t="shared" si="7"/>
        <v>4394.5</v>
      </c>
      <c r="F15" s="22">
        <v>4290</v>
      </c>
      <c r="G15" s="26">
        <v>4990</v>
      </c>
      <c r="H15" s="9">
        <f t="shared" si="8"/>
        <v>4640</v>
      </c>
      <c r="I15" s="21">
        <v>4290</v>
      </c>
      <c r="J15" s="24">
        <v>4890</v>
      </c>
      <c r="K15" s="9">
        <f t="shared" si="9"/>
        <v>4590</v>
      </c>
      <c r="L15" s="21">
        <v>4990</v>
      </c>
      <c r="M15" s="27">
        <v>4290</v>
      </c>
      <c r="N15" s="17">
        <f t="shared" si="0"/>
        <v>4640</v>
      </c>
      <c r="O15" s="18">
        <f t="shared" si="10"/>
        <v>4566.125</v>
      </c>
      <c r="P15" s="8" t="s">
        <v>8</v>
      </c>
      <c r="Q15" s="3">
        <f t="shared" si="1"/>
        <v>4990</v>
      </c>
      <c r="R15" s="4">
        <f t="shared" si="2"/>
        <v>4290</v>
      </c>
      <c r="S15" s="5">
        <f t="shared" si="11"/>
        <v>0.1631701631701632</v>
      </c>
      <c r="T15" s="4">
        <f t="shared" si="12"/>
        <v>700</v>
      </c>
      <c r="U15" s="5" t="e">
        <f>#REF!/#REF!-1</f>
        <v>#REF!</v>
      </c>
      <c r="V15" s="4" t="e">
        <f>#REF!-#REF!</f>
        <v>#REF!</v>
      </c>
      <c r="W15" s="4">
        <f t="shared" si="3"/>
        <v>4815</v>
      </c>
      <c r="X15" s="4">
        <f t="shared" si="4"/>
        <v>4290</v>
      </c>
      <c r="Y15" s="4">
        <f t="shared" si="5"/>
        <v>4765</v>
      </c>
      <c r="Z15" s="4">
        <f t="shared" si="6"/>
        <v>4578.0625</v>
      </c>
    </row>
    <row r="16" spans="2:26" ht="17.25" thickBot="1">
      <c r="B16" s="19" t="s">
        <v>9</v>
      </c>
      <c r="C16" s="20">
        <v>4790</v>
      </c>
      <c r="D16" s="21">
        <v>3999</v>
      </c>
      <c r="E16" s="9">
        <f t="shared" si="7"/>
        <v>4394.5</v>
      </c>
      <c r="F16" s="22">
        <v>4290</v>
      </c>
      <c r="G16" s="21">
        <v>3090</v>
      </c>
      <c r="H16" s="9">
        <f t="shared" si="8"/>
        <v>3690</v>
      </c>
      <c r="I16" s="21">
        <v>4290</v>
      </c>
      <c r="J16" s="24"/>
      <c r="K16" s="9">
        <f t="shared" si="9"/>
        <v>4290</v>
      </c>
      <c r="L16" s="21">
        <v>4990</v>
      </c>
      <c r="M16" s="21">
        <v>4290</v>
      </c>
      <c r="N16" s="17">
        <f t="shared" si="0"/>
        <v>4640</v>
      </c>
      <c r="O16" s="18">
        <f t="shared" si="10"/>
        <v>4248.428571428572</v>
      </c>
      <c r="P16" s="8" t="s">
        <v>9</v>
      </c>
      <c r="Q16" s="3">
        <f t="shared" si="1"/>
        <v>4990</v>
      </c>
      <c r="R16" s="4">
        <f t="shared" si="2"/>
        <v>3690</v>
      </c>
      <c r="S16" s="5">
        <f t="shared" si="11"/>
        <v>0.35230352303523027</v>
      </c>
      <c r="T16" s="4">
        <f t="shared" si="12"/>
        <v>1300</v>
      </c>
      <c r="U16" s="5" t="e">
        <f>#REF!/#REF!-1</f>
        <v>#REF!</v>
      </c>
      <c r="V16" s="4" t="e">
        <f>#REF!-#REF!</f>
        <v>#REF!</v>
      </c>
      <c r="W16" s="4">
        <f t="shared" si="3"/>
        <v>4340</v>
      </c>
      <c r="X16" s="4">
        <f t="shared" si="4"/>
        <v>4290</v>
      </c>
      <c r="Y16" s="4">
        <f t="shared" si="5"/>
        <v>4640</v>
      </c>
      <c r="Z16" s="4">
        <f t="shared" si="6"/>
        <v>4269.214285714286</v>
      </c>
    </row>
    <row r="17" spans="2:26" ht="17.25" thickBot="1">
      <c r="B17" s="19" t="s">
        <v>10</v>
      </c>
      <c r="C17" s="28">
        <v>4490</v>
      </c>
      <c r="D17" s="29">
        <v>4399</v>
      </c>
      <c r="E17" s="9">
        <f t="shared" si="7"/>
        <v>4444.5</v>
      </c>
      <c r="F17" s="30">
        <v>3990</v>
      </c>
      <c r="G17" s="21">
        <v>3090</v>
      </c>
      <c r="H17" s="9">
        <f t="shared" si="8"/>
        <v>3540</v>
      </c>
      <c r="I17" s="29"/>
      <c r="J17" s="29">
        <v>3690</v>
      </c>
      <c r="K17" s="9">
        <f t="shared" si="9"/>
        <v>3690</v>
      </c>
      <c r="L17" s="29">
        <v>3890</v>
      </c>
      <c r="M17" s="29">
        <v>3290</v>
      </c>
      <c r="N17" s="17">
        <f t="shared" si="0"/>
        <v>3590</v>
      </c>
      <c r="O17" s="18">
        <f t="shared" si="10"/>
        <v>3834.1428571428573</v>
      </c>
      <c r="P17" s="8" t="s">
        <v>10</v>
      </c>
      <c r="Q17" s="3">
        <f t="shared" si="1"/>
        <v>3890</v>
      </c>
      <c r="R17" s="4">
        <f t="shared" si="2"/>
        <v>3290</v>
      </c>
      <c r="S17" s="5">
        <f t="shared" si="11"/>
        <v>0.18237082066869292</v>
      </c>
      <c r="T17" s="4">
        <f t="shared" si="12"/>
        <v>600</v>
      </c>
      <c r="U17" s="5" t="e">
        <f>#REF!/#REF!-1</f>
        <v>#REF!</v>
      </c>
      <c r="V17" s="4" t="e">
        <f>#REF!-#REF!</f>
        <v>#REF!</v>
      </c>
      <c r="W17" s="4">
        <f t="shared" si="3"/>
        <v>3715</v>
      </c>
      <c r="X17" s="4">
        <f t="shared" si="4"/>
        <v>3290</v>
      </c>
      <c r="Y17" s="4">
        <f t="shared" si="5"/>
        <v>3640</v>
      </c>
      <c r="Z17" s="4">
        <f t="shared" si="6"/>
        <v>3762.0714285714284</v>
      </c>
    </row>
    <row r="18" spans="2:26" ht="32.25" thickBot="1">
      <c r="B18" s="19" t="s">
        <v>11</v>
      </c>
      <c r="C18" s="31"/>
      <c r="D18" s="32">
        <v>1998</v>
      </c>
      <c r="E18" s="9">
        <f t="shared" si="7"/>
        <v>1998</v>
      </c>
      <c r="F18" s="33">
        <v>2490</v>
      </c>
      <c r="G18" s="29">
        <v>3690</v>
      </c>
      <c r="H18" s="9">
        <f t="shared" si="8"/>
        <v>3090</v>
      </c>
      <c r="I18" s="34">
        <v>2190</v>
      </c>
      <c r="J18" s="35">
        <v>2390</v>
      </c>
      <c r="K18" s="9">
        <f t="shared" si="9"/>
        <v>2290</v>
      </c>
      <c r="L18" s="33">
        <v>2390</v>
      </c>
      <c r="M18" s="36">
        <v>2290</v>
      </c>
      <c r="N18" s="17">
        <f t="shared" si="0"/>
        <v>2340</v>
      </c>
      <c r="O18" s="18">
        <f t="shared" si="10"/>
        <v>2491.1428571428573</v>
      </c>
      <c r="P18" s="8" t="s">
        <v>11</v>
      </c>
      <c r="Q18" s="3">
        <f t="shared" si="1"/>
        <v>3090</v>
      </c>
      <c r="R18" s="4">
        <f t="shared" si="2"/>
        <v>2190</v>
      </c>
      <c r="S18" s="5">
        <f t="shared" si="11"/>
        <v>0.41095890410958913</v>
      </c>
      <c r="T18" s="4">
        <f t="shared" si="12"/>
        <v>900</v>
      </c>
      <c r="U18" s="5" t="e">
        <f>#REF!/#REF!-1</f>
        <v>#REF!</v>
      </c>
      <c r="V18" s="4" t="e">
        <f>#REF!-#REF!</f>
        <v>#REF!</v>
      </c>
      <c r="W18" s="4">
        <f t="shared" si="3"/>
        <v>2740</v>
      </c>
      <c r="X18" s="4">
        <f t="shared" si="4"/>
        <v>2240</v>
      </c>
      <c r="Y18" s="4">
        <f t="shared" si="5"/>
        <v>2365</v>
      </c>
      <c r="Z18" s="4">
        <f t="shared" si="6"/>
        <v>2390.5714285714284</v>
      </c>
    </row>
    <row r="19" spans="2:26" ht="26.25" thickBot="1">
      <c r="B19" s="19" t="s">
        <v>29</v>
      </c>
      <c r="C19" s="31">
        <v>4390</v>
      </c>
      <c r="D19" s="32">
        <v>3221</v>
      </c>
      <c r="E19" s="9">
        <f t="shared" si="7"/>
        <v>3805.5</v>
      </c>
      <c r="F19" s="33">
        <v>3990</v>
      </c>
      <c r="G19" s="36">
        <v>2849</v>
      </c>
      <c r="H19" s="9">
        <f t="shared" si="8"/>
        <v>3419.5</v>
      </c>
      <c r="I19" s="34"/>
      <c r="J19" s="35">
        <v>2790</v>
      </c>
      <c r="K19" s="9">
        <f t="shared" si="9"/>
        <v>2790</v>
      </c>
      <c r="L19" s="37">
        <v>3390</v>
      </c>
      <c r="M19" s="36">
        <v>3390</v>
      </c>
      <c r="N19" s="17">
        <f t="shared" si="0"/>
        <v>3390</v>
      </c>
      <c r="O19" s="18">
        <f t="shared" si="10"/>
        <v>3431.4285714285716</v>
      </c>
      <c r="P19" s="8"/>
      <c r="Q19" s="3">
        <f t="shared" si="1"/>
        <v>3431.4285714285716</v>
      </c>
      <c r="R19" s="4">
        <f t="shared" si="2"/>
        <v>2790</v>
      </c>
      <c r="S19" s="5">
        <f t="shared" si="11"/>
        <v>0.22990271377368154</v>
      </c>
      <c r="T19" s="4">
        <f t="shared" si="12"/>
        <v>641.4285714285716</v>
      </c>
      <c r="U19" s="5" t="e">
        <f>#REF!/#REF!-1</f>
        <v>#REF!</v>
      </c>
      <c r="V19" s="4" t="e">
        <f>#REF!-#REF!</f>
        <v>#REF!</v>
      </c>
      <c r="W19" s="4">
        <f t="shared" si="3"/>
        <v>3404.75</v>
      </c>
      <c r="X19" s="4">
        <f t="shared" si="4"/>
        <v>3390</v>
      </c>
      <c r="Y19" s="4">
        <f t="shared" si="5"/>
        <v>3090</v>
      </c>
      <c r="Z19" s="4">
        <f t="shared" si="6"/>
        <v>3110.714285714286</v>
      </c>
    </row>
    <row r="20" spans="2:26" ht="32.25" thickBot="1">
      <c r="B20" s="19" t="s">
        <v>12</v>
      </c>
      <c r="C20" s="31">
        <v>4790</v>
      </c>
      <c r="D20" s="32">
        <v>2998</v>
      </c>
      <c r="E20" s="9">
        <f t="shared" si="7"/>
        <v>3894</v>
      </c>
      <c r="F20" s="33">
        <v>4290</v>
      </c>
      <c r="G20" s="36">
        <v>3790</v>
      </c>
      <c r="H20" s="9">
        <f t="shared" si="8"/>
        <v>4040</v>
      </c>
      <c r="I20" s="38">
        <v>3690</v>
      </c>
      <c r="J20" s="39">
        <v>3590</v>
      </c>
      <c r="K20" s="9">
        <f t="shared" si="9"/>
        <v>3640</v>
      </c>
      <c r="L20" s="37">
        <v>3690</v>
      </c>
      <c r="M20" s="40">
        <v>3690</v>
      </c>
      <c r="N20" s="17">
        <f t="shared" si="0"/>
        <v>3690</v>
      </c>
      <c r="O20" s="18">
        <f t="shared" si="10"/>
        <v>3816</v>
      </c>
      <c r="P20" s="8" t="s">
        <v>12</v>
      </c>
      <c r="Q20" s="3">
        <f t="shared" si="1"/>
        <v>4040</v>
      </c>
      <c r="R20" s="4">
        <f t="shared" si="2"/>
        <v>3590</v>
      </c>
      <c r="S20" s="5">
        <f t="shared" si="11"/>
        <v>0.1253481894150419</v>
      </c>
      <c r="T20" s="4">
        <f t="shared" si="12"/>
        <v>450</v>
      </c>
      <c r="U20" s="5" t="e">
        <f>#REF!/#REF!-1</f>
        <v>#REF!</v>
      </c>
      <c r="V20" s="4" t="e">
        <f>#REF!-#REF!</f>
        <v>#REF!</v>
      </c>
      <c r="W20" s="4">
        <f t="shared" si="3"/>
        <v>3865</v>
      </c>
      <c r="X20" s="4">
        <f t="shared" si="4"/>
        <v>3690</v>
      </c>
      <c r="Y20" s="4">
        <f t="shared" si="5"/>
        <v>3640</v>
      </c>
      <c r="Z20" s="4">
        <f t="shared" si="6"/>
        <v>3728</v>
      </c>
    </row>
    <row r="21" spans="2:26" ht="32.25" thickBot="1">
      <c r="B21" s="19" t="s">
        <v>13</v>
      </c>
      <c r="C21" s="41">
        <v>2790</v>
      </c>
      <c r="D21" s="32">
        <v>2499</v>
      </c>
      <c r="E21" s="9">
        <f t="shared" si="7"/>
        <v>2644.5</v>
      </c>
      <c r="F21" s="33">
        <v>2690</v>
      </c>
      <c r="G21" s="36">
        <v>2490</v>
      </c>
      <c r="H21" s="9">
        <f t="shared" si="8"/>
        <v>2590</v>
      </c>
      <c r="I21" s="34">
        <v>2389</v>
      </c>
      <c r="J21" s="35">
        <v>2190</v>
      </c>
      <c r="K21" s="9">
        <f t="shared" si="9"/>
        <v>2289.5</v>
      </c>
      <c r="L21" s="37">
        <v>2690</v>
      </c>
      <c r="M21" s="36">
        <v>2689</v>
      </c>
      <c r="N21" s="17">
        <f t="shared" si="0"/>
        <v>2689.5</v>
      </c>
      <c r="O21" s="18">
        <f t="shared" si="10"/>
        <v>2553.375</v>
      </c>
      <c r="P21" s="8" t="s">
        <v>13</v>
      </c>
      <c r="Q21" s="3">
        <f t="shared" si="1"/>
        <v>2690</v>
      </c>
      <c r="R21" s="4">
        <f t="shared" si="2"/>
        <v>2190</v>
      </c>
      <c r="S21" s="5">
        <f t="shared" si="11"/>
        <v>0.22831050228310512</v>
      </c>
      <c r="T21" s="4">
        <f t="shared" si="12"/>
        <v>500</v>
      </c>
      <c r="U21" s="5" t="e">
        <f>#REF!/#REF!-1</f>
        <v>#REF!</v>
      </c>
      <c r="V21" s="4" t="e">
        <f>#REF!-#REF!</f>
        <v>#REF!</v>
      </c>
      <c r="W21" s="4">
        <f t="shared" si="3"/>
        <v>2640</v>
      </c>
      <c r="X21" s="4">
        <f t="shared" si="4"/>
        <v>2539</v>
      </c>
      <c r="Y21" s="4">
        <f t="shared" si="5"/>
        <v>2439.75</v>
      </c>
      <c r="Z21" s="4">
        <f t="shared" si="6"/>
        <v>2421.4375</v>
      </c>
    </row>
    <row r="22" spans="2:26" ht="32.25" thickBot="1">
      <c r="B22" s="19" t="s">
        <v>14</v>
      </c>
      <c r="C22" s="41">
        <v>2790</v>
      </c>
      <c r="D22" s="32">
        <v>2998</v>
      </c>
      <c r="E22" s="9">
        <f t="shared" si="7"/>
        <v>2894</v>
      </c>
      <c r="F22" s="33">
        <v>2690</v>
      </c>
      <c r="G22" s="36">
        <v>2490</v>
      </c>
      <c r="H22" s="9">
        <f t="shared" si="8"/>
        <v>2590</v>
      </c>
      <c r="I22" s="34">
        <v>2190</v>
      </c>
      <c r="J22" s="35"/>
      <c r="K22" s="9">
        <f t="shared" si="9"/>
        <v>2190</v>
      </c>
      <c r="L22" s="37">
        <v>2690</v>
      </c>
      <c r="M22" s="36">
        <v>2689</v>
      </c>
      <c r="N22" s="17">
        <f t="shared" si="0"/>
        <v>2689.5</v>
      </c>
      <c r="O22" s="18">
        <f t="shared" si="10"/>
        <v>2648.1428571428573</v>
      </c>
      <c r="P22" s="8" t="s">
        <v>14</v>
      </c>
      <c r="Q22" s="3">
        <f t="shared" si="1"/>
        <v>2690</v>
      </c>
      <c r="R22" s="4">
        <f t="shared" si="2"/>
        <v>2190</v>
      </c>
      <c r="S22" s="5">
        <f t="shared" si="11"/>
        <v>0.22831050228310512</v>
      </c>
      <c r="T22" s="4">
        <f t="shared" si="12"/>
        <v>500</v>
      </c>
      <c r="U22" s="5" t="e">
        <f>#REF!/#REF!-1</f>
        <v>#REF!</v>
      </c>
      <c r="V22" s="4" t="e">
        <f>#REF!-#REF!</f>
        <v>#REF!</v>
      </c>
      <c r="W22" s="4">
        <f t="shared" si="3"/>
        <v>2640</v>
      </c>
      <c r="X22" s="4">
        <f t="shared" si="4"/>
        <v>2439.5</v>
      </c>
      <c r="Y22" s="4">
        <f t="shared" si="5"/>
        <v>2689.5</v>
      </c>
      <c r="Z22" s="4">
        <f t="shared" si="6"/>
        <v>2419.0714285714284</v>
      </c>
    </row>
    <row r="23" spans="2:26" ht="32.25" thickBot="1">
      <c r="B23" s="19" t="s">
        <v>15</v>
      </c>
      <c r="C23" s="41">
        <v>2490</v>
      </c>
      <c r="D23" s="32">
        <v>2498</v>
      </c>
      <c r="E23" s="9">
        <f t="shared" si="7"/>
        <v>2494</v>
      </c>
      <c r="F23" s="33">
        <v>2190</v>
      </c>
      <c r="G23" s="36">
        <v>2290</v>
      </c>
      <c r="H23" s="9">
        <f t="shared" si="8"/>
        <v>2240</v>
      </c>
      <c r="I23" s="34">
        <v>2089</v>
      </c>
      <c r="J23" s="35"/>
      <c r="K23" s="9">
        <f t="shared" si="9"/>
        <v>2089</v>
      </c>
      <c r="L23" s="37">
        <v>2390</v>
      </c>
      <c r="M23" s="40">
        <v>2390</v>
      </c>
      <c r="N23" s="17">
        <f t="shared" si="0"/>
        <v>2390</v>
      </c>
      <c r="O23" s="18">
        <f t="shared" si="10"/>
        <v>2333.8571428571427</v>
      </c>
      <c r="P23" s="8" t="s">
        <v>15</v>
      </c>
      <c r="Q23" s="3">
        <f t="shared" si="1"/>
        <v>2390</v>
      </c>
      <c r="R23" s="4">
        <f t="shared" si="2"/>
        <v>2089</v>
      </c>
      <c r="S23" s="5">
        <f t="shared" si="11"/>
        <v>0.1440880804212541</v>
      </c>
      <c r="T23" s="4">
        <f t="shared" si="12"/>
        <v>301</v>
      </c>
      <c r="U23" s="5" t="e">
        <f>#REF!/#REF!-1</f>
        <v>#REF!</v>
      </c>
      <c r="V23" s="4" t="e">
        <f>#REF!-#REF!</f>
        <v>#REF!</v>
      </c>
      <c r="W23" s="4">
        <f t="shared" si="3"/>
        <v>2315</v>
      </c>
      <c r="X23" s="4">
        <f t="shared" si="4"/>
        <v>2239.5</v>
      </c>
      <c r="Y23" s="4">
        <f t="shared" si="5"/>
        <v>2390</v>
      </c>
      <c r="Z23" s="4">
        <f t="shared" si="6"/>
        <v>2211.4285714285716</v>
      </c>
    </row>
    <row r="24" spans="2:26" ht="17.25" thickBot="1">
      <c r="B24" s="42" t="s">
        <v>16</v>
      </c>
      <c r="C24" s="43">
        <v>2590</v>
      </c>
      <c r="D24" s="44">
        <v>2598</v>
      </c>
      <c r="E24" s="9">
        <f t="shared" si="7"/>
        <v>2594</v>
      </c>
      <c r="F24" s="45">
        <v>2390</v>
      </c>
      <c r="G24" s="46">
        <v>2390</v>
      </c>
      <c r="H24" s="9">
        <f t="shared" si="8"/>
        <v>2390</v>
      </c>
      <c r="I24" s="47">
        <v>2090</v>
      </c>
      <c r="J24" s="48">
        <v>2090</v>
      </c>
      <c r="K24" s="9">
        <f t="shared" si="9"/>
        <v>2090</v>
      </c>
      <c r="L24" s="45">
        <v>2390</v>
      </c>
      <c r="M24" s="49">
        <v>2690</v>
      </c>
      <c r="N24" s="17">
        <f>AVERAGE(L24:M24)</f>
        <v>2540</v>
      </c>
      <c r="O24" s="18">
        <f t="shared" si="10"/>
        <v>2403.5</v>
      </c>
      <c r="P24" s="8" t="s">
        <v>16</v>
      </c>
      <c r="Q24" s="3">
        <f t="shared" si="1"/>
        <v>2690</v>
      </c>
      <c r="R24" s="4">
        <f t="shared" si="2"/>
        <v>2090</v>
      </c>
      <c r="S24" s="5">
        <f t="shared" si="11"/>
        <v>0.2870813397129186</v>
      </c>
      <c r="T24" s="4">
        <f t="shared" si="12"/>
        <v>600</v>
      </c>
      <c r="U24" s="5" t="e">
        <f>#REF!/#REF!-1</f>
        <v>#REF!</v>
      </c>
      <c r="V24" s="4" t="e">
        <f>#REF!-#REF!</f>
        <v>#REF!</v>
      </c>
      <c r="W24" s="4">
        <f t="shared" si="3"/>
        <v>2390</v>
      </c>
      <c r="X24" s="4">
        <f t="shared" si="4"/>
        <v>2390</v>
      </c>
      <c r="Y24" s="4">
        <f t="shared" si="5"/>
        <v>2315</v>
      </c>
      <c r="Z24" s="4">
        <f t="shared" si="6"/>
        <v>2246.75</v>
      </c>
    </row>
    <row r="26" ht="15.75" thickBot="1"/>
    <row r="27" spans="2:15" ht="17.25" thickBot="1">
      <c r="B27" s="161" t="s">
        <v>0</v>
      </c>
      <c r="C27" s="164" t="s">
        <v>44</v>
      </c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0"/>
      <c r="O27" s="150" t="s">
        <v>45</v>
      </c>
    </row>
    <row r="28" spans="2:15" ht="15">
      <c r="B28" s="162"/>
      <c r="C28" s="152" t="s">
        <v>32</v>
      </c>
      <c r="D28" s="152" t="s">
        <v>33</v>
      </c>
      <c r="E28" s="152" t="s">
        <v>34</v>
      </c>
      <c r="F28" s="152" t="s">
        <v>35</v>
      </c>
      <c r="G28" s="152" t="s">
        <v>36</v>
      </c>
      <c r="H28" s="152" t="s">
        <v>37</v>
      </c>
      <c r="I28" s="152" t="s">
        <v>38</v>
      </c>
      <c r="J28" s="152" t="s">
        <v>39</v>
      </c>
      <c r="K28" s="152" t="s">
        <v>40</v>
      </c>
      <c r="L28" s="152" t="s">
        <v>41</v>
      </c>
      <c r="M28" s="152" t="s">
        <v>42</v>
      </c>
      <c r="N28" s="152" t="s">
        <v>43</v>
      </c>
      <c r="O28" s="151"/>
    </row>
    <row r="29" spans="2:15" ht="15.75" thickBot="1">
      <c r="B29" s="16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1"/>
    </row>
    <row r="30" spans="2:15" ht="15.75" thickBot="1">
      <c r="B30" s="11" t="s">
        <v>1</v>
      </c>
      <c r="C30" s="50">
        <v>4690</v>
      </c>
      <c r="D30" s="13">
        <v>3990</v>
      </c>
      <c r="E30" s="51">
        <f>+AVERAGE(C30:D30)</f>
        <v>4340</v>
      </c>
      <c r="F30" s="52">
        <v>3998</v>
      </c>
      <c r="G30" s="53">
        <v>3698</v>
      </c>
      <c r="H30" s="51">
        <f>+AVERAGE(F30:G30)</f>
        <v>3848</v>
      </c>
      <c r="I30" s="54">
        <v>4699</v>
      </c>
      <c r="J30" s="55">
        <v>3790</v>
      </c>
      <c r="K30" s="51">
        <f>+AVERAGE(I30:J30)</f>
        <v>4244.5</v>
      </c>
      <c r="L30" s="52">
        <v>4699</v>
      </c>
      <c r="M30" s="53">
        <v>4699</v>
      </c>
      <c r="N30" s="56">
        <f>+AVERAGE(L30:M30)</f>
        <v>4699</v>
      </c>
      <c r="O30" s="57">
        <f>AVERAGE(C30,D30,F30,G30,I30,J30,L30,M30)</f>
        <v>4282.875</v>
      </c>
    </row>
    <row r="31" spans="2:15" ht="26.25" thickBot="1">
      <c r="B31" s="19" t="s">
        <v>2</v>
      </c>
      <c r="C31" s="25">
        <v>4690</v>
      </c>
      <c r="D31" s="58">
        <v>3990</v>
      </c>
      <c r="E31" s="59">
        <f>+AVERAGE(C31:D31)</f>
        <v>4340</v>
      </c>
      <c r="F31" s="60">
        <v>3898</v>
      </c>
      <c r="G31" s="61">
        <v>3698</v>
      </c>
      <c r="H31" s="59">
        <f aca="true" t="shared" si="13" ref="H31:H46">+AVERAGE(F31:G31)</f>
        <v>3798</v>
      </c>
      <c r="I31" s="62">
        <v>3999</v>
      </c>
      <c r="J31" s="63">
        <v>3950</v>
      </c>
      <c r="K31" s="59">
        <f aca="true" t="shared" si="14" ref="K31:K46">+AVERAGE(I31:J31)</f>
        <v>3974.5</v>
      </c>
      <c r="L31" s="60">
        <v>3999</v>
      </c>
      <c r="M31" s="61">
        <v>3999</v>
      </c>
      <c r="N31" s="64">
        <f aca="true" t="shared" si="15" ref="N31:N46">+AVERAGE(L31:M31)</f>
        <v>3999</v>
      </c>
      <c r="O31" s="57">
        <f aca="true" t="shared" si="16" ref="O31:O46">AVERAGE(C31,D31,F31,G31,I31,J31,L31,M31)</f>
        <v>4027.875</v>
      </c>
    </row>
    <row r="32" spans="2:15" ht="15.75" thickBot="1">
      <c r="B32" s="19" t="s">
        <v>3</v>
      </c>
      <c r="C32" s="25">
        <v>5990</v>
      </c>
      <c r="D32" s="58">
        <v>5290</v>
      </c>
      <c r="E32" s="59">
        <f aca="true" t="shared" si="17" ref="E32:E46">+AVERAGE(C32:D32)</f>
        <v>5640</v>
      </c>
      <c r="F32" s="60">
        <v>4498</v>
      </c>
      <c r="G32" s="61">
        <v>3998</v>
      </c>
      <c r="H32" s="59">
        <f t="shared" si="13"/>
        <v>4248</v>
      </c>
      <c r="I32" s="62">
        <v>4799</v>
      </c>
      <c r="J32" s="63">
        <v>4990</v>
      </c>
      <c r="K32" s="59">
        <f t="shared" si="14"/>
        <v>4894.5</v>
      </c>
      <c r="L32" s="60">
        <v>4799</v>
      </c>
      <c r="M32" s="65">
        <v>4699</v>
      </c>
      <c r="N32" s="64">
        <f t="shared" si="15"/>
        <v>4749</v>
      </c>
      <c r="O32" s="57">
        <f t="shared" si="16"/>
        <v>4882.875</v>
      </c>
    </row>
    <row r="33" spans="2:15" ht="15.75" thickBot="1">
      <c r="B33" s="19" t="s">
        <v>4</v>
      </c>
      <c r="C33" s="25">
        <v>3690</v>
      </c>
      <c r="D33" s="58">
        <v>3490</v>
      </c>
      <c r="E33" s="59">
        <f t="shared" si="17"/>
        <v>3590</v>
      </c>
      <c r="F33" s="60">
        <v>3698</v>
      </c>
      <c r="G33" s="61">
        <v>2999</v>
      </c>
      <c r="H33" s="59">
        <f t="shared" si="13"/>
        <v>3348.5</v>
      </c>
      <c r="I33" s="62">
        <v>3799</v>
      </c>
      <c r="J33" s="63">
        <v>3590</v>
      </c>
      <c r="K33" s="59">
        <f t="shared" si="14"/>
        <v>3694.5</v>
      </c>
      <c r="L33" s="60">
        <v>3799</v>
      </c>
      <c r="M33" s="61">
        <v>3799</v>
      </c>
      <c r="N33" s="64">
        <f t="shared" si="15"/>
        <v>3799</v>
      </c>
      <c r="O33" s="57">
        <f t="shared" si="16"/>
        <v>3608</v>
      </c>
    </row>
    <row r="34" spans="2:15" ht="15.75" thickBot="1">
      <c r="B34" s="19" t="s">
        <v>5</v>
      </c>
      <c r="C34" s="25">
        <v>6990</v>
      </c>
      <c r="D34" s="58">
        <v>5990</v>
      </c>
      <c r="E34" s="59">
        <f t="shared" si="17"/>
        <v>6490</v>
      </c>
      <c r="F34" s="60">
        <v>5598</v>
      </c>
      <c r="G34" s="61">
        <v>5598</v>
      </c>
      <c r="H34" s="59">
        <f t="shared" si="13"/>
        <v>5598</v>
      </c>
      <c r="I34" s="62">
        <v>5799</v>
      </c>
      <c r="J34" s="63">
        <v>5670</v>
      </c>
      <c r="K34" s="59">
        <f t="shared" si="14"/>
        <v>5734.5</v>
      </c>
      <c r="L34" s="60">
        <v>5799</v>
      </c>
      <c r="M34" s="61">
        <v>5799</v>
      </c>
      <c r="N34" s="64">
        <f t="shared" si="15"/>
        <v>5799</v>
      </c>
      <c r="O34" s="57">
        <f t="shared" si="16"/>
        <v>5905.375</v>
      </c>
    </row>
    <row r="35" spans="2:15" ht="15.75" thickBot="1">
      <c r="B35" s="19" t="s">
        <v>6</v>
      </c>
      <c r="C35" s="25">
        <v>6990</v>
      </c>
      <c r="D35" s="58">
        <v>6590</v>
      </c>
      <c r="E35" s="59">
        <f t="shared" si="17"/>
        <v>6790</v>
      </c>
      <c r="F35" s="60">
        <v>5598</v>
      </c>
      <c r="G35" s="61">
        <v>5598</v>
      </c>
      <c r="H35" s="59">
        <f t="shared" si="13"/>
        <v>5598</v>
      </c>
      <c r="I35" s="62">
        <v>5799</v>
      </c>
      <c r="J35" s="63">
        <v>5990</v>
      </c>
      <c r="K35" s="59">
        <f t="shared" si="14"/>
        <v>5894.5</v>
      </c>
      <c r="L35" s="60">
        <v>5799</v>
      </c>
      <c r="M35" s="61">
        <v>5799</v>
      </c>
      <c r="N35" s="64">
        <f t="shared" si="15"/>
        <v>5799</v>
      </c>
      <c r="O35" s="57">
        <f t="shared" si="16"/>
        <v>6020.375</v>
      </c>
    </row>
    <row r="36" spans="2:15" ht="15.75" thickBot="1">
      <c r="B36" s="19" t="s">
        <v>7</v>
      </c>
      <c r="C36" s="25">
        <v>4490</v>
      </c>
      <c r="D36" s="58">
        <v>4490</v>
      </c>
      <c r="E36" s="59">
        <f t="shared" si="17"/>
        <v>4490</v>
      </c>
      <c r="F36" s="60">
        <v>3998</v>
      </c>
      <c r="G36" s="61">
        <v>3998</v>
      </c>
      <c r="H36" s="59">
        <f t="shared" si="13"/>
        <v>3998</v>
      </c>
      <c r="I36" s="62">
        <v>4599</v>
      </c>
      <c r="J36" s="63">
        <v>3750</v>
      </c>
      <c r="K36" s="59">
        <f t="shared" si="14"/>
        <v>4174.5</v>
      </c>
      <c r="L36" s="60">
        <v>4599</v>
      </c>
      <c r="M36" s="61">
        <v>4599</v>
      </c>
      <c r="N36" s="64">
        <f t="shared" si="15"/>
        <v>4599</v>
      </c>
      <c r="O36" s="57">
        <f t="shared" si="16"/>
        <v>4315.375</v>
      </c>
    </row>
    <row r="37" spans="2:15" ht="15.75" thickBot="1">
      <c r="B37" s="19" t="s">
        <v>8</v>
      </c>
      <c r="C37" s="25">
        <v>4490</v>
      </c>
      <c r="D37" s="58">
        <v>4490</v>
      </c>
      <c r="E37" s="59">
        <f t="shared" si="17"/>
        <v>4490</v>
      </c>
      <c r="F37" s="60">
        <v>3998</v>
      </c>
      <c r="G37" s="61">
        <v>3998</v>
      </c>
      <c r="H37" s="59">
        <f t="shared" si="13"/>
        <v>3998</v>
      </c>
      <c r="I37" s="62">
        <v>4599</v>
      </c>
      <c r="J37" s="63">
        <v>3980</v>
      </c>
      <c r="K37" s="59">
        <f t="shared" si="14"/>
        <v>4289.5</v>
      </c>
      <c r="L37" s="60">
        <v>4599</v>
      </c>
      <c r="M37" s="65">
        <v>4599</v>
      </c>
      <c r="N37" s="64">
        <f t="shared" si="15"/>
        <v>4599</v>
      </c>
      <c r="O37" s="57">
        <f t="shared" si="16"/>
        <v>4344.125</v>
      </c>
    </row>
    <row r="38" spans="2:15" ht="15.75" thickBot="1">
      <c r="B38" s="19" t="s">
        <v>9</v>
      </c>
      <c r="C38" s="25">
        <v>4490</v>
      </c>
      <c r="D38" s="58">
        <v>4490</v>
      </c>
      <c r="E38" s="59">
        <f t="shared" si="17"/>
        <v>4490</v>
      </c>
      <c r="F38" s="60">
        <v>3998</v>
      </c>
      <c r="G38" s="61">
        <v>3698</v>
      </c>
      <c r="H38" s="59">
        <f t="shared" si="13"/>
        <v>3848</v>
      </c>
      <c r="I38" s="62">
        <v>4599</v>
      </c>
      <c r="J38" s="63">
        <v>4650</v>
      </c>
      <c r="K38" s="59">
        <f t="shared" si="14"/>
        <v>4624.5</v>
      </c>
      <c r="L38" s="60">
        <v>4599</v>
      </c>
      <c r="M38" s="61">
        <v>4599</v>
      </c>
      <c r="N38" s="64">
        <f t="shared" si="15"/>
        <v>4599</v>
      </c>
      <c r="O38" s="57">
        <f t="shared" si="16"/>
        <v>4390.375</v>
      </c>
    </row>
    <row r="39" spans="2:15" ht="15.75" thickBot="1">
      <c r="B39" s="19" t="s">
        <v>10</v>
      </c>
      <c r="C39" s="25">
        <v>3690</v>
      </c>
      <c r="D39" s="58">
        <v>3490</v>
      </c>
      <c r="E39" s="59">
        <f t="shared" si="17"/>
        <v>3590</v>
      </c>
      <c r="F39" s="60">
        <v>3698</v>
      </c>
      <c r="G39" s="61">
        <v>3698</v>
      </c>
      <c r="H39" s="59">
        <f t="shared" si="13"/>
        <v>3698</v>
      </c>
      <c r="I39" s="62">
        <v>3799</v>
      </c>
      <c r="J39" s="63"/>
      <c r="K39" s="59">
        <f t="shared" si="14"/>
        <v>3799</v>
      </c>
      <c r="L39" s="60">
        <v>3799</v>
      </c>
      <c r="M39" s="61">
        <v>3799</v>
      </c>
      <c r="N39" s="64">
        <f t="shared" si="15"/>
        <v>3799</v>
      </c>
      <c r="O39" s="57">
        <f t="shared" si="16"/>
        <v>3710.4285714285716</v>
      </c>
    </row>
    <row r="40" spans="2:15" ht="26.25" thickBot="1">
      <c r="B40" s="19" t="s">
        <v>11</v>
      </c>
      <c r="C40" s="66"/>
      <c r="D40" s="67">
        <v>1990</v>
      </c>
      <c r="E40" s="59">
        <f t="shared" si="17"/>
        <v>1990</v>
      </c>
      <c r="F40" s="68">
        <v>1898</v>
      </c>
      <c r="G40" s="69">
        <v>2198</v>
      </c>
      <c r="H40" s="59">
        <f t="shared" si="13"/>
        <v>2048</v>
      </c>
      <c r="I40" s="70">
        <v>2299</v>
      </c>
      <c r="J40" s="71">
        <v>1990</v>
      </c>
      <c r="K40" s="59">
        <f t="shared" si="14"/>
        <v>2144.5</v>
      </c>
      <c r="L40" s="68">
        <v>2299</v>
      </c>
      <c r="M40" s="69">
        <v>2899</v>
      </c>
      <c r="N40" s="64">
        <f t="shared" si="15"/>
        <v>2599</v>
      </c>
      <c r="O40" s="57">
        <f t="shared" si="16"/>
        <v>2224.714285714286</v>
      </c>
    </row>
    <row r="41" spans="2:15" ht="26.25" thickBot="1">
      <c r="B41" s="19" t="s">
        <v>29</v>
      </c>
      <c r="C41" s="66">
        <v>3190</v>
      </c>
      <c r="D41" s="67">
        <v>2890</v>
      </c>
      <c r="E41" s="59">
        <f t="shared" si="17"/>
        <v>3040</v>
      </c>
      <c r="F41" s="68">
        <v>2580</v>
      </c>
      <c r="G41" s="69">
        <v>2198</v>
      </c>
      <c r="H41" s="59">
        <f t="shared" si="13"/>
        <v>2389</v>
      </c>
      <c r="I41" s="70"/>
      <c r="J41" s="71">
        <v>2180</v>
      </c>
      <c r="K41" s="59">
        <f t="shared" si="14"/>
        <v>2180</v>
      </c>
      <c r="L41" s="72">
        <v>2299</v>
      </c>
      <c r="M41" s="69">
        <v>2999</v>
      </c>
      <c r="N41" s="64">
        <f t="shared" si="15"/>
        <v>2649</v>
      </c>
      <c r="O41" s="57">
        <f t="shared" si="16"/>
        <v>2619.4285714285716</v>
      </c>
    </row>
    <row r="42" spans="2:15" ht="15.75" thickBot="1">
      <c r="B42" s="19" t="s">
        <v>12</v>
      </c>
      <c r="C42" s="66">
        <v>3990</v>
      </c>
      <c r="D42" s="67">
        <v>3490</v>
      </c>
      <c r="E42" s="59">
        <f t="shared" si="17"/>
        <v>3740</v>
      </c>
      <c r="F42" s="68">
        <v>2890</v>
      </c>
      <c r="G42" s="69">
        <v>2698</v>
      </c>
      <c r="H42" s="59">
        <f t="shared" si="13"/>
        <v>2794</v>
      </c>
      <c r="I42" s="73">
        <v>2999</v>
      </c>
      <c r="J42" s="74">
        <v>3700</v>
      </c>
      <c r="K42" s="59">
        <f t="shared" si="14"/>
        <v>3349.5</v>
      </c>
      <c r="L42" s="72">
        <v>2999</v>
      </c>
      <c r="M42" s="75">
        <v>2999</v>
      </c>
      <c r="N42" s="64">
        <f t="shared" si="15"/>
        <v>2999</v>
      </c>
      <c r="O42" s="57">
        <f t="shared" si="16"/>
        <v>3220.625</v>
      </c>
    </row>
    <row r="43" spans="2:15" ht="26.25" thickBot="1">
      <c r="B43" s="19" t="s">
        <v>13</v>
      </c>
      <c r="C43" s="76">
        <v>1990</v>
      </c>
      <c r="D43" s="67">
        <v>1890</v>
      </c>
      <c r="E43" s="59">
        <f t="shared" si="17"/>
        <v>1940</v>
      </c>
      <c r="F43" s="68">
        <v>1690</v>
      </c>
      <c r="G43" s="69">
        <v>1698</v>
      </c>
      <c r="H43" s="59">
        <f t="shared" si="13"/>
        <v>1694</v>
      </c>
      <c r="I43" s="70">
        <v>1399</v>
      </c>
      <c r="J43" s="71">
        <v>1690</v>
      </c>
      <c r="K43" s="59">
        <f t="shared" si="14"/>
        <v>1544.5</v>
      </c>
      <c r="L43" s="72">
        <v>1499</v>
      </c>
      <c r="M43" s="69">
        <v>1399</v>
      </c>
      <c r="N43" s="64">
        <f t="shared" si="15"/>
        <v>1449</v>
      </c>
      <c r="O43" s="57">
        <f t="shared" si="16"/>
        <v>1656.875</v>
      </c>
    </row>
    <row r="44" spans="2:15" ht="26.25" thickBot="1">
      <c r="B44" s="19" t="s">
        <v>14</v>
      </c>
      <c r="C44" s="76">
        <v>2290</v>
      </c>
      <c r="D44" s="67">
        <v>1890</v>
      </c>
      <c r="E44" s="59">
        <f t="shared" si="17"/>
        <v>2090</v>
      </c>
      <c r="F44" s="68">
        <v>1798</v>
      </c>
      <c r="G44" s="69">
        <v>1698</v>
      </c>
      <c r="H44" s="59">
        <f t="shared" si="13"/>
        <v>1748</v>
      </c>
      <c r="I44" s="70">
        <v>1399</v>
      </c>
      <c r="J44" s="71">
        <v>1790</v>
      </c>
      <c r="K44" s="59">
        <f t="shared" si="14"/>
        <v>1594.5</v>
      </c>
      <c r="L44" s="72">
        <v>1499</v>
      </c>
      <c r="M44" s="69">
        <v>1799</v>
      </c>
      <c r="N44" s="64">
        <f t="shared" si="15"/>
        <v>1649</v>
      </c>
      <c r="O44" s="57">
        <f t="shared" si="16"/>
        <v>1770.375</v>
      </c>
    </row>
    <row r="45" spans="2:15" ht="26.25" thickBot="1">
      <c r="B45" s="19" t="s">
        <v>15</v>
      </c>
      <c r="C45" s="76">
        <v>1990</v>
      </c>
      <c r="D45" s="67">
        <v>1790</v>
      </c>
      <c r="E45" s="59">
        <f t="shared" si="17"/>
        <v>1890</v>
      </c>
      <c r="F45" s="68">
        <v>1698</v>
      </c>
      <c r="G45" s="69">
        <v>1298</v>
      </c>
      <c r="H45" s="59">
        <f t="shared" si="13"/>
        <v>1498</v>
      </c>
      <c r="I45" s="70">
        <v>1399</v>
      </c>
      <c r="J45" s="74">
        <v>1695</v>
      </c>
      <c r="K45" s="59">
        <f t="shared" si="14"/>
        <v>1547</v>
      </c>
      <c r="L45" s="72">
        <v>1399</v>
      </c>
      <c r="M45" s="75">
        <v>1399</v>
      </c>
      <c r="N45" s="64">
        <f t="shared" si="15"/>
        <v>1399</v>
      </c>
      <c r="O45" s="57">
        <f t="shared" si="16"/>
        <v>1583.5</v>
      </c>
    </row>
    <row r="46" spans="2:15" ht="15.75" thickBot="1">
      <c r="B46" s="42" t="s">
        <v>16</v>
      </c>
      <c r="C46" s="77">
        <v>1990</v>
      </c>
      <c r="D46" s="78">
        <v>1990</v>
      </c>
      <c r="E46" s="79">
        <f t="shared" si="17"/>
        <v>1990</v>
      </c>
      <c r="F46" s="80">
        <v>1698</v>
      </c>
      <c r="G46" s="81">
        <v>1548</v>
      </c>
      <c r="H46" s="79">
        <f t="shared" si="13"/>
        <v>1623</v>
      </c>
      <c r="I46" s="82">
        <v>2299</v>
      </c>
      <c r="J46" s="83">
        <v>1830</v>
      </c>
      <c r="K46" s="79">
        <f t="shared" si="14"/>
        <v>2064.5</v>
      </c>
      <c r="L46" s="80">
        <v>2399</v>
      </c>
      <c r="M46" s="84">
        <v>2299</v>
      </c>
      <c r="N46" s="85">
        <f t="shared" si="15"/>
        <v>2349</v>
      </c>
      <c r="O46" s="57">
        <f t="shared" si="16"/>
        <v>2006.625</v>
      </c>
    </row>
  </sheetData>
  <sheetProtection/>
  <mergeCells count="33">
    <mergeCell ref="I6:I7"/>
    <mergeCell ref="M6:M7"/>
    <mergeCell ref="N6:N7"/>
    <mergeCell ref="C6:C7"/>
    <mergeCell ref="D6:D7"/>
    <mergeCell ref="E6:E7"/>
    <mergeCell ref="F6:F7"/>
    <mergeCell ref="G6:G7"/>
    <mergeCell ref="H6:H7"/>
    <mergeCell ref="J6:J7"/>
    <mergeCell ref="B27:B29"/>
    <mergeCell ref="C27:M27"/>
    <mergeCell ref="L28:L29"/>
    <mergeCell ref="M28:M29"/>
    <mergeCell ref="N28:N29"/>
    <mergeCell ref="B5:B7"/>
    <mergeCell ref="C5:M5"/>
    <mergeCell ref="I28:I29"/>
    <mergeCell ref="J28:J29"/>
    <mergeCell ref="K28:K29"/>
    <mergeCell ref="K6:K7"/>
    <mergeCell ref="L6:L7"/>
    <mergeCell ref="P4:P6"/>
    <mergeCell ref="Q4:Z5"/>
    <mergeCell ref="Q6:Z6"/>
    <mergeCell ref="O5:O7"/>
    <mergeCell ref="O27:O29"/>
    <mergeCell ref="C28:C29"/>
    <mergeCell ref="D28:D29"/>
    <mergeCell ref="E28:E29"/>
    <mergeCell ref="F28:F29"/>
    <mergeCell ref="G28:G29"/>
    <mergeCell ref="H28:H29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E20" sqref="E20"/>
    </sheetView>
  </sheetViews>
  <sheetFormatPr defaultColWidth="11.421875" defaultRowHeight="15"/>
  <sheetData>
    <row r="1" spans="1:16" ht="15">
      <c r="A1" s="120" t="s">
        <v>65</v>
      </c>
      <c r="B1" s="178" t="s">
        <v>61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9"/>
    </row>
    <row r="2" spans="1:16" ht="15">
      <c r="A2" s="121"/>
      <c r="B2" s="180" t="s">
        <v>62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5">
      <c r="A3" s="121"/>
      <c r="B3" s="180" t="s">
        <v>70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1"/>
    </row>
    <row r="4" spans="1:16" ht="15.75" thickBot="1">
      <c r="A4" s="122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4"/>
    </row>
    <row r="5" spans="1:16" ht="15.75" thickBot="1">
      <c r="A5" s="119" t="s">
        <v>46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</row>
    <row r="6" spans="1:16" ht="15.75" thickBot="1">
      <c r="A6" s="182" t="s">
        <v>58</v>
      </c>
      <c r="B6" s="185" t="s">
        <v>47</v>
      </c>
      <c r="C6" s="186"/>
      <c r="D6" s="187"/>
      <c r="E6" s="185" t="s">
        <v>52</v>
      </c>
      <c r="F6" s="186"/>
      <c r="G6" s="187"/>
      <c r="H6" s="185" t="s">
        <v>53</v>
      </c>
      <c r="I6" s="186"/>
      <c r="J6" s="187"/>
      <c r="K6" s="185" t="s">
        <v>54</v>
      </c>
      <c r="L6" s="186"/>
      <c r="M6" s="187"/>
      <c r="N6" s="186" t="s">
        <v>55</v>
      </c>
      <c r="O6" s="186"/>
      <c r="P6" s="187"/>
    </row>
    <row r="7" spans="1:16" ht="15">
      <c r="A7" s="183"/>
      <c r="B7" s="125" t="s">
        <v>48</v>
      </c>
      <c r="C7" s="126" t="s">
        <v>48</v>
      </c>
      <c r="D7" s="127" t="s">
        <v>48</v>
      </c>
      <c r="E7" s="125" t="s">
        <v>48</v>
      </c>
      <c r="F7" s="126" t="s">
        <v>48</v>
      </c>
      <c r="G7" s="127" t="s">
        <v>48</v>
      </c>
      <c r="H7" s="125" t="s">
        <v>48</v>
      </c>
      <c r="I7" s="126" t="s">
        <v>48</v>
      </c>
      <c r="J7" s="127" t="s">
        <v>48</v>
      </c>
      <c r="K7" s="125" t="s">
        <v>48</v>
      </c>
      <c r="L7" s="126" t="s">
        <v>48</v>
      </c>
      <c r="M7" s="127" t="s">
        <v>48</v>
      </c>
      <c r="N7" s="128" t="s">
        <v>48</v>
      </c>
      <c r="O7" s="126" t="s">
        <v>48</v>
      </c>
      <c r="P7" s="127" t="s">
        <v>48</v>
      </c>
    </row>
    <row r="8" spans="1:16" ht="15.75" thickBot="1">
      <c r="A8" s="184"/>
      <c r="B8" s="129" t="s">
        <v>49</v>
      </c>
      <c r="C8" s="130" t="s">
        <v>50</v>
      </c>
      <c r="D8" s="131" t="s">
        <v>51</v>
      </c>
      <c r="E8" s="129" t="s">
        <v>49</v>
      </c>
      <c r="F8" s="130" t="s">
        <v>50</v>
      </c>
      <c r="G8" s="131" t="s">
        <v>51</v>
      </c>
      <c r="H8" s="129" t="s">
        <v>49</v>
      </c>
      <c r="I8" s="130" t="s">
        <v>50</v>
      </c>
      <c r="J8" s="131" t="s">
        <v>51</v>
      </c>
      <c r="K8" s="129" t="s">
        <v>49</v>
      </c>
      <c r="L8" s="130" t="s">
        <v>50</v>
      </c>
      <c r="M8" s="131" t="s">
        <v>51</v>
      </c>
      <c r="N8" s="132" t="s">
        <v>49</v>
      </c>
      <c r="O8" s="130" t="s">
        <v>50</v>
      </c>
      <c r="P8" s="131" t="s">
        <v>51</v>
      </c>
    </row>
    <row r="9" spans="1:16" ht="15">
      <c r="A9" s="133" t="s">
        <v>59</v>
      </c>
      <c r="B9" s="134">
        <v>1063</v>
      </c>
      <c r="C9" s="135">
        <v>1629</v>
      </c>
      <c r="D9" s="136">
        <v>1447</v>
      </c>
      <c r="E9" s="134">
        <v>1139</v>
      </c>
      <c r="F9" s="137">
        <v>1599</v>
      </c>
      <c r="G9" s="136">
        <v>1453</v>
      </c>
      <c r="H9" s="138">
        <v>1279</v>
      </c>
      <c r="I9" s="137">
        <v>1599</v>
      </c>
      <c r="J9" s="136">
        <v>1493</v>
      </c>
      <c r="K9" s="138">
        <v>1209</v>
      </c>
      <c r="L9" s="137">
        <v>1599</v>
      </c>
      <c r="M9" s="136">
        <v>1433</v>
      </c>
      <c r="N9" s="139">
        <v>1269</v>
      </c>
      <c r="O9" s="137">
        <v>1689</v>
      </c>
      <c r="P9" s="140">
        <v>1427</v>
      </c>
    </row>
    <row r="10" spans="1:16" ht="15.75" thickBot="1">
      <c r="A10" s="141" t="s">
        <v>60</v>
      </c>
      <c r="B10" s="142">
        <v>910</v>
      </c>
      <c r="C10" s="143">
        <v>1689</v>
      </c>
      <c r="D10" s="144">
        <v>1370</v>
      </c>
      <c r="E10" s="142">
        <v>1139</v>
      </c>
      <c r="F10" s="145">
        <v>1689</v>
      </c>
      <c r="G10" s="144">
        <v>1389</v>
      </c>
      <c r="H10" s="146">
        <v>1139</v>
      </c>
      <c r="I10" s="145">
        <v>1559</v>
      </c>
      <c r="J10" s="144">
        <v>1369</v>
      </c>
      <c r="K10" s="146">
        <v>1139</v>
      </c>
      <c r="L10" s="145">
        <v>1399</v>
      </c>
      <c r="M10" s="144">
        <v>1300</v>
      </c>
      <c r="N10" s="147">
        <v>1139</v>
      </c>
      <c r="O10" s="145">
        <v>1689</v>
      </c>
      <c r="P10" s="148">
        <v>1398</v>
      </c>
    </row>
    <row r="11" spans="1:16" ht="15">
      <c r="A11" s="177" t="s">
        <v>57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</row>
  </sheetData>
  <sheetProtection/>
  <mergeCells count="10">
    <mergeCell ref="A11:P11"/>
    <mergeCell ref="B1:P1"/>
    <mergeCell ref="B2:P2"/>
    <mergeCell ref="B3:P3"/>
    <mergeCell ref="A6:A8"/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B23" sqref="B23"/>
    </sheetView>
  </sheetViews>
  <sheetFormatPr defaultColWidth="11.421875" defaultRowHeight="15"/>
  <sheetData>
    <row r="1" spans="1:16" ht="15">
      <c r="A1" s="120" t="s">
        <v>65</v>
      </c>
      <c r="B1" s="178" t="s">
        <v>61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9"/>
    </row>
    <row r="2" spans="1:16" ht="15">
      <c r="A2" s="121"/>
      <c r="B2" s="180" t="s">
        <v>62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5">
      <c r="A3" s="121"/>
      <c r="B3" s="180" t="s">
        <v>69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1"/>
    </row>
    <row r="4" spans="1:16" ht="15.75" thickBot="1">
      <c r="A4" s="122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4"/>
    </row>
    <row r="5" spans="1:16" ht="15.75" thickBot="1">
      <c r="A5" s="119" t="s">
        <v>46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</row>
    <row r="6" spans="1:16" ht="15.75" thickBot="1">
      <c r="A6" s="182" t="s">
        <v>58</v>
      </c>
      <c r="B6" s="185" t="s">
        <v>47</v>
      </c>
      <c r="C6" s="186"/>
      <c r="D6" s="187"/>
      <c r="E6" s="185" t="s">
        <v>52</v>
      </c>
      <c r="F6" s="186"/>
      <c r="G6" s="187"/>
      <c r="H6" s="185" t="s">
        <v>53</v>
      </c>
      <c r="I6" s="186"/>
      <c r="J6" s="187"/>
      <c r="K6" s="185" t="s">
        <v>54</v>
      </c>
      <c r="L6" s="186"/>
      <c r="M6" s="187"/>
      <c r="N6" s="186" t="s">
        <v>55</v>
      </c>
      <c r="O6" s="186"/>
      <c r="P6" s="187"/>
    </row>
    <row r="7" spans="1:16" ht="15">
      <c r="A7" s="183"/>
      <c r="B7" s="125" t="s">
        <v>48</v>
      </c>
      <c r="C7" s="126" t="s">
        <v>48</v>
      </c>
      <c r="D7" s="127" t="s">
        <v>48</v>
      </c>
      <c r="E7" s="125" t="s">
        <v>48</v>
      </c>
      <c r="F7" s="126" t="s">
        <v>48</v>
      </c>
      <c r="G7" s="127" t="s">
        <v>48</v>
      </c>
      <c r="H7" s="125" t="s">
        <v>48</v>
      </c>
      <c r="I7" s="126" t="s">
        <v>48</v>
      </c>
      <c r="J7" s="127" t="s">
        <v>48</v>
      </c>
      <c r="K7" s="125" t="s">
        <v>48</v>
      </c>
      <c r="L7" s="126" t="s">
        <v>48</v>
      </c>
      <c r="M7" s="127" t="s">
        <v>48</v>
      </c>
      <c r="N7" s="128" t="s">
        <v>48</v>
      </c>
      <c r="O7" s="126" t="s">
        <v>48</v>
      </c>
      <c r="P7" s="127" t="s">
        <v>48</v>
      </c>
    </row>
    <row r="8" spans="1:16" ht="15.75" thickBot="1">
      <c r="A8" s="184"/>
      <c r="B8" s="129" t="s">
        <v>49</v>
      </c>
      <c r="C8" s="130" t="s">
        <v>50</v>
      </c>
      <c r="D8" s="131" t="s">
        <v>51</v>
      </c>
      <c r="E8" s="129" t="s">
        <v>49</v>
      </c>
      <c r="F8" s="130" t="s">
        <v>50</v>
      </c>
      <c r="G8" s="131" t="s">
        <v>51</v>
      </c>
      <c r="H8" s="129" t="s">
        <v>49</v>
      </c>
      <c r="I8" s="130" t="s">
        <v>50</v>
      </c>
      <c r="J8" s="131" t="s">
        <v>51</v>
      </c>
      <c r="K8" s="129" t="s">
        <v>49</v>
      </c>
      <c r="L8" s="130" t="s">
        <v>50</v>
      </c>
      <c r="M8" s="131" t="s">
        <v>51</v>
      </c>
      <c r="N8" s="132" t="s">
        <v>49</v>
      </c>
      <c r="O8" s="130" t="s">
        <v>50</v>
      </c>
      <c r="P8" s="131" t="s">
        <v>51</v>
      </c>
    </row>
    <row r="9" spans="1:16" ht="15">
      <c r="A9" s="133" t="s">
        <v>59</v>
      </c>
      <c r="B9" s="134">
        <v>1389</v>
      </c>
      <c r="C9" s="135">
        <v>1539</v>
      </c>
      <c r="D9" s="136">
        <v>1453</v>
      </c>
      <c r="E9" s="134">
        <v>1356</v>
      </c>
      <c r="F9" s="137">
        <v>1509</v>
      </c>
      <c r="G9" s="136">
        <v>1426</v>
      </c>
      <c r="H9" s="138">
        <v>1348</v>
      </c>
      <c r="I9" s="137">
        <v>1522</v>
      </c>
      <c r="J9" s="136">
        <v>1477</v>
      </c>
      <c r="K9" s="138">
        <v>1351</v>
      </c>
      <c r="L9" s="137">
        <v>1522</v>
      </c>
      <c r="M9" s="136">
        <v>1442</v>
      </c>
      <c r="N9" s="139">
        <v>1371</v>
      </c>
      <c r="O9" s="137">
        <v>1522</v>
      </c>
      <c r="P9" s="140">
        <v>1442</v>
      </c>
    </row>
    <row r="10" spans="1:16" ht="15.75" thickBot="1">
      <c r="A10" s="141" t="s">
        <v>60</v>
      </c>
      <c r="B10" s="142">
        <v>1210</v>
      </c>
      <c r="C10" s="143">
        <v>1486</v>
      </c>
      <c r="D10" s="144">
        <v>1368</v>
      </c>
      <c r="E10" s="142">
        <v>1276</v>
      </c>
      <c r="F10" s="145">
        <v>1496</v>
      </c>
      <c r="G10" s="144">
        <v>1373</v>
      </c>
      <c r="H10" s="146">
        <v>1273</v>
      </c>
      <c r="I10" s="145">
        <v>1436</v>
      </c>
      <c r="J10" s="144">
        <v>1369</v>
      </c>
      <c r="K10" s="146">
        <v>1271</v>
      </c>
      <c r="L10" s="145">
        <v>1396</v>
      </c>
      <c r="M10" s="144">
        <v>1325</v>
      </c>
      <c r="N10" s="147">
        <v>1273</v>
      </c>
      <c r="O10" s="145">
        <v>1479</v>
      </c>
      <c r="P10" s="148">
        <v>1390</v>
      </c>
    </row>
    <row r="11" spans="1:16" ht="15">
      <c r="A11" s="177" t="s">
        <v>57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</row>
  </sheetData>
  <sheetProtection/>
  <mergeCells count="10">
    <mergeCell ref="A11:P11"/>
    <mergeCell ref="B1:P1"/>
    <mergeCell ref="B2:P2"/>
    <mergeCell ref="B3:P3"/>
    <mergeCell ref="A6:A8"/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A1" sqref="A1:P11"/>
    </sheetView>
  </sheetViews>
  <sheetFormatPr defaultColWidth="11.421875" defaultRowHeight="15"/>
  <sheetData>
    <row r="1" spans="1:16" ht="19.5">
      <c r="A1" s="103" t="s">
        <v>56</v>
      </c>
      <c r="B1" s="167" t="s">
        <v>61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8"/>
    </row>
    <row r="2" spans="1:16" ht="19.5">
      <c r="A2" s="105"/>
      <c r="B2" s="169" t="s">
        <v>62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70"/>
    </row>
    <row r="3" spans="1:16" ht="19.5">
      <c r="A3" s="105"/>
      <c r="B3" s="169" t="s">
        <v>68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70"/>
    </row>
    <row r="4" spans="1:16" ht="20.25" thickBot="1">
      <c r="A4" s="104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7"/>
    </row>
    <row r="5" spans="1:16" ht="15.75" thickBot="1">
      <c r="A5" s="86" t="s">
        <v>46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</row>
    <row r="6" spans="1:16" ht="15.75" thickBot="1">
      <c r="A6" s="171" t="s">
        <v>58</v>
      </c>
      <c r="B6" s="174" t="s">
        <v>47</v>
      </c>
      <c r="C6" s="175"/>
      <c r="D6" s="176"/>
      <c r="E6" s="174" t="s">
        <v>52</v>
      </c>
      <c r="F6" s="175"/>
      <c r="G6" s="176"/>
      <c r="H6" s="174" t="s">
        <v>53</v>
      </c>
      <c r="I6" s="175"/>
      <c r="J6" s="176"/>
      <c r="K6" s="174" t="s">
        <v>54</v>
      </c>
      <c r="L6" s="175"/>
      <c r="M6" s="176"/>
      <c r="N6" s="175" t="s">
        <v>55</v>
      </c>
      <c r="O6" s="175"/>
      <c r="P6" s="176"/>
    </row>
    <row r="7" spans="1:16" ht="15">
      <c r="A7" s="172"/>
      <c r="B7" s="95" t="s">
        <v>48</v>
      </c>
      <c r="C7" s="96" t="s">
        <v>48</v>
      </c>
      <c r="D7" s="97" t="s">
        <v>48</v>
      </c>
      <c r="E7" s="95" t="s">
        <v>48</v>
      </c>
      <c r="F7" s="96" t="s">
        <v>48</v>
      </c>
      <c r="G7" s="97" t="s">
        <v>48</v>
      </c>
      <c r="H7" s="95" t="s">
        <v>48</v>
      </c>
      <c r="I7" s="96" t="s">
        <v>48</v>
      </c>
      <c r="J7" s="97" t="s">
        <v>48</v>
      </c>
      <c r="K7" s="95" t="s">
        <v>48</v>
      </c>
      <c r="L7" s="96" t="s">
        <v>48</v>
      </c>
      <c r="M7" s="97" t="s">
        <v>48</v>
      </c>
      <c r="N7" s="98" t="s">
        <v>48</v>
      </c>
      <c r="O7" s="96" t="s">
        <v>48</v>
      </c>
      <c r="P7" s="97" t="s">
        <v>48</v>
      </c>
    </row>
    <row r="8" spans="1:16" ht="15.75" thickBot="1">
      <c r="A8" s="173"/>
      <c r="B8" s="99" t="s">
        <v>49</v>
      </c>
      <c r="C8" s="100" t="s">
        <v>50</v>
      </c>
      <c r="D8" s="101" t="s">
        <v>51</v>
      </c>
      <c r="E8" s="99" t="s">
        <v>49</v>
      </c>
      <c r="F8" s="100" t="s">
        <v>50</v>
      </c>
      <c r="G8" s="101" t="s">
        <v>51</v>
      </c>
      <c r="H8" s="99" t="s">
        <v>49</v>
      </c>
      <c r="I8" s="100" t="s">
        <v>50</v>
      </c>
      <c r="J8" s="101" t="s">
        <v>51</v>
      </c>
      <c r="K8" s="99" t="s">
        <v>49</v>
      </c>
      <c r="L8" s="100" t="s">
        <v>50</v>
      </c>
      <c r="M8" s="101" t="s">
        <v>51</v>
      </c>
      <c r="N8" s="102" t="s">
        <v>49</v>
      </c>
      <c r="O8" s="100" t="s">
        <v>50</v>
      </c>
      <c r="P8" s="101" t="s">
        <v>51</v>
      </c>
    </row>
    <row r="9" spans="1:16" ht="15">
      <c r="A9" s="87" t="s">
        <v>59</v>
      </c>
      <c r="B9" s="88">
        <v>1139</v>
      </c>
      <c r="C9" s="89">
        <v>1649</v>
      </c>
      <c r="D9" s="90">
        <v>1446</v>
      </c>
      <c r="E9" s="88">
        <v>1259</v>
      </c>
      <c r="F9" s="91">
        <v>1599</v>
      </c>
      <c r="G9" s="90">
        <v>1466</v>
      </c>
      <c r="H9" s="92">
        <v>1279</v>
      </c>
      <c r="I9" s="91">
        <v>1599</v>
      </c>
      <c r="J9" s="90">
        <v>1490</v>
      </c>
      <c r="K9" s="92">
        <v>1209</v>
      </c>
      <c r="L9" s="91">
        <v>1599</v>
      </c>
      <c r="M9" s="90">
        <v>1428</v>
      </c>
      <c r="N9" s="93">
        <v>1269</v>
      </c>
      <c r="O9" s="91">
        <v>1599</v>
      </c>
      <c r="P9" s="94">
        <v>1454</v>
      </c>
    </row>
    <row r="10" spans="1:16" ht="15.75" thickBot="1">
      <c r="A10" s="108" t="s">
        <v>60</v>
      </c>
      <c r="B10" s="109">
        <v>1049</v>
      </c>
      <c r="C10" s="110">
        <v>1689</v>
      </c>
      <c r="D10" s="111">
        <v>1365</v>
      </c>
      <c r="E10" s="109">
        <v>1139</v>
      </c>
      <c r="F10" s="112">
        <v>1689</v>
      </c>
      <c r="G10" s="111">
        <v>1380</v>
      </c>
      <c r="H10" s="113">
        <v>1139</v>
      </c>
      <c r="I10" s="112">
        <v>1539</v>
      </c>
      <c r="J10" s="111">
        <v>1348</v>
      </c>
      <c r="K10" s="113">
        <v>1139</v>
      </c>
      <c r="L10" s="112">
        <v>1599</v>
      </c>
      <c r="M10" s="111">
        <v>1330</v>
      </c>
      <c r="N10" s="114">
        <v>1139</v>
      </c>
      <c r="O10" s="112">
        <v>1689</v>
      </c>
      <c r="P10" s="115">
        <v>1371</v>
      </c>
    </row>
    <row r="11" spans="1:16" ht="15">
      <c r="A11" s="166" t="s">
        <v>57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</row>
  </sheetData>
  <sheetProtection/>
  <mergeCells count="10">
    <mergeCell ref="A11:P11"/>
    <mergeCell ref="B1:P1"/>
    <mergeCell ref="B2:P2"/>
    <mergeCell ref="B3:P3"/>
    <mergeCell ref="A6:A8"/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C20" sqref="C20"/>
    </sheetView>
  </sheetViews>
  <sheetFormatPr defaultColWidth="11.421875" defaultRowHeight="15"/>
  <sheetData>
    <row r="1" spans="1:16" ht="15">
      <c r="A1" s="120" t="s">
        <v>65</v>
      </c>
      <c r="B1" s="178" t="s">
        <v>61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9"/>
    </row>
    <row r="2" spans="1:16" ht="15">
      <c r="A2" s="121"/>
      <c r="B2" s="180" t="s">
        <v>62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5">
      <c r="A3" s="121"/>
      <c r="B3" s="180" t="s">
        <v>67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1"/>
    </row>
    <row r="4" spans="1:16" ht="15.75" thickBot="1">
      <c r="A4" s="122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4"/>
    </row>
    <row r="5" spans="1:16" ht="15.75" thickBot="1">
      <c r="A5" s="119" t="s">
        <v>46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</row>
    <row r="6" spans="1:16" ht="15.75" thickBot="1">
      <c r="A6" s="188" t="s">
        <v>58</v>
      </c>
      <c r="B6" s="185" t="s">
        <v>47</v>
      </c>
      <c r="C6" s="186"/>
      <c r="D6" s="187"/>
      <c r="E6" s="185" t="s">
        <v>52</v>
      </c>
      <c r="F6" s="186"/>
      <c r="G6" s="187"/>
      <c r="H6" s="185" t="s">
        <v>53</v>
      </c>
      <c r="I6" s="186"/>
      <c r="J6" s="187"/>
      <c r="K6" s="185" t="s">
        <v>54</v>
      </c>
      <c r="L6" s="186"/>
      <c r="M6" s="187"/>
      <c r="N6" s="185" t="s">
        <v>55</v>
      </c>
      <c r="O6" s="186"/>
      <c r="P6" s="187"/>
    </row>
    <row r="7" spans="1:16" ht="15">
      <c r="A7" s="189"/>
      <c r="B7" s="125" t="s">
        <v>48</v>
      </c>
      <c r="C7" s="126" t="s">
        <v>48</v>
      </c>
      <c r="D7" s="127" t="s">
        <v>48</v>
      </c>
      <c r="E7" s="125" t="s">
        <v>48</v>
      </c>
      <c r="F7" s="126" t="s">
        <v>48</v>
      </c>
      <c r="G7" s="127" t="s">
        <v>48</v>
      </c>
      <c r="H7" s="125" t="s">
        <v>48</v>
      </c>
      <c r="I7" s="126" t="s">
        <v>48</v>
      </c>
      <c r="J7" s="127" t="s">
        <v>48</v>
      </c>
      <c r="K7" s="125" t="s">
        <v>48</v>
      </c>
      <c r="L7" s="126" t="s">
        <v>48</v>
      </c>
      <c r="M7" s="127" t="s">
        <v>48</v>
      </c>
      <c r="N7" s="128" t="s">
        <v>48</v>
      </c>
      <c r="O7" s="126" t="s">
        <v>48</v>
      </c>
      <c r="P7" s="127" t="s">
        <v>48</v>
      </c>
    </row>
    <row r="8" spans="1:16" ht="15.75" thickBot="1">
      <c r="A8" s="190"/>
      <c r="B8" s="129" t="s">
        <v>49</v>
      </c>
      <c r="C8" s="130" t="s">
        <v>50</v>
      </c>
      <c r="D8" s="131" t="s">
        <v>51</v>
      </c>
      <c r="E8" s="129" t="s">
        <v>49</v>
      </c>
      <c r="F8" s="130" t="s">
        <v>50</v>
      </c>
      <c r="G8" s="131" t="s">
        <v>51</v>
      </c>
      <c r="H8" s="129" t="s">
        <v>49</v>
      </c>
      <c r="I8" s="130" t="s">
        <v>50</v>
      </c>
      <c r="J8" s="131" t="s">
        <v>51</v>
      </c>
      <c r="K8" s="129" t="s">
        <v>49</v>
      </c>
      <c r="L8" s="130" t="s">
        <v>50</v>
      </c>
      <c r="M8" s="131" t="s">
        <v>51</v>
      </c>
      <c r="N8" s="132" t="s">
        <v>49</v>
      </c>
      <c r="O8" s="130" t="s">
        <v>50</v>
      </c>
      <c r="P8" s="131" t="s">
        <v>51</v>
      </c>
    </row>
    <row r="9" spans="1:16" ht="15">
      <c r="A9" s="133" t="s">
        <v>59</v>
      </c>
      <c r="B9" s="134">
        <v>1139</v>
      </c>
      <c r="C9" s="135">
        <v>1659</v>
      </c>
      <c r="D9" s="136">
        <v>1456</v>
      </c>
      <c r="E9" s="134">
        <v>1199</v>
      </c>
      <c r="F9" s="137">
        <v>1599</v>
      </c>
      <c r="G9" s="136">
        <v>1456</v>
      </c>
      <c r="H9" s="138">
        <v>1249</v>
      </c>
      <c r="I9" s="137">
        <v>1599</v>
      </c>
      <c r="J9" s="136">
        <v>1462</v>
      </c>
      <c r="K9" s="138">
        <v>1209</v>
      </c>
      <c r="L9" s="137">
        <v>1599</v>
      </c>
      <c r="M9" s="136">
        <v>1447</v>
      </c>
      <c r="N9" s="139">
        <v>1269</v>
      </c>
      <c r="O9" s="137">
        <v>1599</v>
      </c>
      <c r="P9" s="140">
        <v>1459</v>
      </c>
    </row>
    <row r="10" spans="1:16" ht="15.75" thickBot="1">
      <c r="A10" s="141" t="s">
        <v>60</v>
      </c>
      <c r="B10" s="142">
        <v>1049</v>
      </c>
      <c r="C10" s="143">
        <v>1559</v>
      </c>
      <c r="D10" s="144">
        <v>1315</v>
      </c>
      <c r="E10" s="142">
        <v>1139</v>
      </c>
      <c r="F10" s="145">
        <v>1559</v>
      </c>
      <c r="G10" s="144">
        <v>1366</v>
      </c>
      <c r="H10" s="146">
        <v>1159</v>
      </c>
      <c r="I10" s="145">
        <v>1539</v>
      </c>
      <c r="J10" s="144">
        <v>1366</v>
      </c>
      <c r="K10" s="146">
        <v>1179</v>
      </c>
      <c r="L10" s="145">
        <v>1539</v>
      </c>
      <c r="M10" s="144">
        <v>1371</v>
      </c>
      <c r="N10" s="147">
        <v>1169</v>
      </c>
      <c r="O10" s="145">
        <v>1689</v>
      </c>
      <c r="P10" s="148">
        <v>1354</v>
      </c>
    </row>
    <row r="11" spans="1:16" ht="15">
      <c r="A11" s="177" t="s">
        <v>57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</row>
  </sheetData>
  <sheetProtection/>
  <mergeCells count="10">
    <mergeCell ref="A11:P11"/>
    <mergeCell ref="B1:P1"/>
    <mergeCell ref="B2:P2"/>
    <mergeCell ref="B3:P3"/>
    <mergeCell ref="A6:A8"/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B32" sqref="B32"/>
    </sheetView>
  </sheetViews>
  <sheetFormatPr defaultColWidth="11.421875" defaultRowHeight="15"/>
  <cols>
    <col min="1" max="1" width="2.8515625" style="0" customWidth="1"/>
  </cols>
  <sheetData>
    <row r="1" spans="1:17" ht="15">
      <c r="A1" s="119"/>
      <c r="B1" s="120" t="s">
        <v>65</v>
      </c>
      <c r="C1" s="178" t="s">
        <v>61</v>
      </c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9"/>
    </row>
    <row r="2" spans="1:17" ht="15">
      <c r="A2" s="119"/>
      <c r="B2" s="121"/>
      <c r="C2" s="180" t="s">
        <v>62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1"/>
    </row>
    <row r="3" spans="1:17" ht="15">
      <c r="A3" s="119"/>
      <c r="B3" s="121"/>
      <c r="C3" s="180" t="s">
        <v>66</v>
      </c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1"/>
    </row>
    <row r="4" spans="1:17" ht="15.75" thickBot="1">
      <c r="A4" s="119"/>
      <c r="B4" s="122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4"/>
    </row>
    <row r="5" spans="1:17" ht="15.75" thickBot="1">
      <c r="A5" s="119"/>
      <c r="B5" s="119" t="s">
        <v>46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</row>
    <row r="6" spans="1:17" ht="15.75" thickBot="1">
      <c r="A6" s="119"/>
      <c r="B6" s="182" t="s">
        <v>58</v>
      </c>
      <c r="C6" s="185" t="s">
        <v>47</v>
      </c>
      <c r="D6" s="186"/>
      <c r="E6" s="187"/>
      <c r="F6" s="185" t="s">
        <v>52</v>
      </c>
      <c r="G6" s="186"/>
      <c r="H6" s="187"/>
      <c r="I6" s="185" t="s">
        <v>53</v>
      </c>
      <c r="J6" s="186"/>
      <c r="K6" s="187"/>
      <c r="L6" s="185" t="s">
        <v>54</v>
      </c>
      <c r="M6" s="186"/>
      <c r="N6" s="187"/>
      <c r="O6" s="186" t="s">
        <v>55</v>
      </c>
      <c r="P6" s="186"/>
      <c r="Q6" s="187"/>
    </row>
    <row r="7" spans="1:17" ht="15">
      <c r="A7" s="119"/>
      <c r="B7" s="183"/>
      <c r="C7" s="125" t="s">
        <v>48</v>
      </c>
      <c r="D7" s="126" t="s">
        <v>48</v>
      </c>
      <c r="E7" s="127" t="s">
        <v>48</v>
      </c>
      <c r="F7" s="125" t="s">
        <v>48</v>
      </c>
      <c r="G7" s="126" t="s">
        <v>48</v>
      </c>
      <c r="H7" s="127" t="s">
        <v>48</v>
      </c>
      <c r="I7" s="125" t="s">
        <v>48</v>
      </c>
      <c r="J7" s="126" t="s">
        <v>48</v>
      </c>
      <c r="K7" s="127" t="s">
        <v>48</v>
      </c>
      <c r="L7" s="125" t="s">
        <v>48</v>
      </c>
      <c r="M7" s="126" t="s">
        <v>48</v>
      </c>
      <c r="N7" s="127" t="s">
        <v>48</v>
      </c>
      <c r="O7" s="128" t="s">
        <v>48</v>
      </c>
      <c r="P7" s="126" t="s">
        <v>48</v>
      </c>
      <c r="Q7" s="127" t="s">
        <v>48</v>
      </c>
    </row>
    <row r="8" spans="1:17" ht="15.75" thickBot="1">
      <c r="A8" s="119"/>
      <c r="B8" s="184"/>
      <c r="C8" s="129" t="s">
        <v>49</v>
      </c>
      <c r="D8" s="130" t="s">
        <v>50</v>
      </c>
      <c r="E8" s="131" t="s">
        <v>51</v>
      </c>
      <c r="F8" s="129" t="s">
        <v>49</v>
      </c>
      <c r="G8" s="130" t="s">
        <v>50</v>
      </c>
      <c r="H8" s="131" t="s">
        <v>51</v>
      </c>
      <c r="I8" s="129" t="s">
        <v>49</v>
      </c>
      <c r="J8" s="130" t="s">
        <v>50</v>
      </c>
      <c r="K8" s="131" t="s">
        <v>51</v>
      </c>
      <c r="L8" s="129" t="s">
        <v>49</v>
      </c>
      <c r="M8" s="130" t="s">
        <v>50</v>
      </c>
      <c r="N8" s="131" t="s">
        <v>51</v>
      </c>
      <c r="O8" s="132" t="s">
        <v>49</v>
      </c>
      <c r="P8" s="130" t="s">
        <v>50</v>
      </c>
      <c r="Q8" s="131" t="s">
        <v>51</v>
      </c>
    </row>
    <row r="9" spans="1:17" ht="15">
      <c r="A9" s="119"/>
      <c r="B9" s="133" t="s">
        <v>59</v>
      </c>
      <c r="C9" s="134">
        <v>1199</v>
      </c>
      <c r="D9" s="135">
        <v>1649</v>
      </c>
      <c r="E9" s="136">
        <v>1446</v>
      </c>
      <c r="F9" s="134">
        <v>1289</v>
      </c>
      <c r="G9" s="137">
        <v>1599</v>
      </c>
      <c r="H9" s="136">
        <v>1466</v>
      </c>
      <c r="I9" s="138">
        <v>1249</v>
      </c>
      <c r="J9" s="137">
        <v>1599</v>
      </c>
      <c r="K9" s="136">
        <v>1470</v>
      </c>
      <c r="L9" s="138">
        <v>1209</v>
      </c>
      <c r="M9" s="137">
        <v>1499</v>
      </c>
      <c r="N9" s="136">
        <v>1348</v>
      </c>
      <c r="O9" s="139">
        <v>1279</v>
      </c>
      <c r="P9" s="137">
        <v>1599</v>
      </c>
      <c r="Q9" s="140">
        <v>1448</v>
      </c>
    </row>
    <row r="10" spans="1:17" ht="15.75" thickBot="1">
      <c r="A10" s="119"/>
      <c r="B10" s="141" t="s">
        <v>60</v>
      </c>
      <c r="C10" s="142">
        <v>1159</v>
      </c>
      <c r="D10" s="143">
        <v>1549</v>
      </c>
      <c r="E10" s="144">
        <v>1359</v>
      </c>
      <c r="F10" s="142">
        <v>1219</v>
      </c>
      <c r="G10" s="145">
        <v>1689</v>
      </c>
      <c r="H10" s="144">
        <v>1394</v>
      </c>
      <c r="I10" s="146">
        <v>1169</v>
      </c>
      <c r="J10" s="145">
        <v>1549</v>
      </c>
      <c r="K10" s="144">
        <v>1377</v>
      </c>
      <c r="L10" s="146">
        <v>1179</v>
      </c>
      <c r="M10" s="145">
        <v>1275</v>
      </c>
      <c r="N10" s="144">
        <v>1211</v>
      </c>
      <c r="O10" s="147">
        <v>1169</v>
      </c>
      <c r="P10" s="145">
        <v>1549</v>
      </c>
      <c r="Q10" s="148">
        <v>1299</v>
      </c>
    </row>
    <row r="11" spans="1:17" ht="15">
      <c r="A11" s="119"/>
      <c r="B11" s="177" t="s">
        <v>57</v>
      </c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</row>
  </sheetData>
  <sheetProtection/>
  <mergeCells count="10">
    <mergeCell ref="B11:Q11"/>
    <mergeCell ref="C1:Q1"/>
    <mergeCell ref="C2:Q2"/>
    <mergeCell ref="C3:Q3"/>
    <mergeCell ref="B6:B8"/>
    <mergeCell ref="C6:E6"/>
    <mergeCell ref="F6:H6"/>
    <mergeCell ref="I6:K6"/>
    <mergeCell ref="L6:N6"/>
    <mergeCell ref="O6:Q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E24" sqref="E24"/>
    </sheetView>
  </sheetViews>
  <sheetFormatPr defaultColWidth="11.421875" defaultRowHeight="15"/>
  <cols>
    <col min="1" max="1" width="2.28125" style="0" customWidth="1"/>
  </cols>
  <sheetData>
    <row r="1" spans="1:17" ht="15">
      <c r="A1" s="119"/>
      <c r="B1" s="120" t="s">
        <v>65</v>
      </c>
      <c r="C1" s="178" t="s">
        <v>61</v>
      </c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9"/>
    </row>
    <row r="2" spans="1:17" ht="15">
      <c r="A2" s="119"/>
      <c r="B2" s="121"/>
      <c r="C2" s="180" t="s">
        <v>62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1"/>
    </row>
    <row r="3" spans="1:17" ht="15">
      <c r="A3" s="119"/>
      <c r="B3" s="121"/>
      <c r="C3" s="180" t="s">
        <v>64</v>
      </c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1"/>
    </row>
    <row r="4" spans="1:17" ht="15.75" thickBot="1">
      <c r="A4" s="119"/>
      <c r="B4" s="122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4"/>
    </row>
    <row r="5" spans="1:17" ht="15.75" thickBot="1">
      <c r="A5" s="119"/>
      <c r="B5" s="119" t="s">
        <v>46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</row>
    <row r="6" spans="1:17" ht="15.75" thickBot="1">
      <c r="A6" s="119"/>
      <c r="B6" s="182" t="s">
        <v>58</v>
      </c>
      <c r="C6" s="185" t="s">
        <v>47</v>
      </c>
      <c r="D6" s="186"/>
      <c r="E6" s="187"/>
      <c r="F6" s="185" t="s">
        <v>52</v>
      </c>
      <c r="G6" s="186"/>
      <c r="H6" s="187"/>
      <c r="I6" s="185" t="s">
        <v>53</v>
      </c>
      <c r="J6" s="186"/>
      <c r="K6" s="187"/>
      <c r="L6" s="185" t="s">
        <v>54</v>
      </c>
      <c r="M6" s="186"/>
      <c r="N6" s="187"/>
      <c r="O6" s="186" t="s">
        <v>55</v>
      </c>
      <c r="P6" s="186"/>
      <c r="Q6" s="187"/>
    </row>
    <row r="7" spans="1:17" ht="15">
      <c r="A7" s="119"/>
      <c r="B7" s="183"/>
      <c r="C7" s="125" t="s">
        <v>48</v>
      </c>
      <c r="D7" s="126" t="s">
        <v>48</v>
      </c>
      <c r="E7" s="127" t="s">
        <v>48</v>
      </c>
      <c r="F7" s="125" t="s">
        <v>48</v>
      </c>
      <c r="G7" s="126" t="s">
        <v>48</v>
      </c>
      <c r="H7" s="127" t="s">
        <v>48</v>
      </c>
      <c r="I7" s="125" t="s">
        <v>48</v>
      </c>
      <c r="J7" s="126" t="s">
        <v>48</v>
      </c>
      <c r="K7" s="127" t="s">
        <v>48</v>
      </c>
      <c r="L7" s="125" t="s">
        <v>48</v>
      </c>
      <c r="M7" s="126" t="s">
        <v>48</v>
      </c>
      <c r="N7" s="127" t="s">
        <v>48</v>
      </c>
      <c r="O7" s="128" t="s">
        <v>48</v>
      </c>
      <c r="P7" s="126" t="s">
        <v>48</v>
      </c>
      <c r="Q7" s="127" t="s">
        <v>48</v>
      </c>
    </row>
    <row r="8" spans="1:17" ht="15.75" thickBot="1">
      <c r="A8" s="119"/>
      <c r="B8" s="184"/>
      <c r="C8" s="129" t="s">
        <v>49</v>
      </c>
      <c r="D8" s="130" t="s">
        <v>50</v>
      </c>
      <c r="E8" s="131" t="s">
        <v>51</v>
      </c>
      <c r="F8" s="129" t="s">
        <v>49</v>
      </c>
      <c r="G8" s="130" t="s">
        <v>50</v>
      </c>
      <c r="H8" s="131" t="s">
        <v>51</v>
      </c>
      <c r="I8" s="129" t="s">
        <v>49</v>
      </c>
      <c r="J8" s="130" t="s">
        <v>50</v>
      </c>
      <c r="K8" s="131" t="s">
        <v>51</v>
      </c>
      <c r="L8" s="129" t="s">
        <v>49</v>
      </c>
      <c r="M8" s="130" t="s">
        <v>50</v>
      </c>
      <c r="N8" s="131" t="s">
        <v>51</v>
      </c>
      <c r="O8" s="132" t="s">
        <v>49</v>
      </c>
      <c r="P8" s="130" t="s">
        <v>50</v>
      </c>
      <c r="Q8" s="131" t="s">
        <v>51</v>
      </c>
    </row>
    <row r="9" spans="1:17" ht="15">
      <c r="A9" s="119"/>
      <c r="B9" s="133" t="s">
        <v>59</v>
      </c>
      <c r="C9" s="134">
        <v>1239</v>
      </c>
      <c r="D9" s="135">
        <v>1749</v>
      </c>
      <c r="E9" s="136">
        <v>1466</v>
      </c>
      <c r="F9" s="134">
        <v>1289</v>
      </c>
      <c r="G9" s="137">
        <v>1599</v>
      </c>
      <c r="H9" s="136">
        <v>1461.5833333333333</v>
      </c>
      <c r="I9" s="138">
        <v>1409</v>
      </c>
      <c r="J9" s="137">
        <v>1599</v>
      </c>
      <c r="K9" s="136">
        <v>1509.8333333333333</v>
      </c>
      <c r="L9" s="138">
        <v>1209</v>
      </c>
      <c r="M9" s="137">
        <v>1629</v>
      </c>
      <c r="N9" s="136">
        <v>1435.8333333333333</v>
      </c>
      <c r="O9" s="139">
        <v>1129</v>
      </c>
      <c r="P9" s="137">
        <v>1599</v>
      </c>
      <c r="Q9" s="140">
        <v>1408.6666666666667</v>
      </c>
    </row>
    <row r="10" spans="1:17" ht="15.75" thickBot="1">
      <c r="A10" s="119"/>
      <c r="B10" s="141" t="s">
        <v>60</v>
      </c>
      <c r="C10" s="142">
        <v>1139</v>
      </c>
      <c r="D10" s="143">
        <v>1689</v>
      </c>
      <c r="E10" s="144">
        <v>1365.3333333333333</v>
      </c>
      <c r="F10" s="142">
        <v>1219</v>
      </c>
      <c r="G10" s="145">
        <v>1689</v>
      </c>
      <c r="H10" s="144">
        <v>1393.6363636363637</v>
      </c>
      <c r="I10" s="146">
        <v>1199</v>
      </c>
      <c r="J10" s="145">
        <v>1549</v>
      </c>
      <c r="K10" s="144">
        <v>1392.3333333333333</v>
      </c>
      <c r="L10" s="146">
        <v>1179</v>
      </c>
      <c r="M10" s="145">
        <v>1539</v>
      </c>
      <c r="N10" s="144">
        <v>1300.3333333333333</v>
      </c>
      <c r="O10" s="147">
        <v>1169</v>
      </c>
      <c r="P10" s="145">
        <v>1689</v>
      </c>
      <c r="Q10" s="148">
        <v>1343.5555555555557</v>
      </c>
    </row>
    <row r="11" spans="1:17" ht="15">
      <c r="A11" s="119"/>
      <c r="B11" s="191" t="s">
        <v>57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</row>
  </sheetData>
  <sheetProtection/>
  <mergeCells count="10">
    <mergeCell ref="B11:Q11"/>
    <mergeCell ref="C1:Q1"/>
    <mergeCell ref="C2:Q2"/>
    <mergeCell ref="C3:Q3"/>
    <mergeCell ref="B6:B8"/>
    <mergeCell ref="C6:E6"/>
    <mergeCell ref="F6:H6"/>
    <mergeCell ref="I6:K6"/>
    <mergeCell ref="L6:N6"/>
    <mergeCell ref="O6:Q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view="pageBreakPreview" zoomScale="85" zoomScaleSheetLayoutView="85" workbookViewId="0" topLeftCell="A1">
      <selection activeCell="Q1" sqref="Q1"/>
    </sheetView>
  </sheetViews>
  <sheetFormatPr defaultColWidth="11.421875" defaultRowHeight="15"/>
  <cols>
    <col min="1" max="1" width="23.57421875" style="86" customWidth="1"/>
    <col min="2" max="16" width="12.421875" style="86" customWidth="1"/>
    <col min="17" max="16384" width="11.421875" style="86" customWidth="1"/>
  </cols>
  <sheetData>
    <row r="1" spans="1:16" ht="31.5" customHeight="1">
      <c r="A1" s="103" t="s">
        <v>56</v>
      </c>
      <c r="B1" s="167" t="s">
        <v>61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8"/>
    </row>
    <row r="2" spans="1:16" ht="22.5" customHeight="1">
      <c r="A2" s="105"/>
      <c r="B2" s="169" t="s">
        <v>62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70"/>
    </row>
    <row r="3" spans="1:16" ht="21" customHeight="1">
      <c r="A3" s="105"/>
      <c r="B3" s="169" t="s">
        <v>63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70"/>
    </row>
    <row r="4" spans="1:16" ht="22.5" customHeight="1" thickBot="1">
      <c r="A4" s="104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7"/>
    </row>
    <row r="5" spans="1:16" ht="20.25" customHeight="1" thickBot="1">
      <c r="A5" s="116" t="s">
        <v>46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8"/>
    </row>
    <row r="6" spans="1:16" ht="23.25" customHeight="1" thickBot="1">
      <c r="A6" s="171" t="s">
        <v>58</v>
      </c>
      <c r="B6" s="174" t="s">
        <v>47</v>
      </c>
      <c r="C6" s="175"/>
      <c r="D6" s="176"/>
      <c r="E6" s="174" t="s">
        <v>52</v>
      </c>
      <c r="F6" s="175"/>
      <c r="G6" s="176"/>
      <c r="H6" s="174" t="s">
        <v>53</v>
      </c>
      <c r="I6" s="175"/>
      <c r="J6" s="176"/>
      <c r="K6" s="174" t="s">
        <v>54</v>
      </c>
      <c r="L6" s="175"/>
      <c r="M6" s="176"/>
      <c r="N6" s="175" t="s">
        <v>55</v>
      </c>
      <c r="O6" s="175"/>
      <c r="P6" s="176"/>
    </row>
    <row r="7" spans="1:16" ht="17.25" customHeight="1">
      <c r="A7" s="172"/>
      <c r="B7" s="95" t="s">
        <v>48</v>
      </c>
      <c r="C7" s="96" t="s">
        <v>48</v>
      </c>
      <c r="D7" s="97" t="s">
        <v>48</v>
      </c>
      <c r="E7" s="95" t="s">
        <v>48</v>
      </c>
      <c r="F7" s="96" t="s">
        <v>48</v>
      </c>
      <c r="G7" s="97" t="s">
        <v>48</v>
      </c>
      <c r="H7" s="95" t="s">
        <v>48</v>
      </c>
      <c r="I7" s="96" t="s">
        <v>48</v>
      </c>
      <c r="J7" s="97" t="s">
        <v>48</v>
      </c>
      <c r="K7" s="95" t="s">
        <v>48</v>
      </c>
      <c r="L7" s="96" t="s">
        <v>48</v>
      </c>
      <c r="M7" s="97" t="s">
        <v>48</v>
      </c>
      <c r="N7" s="98" t="s">
        <v>48</v>
      </c>
      <c r="O7" s="96" t="s">
        <v>48</v>
      </c>
      <c r="P7" s="97" t="s">
        <v>48</v>
      </c>
    </row>
    <row r="8" spans="1:16" ht="15.75" customHeight="1" thickBot="1">
      <c r="A8" s="173"/>
      <c r="B8" s="99" t="s">
        <v>49</v>
      </c>
      <c r="C8" s="100" t="s">
        <v>50</v>
      </c>
      <c r="D8" s="101" t="s">
        <v>51</v>
      </c>
      <c r="E8" s="99" t="s">
        <v>49</v>
      </c>
      <c r="F8" s="100" t="s">
        <v>50</v>
      </c>
      <c r="G8" s="101" t="s">
        <v>51</v>
      </c>
      <c r="H8" s="99" t="s">
        <v>49</v>
      </c>
      <c r="I8" s="100" t="s">
        <v>50</v>
      </c>
      <c r="J8" s="101" t="s">
        <v>51</v>
      </c>
      <c r="K8" s="99" t="s">
        <v>49</v>
      </c>
      <c r="L8" s="100" t="s">
        <v>50</v>
      </c>
      <c r="M8" s="101" t="s">
        <v>51</v>
      </c>
      <c r="N8" s="102" t="s">
        <v>49</v>
      </c>
      <c r="O8" s="100" t="s">
        <v>50</v>
      </c>
      <c r="P8" s="101" t="s">
        <v>51</v>
      </c>
    </row>
    <row r="9" spans="1:16" ht="42.75" customHeight="1">
      <c r="A9" s="87" t="s">
        <v>59</v>
      </c>
      <c r="B9" s="88">
        <v>1219</v>
      </c>
      <c r="C9" s="89">
        <v>1649</v>
      </c>
      <c r="D9" s="90">
        <v>1455</v>
      </c>
      <c r="E9" s="88">
        <v>1259</v>
      </c>
      <c r="F9" s="91">
        <v>1629</v>
      </c>
      <c r="G9" s="90">
        <v>1456</v>
      </c>
      <c r="H9" s="92">
        <v>1409</v>
      </c>
      <c r="I9" s="91">
        <v>1619</v>
      </c>
      <c r="J9" s="90">
        <v>1515</v>
      </c>
      <c r="K9" s="92">
        <v>1209</v>
      </c>
      <c r="L9" s="91">
        <v>1789</v>
      </c>
      <c r="M9" s="90">
        <v>1446</v>
      </c>
      <c r="N9" s="93">
        <v>1129</v>
      </c>
      <c r="O9" s="91">
        <v>1579</v>
      </c>
      <c r="P9" s="94">
        <v>1431</v>
      </c>
    </row>
    <row r="10" spans="1:16" ht="42.75" customHeight="1" thickBot="1">
      <c r="A10" s="108" t="s">
        <v>60</v>
      </c>
      <c r="B10" s="109">
        <v>1149</v>
      </c>
      <c r="C10" s="110">
        <v>1599</v>
      </c>
      <c r="D10" s="111">
        <v>1349</v>
      </c>
      <c r="E10" s="109">
        <v>1179</v>
      </c>
      <c r="F10" s="112">
        <v>1689</v>
      </c>
      <c r="G10" s="111">
        <v>1347</v>
      </c>
      <c r="H10" s="113">
        <v>1269</v>
      </c>
      <c r="I10" s="112">
        <v>1559</v>
      </c>
      <c r="J10" s="111">
        <v>1404</v>
      </c>
      <c r="K10" s="113">
        <v>1179</v>
      </c>
      <c r="L10" s="112">
        <v>1539</v>
      </c>
      <c r="M10" s="111">
        <v>1321</v>
      </c>
      <c r="N10" s="114">
        <v>1169</v>
      </c>
      <c r="O10" s="112">
        <v>1689</v>
      </c>
      <c r="P10" s="115">
        <v>1365</v>
      </c>
    </row>
    <row r="11" spans="1:16" ht="17.25" customHeight="1" thickBot="1">
      <c r="A11" s="192" t="s">
        <v>57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4"/>
    </row>
  </sheetData>
  <sheetProtection/>
  <mergeCells count="10">
    <mergeCell ref="N6:P6"/>
    <mergeCell ref="B1:P1"/>
    <mergeCell ref="B2:P2"/>
    <mergeCell ref="B3:P3"/>
    <mergeCell ref="A6:A8"/>
    <mergeCell ref="A11:P11"/>
    <mergeCell ref="B6:D6"/>
    <mergeCell ref="E6:G6"/>
    <mergeCell ref="H6:J6"/>
    <mergeCell ref="K6:M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orientation="landscape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1">
      <selection activeCell="A9" sqref="A9"/>
    </sheetView>
  </sheetViews>
  <sheetFormatPr defaultColWidth="11.421875" defaultRowHeight="15"/>
  <sheetData>
    <row r="1" spans="1:16" ht="19.5">
      <c r="A1" s="103" t="s">
        <v>56</v>
      </c>
      <c r="B1" s="167" t="s">
        <v>61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8"/>
    </row>
    <row r="2" spans="1:16" ht="19.5">
      <c r="A2" s="105"/>
      <c r="B2" s="169" t="s">
        <v>62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70"/>
    </row>
    <row r="3" spans="1:16" ht="19.5">
      <c r="A3" s="105"/>
      <c r="B3" s="169" t="s">
        <v>78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70"/>
    </row>
    <row r="4" spans="1:16" ht="20.25" thickBot="1">
      <c r="A4" s="104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7"/>
    </row>
    <row r="5" spans="1:16" ht="15.75" thickBot="1">
      <c r="A5" s="86" t="s">
        <v>46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</row>
    <row r="6" spans="1:16" ht="15.75" thickBot="1">
      <c r="A6" s="171" t="s">
        <v>58</v>
      </c>
      <c r="B6" s="174" t="s">
        <v>47</v>
      </c>
      <c r="C6" s="175"/>
      <c r="D6" s="176"/>
      <c r="E6" s="174" t="s">
        <v>52</v>
      </c>
      <c r="F6" s="175"/>
      <c r="G6" s="176"/>
      <c r="H6" s="174" t="s">
        <v>53</v>
      </c>
      <c r="I6" s="175"/>
      <c r="J6" s="176"/>
      <c r="K6" s="174" t="s">
        <v>54</v>
      </c>
      <c r="L6" s="175"/>
      <c r="M6" s="176"/>
      <c r="N6" s="175" t="s">
        <v>55</v>
      </c>
      <c r="O6" s="175"/>
      <c r="P6" s="176"/>
    </row>
    <row r="7" spans="1:16" ht="15">
      <c r="A7" s="172"/>
      <c r="B7" s="95" t="s">
        <v>48</v>
      </c>
      <c r="C7" s="96" t="s">
        <v>48</v>
      </c>
      <c r="D7" s="97" t="s">
        <v>48</v>
      </c>
      <c r="E7" s="95" t="s">
        <v>48</v>
      </c>
      <c r="F7" s="96" t="s">
        <v>48</v>
      </c>
      <c r="G7" s="97" t="s">
        <v>48</v>
      </c>
      <c r="H7" s="95" t="s">
        <v>48</v>
      </c>
      <c r="I7" s="96" t="s">
        <v>48</v>
      </c>
      <c r="J7" s="97" t="s">
        <v>48</v>
      </c>
      <c r="K7" s="95" t="s">
        <v>48</v>
      </c>
      <c r="L7" s="96" t="s">
        <v>48</v>
      </c>
      <c r="M7" s="97" t="s">
        <v>48</v>
      </c>
      <c r="N7" s="98" t="s">
        <v>48</v>
      </c>
      <c r="O7" s="96" t="s">
        <v>48</v>
      </c>
      <c r="P7" s="97" t="s">
        <v>48</v>
      </c>
    </row>
    <row r="8" spans="1:16" ht="15.75" thickBot="1">
      <c r="A8" s="173"/>
      <c r="B8" s="99" t="s">
        <v>49</v>
      </c>
      <c r="C8" s="100" t="s">
        <v>50</v>
      </c>
      <c r="D8" s="101" t="s">
        <v>51</v>
      </c>
      <c r="E8" s="99" t="s">
        <v>49</v>
      </c>
      <c r="F8" s="100" t="s">
        <v>50</v>
      </c>
      <c r="G8" s="101" t="s">
        <v>51</v>
      </c>
      <c r="H8" s="99" t="s">
        <v>49</v>
      </c>
      <c r="I8" s="100" t="s">
        <v>50</v>
      </c>
      <c r="J8" s="101" t="s">
        <v>51</v>
      </c>
      <c r="K8" s="99" t="s">
        <v>49</v>
      </c>
      <c r="L8" s="100" t="s">
        <v>50</v>
      </c>
      <c r="M8" s="101" t="s">
        <v>51</v>
      </c>
      <c r="N8" s="102" t="s">
        <v>49</v>
      </c>
      <c r="O8" s="100" t="s">
        <v>50</v>
      </c>
      <c r="P8" s="101" t="s">
        <v>51</v>
      </c>
    </row>
    <row r="9" spans="1:16" ht="15">
      <c r="A9" s="87" t="s">
        <v>59</v>
      </c>
      <c r="B9" s="88">
        <v>1169</v>
      </c>
      <c r="C9" s="89">
        <v>1629</v>
      </c>
      <c r="D9" s="90">
        <v>1440</v>
      </c>
      <c r="E9" s="88">
        <v>1169</v>
      </c>
      <c r="F9" s="91">
        <v>1599</v>
      </c>
      <c r="G9" s="90">
        <v>1444</v>
      </c>
      <c r="H9" s="92">
        <v>1279</v>
      </c>
      <c r="I9" s="91">
        <v>1789</v>
      </c>
      <c r="J9" s="90">
        <v>1516</v>
      </c>
      <c r="K9" s="92">
        <v>1249</v>
      </c>
      <c r="L9" s="91">
        <v>1679</v>
      </c>
      <c r="M9" s="90">
        <v>1479</v>
      </c>
      <c r="N9" s="93">
        <v>1169</v>
      </c>
      <c r="O9" s="91">
        <v>1619</v>
      </c>
      <c r="P9" s="94">
        <v>1436</v>
      </c>
    </row>
    <row r="10" spans="1:16" ht="15.75" thickBot="1">
      <c r="A10" s="108" t="s">
        <v>60</v>
      </c>
      <c r="B10" s="109">
        <v>1090</v>
      </c>
      <c r="C10" s="110">
        <v>1689</v>
      </c>
      <c r="D10" s="111">
        <v>1362</v>
      </c>
      <c r="E10" s="109">
        <v>1220</v>
      </c>
      <c r="F10" s="112">
        <v>1549</v>
      </c>
      <c r="G10" s="111">
        <v>1373</v>
      </c>
      <c r="H10" s="113">
        <v>1280</v>
      </c>
      <c r="I10" s="112">
        <v>1549</v>
      </c>
      <c r="J10" s="111">
        <v>1419</v>
      </c>
      <c r="K10" s="113">
        <v>1139</v>
      </c>
      <c r="L10" s="112">
        <v>1539</v>
      </c>
      <c r="M10" s="111">
        <v>1352</v>
      </c>
      <c r="N10" s="114">
        <v>1090</v>
      </c>
      <c r="O10" s="112">
        <v>1689</v>
      </c>
      <c r="P10" s="115">
        <v>1373</v>
      </c>
    </row>
    <row r="11" spans="1:16" ht="15">
      <c r="A11" s="166" t="s">
        <v>57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</row>
  </sheetData>
  <sheetProtection/>
  <mergeCells count="10">
    <mergeCell ref="A11:P11"/>
    <mergeCell ref="B1:P1"/>
    <mergeCell ref="B2:P2"/>
    <mergeCell ref="B3:P3"/>
    <mergeCell ref="A6:A8"/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A1" sqref="A1:P11"/>
    </sheetView>
  </sheetViews>
  <sheetFormatPr defaultColWidth="11.421875" defaultRowHeight="15"/>
  <sheetData>
    <row r="1" spans="1:16" ht="19.5">
      <c r="A1" s="103" t="s">
        <v>56</v>
      </c>
      <c r="B1" s="167" t="s">
        <v>61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8"/>
    </row>
    <row r="2" spans="1:16" ht="19.5">
      <c r="A2" s="105"/>
      <c r="B2" s="169" t="s">
        <v>62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70"/>
    </row>
    <row r="3" spans="1:16" ht="19.5">
      <c r="A3" s="105"/>
      <c r="B3" s="169" t="s">
        <v>77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70"/>
    </row>
    <row r="4" spans="1:16" ht="20.25" thickBot="1">
      <c r="A4" s="104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7"/>
    </row>
    <row r="5" spans="1:16" ht="15.75" thickBot="1">
      <c r="A5" s="86" t="s">
        <v>46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</row>
    <row r="6" spans="1:16" ht="15.75" thickBot="1">
      <c r="A6" s="171" t="s">
        <v>58</v>
      </c>
      <c r="B6" s="174" t="s">
        <v>47</v>
      </c>
      <c r="C6" s="175"/>
      <c r="D6" s="176"/>
      <c r="E6" s="174" t="s">
        <v>52</v>
      </c>
      <c r="F6" s="175"/>
      <c r="G6" s="176"/>
      <c r="H6" s="174" t="s">
        <v>53</v>
      </c>
      <c r="I6" s="175"/>
      <c r="J6" s="176"/>
      <c r="K6" s="174" t="s">
        <v>54</v>
      </c>
      <c r="L6" s="175"/>
      <c r="M6" s="176"/>
      <c r="N6" s="175" t="s">
        <v>55</v>
      </c>
      <c r="O6" s="175"/>
      <c r="P6" s="176"/>
    </row>
    <row r="7" spans="1:16" ht="15">
      <c r="A7" s="172"/>
      <c r="B7" s="95" t="s">
        <v>48</v>
      </c>
      <c r="C7" s="96" t="s">
        <v>48</v>
      </c>
      <c r="D7" s="97" t="s">
        <v>48</v>
      </c>
      <c r="E7" s="95" t="s">
        <v>48</v>
      </c>
      <c r="F7" s="96" t="s">
        <v>48</v>
      </c>
      <c r="G7" s="97" t="s">
        <v>48</v>
      </c>
      <c r="H7" s="95" t="s">
        <v>48</v>
      </c>
      <c r="I7" s="96" t="s">
        <v>48</v>
      </c>
      <c r="J7" s="97" t="s">
        <v>48</v>
      </c>
      <c r="K7" s="95" t="s">
        <v>48</v>
      </c>
      <c r="L7" s="96" t="s">
        <v>48</v>
      </c>
      <c r="M7" s="97" t="s">
        <v>48</v>
      </c>
      <c r="N7" s="98" t="s">
        <v>48</v>
      </c>
      <c r="O7" s="96" t="s">
        <v>48</v>
      </c>
      <c r="P7" s="97" t="s">
        <v>48</v>
      </c>
    </row>
    <row r="8" spans="1:16" ht="15.75" thickBot="1">
      <c r="A8" s="173"/>
      <c r="B8" s="99" t="s">
        <v>49</v>
      </c>
      <c r="C8" s="100" t="s">
        <v>50</v>
      </c>
      <c r="D8" s="101" t="s">
        <v>51</v>
      </c>
      <c r="E8" s="99" t="s">
        <v>49</v>
      </c>
      <c r="F8" s="100" t="s">
        <v>50</v>
      </c>
      <c r="G8" s="101" t="s">
        <v>51</v>
      </c>
      <c r="H8" s="99" t="s">
        <v>49</v>
      </c>
      <c r="I8" s="100" t="s">
        <v>50</v>
      </c>
      <c r="J8" s="101" t="s">
        <v>51</v>
      </c>
      <c r="K8" s="99" t="s">
        <v>49</v>
      </c>
      <c r="L8" s="100" t="s">
        <v>50</v>
      </c>
      <c r="M8" s="101" t="s">
        <v>51</v>
      </c>
      <c r="N8" s="102" t="s">
        <v>49</v>
      </c>
      <c r="O8" s="100" t="s">
        <v>50</v>
      </c>
      <c r="P8" s="101" t="s">
        <v>51</v>
      </c>
    </row>
    <row r="9" spans="1:16" ht="15">
      <c r="A9" s="87" t="s">
        <v>59</v>
      </c>
      <c r="B9" s="88">
        <v>1169</v>
      </c>
      <c r="C9" s="89">
        <v>1659</v>
      </c>
      <c r="D9" s="90">
        <v>1442</v>
      </c>
      <c r="E9" s="88">
        <v>1169</v>
      </c>
      <c r="F9" s="91">
        <v>1769</v>
      </c>
      <c r="G9" s="90">
        <v>1469</v>
      </c>
      <c r="H9" s="92">
        <v>1280</v>
      </c>
      <c r="I9" s="91">
        <v>1789</v>
      </c>
      <c r="J9" s="90">
        <v>1530</v>
      </c>
      <c r="K9" s="92">
        <v>1249</v>
      </c>
      <c r="L9" s="91">
        <v>1789</v>
      </c>
      <c r="M9" s="90">
        <v>1478</v>
      </c>
      <c r="N9" s="93">
        <v>1199</v>
      </c>
      <c r="O9" s="91">
        <v>1619</v>
      </c>
      <c r="P9" s="94">
        <v>1419</v>
      </c>
    </row>
    <row r="10" spans="1:16" ht="15.75" thickBot="1">
      <c r="A10" s="108" t="s">
        <v>60</v>
      </c>
      <c r="B10" s="109">
        <v>1030</v>
      </c>
      <c r="C10" s="110">
        <v>1689</v>
      </c>
      <c r="D10" s="111">
        <v>1342</v>
      </c>
      <c r="E10" s="109">
        <v>1069</v>
      </c>
      <c r="F10" s="112">
        <v>1689</v>
      </c>
      <c r="G10" s="111">
        <v>1396</v>
      </c>
      <c r="H10" s="113">
        <v>1199</v>
      </c>
      <c r="I10" s="112">
        <v>1549</v>
      </c>
      <c r="J10" s="111">
        <v>1400</v>
      </c>
      <c r="K10" s="113">
        <v>1139</v>
      </c>
      <c r="L10" s="112">
        <v>1539</v>
      </c>
      <c r="M10" s="111">
        <v>1352</v>
      </c>
      <c r="N10" s="114">
        <v>1090</v>
      </c>
      <c r="O10" s="112">
        <v>1689</v>
      </c>
      <c r="P10" s="115">
        <v>1364</v>
      </c>
    </row>
    <row r="11" spans="1:16" ht="15">
      <c r="A11" s="166" t="s">
        <v>57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</row>
  </sheetData>
  <sheetProtection/>
  <mergeCells count="10">
    <mergeCell ref="A11:P11"/>
    <mergeCell ref="B1:P1"/>
    <mergeCell ref="B2:P2"/>
    <mergeCell ref="B3:P3"/>
    <mergeCell ref="A6:A8"/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A9" sqref="A9:P10"/>
    </sheetView>
  </sheetViews>
  <sheetFormatPr defaultColWidth="11.421875" defaultRowHeight="15"/>
  <sheetData>
    <row r="1" spans="1:16" ht="19.5">
      <c r="A1" s="103" t="s">
        <v>56</v>
      </c>
      <c r="B1" s="167" t="s">
        <v>61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8"/>
    </row>
    <row r="2" spans="1:16" ht="19.5">
      <c r="A2" s="105"/>
      <c r="B2" s="169" t="s">
        <v>62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70"/>
    </row>
    <row r="3" spans="1:16" ht="19.5">
      <c r="A3" s="105"/>
      <c r="B3" s="169" t="s">
        <v>76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70"/>
    </row>
    <row r="4" spans="1:16" ht="20.25" thickBot="1">
      <c r="A4" s="104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7"/>
    </row>
    <row r="5" spans="1:16" ht="15.75" thickBot="1">
      <c r="A5" s="86" t="s">
        <v>46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</row>
    <row r="6" spans="1:16" ht="15.75" thickBot="1">
      <c r="A6" s="171" t="s">
        <v>58</v>
      </c>
      <c r="B6" s="174" t="s">
        <v>47</v>
      </c>
      <c r="C6" s="175"/>
      <c r="D6" s="176"/>
      <c r="E6" s="174" t="s">
        <v>52</v>
      </c>
      <c r="F6" s="175"/>
      <c r="G6" s="176"/>
      <c r="H6" s="174" t="s">
        <v>53</v>
      </c>
      <c r="I6" s="175"/>
      <c r="J6" s="176"/>
      <c r="K6" s="174" t="s">
        <v>54</v>
      </c>
      <c r="L6" s="175"/>
      <c r="M6" s="176"/>
      <c r="N6" s="175" t="s">
        <v>55</v>
      </c>
      <c r="O6" s="175"/>
      <c r="P6" s="176"/>
    </row>
    <row r="7" spans="1:16" ht="15">
      <c r="A7" s="172"/>
      <c r="B7" s="95" t="s">
        <v>48</v>
      </c>
      <c r="C7" s="96" t="s">
        <v>48</v>
      </c>
      <c r="D7" s="97" t="s">
        <v>48</v>
      </c>
      <c r="E7" s="95" t="s">
        <v>48</v>
      </c>
      <c r="F7" s="96" t="s">
        <v>48</v>
      </c>
      <c r="G7" s="97" t="s">
        <v>48</v>
      </c>
      <c r="H7" s="95" t="s">
        <v>48</v>
      </c>
      <c r="I7" s="96" t="s">
        <v>48</v>
      </c>
      <c r="J7" s="97" t="s">
        <v>48</v>
      </c>
      <c r="K7" s="95" t="s">
        <v>48</v>
      </c>
      <c r="L7" s="96" t="s">
        <v>48</v>
      </c>
      <c r="M7" s="97" t="s">
        <v>48</v>
      </c>
      <c r="N7" s="98" t="s">
        <v>48</v>
      </c>
      <c r="O7" s="96" t="s">
        <v>48</v>
      </c>
      <c r="P7" s="97" t="s">
        <v>48</v>
      </c>
    </row>
    <row r="8" spans="1:16" ht="15.75" thickBot="1">
      <c r="A8" s="173"/>
      <c r="B8" s="99" t="s">
        <v>49</v>
      </c>
      <c r="C8" s="100" t="s">
        <v>50</v>
      </c>
      <c r="D8" s="101" t="s">
        <v>51</v>
      </c>
      <c r="E8" s="99" t="s">
        <v>49</v>
      </c>
      <c r="F8" s="100" t="s">
        <v>50</v>
      </c>
      <c r="G8" s="101" t="s">
        <v>51</v>
      </c>
      <c r="H8" s="99" t="s">
        <v>49</v>
      </c>
      <c r="I8" s="100" t="s">
        <v>50</v>
      </c>
      <c r="J8" s="101" t="s">
        <v>51</v>
      </c>
      <c r="K8" s="99" t="s">
        <v>49</v>
      </c>
      <c r="L8" s="100" t="s">
        <v>50</v>
      </c>
      <c r="M8" s="101" t="s">
        <v>51</v>
      </c>
      <c r="N8" s="102" t="s">
        <v>49</v>
      </c>
      <c r="O8" s="100" t="s">
        <v>50</v>
      </c>
      <c r="P8" s="101" t="s">
        <v>51</v>
      </c>
    </row>
    <row r="9" spans="1:16" ht="15">
      <c r="A9" s="87" t="s">
        <v>59</v>
      </c>
      <c r="B9" s="88">
        <v>1119</v>
      </c>
      <c r="C9" s="89">
        <v>1649</v>
      </c>
      <c r="D9" s="90">
        <v>1415</v>
      </c>
      <c r="E9" s="88">
        <v>1139</v>
      </c>
      <c r="F9" s="91">
        <v>1639</v>
      </c>
      <c r="G9" s="90">
        <v>1440</v>
      </c>
      <c r="H9" s="92">
        <v>1279</v>
      </c>
      <c r="I9" s="91">
        <v>1599</v>
      </c>
      <c r="J9" s="90">
        <v>1479</v>
      </c>
      <c r="K9" s="92">
        <v>1249</v>
      </c>
      <c r="L9" s="91">
        <v>1699</v>
      </c>
      <c r="M9" s="90">
        <v>1486</v>
      </c>
      <c r="N9" s="93">
        <v>1259</v>
      </c>
      <c r="O9" s="91">
        <v>1619</v>
      </c>
      <c r="P9" s="94">
        <v>1434</v>
      </c>
    </row>
    <row r="10" spans="1:16" ht="15.75" thickBot="1">
      <c r="A10" s="108" t="s">
        <v>60</v>
      </c>
      <c r="B10" s="109">
        <v>930</v>
      </c>
      <c r="C10" s="110">
        <v>1689</v>
      </c>
      <c r="D10" s="111">
        <v>1345</v>
      </c>
      <c r="E10" s="109">
        <v>1139</v>
      </c>
      <c r="F10" s="112">
        <v>1599</v>
      </c>
      <c r="G10" s="111">
        <v>1372</v>
      </c>
      <c r="H10" s="113">
        <v>1139</v>
      </c>
      <c r="I10" s="112">
        <v>1549</v>
      </c>
      <c r="J10" s="111">
        <v>1361</v>
      </c>
      <c r="K10" s="113">
        <v>1139</v>
      </c>
      <c r="L10" s="112">
        <v>1399</v>
      </c>
      <c r="M10" s="111">
        <v>1310</v>
      </c>
      <c r="N10" s="114">
        <v>1139</v>
      </c>
      <c r="O10" s="112">
        <v>1689</v>
      </c>
      <c r="P10" s="115">
        <v>1364</v>
      </c>
    </row>
    <row r="11" spans="1:16" ht="15">
      <c r="A11" s="166" t="s">
        <v>57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</row>
  </sheetData>
  <sheetProtection/>
  <mergeCells count="10">
    <mergeCell ref="A11:P11"/>
    <mergeCell ref="B1:P1"/>
    <mergeCell ref="B2:P2"/>
    <mergeCell ref="B3:P3"/>
    <mergeCell ref="A6:A8"/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E22" sqref="E22"/>
    </sheetView>
  </sheetViews>
  <sheetFormatPr defaultColWidth="11.421875" defaultRowHeight="15"/>
  <sheetData>
    <row r="1" spans="1:16" ht="19.5">
      <c r="A1" s="103" t="s">
        <v>56</v>
      </c>
      <c r="B1" s="167" t="s">
        <v>61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8"/>
    </row>
    <row r="2" spans="1:16" ht="19.5">
      <c r="A2" s="105"/>
      <c r="B2" s="169" t="s">
        <v>62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70"/>
    </row>
    <row r="3" spans="1:16" ht="19.5">
      <c r="A3" s="105"/>
      <c r="B3" s="169" t="s">
        <v>75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70"/>
    </row>
    <row r="4" spans="1:16" ht="20.25" thickBot="1">
      <c r="A4" s="104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7"/>
    </row>
    <row r="5" spans="1:16" ht="15.75" thickBot="1">
      <c r="A5" s="86" t="s">
        <v>46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</row>
    <row r="6" spans="1:16" ht="15.75" thickBot="1">
      <c r="A6" s="171" t="s">
        <v>58</v>
      </c>
      <c r="B6" s="174" t="s">
        <v>47</v>
      </c>
      <c r="C6" s="175"/>
      <c r="D6" s="176"/>
      <c r="E6" s="174" t="s">
        <v>52</v>
      </c>
      <c r="F6" s="175"/>
      <c r="G6" s="176"/>
      <c r="H6" s="174" t="s">
        <v>53</v>
      </c>
      <c r="I6" s="175"/>
      <c r="J6" s="176"/>
      <c r="K6" s="174" t="s">
        <v>54</v>
      </c>
      <c r="L6" s="175"/>
      <c r="M6" s="176"/>
      <c r="N6" s="175" t="s">
        <v>55</v>
      </c>
      <c r="O6" s="175"/>
      <c r="P6" s="176"/>
    </row>
    <row r="7" spans="1:16" ht="15">
      <c r="A7" s="172"/>
      <c r="B7" s="95" t="s">
        <v>48</v>
      </c>
      <c r="C7" s="96" t="s">
        <v>48</v>
      </c>
      <c r="D7" s="97" t="s">
        <v>48</v>
      </c>
      <c r="E7" s="95" t="s">
        <v>48</v>
      </c>
      <c r="F7" s="96" t="s">
        <v>48</v>
      </c>
      <c r="G7" s="97" t="s">
        <v>48</v>
      </c>
      <c r="H7" s="95" t="s">
        <v>48</v>
      </c>
      <c r="I7" s="96" t="s">
        <v>48</v>
      </c>
      <c r="J7" s="97" t="s">
        <v>48</v>
      </c>
      <c r="K7" s="95" t="s">
        <v>48</v>
      </c>
      <c r="L7" s="96" t="s">
        <v>48</v>
      </c>
      <c r="M7" s="97" t="s">
        <v>48</v>
      </c>
      <c r="N7" s="98" t="s">
        <v>48</v>
      </c>
      <c r="O7" s="96" t="s">
        <v>48</v>
      </c>
      <c r="P7" s="97" t="s">
        <v>48</v>
      </c>
    </row>
    <row r="8" spans="1:16" ht="15.75" thickBot="1">
      <c r="A8" s="173"/>
      <c r="B8" s="99" t="s">
        <v>49</v>
      </c>
      <c r="C8" s="100" t="s">
        <v>50</v>
      </c>
      <c r="D8" s="101" t="s">
        <v>51</v>
      </c>
      <c r="E8" s="99" t="s">
        <v>49</v>
      </c>
      <c r="F8" s="100" t="s">
        <v>50</v>
      </c>
      <c r="G8" s="101" t="s">
        <v>51</v>
      </c>
      <c r="H8" s="99" t="s">
        <v>49</v>
      </c>
      <c r="I8" s="100" t="s">
        <v>50</v>
      </c>
      <c r="J8" s="101" t="s">
        <v>51</v>
      </c>
      <c r="K8" s="99" t="s">
        <v>49</v>
      </c>
      <c r="L8" s="100" t="s">
        <v>50</v>
      </c>
      <c r="M8" s="101" t="s">
        <v>51</v>
      </c>
      <c r="N8" s="102" t="s">
        <v>49</v>
      </c>
      <c r="O8" s="100" t="s">
        <v>50</v>
      </c>
      <c r="P8" s="101" t="s">
        <v>51</v>
      </c>
    </row>
    <row r="9" spans="1:16" ht="15">
      <c r="A9" s="87" t="s">
        <v>59</v>
      </c>
      <c r="B9" s="88">
        <v>1169</v>
      </c>
      <c r="C9" s="89">
        <v>1649</v>
      </c>
      <c r="D9" s="90">
        <v>1456</v>
      </c>
      <c r="E9" s="88">
        <v>1169</v>
      </c>
      <c r="F9" s="91">
        <v>1629</v>
      </c>
      <c r="G9" s="90">
        <v>1449</v>
      </c>
      <c r="H9" s="92">
        <v>1199</v>
      </c>
      <c r="I9" s="91">
        <v>1599</v>
      </c>
      <c r="J9" s="90">
        <v>1470</v>
      </c>
      <c r="K9" s="92">
        <v>1240</v>
      </c>
      <c r="L9" s="91">
        <v>1699</v>
      </c>
      <c r="M9" s="90">
        <v>1483</v>
      </c>
      <c r="N9" s="93">
        <v>1259</v>
      </c>
      <c r="O9" s="91">
        <v>1599</v>
      </c>
      <c r="P9" s="94">
        <v>1422</v>
      </c>
    </row>
    <row r="10" spans="1:16" ht="15.75" thickBot="1">
      <c r="A10" s="108" t="s">
        <v>60</v>
      </c>
      <c r="B10" s="149">
        <v>930</v>
      </c>
      <c r="C10" s="110">
        <v>1689</v>
      </c>
      <c r="D10" s="111">
        <v>1351</v>
      </c>
      <c r="E10" s="109">
        <v>1139</v>
      </c>
      <c r="F10" s="112">
        <v>1549</v>
      </c>
      <c r="G10" s="111">
        <v>1360</v>
      </c>
      <c r="H10" s="113">
        <v>1139</v>
      </c>
      <c r="I10" s="112">
        <v>1549</v>
      </c>
      <c r="J10" s="111">
        <v>1366</v>
      </c>
      <c r="K10" s="113">
        <v>1139</v>
      </c>
      <c r="L10" s="112">
        <v>1539</v>
      </c>
      <c r="M10" s="111">
        <v>1328</v>
      </c>
      <c r="N10" s="114">
        <v>1139</v>
      </c>
      <c r="O10" s="112">
        <v>1689</v>
      </c>
      <c r="P10" s="115">
        <v>1385</v>
      </c>
    </row>
    <row r="11" spans="1:16" ht="15">
      <c r="A11" s="166" t="s">
        <v>57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</row>
  </sheetData>
  <sheetProtection/>
  <mergeCells count="10">
    <mergeCell ref="A11:P11"/>
    <mergeCell ref="B1:P1"/>
    <mergeCell ref="B2:P2"/>
    <mergeCell ref="B3:P3"/>
    <mergeCell ref="A6:A8"/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G18" sqref="G18"/>
    </sheetView>
  </sheetViews>
  <sheetFormatPr defaultColWidth="11.421875" defaultRowHeight="15"/>
  <sheetData>
    <row r="1" spans="1:16" ht="15">
      <c r="A1" s="120" t="s">
        <v>65</v>
      </c>
      <c r="B1" s="178" t="s">
        <v>61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9"/>
    </row>
    <row r="2" spans="1:16" ht="15">
      <c r="A2" s="121"/>
      <c r="B2" s="180" t="s">
        <v>62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5">
      <c r="A3" s="121"/>
      <c r="B3" s="180" t="s">
        <v>74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1"/>
    </row>
    <row r="4" spans="1:16" ht="15.75" thickBot="1">
      <c r="A4" s="122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4"/>
    </row>
    <row r="5" spans="1:16" ht="15.75" thickBot="1">
      <c r="A5" s="119" t="s">
        <v>46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</row>
    <row r="6" spans="1:16" ht="15.75" thickBot="1">
      <c r="A6" s="182" t="s">
        <v>58</v>
      </c>
      <c r="B6" s="185" t="s">
        <v>47</v>
      </c>
      <c r="C6" s="186"/>
      <c r="D6" s="187"/>
      <c r="E6" s="185" t="s">
        <v>52</v>
      </c>
      <c r="F6" s="186"/>
      <c r="G6" s="187"/>
      <c r="H6" s="185" t="s">
        <v>53</v>
      </c>
      <c r="I6" s="186"/>
      <c r="J6" s="187"/>
      <c r="K6" s="185" t="s">
        <v>54</v>
      </c>
      <c r="L6" s="186"/>
      <c r="M6" s="187"/>
      <c r="N6" s="186" t="s">
        <v>55</v>
      </c>
      <c r="O6" s="186"/>
      <c r="P6" s="187"/>
    </row>
    <row r="7" spans="1:16" ht="15">
      <c r="A7" s="183"/>
      <c r="B7" s="125" t="s">
        <v>48</v>
      </c>
      <c r="C7" s="126" t="s">
        <v>48</v>
      </c>
      <c r="D7" s="127" t="s">
        <v>48</v>
      </c>
      <c r="E7" s="125" t="s">
        <v>48</v>
      </c>
      <c r="F7" s="126" t="s">
        <v>48</v>
      </c>
      <c r="G7" s="127" t="s">
        <v>48</v>
      </c>
      <c r="H7" s="125" t="s">
        <v>48</v>
      </c>
      <c r="I7" s="126" t="s">
        <v>48</v>
      </c>
      <c r="J7" s="127" t="s">
        <v>48</v>
      </c>
      <c r="K7" s="125" t="s">
        <v>48</v>
      </c>
      <c r="L7" s="126" t="s">
        <v>48</v>
      </c>
      <c r="M7" s="127" t="s">
        <v>48</v>
      </c>
      <c r="N7" s="128" t="s">
        <v>48</v>
      </c>
      <c r="O7" s="126" t="s">
        <v>48</v>
      </c>
      <c r="P7" s="127" t="s">
        <v>48</v>
      </c>
    </row>
    <row r="8" spans="1:16" ht="15.75" thickBot="1">
      <c r="A8" s="184"/>
      <c r="B8" s="129" t="s">
        <v>49</v>
      </c>
      <c r="C8" s="130" t="s">
        <v>50</v>
      </c>
      <c r="D8" s="131" t="s">
        <v>51</v>
      </c>
      <c r="E8" s="129" t="s">
        <v>49</v>
      </c>
      <c r="F8" s="130" t="s">
        <v>50</v>
      </c>
      <c r="G8" s="131" t="s">
        <v>51</v>
      </c>
      <c r="H8" s="129" t="s">
        <v>49</v>
      </c>
      <c r="I8" s="130" t="s">
        <v>50</v>
      </c>
      <c r="J8" s="131" t="s">
        <v>51</v>
      </c>
      <c r="K8" s="129" t="s">
        <v>49</v>
      </c>
      <c r="L8" s="130" t="s">
        <v>50</v>
      </c>
      <c r="M8" s="131" t="s">
        <v>51</v>
      </c>
      <c r="N8" s="132" t="s">
        <v>49</v>
      </c>
      <c r="O8" s="130" t="s">
        <v>50</v>
      </c>
      <c r="P8" s="131" t="s">
        <v>51</v>
      </c>
    </row>
    <row r="9" spans="1:16" ht="15">
      <c r="A9" s="133" t="s">
        <v>59</v>
      </c>
      <c r="B9" s="134">
        <v>1169</v>
      </c>
      <c r="C9" s="135">
        <v>1649</v>
      </c>
      <c r="D9" s="136">
        <v>1451</v>
      </c>
      <c r="E9" s="134">
        <v>1169</v>
      </c>
      <c r="F9" s="137">
        <v>1649</v>
      </c>
      <c r="G9" s="136">
        <v>1427</v>
      </c>
      <c r="H9" s="138">
        <v>1199</v>
      </c>
      <c r="I9" s="137">
        <v>1599</v>
      </c>
      <c r="J9" s="136">
        <v>1457</v>
      </c>
      <c r="K9" s="138">
        <v>1249</v>
      </c>
      <c r="L9" s="137">
        <v>1549</v>
      </c>
      <c r="M9" s="136">
        <v>1439</v>
      </c>
      <c r="N9" s="139">
        <v>1259</v>
      </c>
      <c r="O9" s="137">
        <v>1599</v>
      </c>
      <c r="P9" s="140">
        <v>1412</v>
      </c>
    </row>
    <row r="10" spans="1:16" ht="15.75" thickBot="1">
      <c r="A10" s="141" t="s">
        <v>60</v>
      </c>
      <c r="B10" s="142">
        <v>930</v>
      </c>
      <c r="C10" s="143">
        <v>1689</v>
      </c>
      <c r="D10" s="144">
        <v>1347</v>
      </c>
      <c r="E10" s="142">
        <v>1139</v>
      </c>
      <c r="F10" s="145">
        <v>1689</v>
      </c>
      <c r="G10" s="144">
        <v>1371</v>
      </c>
      <c r="H10" s="146">
        <v>1139</v>
      </c>
      <c r="I10" s="145">
        <v>1549</v>
      </c>
      <c r="J10" s="144">
        <v>1351</v>
      </c>
      <c r="K10" s="146">
        <v>1139</v>
      </c>
      <c r="L10" s="145">
        <v>1399</v>
      </c>
      <c r="M10" s="144">
        <v>1294</v>
      </c>
      <c r="N10" s="147">
        <v>1099</v>
      </c>
      <c r="O10" s="145">
        <v>1689</v>
      </c>
      <c r="P10" s="148">
        <v>1308</v>
      </c>
    </row>
    <row r="11" spans="1:16" ht="15">
      <c r="A11" s="177" t="s">
        <v>57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</row>
  </sheetData>
  <sheetProtection/>
  <mergeCells count="10">
    <mergeCell ref="A11:P11"/>
    <mergeCell ref="B1:P1"/>
    <mergeCell ref="B2:P2"/>
    <mergeCell ref="B3:P3"/>
    <mergeCell ref="A6:A8"/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A17" sqref="A17"/>
    </sheetView>
  </sheetViews>
  <sheetFormatPr defaultColWidth="11.421875" defaultRowHeight="15"/>
  <sheetData>
    <row r="1" spans="1:16" ht="15">
      <c r="A1" s="120" t="s">
        <v>65</v>
      </c>
      <c r="B1" s="178" t="s">
        <v>61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9"/>
    </row>
    <row r="2" spans="1:16" ht="15">
      <c r="A2" s="121"/>
      <c r="B2" s="180" t="s">
        <v>62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5">
      <c r="A3" s="121"/>
      <c r="B3" s="180" t="s">
        <v>73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1"/>
    </row>
    <row r="4" spans="1:16" ht="15.75" thickBot="1">
      <c r="A4" s="122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4"/>
    </row>
    <row r="5" spans="1:16" ht="15.75" thickBot="1">
      <c r="A5" s="119" t="s">
        <v>46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</row>
    <row r="6" spans="1:16" ht="15.75" thickBot="1">
      <c r="A6" s="182" t="s">
        <v>58</v>
      </c>
      <c r="B6" s="185" t="s">
        <v>47</v>
      </c>
      <c r="C6" s="186"/>
      <c r="D6" s="187"/>
      <c r="E6" s="185" t="s">
        <v>52</v>
      </c>
      <c r="F6" s="186"/>
      <c r="G6" s="187"/>
      <c r="H6" s="185" t="s">
        <v>53</v>
      </c>
      <c r="I6" s="186"/>
      <c r="J6" s="187"/>
      <c r="K6" s="185" t="s">
        <v>54</v>
      </c>
      <c r="L6" s="186"/>
      <c r="M6" s="187"/>
      <c r="N6" s="186" t="s">
        <v>55</v>
      </c>
      <c r="O6" s="186"/>
      <c r="P6" s="187"/>
    </row>
    <row r="7" spans="1:16" ht="15">
      <c r="A7" s="183"/>
      <c r="B7" s="125" t="s">
        <v>48</v>
      </c>
      <c r="C7" s="126" t="s">
        <v>48</v>
      </c>
      <c r="D7" s="127" t="s">
        <v>48</v>
      </c>
      <c r="E7" s="125" t="s">
        <v>48</v>
      </c>
      <c r="F7" s="126" t="s">
        <v>48</v>
      </c>
      <c r="G7" s="127" t="s">
        <v>48</v>
      </c>
      <c r="H7" s="125" t="s">
        <v>48</v>
      </c>
      <c r="I7" s="126" t="s">
        <v>48</v>
      </c>
      <c r="J7" s="127" t="s">
        <v>48</v>
      </c>
      <c r="K7" s="125" t="s">
        <v>48</v>
      </c>
      <c r="L7" s="126" t="s">
        <v>48</v>
      </c>
      <c r="M7" s="127" t="s">
        <v>48</v>
      </c>
      <c r="N7" s="128" t="s">
        <v>48</v>
      </c>
      <c r="O7" s="126" t="s">
        <v>48</v>
      </c>
      <c r="P7" s="127" t="s">
        <v>48</v>
      </c>
    </row>
    <row r="8" spans="1:16" ht="15.75" thickBot="1">
      <c r="A8" s="184"/>
      <c r="B8" s="129" t="s">
        <v>49</v>
      </c>
      <c r="C8" s="130" t="s">
        <v>50</v>
      </c>
      <c r="D8" s="131" t="s">
        <v>51</v>
      </c>
      <c r="E8" s="129" t="s">
        <v>49</v>
      </c>
      <c r="F8" s="130" t="s">
        <v>50</v>
      </c>
      <c r="G8" s="131" t="s">
        <v>51</v>
      </c>
      <c r="H8" s="129" t="s">
        <v>49</v>
      </c>
      <c r="I8" s="130" t="s">
        <v>50</v>
      </c>
      <c r="J8" s="131" t="s">
        <v>51</v>
      </c>
      <c r="K8" s="129" t="s">
        <v>49</v>
      </c>
      <c r="L8" s="130" t="s">
        <v>50</v>
      </c>
      <c r="M8" s="131" t="s">
        <v>51</v>
      </c>
      <c r="N8" s="132" t="s">
        <v>49</v>
      </c>
      <c r="O8" s="130" t="s">
        <v>50</v>
      </c>
      <c r="P8" s="131" t="s">
        <v>51</v>
      </c>
    </row>
    <row r="9" spans="1:16" ht="15">
      <c r="A9" s="133" t="s">
        <v>59</v>
      </c>
      <c r="B9" s="134">
        <v>1199</v>
      </c>
      <c r="C9" s="135">
        <v>1649</v>
      </c>
      <c r="D9" s="136">
        <v>1460</v>
      </c>
      <c r="E9" s="134">
        <v>1190</v>
      </c>
      <c r="F9" s="137">
        <v>1649</v>
      </c>
      <c r="G9" s="136">
        <v>1457</v>
      </c>
      <c r="H9" s="138">
        <v>1199</v>
      </c>
      <c r="I9" s="137">
        <v>2190</v>
      </c>
      <c r="J9" s="136">
        <v>1519</v>
      </c>
      <c r="K9" s="138">
        <v>1249</v>
      </c>
      <c r="L9" s="137">
        <v>1529</v>
      </c>
      <c r="M9" s="136">
        <v>1430</v>
      </c>
      <c r="N9" s="139">
        <v>1259</v>
      </c>
      <c r="O9" s="137">
        <v>1599</v>
      </c>
      <c r="P9" s="140">
        <v>1406</v>
      </c>
    </row>
    <row r="10" spans="1:16" ht="15.75" thickBot="1">
      <c r="A10" s="141" t="s">
        <v>60</v>
      </c>
      <c r="B10" s="142">
        <v>930</v>
      </c>
      <c r="C10" s="143">
        <v>1689</v>
      </c>
      <c r="D10" s="144">
        <v>1334</v>
      </c>
      <c r="E10" s="142">
        <v>1139</v>
      </c>
      <c r="F10" s="145">
        <v>1549</v>
      </c>
      <c r="G10" s="144">
        <v>1366</v>
      </c>
      <c r="H10" s="146">
        <v>1139</v>
      </c>
      <c r="I10" s="145">
        <v>1499</v>
      </c>
      <c r="J10" s="144">
        <v>1344</v>
      </c>
      <c r="K10" s="146">
        <v>1139</v>
      </c>
      <c r="L10" s="145">
        <v>1399</v>
      </c>
      <c r="M10" s="144">
        <v>1292</v>
      </c>
      <c r="N10" s="147">
        <v>1099</v>
      </c>
      <c r="O10" s="145">
        <v>1689</v>
      </c>
      <c r="P10" s="148">
        <v>1339</v>
      </c>
    </row>
    <row r="11" spans="1:16" ht="15">
      <c r="A11" s="177" t="s">
        <v>57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</row>
  </sheetData>
  <sheetProtection/>
  <mergeCells count="10">
    <mergeCell ref="A11:P11"/>
    <mergeCell ref="B1:P1"/>
    <mergeCell ref="B2:P2"/>
    <mergeCell ref="B3:P3"/>
    <mergeCell ref="A6:A8"/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C19" sqref="C19"/>
    </sheetView>
  </sheetViews>
  <sheetFormatPr defaultColWidth="11.421875" defaultRowHeight="15"/>
  <sheetData>
    <row r="1" spans="1:16" ht="15">
      <c r="A1" s="120" t="s">
        <v>65</v>
      </c>
      <c r="B1" s="178" t="s">
        <v>61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9"/>
    </row>
    <row r="2" spans="1:16" ht="15">
      <c r="A2" s="121"/>
      <c r="B2" s="180" t="s">
        <v>62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5">
      <c r="A3" s="121"/>
      <c r="B3" s="180" t="s">
        <v>72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1"/>
    </row>
    <row r="4" spans="1:16" ht="15.75" thickBot="1">
      <c r="A4" s="122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4"/>
    </row>
    <row r="5" spans="1:16" ht="15.75" thickBot="1">
      <c r="A5" s="119" t="s">
        <v>46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</row>
    <row r="6" spans="1:16" ht="15.75" thickBot="1">
      <c r="A6" s="182" t="s">
        <v>58</v>
      </c>
      <c r="B6" s="185" t="s">
        <v>47</v>
      </c>
      <c r="C6" s="186"/>
      <c r="D6" s="187"/>
      <c r="E6" s="185" t="s">
        <v>52</v>
      </c>
      <c r="F6" s="186"/>
      <c r="G6" s="187"/>
      <c r="H6" s="185" t="s">
        <v>53</v>
      </c>
      <c r="I6" s="186"/>
      <c r="J6" s="187"/>
      <c r="K6" s="185" t="s">
        <v>54</v>
      </c>
      <c r="L6" s="186"/>
      <c r="M6" s="187"/>
      <c r="N6" s="186" t="s">
        <v>55</v>
      </c>
      <c r="O6" s="186"/>
      <c r="P6" s="187"/>
    </row>
    <row r="7" spans="1:16" ht="15">
      <c r="A7" s="183"/>
      <c r="B7" s="125" t="s">
        <v>48</v>
      </c>
      <c r="C7" s="126" t="s">
        <v>48</v>
      </c>
      <c r="D7" s="127" t="s">
        <v>48</v>
      </c>
      <c r="E7" s="125" t="s">
        <v>48</v>
      </c>
      <c r="F7" s="126" t="s">
        <v>48</v>
      </c>
      <c r="G7" s="127" t="s">
        <v>48</v>
      </c>
      <c r="H7" s="125" t="s">
        <v>48</v>
      </c>
      <c r="I7" s="126" t="s">
        <v>48</v>
      </c>
      <c r="J7" s="127" t="s">
        <v>48</v>
      </c>
      <c r="K7" s="125" t="s">
        <v>48</v>
      </c>
      <c r="L7" s="126" t="s">
        <v>48</v>
      </c>
      <c r="M7" s="127" t="s">
        <v>48</v>
      </c>
      <c r="N7" s="128" t="s">
        <v>48</v>
      </c>
      <c r="O7" s="126" t="s">
        <v>48</v>
      </c>
      <c r="P7" s="127" t="s">
        <v>48</v>
      </c>
    </row>
    <row r="8" spans="1:16" ht="15.75" thickBot="1">
      <c r="A8" s="184"/>
      <c r="B8" s="129" t="s">
        <v>49</v>
      </c>
      <c r="C8" s="130" t="s">
        <v>50</v>
      </c>
      <c r="D8" s="131" t="s">
        <v>51</v>
      </c>
      <c r="E8" s="129" t="s">
        <v>49</v>
      </c>
      <c r="F8" s="130" t="s">
        <v>50</v>
      </c>
      <c r="G8" s="131" t="s">
        <v>51</v>
      </c>
      <c r="H8" s="129" t="s">
        <v>49</v>
      </c>
      <c r="I8" s="130" t="s">
        <v>50</v>
      </c>
      <c r="J8" s="131" t="s">
        <v>51</v>
      </c>
      <c r="K8" s="129" t="s">
        <v>49</v>
      </c>
      <c r="L8" s="130" t="s">
        <v>50</v>
      </c>
      <c r="M8" s="131" t="s">
        <v>51</v>
      </c>
      <c r="N8" s="132" t="s">
        <v>49</v>
      </c>
      <c r="O8" s="130" t="s">
        <v>50</v>
      </c>
      <c r="P8" s="131" t="s">
        <v>51</v>
      </c>
    </row>
    <row r="9" spans="1:16" ht="15">
      <c r="A9" s="133" t="s">
        <v>59</v>
      </c>
      <c r="B9" s="134">
        <v>1169</v>
      </c>
      <c r="C9" s="135">
        <v>1629</v>
      </c>
      <c r="D9" s="136">
        <v>1455</v>
      </c>
      <c r="E9" s="134">
        <v>1150</v>
      </c>
      <c r="F9" s="137">
        <v>1599</v>
      </c>
      <c r="G9" s="136">
        <v>1452</v>
      </c>
      <c r="H9" s="138">
        <v>1279</v>
      </c>
      <c r="I9" s="137">
        <v>1599</v>
      </c>
      <c r="J9" s="136">
        <v>1473</v>
      </c>
      <c r="K9" s="138">
        <v>1249</v>
      </c>
      <c r="L9" s="137">
        <v>1599</v>
      </c>
      <c r="M9" s="136">
        <v>1442</v>
      </c>
      <c r="N9" s="139">
        <v>1259</v>
      </c>
      <c r="O9" s="137">
        <v>1599</v>
      </c>
      <c r="P9" s="140">
        <v>1422</v>
      </c>
    </row>
    <row r="10" spans="1:16" ht="15.75" thickBot="1">
      <c r="A10" s="141" t="s">
        <v>60</v>
      </c>
      <c r="B10" s="142">
        <v>1099</v>
      </c>
      <c r="C10" s="143">
        <v>1699</v>
      </c>
      <c r="D10" s="144">
        <v>1335</v>
      </c>
      <c r="E10" s="142">
        <v>1139</v>
      </c>
      <c r="F10" s="145">
        <v>1689</v>
      </c>
      <c r="G10" s="144">
        <v>1369</v>
      </c>
      <c r="H10" s="146">
        <v>1139</v>
      </c>
      <c r="I10" s="145">
        <v>1499</v>
      </c>
      <c r="J10" s="144">
        <v>1339</v>
      </c>
      <c r="K10" s="146">
        <v>1139</v>
      </c>
      <c r="L10" s="145">
        <v>1499</v>
      </c>
      <c r="M10" s="144">
        <v>1297</v>
      </c>
      <c r="N10" s="147">
        <v>1099</v>
      </c>
      <c r="O10" s="145">
        <v>1689</v>
      </c>
      <c r="P10" s="148">
        <v>1351</v>
      </c>
    </row>
    <row r="11" spans="1:16" ht="15">
      <c r="A11" s="177" t="s">
        <v>57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</row>
  </sheetData>
  <sheetProtection/>
  <mergeCells count="10">
    <mergeCell ref="A11:P11"/>
    <mergeCell ref="B1:P1"/>
    <mergeCell ref="B2:P2"/>
    <mergeCell ref="B3:P3"/>
    <mergeCell ref="A6:A8"/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A9" sqref="A9:P10"/>
    </sheetView>
  </sheetViews>
  <sheetFormatPr defaultColWidth="11.421875" defaultRowHeight="15"/>
  <sheetData>
    <row r="1" spans="1:16" ht="15">
      <c r="A1" s="120" t="s">
        <v>65</v>
      </c>
      <c r="B1" s="178" t="s">
        <v>61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9"/>
    </row>
    <row r="2" spans="1:16" ht="15">
      <c r="A2" s="121"/>
      <c r="B2" s="180" t="s">
        <v>62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5">
      <c r="A3" s="121"/>
      <c r="B3" s="180" t="s">
        <v>71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1"/>
    </row>
    <row r="4" spans="1:16" ht="15.75" thickBot="1">
      <c r="A4" s="122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4"/>
    </row>
    <row r="5" spans="1:16" ht="15.75" thickBot="1">
      <c r="A5" s="119" t="s">
        <v>46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</row>
    <row r="6" spans="1:16" ht="15.75" thickBot="1">
      <c r="A6" s="182" t="s">
        <v>58</v>
      </c>
      <c r="B6" s="185" t="s">
        <v>47</v>
      </c>
      <c r="C6" s="186"/>
      <c r="D6" s="187"/>
      <c r="E6" s="185" t="s">
        <v>52</v>
      </c>
      <c r="F6" s="186"/>
      <c r="G6" s="187"/>
      <c r="H6" s="185" t="s">
        <v>53</v>
      </c>
      <c r="I6" s="186"/>
      <c r="J6" s="187"/>
      <c r="K6" s="185" t="s">
        <v>54</v>
      </c>
      <c r="L6" s="186"/>
      <c r="M6" s="187"/>
      <c r="N6" s="186" t="s">
        <v>55</v>
      </c>
      <c r="O6" s="186"/>
      <c r="P6" s="187"/>
    </row>
    <row r="7" spans="1:16" ht="15">
      <c r="A7" s="183"/>
      <c r="B7" s="125" t="s">
        <v>48</v>
      </c>
      <c r="C7" s="126" t="s">
        <v>48</v>
      </c>
      <c r="D7" s="127" t="s">
        <v>48</v>
      </c>
      <c r="E7" s="125" t="s">
        <v>48</v>
      </c>
      <c r="F7" s="126" t="s">
        <v>48</v>
      </c>
      <c r="G7" s="127" t="s">
        <v>48</v>
      </c>
      <c r="H7" s="125" t="s">
        <v>48</v>
      </c>
      <c r="I7" s="126" t="s">
        <v>48</v>
      </c>
      <c r="J7" s="127" t="s">
        <v>48</v>
      </c>
      <c r="K7" s="125" t="s">
        <v>48</v>
      </c>
      <c r="L7" s="126" t="s">
        <v>48</v>
      </c>
      <c r="M7" s="127" t="s">
        <v>48</v>
      </c>
      <c r="N7" s="128" t="s">
        <v>48</v>
      </c>
      <c r="O7" s="126" t="s">
        <v>48</v>
      </c>
      <c r="P7" s="127" t="s">
        <v>48</v>
      </c>
    </row>
    <row r="8" spans="1:16" ht="15.75" thickBot="1">
      <c r="A8" s="184"/>
      <c r="B8" s="129" t="s">
        <v>49</v>
      </c>
      <c r="C8" s="130" t="s">
        <v>50</v>
      </c>
      <c r="D8" s="131" t="s">
        <v>51</v>
      </c>
      <c r="E8" s="129" t="s">
        <v>49</v>
      </c>
      <c r="F8" s="130" t="s">
        <v>50</v>
      </c>
      <c r="G8" s="131" t="s">
        <v>51</v>
      </c>
      <c r="H8" s="129" t="s">
        <v>49</v>
      </c>
      <c r="I8" s="130" t="s">
        <v>50</v>
      </c>
      <c r="J8" s="131" t="s">
        <v>51</v>
      </c>
      <c r="K8" s="129" t="s">
        <v>49</v>
      </c>
      <c r="L8" s="130" t="s">
        <v>50</v>
      </c>
      <c r="M8" s="131" t="s">
        <v>51</v>
      </c>
      <c r="N8" s="132" t="s">
        <v>49</v>
      </c>
      <c r="O8" s="130" t="s">
        <v>50</v>
      </c>
      <c r="P8" s="131" t="s">
        <v>51</v>
      </c>
    </row>
    <row r="9" spans="1:16" ht="15">
      <c r="A9" s="133" t="s">
        <v>59</v>
      </c>
      <c r="B9" s="134">
        <v>1169</v>
      </c>
      <c r="C9" s="135">
        <v>1599</v>
      </c>
      <c r="D9" s="136">
        <v>1487</v>
      </c>
      <c r="E9" s="134">
        <v>1309</v>
      </c>
      <c r="F9" s="137">
        <v>1599</v>
      </c>
      <c r="G9" s="136">
        <v>1486</v>
      </c>
      <c r="H9" s="138">
        <v>1439</v>
      </c>
      <c r="I9" s="137">
        <v>1599</v>
      </c>
      <c r="J9" s="136">
        <v>1506</v>
      </c>
      <c r="K9" s="138">
        <v>1209</v>
      </c>
      <c r="L9" s="137">
        <v>1519</v>
      </c>
      <c r="M9" s="136">
        <v>1354</v>
      </c>
      <c r="N9" s="139">
        <v>1279</v>
      </c>
      <c r="O9" s="137">
        <v>1529</v>
      </c>
      <c r="P9" s="140">
        <v>1430</v>
      </c>
    </row>
    <row r="10" spans="1:16" ht="15.75" thickBot="1">
      <c r="A10" s="141" t="s">
        <v>60</v>
      </c>
      <c r="B10" s="142">
        <v>1159</v>
      </c>
      <c r="C10" s="143">
        <v>1549</v>
      </c>
      <c r="D10" s="144">
        <v>1356</v>
      </c>
      <c r="E10" s="142">
        <v>1269</v>
      </c>
      <c r="F10" s="145">
        <v>1689</v>
      </c>
      <c r="G10" s="144">
        <v>1437</v>
      </c>
      <c r="H10" s="146">
        <v>1299</v>
      </c>
      <c r="I10" s="145">
        <v>1549</v>
      </c>
      <c r="J10" s="144">
        <v>1379</v>
      </c>
      <c r="K10" s="146">
        <v>1139</v>
      </c>
      <c r="L10" s="145">
        <v>1275</v>
      </c>
      <c r="M10" s="144">
        <v>1207</v>
      </c>
      <c r="N10" s="147">
        <v>1139</v>
      </c>
      <c r="O10" s="145">
        <v>1689</v>
      </c>
      <c r="P10" s="148">
        <v>1362</v>
      </c>
    </row>
    <row r="11" spans="1:16" ht="15">
      <c r="A11" s="177" t="s">
        <v>57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</row>
  </sheetData>
  <sheetProtection/>
  <mergeCells count="10">
    <mergeCell ref="A11:P11"/>
    <mergeCell ref="B1:P1"/>
    <mergeCell ref="B2:P2"/>
    <mergeCell ref="B3:P3"/>
    <mergeCell ref="A6:A8"/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Precios promedio al consumidor de productos cárnicos</dc:title>
  <dc:subject/>
  <dc:creator>Ivonne López Tapia</dc:creator>
  <cp:keywords/>
  <dc:description/>
  <cp:lastModifiedBy>Alicia Canales Meza</cp:lastModifiedBy>
  <cp:lastPrinted>2013-02-28T13:04:46Z</cp:lastPrinted>
  <dcterms:created xsi:type="dcterms:W3CDTF">2009-08-05T16:01:30Z</dcterms:created>
  <dcterms:modified xsi:type="dcterms:W3CDTF">2013-06-28T15:35:47Z</dcterms:modified>
  <cp:category/>
  <cp:version/>
  <cp:contentType/>
  <cp:contentStatus/>
</cp:coreProperties>
</file>