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 C4" sheetId="6" r:id="rId6"/>
    <sheet name="Pág.8- C5" sheetId="7" r:id="rId7"/>
    <sheet name="Pág.9 - C6" sheetId="8" r:id="rId8"/>
    <sheet name="Pág.10 - C7" sheetId="9" r:id="rId9"/>
    <sheet name="Pág.11 - C8" sheetId="10" r:id="rId10"/>
    <sheet name="Pág.12 - C09" sheetId="11" r:id="rId11"/>
    <sheet name="Pág 13-C10" sheetId="12" r:id="rId12"/>
    <sheet name="arándanos" sheetId="13" r:id="rId13"/>
    <sheet name="cerezas" sheetId="14" r:id="rId14"/>
    <sheet name="manzanas" sheetId="15" r:id="rId15"/>
    <sheet name="nueces" sheetId="16" r:id="rId16"/>
    <sheet name="paltas" sheetId="17" r:id="rId17"/>
    <sheet name="uvas" sheetId="18" r:id="rId18"/>
    <sheet name="Hoja1" sheetId="19" r:id="rId19"/>
  </sheets>
  <externalReferences>
    <externalReference r:id="rId22"/>
    <externalReference r:id="rId23"/>
  </externalReferences>
  <definedNames>
    <definedName name="_xlnm.Print_Area" localSheetId="12">'arándanos'!$B$1:$N$102</definedName>
    <definedName name="_xlnm.Print_Area" localSheetId="13">'cerezas'!$A$1:$M$92</definedName>
    <definedName name="_xlnm.Print_Area" localSheetId="1">'Contenido'!$A$1:$F$33</definedName>
    <definedName name="_xlnm.Print_Area" localSheetId="15">'nueces'!$A$1:$M$94</definedName>
    <definedName name="_xlnm.Print_Area" localSheetId="11">'Pág 13-C10'!$A$1:$J$16</definedName>
    <definedName name="_xlnm.Print_Area" localSheetId="8">'Pág.10 - C7'!$A$1:$K$63</definedName>
    <definedName name="_xlnm.Print_Area" localSheetId="9">'Pág.11 - C8'!$A$1:$M$49</definedName>
    <definedName name="_xlnm.Print_Area" localSheetId="10">'Pág.12 - C09'!$A$1:$O$47</definedName>
    <definedName name="_xlnm.Print_Area" localSheetId="5">'Pág.7- C4'!$A$1:$L$51</definedName>
    <definedName name="_xlnm.Print_Area" localSheetId="7">'Pág.9 - C6'!$A$1:$J$24</definedName>
    <definedName name="_xlnm.Print_Area" localSheetId="16">'paltas'!$A$1:$M$84</definedName>
    <definedName name="_xlnm.Print_Area" localSheetId="0">'Portada '!$A$1:$G$83</definedName>
    <definedName name="_xlnm.Print_Area" localSheetId="17">'uvas'!$A$1:$M$87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<sst xmlns="http://schemas.openxmlformats.org/spreadsheetml/2006/main" count="1997" uniqueCount="409">
  <si>
    <t>Volumen (toneladas)</t>
  </si>
  <si>
    <t>Productos</t>
  </si>
  <si>
    <t>Var % 11/10</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</si>
  <si>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</si>
  <si>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</si>
  <si>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</si>
  <si>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</si>
  <si>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</si>
  <si>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</si>
  <si>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</si>
  <si>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</si>
  <si>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</si>
  <si>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</si>
  <si>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</si>
  <si>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</si>
  <si>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</si>
  <si>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</si>
  <si>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</si>
  <si>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</si>
  <si>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</si>
  <si>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</si>
  <si>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Var. % 11/10</t>
  </si>
  <si>
    <t xml:space="preserve">% Part.2011 </t>
  </si>
  <si>
    <t>% Part. 2010</t>
  </si>
  <si>
    <t>Holanda</t>
  </si>
  <si>
    <t>Reino Unido</t>
  </si>
  <si>
    <t>China</t>
  </si>
  <si>
    <t>Rusia</t>
  </si>
  <si>
    <t>Brasil</t>
  </si>
  <si>
    <t>Taiwán</t>
  </si>
  <si>
    <t>% Part. 2011</t>
  </si>
  <si>
    <t xml:space="preserve">Productos </t>
  </si>
  <si>
    <t/>
  </si>
  <si>
    <t>UVAS</t>
  </si>
  <si>
    <t>Total</t>
  </si>
  <si>
    <t>MANZANAS</t>
  </si>
  <si>
    <t>PERAS</t>
  </si>
  <si>
    <t>Ciruela</t>
  </si>
  <si>
    <t>Chile</t>
  </si>
  <si>
    <t>Filadelfia</t>
  </si>
  <si>
    <t>cartón</t>
  </si>
  <si>
    <t>9 kilos</t>
  </si>
  <si>
    <t>cont-barco</t>
  </si>
  <si>
    <t>5 kilos</t>
  </si>
  <si>
    <t>Kiwi</t>
  </si>
  <si>
    <t>Hayward</t>
  </si>
  <si>
    <t>Manzana</t>
  </si>
  <si>
    <t>Pera</t>
  </si>
  <si>
    <t>Argentina</t>
  </si>
  <si>
    <t>Uva</t>
  </si>
  <si>
    <t>72/72</t>
  </si>
  <si>
    <t>Perú</t>
  </si>
  <si>
    <t>10 kilos</t>
  </si>
  <si>
    <t>Mandarina</t>
  </si>
  <si>
    <t>15 kilos</t>
  </si>
  <si>
    <t>4,5 kilos</t>
  </si>
  <si>
    <t>Belfast</t>
  </si>
  <si>
    <t>Glasgow</t>
  </si>
  <si>
    <t>Liverpool</t>
  </si>
  <si>
    <t>New Covent Garden</t>
  </si>
  <si>
    <t>Birmingham</t>
  </si>
  <si>
    <t>Uruguay</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</si>
  <si>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</si>
  <si>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</si>
  <si>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</si>
  <si>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</si>
  <si>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</si>
  <si>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</si>
  <si>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</si>
  <si>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</si>
  <si>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</si>
  <si>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</si>
  <si>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</si>
  <si>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</si>
  <si>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</si>
  <si>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</si>
  <si>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</si>
  <si>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</si>
  <si>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</si>
  <si>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</si>
  <si>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</si>
  <si>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</si>
  <si>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</si>
  <si>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</si>
  <si>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</si>
  <si>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</si>
  <si>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</si>
  <si>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</si>
  <si>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</si>
  <si>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</si>
  <si>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</si>
  <si>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</si>
  <si>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</si>
  <si>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</si>
  <si>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</si>
  <si>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Almendras sin cáscara</t>
  </si>
  <si>
    <t xml:space="preserve">Los demás cocos, excepto secos                                                                                                                                                                                                                           </t>
  </si>
  <si>
    <t>EE.UU.</t>
  </si>
  <si>
    <t>Precios medios FOB (US$/kg)</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</si>
  <si>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</si>
  <si>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</si>
  <si>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</si>
  <si>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</si>
  <si>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</si>
  <si>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</si>
  <si>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</si>
  <si>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</si>
  <si>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</si>
  <si>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</si>
  <si>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</si>
  <si>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</si>
  <si>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</si>
  <si>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</si>
  <si>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</si>
  <si>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</si>
  <si>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</si>
  <si>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</si>
  <si>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</si>
  <si>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</si>
  <si>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</si>
  <si>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</si>
  <si>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</si>
  <si>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</si>
  <si>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</si>
  <si>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</si>
  <si>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</si>
  <si>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</si>
  <si>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</si>
  <si>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</si>
  <si>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</si>
  <si>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 xml:space="preserve">Volumen (toneladas) </t>
  </si>
  <si>
    <t>Especie</t>
  </si>
  <si>
    <t>Fecha</t>
  </si>
  <si>
    <t>Variedad</t>
  </si>
  <si>
    <t>Origen</t>
  </si>
  <si>
    <t>Calidad</t>
  </si>
  <si>
    <t>Calibre</t>
  </si>
  <si>
    <t>Mercado</t>
  </si>
  <si>
    <t>Envase</t>
  </si>
  <si>
    <t>Unidad</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</si>
  <si>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</si>
  <si>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</si>
  <si>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</si>
  <si>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</si>
  <si>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</si>
  <si>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</si>
  <si>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</si>
  <si>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</si>
  <si>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</si>
  <si>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</si>
  <si>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</si>
  <si>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</si>
  <si>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</si>
  <si>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</si>
  <si>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</si>
  <si>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</si>
  <si>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</si>
  <si>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</si>
  <si>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</si>
  <si>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</si>
  <si>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</si>
  <si>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</si>
  <si>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</si>
  <si>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</si>
  <si>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</si>
  <si>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Starking </t>
  </si>
  <si>
    <t xml:space="preserve">Manzanas frescas, variedad Braeburn </t>
  </si>
  <si>
    <t xml:space="preserve">Manzanas frescas, variedad Fuji </t>
  </si>
  <si>
    <t xml:space="preserve">Peras Packham's Triumph, frescas </t>
  </si>
  <si>
    <t xml:space="preserve">Peras frescas, las demás variedades </t>
  </si>
  <si>
    <t xml:space="preserve">Peras asiáticas, frescas </t>
  </si>
  <si>
    <t xml:space="preserve">Cuadro 7 </t>
  </si>
  <si>
    <t>Precios de fruta fresca en Holanda</t>
  </si>
  <si>
    <t xml:space="preserve">Cuadro 8 </t>
  </si>
  <si>
    <t xml:space="preserve">Precios mayoristas para las principales especies frutícolas </t>
  </si>
  <si>
    <t>Cereza</t>
  </si>
  <si>
    <t>Durazno</t>
  </si>
  <si>
    <t>Limón</t>
  </si>
  <si>
    <t>Nectarín</t>
  </si>
  <si>
    <t>Supermercados</t>
  </si>
  <si>
    <t xml:space="preserve">Boletín frutícola </t>
  </si>
  <si>
    <t>TOTAL</t>
  </si>
  <si>
    <t>05/2011</t>
  </si>
  <si>
    <t>06/2011</t>
  </si>
  <si>
    <t>Pepino dulce</t>
  </si>
  <si>
    <t>Ecuador</t>
  </si>
  <si>
    <t>15/20</t>
  </si>
  <si>
    <t>11 libras</t>
  </si>
  <si>
    <t>Valor (miles de US$ FOB)*</t>
  </si>
  <si>
    <t>Precios (por kilo en US$ )*</t>
  </si>
  <si>
    <t xml:space="preserve">Mandarinas, clementinas                                                                                                </t>
  </si>
  <si>
    <t>07/2011</t>
  </si>
  <si>
    <t>11 kilos</t>
  </si>
  <si>
    <t>70/70</t>
  </si>
  <si>
    <t>16 kilos</t>
  </si>
  <si>
    <t>Arándanos</t>
  </si>
  <si>
    <t>Fuente: Odepa y Catastros Frutícolas de Ciren</t>
  </si>
  <si>
    <t>Toneladas</t>
  </si>
  <si>
    <t>Exportaciones</t>
  </si>
  <si>
    <t>Producción*</t>
  </si>
  <si>
    <t>Producción* y exportaciones de arándanos</t>
  </si>
  <si>
    <t>Nogales</t>
  </si>
  <si>
    <t>Paltas</t>
  </si>
  <si>
    <t>Otras cifras de interés</t>
  </si>
  <si>
    <t>Comentario</t>
  </si>
  <si>
    <t>Otros países</t>
  </si>
  <si>
    <t>SUBTOTAL</t>
  </si>
  <si>
    <t>Volumen (kilos)</t>
  </si>
  <si>
    <t xml:space="preserve">Manzanas frescas, variedad Richared Delicious </t>
  </si>
  <si>
    <t>Precio mínimo</t>
  </si>
  <si>
    <t>Precio máximo</t>
  </si>
  <si>
    <t>Fuente: Odepa y catastros frutícolas de Ciren</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</si>
  <si>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</si>
  <si>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</si>
  <si>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</si>
  <si>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</si>
  <si>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</si>
  <si>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</si>
  <si>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</si>
  <si>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 Estimación.</t>
  </si>
  <si>
    <t xml:space="preserve">Exportaciones ** </t>
  </si>
  <si>
    <t>Fuente: Odepa.   *Estimación. **Incluye nueces con y sin cáscara</t>
  </si>
  <si>
    <t>Fuente: Odepa y Catastros Frutícolas de Ciren.  * Estimación.</t>
  </si>
  <si>
    <t xml:space="preserve">Producción (toneladas) * </t>
  </si>
  <si>
    <t>Fuente: Odepa.  * Estimación.</t>
  </si>
  <si>
    <t>s/d</t>
  </si>
  <si>
    <t>08/2011</t>
  </si>
  <si>
    <t>Hass</t>
  </si>
  <si>
    <t>50/50</t>
  </si>
  <si>
    <t>84/84</t>
  </si>
  <si>
    <t>60/60</t>
  </si>
  <si>
    <t>Valencia Late</t>
  </si>
  <si>
    <t>15-18 kilos</t>
  </si>
  <si>
    <t>Exportaciones frescos</t>
  </si>
  <si>
    <t>Exportaciones congelados</t>
  </si>
  <si>
    <t>Exportaciones de fruta fresca y frutos secos por país de destino</t>
  </si>
  <si>
    <t>Quetzali</t>
  </si>
  <si>
    <t>1 kilo</t>
  </si>
  <si>
    <t>Sin Semilla</t>
  </si>
  <si>
    <t>X</t>
  </si>
  <si>
    <t>Thompson Seedless</t>
  </si>
  <si>
    <t>4,5-5,0 kilos</t>
  </si>
  <si>
    <t>125 gramos</t>
  </si>
  <si>
    <t>1,5 kilos</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</si>
  <si>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</si>
  <si>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</si>
  <si>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Precio rango</t>
  </si>
  <si>
    <t>Precio medio</t>
  </si>
  <si>
    <t>(Pesos nominales sin IVA, mercados mayoristas de Santiago)</t>
  </si>
  <si>
    <t>Colombia</t>
  </si>
  <si>
    <t xml:space="preserve">Cuadro 9  </t>
  </si>
  <si>
    <t xml:space="preserve">Cuadro 10 </t>
  </si>
  <si>
    <t>10/2011</t>
  </si>
  <si>
    <t>Med-large</t>
  </si>
  <si>
    <t>2,1 kilos</t>
  </si>
  <si>
    <t>Poor quality/cond</t>
  </si>
  <si>
    <t>Fair quality/cond</t>
  </si>
  <si>
    <t>Bing</t>
  </si>
  <si>
    <t>Jumbo</t>
  </si>
  <si>
    <t>Extra Jumbo</t>
  </si>
  <si>
    <t>Rainier</t>
  </si>
  <si>
    <t>X-large</t>
  </si>
  <si>
    <t>Med</t>
  </si>
  <si>
    <t>33/39</t>
  </si>
  <si>
    <t xml:space="preserve">Fuente: FEDERAL STATE MARKET NEWS SERVICE                                               </t>
  </si>
  <si>
    <t>Valencia</t>
  </si>
  <si>
    <t>80/100</t>
  </si>
  <si>
    <t>Fashion</t>
  </si>
  <si>
    <t>Red Globe</t>
  </si>
  <si>
    <t>Sugraone</t>
  </si>
  <si>
    <t>G.B.</t>
  </si>
  <si>
    <t>2,5 kilos</t>
  </si>
  <si>
    <t>Damasco</t>
  </si>
  <si>
    <t>Cantaloupe</t>
  </si>
  <si>
    <t>Galia</t>
  </si>
  <si>
    <t>Honey dew</t>
  </si>
  <si>
    <t>8,2 kilos</t>
  </si>
  <si>
    <t xml:space="preserve">Fuente: FRESH PRODUCE JOURNAL                                                           </t>
  </si>
  <si>
    <t>Precios (por kilo en US$)</t>
  </si>
  <si>
    <t>Valor (miles de US$ FOB) *</t>
  </si>
  <si>
    <t>Hong Kong</t>
  </si>
  <si>
    <t>Valor (US$ FOB) *</t>
  </si>
  <si>
    <t>Valor (miles de dólares FOB ) *</t>
  </si>
  <si>
    <t xml:space="preserve">          Avance enero a diciembre de 2011</t>
  </si>
  <si>
    <t>Avance enero a diciembre 2011</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</si>
  <si>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</si>
  <si>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</si>
  <si>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</si>
  <si>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</si>
  <si>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</si>
  <si>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</si>
  <si>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Precios promedio a consumidor marzo 2009- diciembre 2011</t>
  </si>
  <si>
    <t>Precios mayoristas para las principales especies frutícolas marzo 2009-diciembre 2011</t>
  </si>
  <si>
    <t>s/d ** Los precios FOB para los 12 meses de 2011 no pueden ser calculados aún, a la espera de los informes de variación de valor (IVV), los cuales pueden registrar importantes variaciones al alza.</t>
  </si>
  <si>
    <t>Enero -diciembre</t>
  </si>
  <si>
    <t>Enero-diciembre</t>
  </si>
  <si>
    <t>Enero -diciembre **</t>
  </si>
  <si>
    <t>Enero- diciembre</t>
  </si>
  <si>
    <t>Italia</t>
  </si>
  <si>
    <t>Mediano-Chico</t>
  </si>
  <si>
    <t>Large</t>
  </si>
  <si>
    <t>Los Angeles</t>
  </si>
  <si>
    <t>4,1 kilos</t>
  </si>
  <si>
    <t>Organic-med</t>
  </si>
  <si>
    <t>Van</t>
  </si>
  <si>
    <t>Early Queen</t>
  </si>
  <si>
    <t>8,1 kilos</t>
  </si>
  <si>
    <t>cont-a granel</t>
  </si>
  <si>
    <t>Castelbrite</t>
  </si>
  <si>
    <t>132/132</t>
  </si>
  <si>
    <t>16,2 kilos</t>
  </si>
  <si>
    <t>Dina</t>
  </si>
  <si>
    <t>68/68</t>
  </si>
  <si>
    <t>10,8 kilos</t>
  </si>
  <si>
    <t>90/90</t>
  </si>
  <si>
    <t>Katy</t>
  </si>
  <si>
    <t>162/162</t>
  </si>
  <si>
    <t>78/84</t>
  </si>
  <si>
    <t>40/40</t>
  </si>
  <si>
    <t>44/48</t>
  </si>
  <si>
    <t>60/64</t>
  </si>
  <si>
    <t>Spring Snow</t>
  </si>
  <si>
    <t>36/48</t>
  </si>
  <si>
    <t>Early Majestic</t>
  </si>
  <si>
    <t>48/64</t>
  </si>
  <si>
    <t>40/48</t>
  </si>
  <si>
    <t>60/70</t>
  </si>
  <si>
    <t>contenedor</t>
  </si>
  <si>
    <t>36/44</t>
  </si>
  <si>
    <t>48/48</t>
  </si>
  <si>
    <t>36/36</t>
  </si>
  <si>
    <t>52/52</t>
  </si>
  <si>
    <t>48/52</t>
  </si>
  <si>
    <t>66/66</t>
  </si>
  <si>
    <t>Royal Glo</t>
  </si>
  <si>
    <t>50/60</t>
  </si>
  <si>
    <t>64/64</t>
  </si>
  <si>
    <t>15/15</t>
  </si>
  <si>
    <t>18 libras</t>
  </si>
  <si>
    <t>White Seedless</t>
  </si>
  <si>
    <t>Flame Seedless</t>
  </si>
  <si>
    <t>Perlette</t>
  </si>
  <si>
    <t>125/125</t>
  </si>
  <si>
    <t>8 kilos</t>
  </si>
  <si>
    <t>Dan Ben Hannah</t>
  </si>
  <si>
    <t>Early Sweet</t>
  </si>
  <si>
    <t>Prime seedless</t>
  </si>
  <si>
    <t xml:space="preserve">Fuente: DUTCH FRUIT MARKET,TRICOP SALES REPORTS.                                        </t>
  </si>
  <si>
    <t>New Spitalfields</t>
  </si>
  <si>
    <t>Pioneer</t>
  </si>
  <si>
    <t>Frambuesa</t>
  </si>
  <si>
    <t>Frutilla</t>
  </si>
  <si>
    <t>250 gramos</t>
  </si>
  <si>
    <t>Kumquat</t>
  </si>
  <si>
    <t>3 kilos</t>
  </si>
  <si>
    <t>Piel de Sapo</t>
  </si>
  <si>
    <t>Rosemary</t>
  </si>
  <si>
    <t>Crimson seedless</t>
  </si>
  <si>
    <t>Black Gem</t>
  </si>
  <si>
    <t>11/2011</t>
  </si>
  <si>
    <t>12/2011</t>
  </si>
  <si>
    <t>Fuente: Odepa y Catastros e Intercatastros Frutícolas de Ciren.  *  Estimación.</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</si>
  <si>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</si>
  <si>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</si>
  <si>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</si>
  <si>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</si>
  <si>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</si>
  <si>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</si>
  <si>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</si>
  <si>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</si>
  <si>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</si>
  <si>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 xml:space="preserve">12/2011* </t>
  </si>
  <si>
    <t>*= información no disponible temporalmente</t>
  </si>
  <si>
    <t>Superficie y producción de arándanos 2000-2011</t>
  </si>
  <si>
    <t>Superficie y producción de paltas 2000-2011</t>
  </si>
  <si>
    <t>Enero 2012</t>
  </si>
  <si>
    <t>Paltas (aguacates)</t>
  </si>
  <si>
    <t>Duraznos (melocotones)</t>
  </si>
  <si>
    <t xml:space="preserve">Uva fresca, variedad Crimson Seedless  </t>
  </si>
  <si>
    <t xml:space="preserve">Uva fresca, variedad Sugraone  </t>
  </si>
  <si>
    <t xml:space="preserve">Uva fresca, variedad Black Seedless  </t>
  </si>
  <si>
    <t xml:space="preserve">Uva fresca, variedad Ruby  </t>
  </si>
  <si>
    <t xml:space="preserve">Manzanas frescas, variedad Red Chief </t>
  </si>
  <si>
    <t xml:space="preserve">Peras Abate Fetel, frescas  </t>
  </si>
  <si>
    <t xml:space="preserve">Peras Coscia, frescas  </t>
  </si>
  <si>
    <t xml:space="preserve">Peras Bartlett, frescas </t>
  </si>
  <si>
    <t xml:space="preserve">Peras Bosc, frescas  </t>
  </si>
  <si>
    <t xml:space="preserve">Peras D'Anjou, frescas </t>
  </si>
  <si>
    <t>s/d ** Los precios FOB para el período enero-diciembre de 2011 no pueden ser calculados aún, a la espera de los informes de variación de valor (IVV).</t>
  </si>
  <si>
    <t>Precios en dólares americanos por unidad de embalaje</t>
  </si>
  <si>
    <t>(Al 30/12/2011 : 1 dólar EE.UU. = 521,46 pesos chilenos)</t>
  </si>
  <si>
    <t>s/e</t>
  </si>
  <si>
    <t>Arándano</t>
  </si>
  <si>
    <t>s/e pulpa amarilla</t>
  </si>
  <si>
    <t>s/e pulpa blanca</t>
  </si>
  <si>
    <t>Small</t>
  </si>
  <si>
    <t>cartón avión</t>
  </si>
  <si>
    <t>s/e: sin especificar</t>
  </si>
  <si>
    <t>Precios en euros por unidad de embalaje</t>
  </si>
  <si>
    <t>(Al 30/12/2011 : 1 euro = 1,29 Dólares EE.UU. = 675,20 pesos chilenos)</t>
  </si>
  <si>
    <t>Sandía</t>
  </si>
  <si>
    <t>Delta Seedless</t>
  </si>
  <si>
    <t>Prime Seedless</t>
  </si>
  <si>
    <t>Sudáfrica</t>
  </si>
  <si>
    <t>Precios en centavos de libras esterlinas por unidad de embalaje</t>
  </si>
  <si>
    <t>(Al 06/01/2012 : 1 centavo de libra esterlina = 0,02 dólares EE.UU. = 7,93 pesos chilenos)</t>
  </si>
  <si>
    <t>Melón</t>
  </si>
  <si>
    <t>G.B. = Sin información de precio</t>
  </si>
  <si>
    <t>Fuente: Odepa y Catastros e Intercatastros Frutícolas de Ciren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</si>
</sst>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dd/mm/yy"/>
    <numFmt numFmtId="168" formatCode="_(* #,##0_);_(* \(#,##0\);_(* &quot;-&quot;??_);_(@_)"/>
    <numFmt numFmtId="169" formatCode="_-* #,##0.00\ _p_t_a_-;\-* #,##0.00\ _p_t_a_-;_-* &quot;-&quot;??\ _p_t_a_-;_-@_-"/>
    <numFmt numFmtId="170" formatCode="_-* #,##0_-;\-* #,##0_-;_-* &quot;-&quot;??_-;_-@_-"/>
    <numFmt numFmtId="171" formatCode="_(* #,##0.00_);_(* \(#,##0.00\);_(* &quot;-&quot;??_);_(@_)"/>
    <numFmt numFmtId="172" formatCode="0.000"/>
    <numFmt numFmtId="173" formatCode="#,##0.0##"/>
    <numFmt numFmtId="174" formatCode="0.0%"/>
  </numFmts>
  <fonts count="119">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u val="single"/>
      <sz val="11"/>
      <color indexed="12"/>
      <name val="Calibri"/>
      <family val="2"/>
    </font>
    <font>
      <b/>
      <sz val="11"/>
      <color indexed="8"/>
      <name val="Calibri"/>
      <family val="2"/>
    </font>
    <font>
      <sz val="10"/>
      <color indexed="8"/>
      <name val="Verdana"/>
      <family val="2"/>
    </font>
    <font>
      <sz val="10"/>
      <color indexed="8"/>
      <name val="Arial"/>
      <family val="2"/>
    </font>
    <font>
      <b/>
      <sz val="10"/>
      <color indexed="8"/>
      <name val="Arial"/>
      <family val="2"/>
    </font>
    <font>
      <sz val="10"/>
      <color indexed="8"/>
      <name val="Calibri"/>
      <family val="2"/>
    </font>
    <font>
      <sz val="11"/>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sz val="8"/>
      <color indexed="8"/>
      <name val="Arial"/>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9"/>
      <color indexed="8"/>
      <name val="Arial"/>
      <family val="2"/>
    </font>
    <font>
      <b/>
      <sz val="9"/>
      <color indexed="8"/>
      <name val="Arial"/>
      <family val="2"/>
    </font>
    <font>
      <b/>
      <sz val="8"/>
      <color indexed="8"/>
      <name val="Arial"/>
      <family val="2"/>
    </font>
    <font>
      <sz val="10"/>
      <color indexed="10"/>
      <name val="Arial"/>
      <family val="2"/>
    </font>
    <font>
      <b/>
      <sz val="16"/>
      <color indexed="8"/>
      <name val="Arial"/>
      <family val="2"/>
    </font>
    <font>
      <b/>
      <sz val="10"/>
      <color indexed="10"/>
      <name val="Arial"/>
      <family val="2"/>
    </font>
    <font>
      <sz val="8"/>
      <color indexed="8"/>
      <name val="Calibri"/>
      <family val="2"/>
    </font>
    <font>
      <sz val="10"/>
      <color indexed="57"/>
      <name val="Arial"/>
      <family val="2"/>
    </font>
    <font>
      <sz val="10"/>
      <color indexed="30"/>
      <name val="Arial"/>
      <family val="2"/>
    </font>
    <font>
      <sz val="11"/>
      <color indexed="57"/>
      <name val="Calibri"/>
      <family val="2"/>
    </font>
    <font>
      <sz val="10"/>
      <color indexed="17"/>
      <name val="Arial"/>
      <family val="2"/>
    </font>
    <font>
      <sz val="16"/>
      <color indexed="10"/>
      <name val="Calibri"/>
      <family val="2"/>
    </font>
    <font>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5"/>
      <color indexed="8"/>
      <name val="Arial"/>
      <family val="2"/>
    </font>
    <font>
      <sz val="9"/>
      <color indexed="8"/>
      <name val="Calibri"/>
      <family val="2"/>
    </font>
    <font>
      <b/>
      <sz val="10"/>
      <color indexed="57"/>
      <name val="Arial"/>
      <family val="2"/>
    </font>
    <font>
      <b/>
      <sz val="9.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sz val="11"/>
      <color theme="1"/>
      <name val="Arial"/>
      <family val="2"/>
    </font>
    <font>
      <b/>
      <sz val="8"/>
      <color theme="1"/>
      <name val="Arial"/>
      <family val="2"/>
    </font>
    <font>
      <sz val="8"/>
      <color theme="1"/>
      <name val="Calibri"/>
      <family val="2"/>
    </font>
    <font>
      <sz val="10"/>
      <color rgb="FFFF0000"/>
      <name val="Arial"/>
      <family val="2"/>
    </font>
    <font>
      <sz val="10"/>
      <color theme="6" tint="-0.4999699890613556"/>
      <name val="Arial"/>
      <family val="2"/>
    </font>
    <font>
      <sz val="10"/>
      <color rgb="FF0070C0"/>
      <name val="Arial"/>
      <family val="2"/>
    </font>
    <font>
      <sz val="11"/>
      <color theme="6" tint="-0.24997000396251678"/>
      <name val="Calibri"/>
      <family val="2"/>
    </font>
    <font>
      <sz val="10"/>
      <color rgb="FF00B050"/>
      <name val="Arial"/>
      <family val="2"/>
    </font>
    <font>
      <sz val="16"/>
      <color rgb="FFFF0000"/>
      <name val="Calibri"/>
      <family val="2"/>
    </font>
    <font>
      <sz val="11"/>
      <color rgb="FF0070C0"/>
      <name val="Calibri"/>
      <family val="2"/>
    </font>
    <font>
      <b/>
      <sz val="9"/>
      <color theme="1"/>
      <name val="Arial"/>
      <family val="2"/>
    </font>
    <font>
      <b/>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style="thin"/>
      <top/>
      <bottom/>
    </border>
    <border>
      <left/>
      <right style="thin"/>
      <top/>
      <bottom style="thin"/>
    </border>
    <border>
      <left/>
      <right style="thin"/>
      <top style="thin">
        <color indexed="55"/>
      </top>
      <bottom style="thin"/>
    </border>
    <border>
      <left style="thin"/>
      <right style="thin"/>
      <top style="thin"/>
      <bottom style="thin"/>
    </border>
    <border>
      <left style="medium">
        <color rgb="FF594A00"/>
      </left>
      <right style="medium">
        <color rgb="FF594A00"/>
      </right>
      <top style="medium">
        <color rgb="FF594A00"/>
      </top>
      <bottom style="medium">
        <color rgb="FF594A00"/>
      </bottom>
    </border>
    <border>
      <left/>
      <right style="medium">
        <color rgb="FF594A00"/>
      </right>
      <top style="medium">
        <color rgb="FF594A00"/>
      </top>
      <bottom style="medium">
        <color rgb="FF594A00"/>
      </bottom>
    </border>
    <border>
      <left/>
      <right style="thin"/>
      <top style="thin"/>
      <bottom style="thin"/>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6" fillId="0" borderId="0" applyNumberFormat="0" applyFill="0" applyBorder="0" applyAlignment="0" applyProtection="0"/>
    <xf numFmtId="0" fontId="78"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325">
    <xf numFmtId="0" fontId="0" fillId="0" borderId="0" xfId="0" applyFont="1" applyAlignment="1">
      <alignment/>
    </xf>
    <xf numFmtId="0" fontId="0" fillId="0" borderId="0" xfId="57">
      <alignment/>
      <protection/>
    </xf>
    <xf numFmtId="0" fontId="87" fillId="0" borderId="0" xfId="57" applyFont="1" applyAlignment="1">
      <alignment horizontal="center"/>
      <protection/>
    </xf>
    <xf numFmtId="0" fontId="2" fillId="0" borderId="0" xfId="57" applyFont="1">
      <alignment/>
      <protection/>
    </xf>
    <xf numFmtId="0" fontId="0" fillId="0" borderId="0" xfId="57" applyBorder="1">
      <alignment/>
      <protection/>
    </xf>
    <xf numFmtId="0" fontId="88" fillId="0" borderId="0" xfId="0" applyFont="1" applyAlignment="1">
      <alignment/>
    </xf>
    <xf numFmtId="0" fontId="89" fillId="0" borderId="0" xfId="0" applyFont="1" applyAlignment="1">
      <alignment/>
    </xf>
    <xf numFmtId="0" fontId="88" fillId="0" borderId="0" xfId="0" applyFont="1" applyAlignment="1">
      <alignment horizontal="right"/>
    </xf>
    <xf numFmtId="0" fontId="89" fillId="0" borderId="0" xfId="0" applyFont="1" applyAlignment="1">
      <alignment horizontal="right"/>
    </xf>
    <xf numFmtId="0" fontId="90" fillId="0" borderId="0" xfId="0" applyFont="1" applyBorder="1" applyAlignment="1">
      <alignment horizontal="center"/>
    </xf>
    <xf numFmtId="0" fontId="90" fillId="0" borderId="0" xfId="0" applyFont="1" applyBorder="1" applyAlignment="1">
      <alignment/>
    </xf>
    <xf numFmtId="0" fontId="88" fillId="0" borderId="0" xfId="0" applyFont="1" applyFill="1" applyAlignment="1">
      <alignment/>
    </xf>
    <xf numFmtId="0" fontId="4" fillId="0" borderId="0" xfId="57" applyFont="1" applyBorder="1" applyAlignment="1">
      <alignment vertical="center" wrapText="1"/>
      <protection/>
    </xf>
    <xf numFmtId="0" fontId="90" fillId="0" borderId="0" xfId="0" applyFont="1" applyAlignment="1">
      <alignment horizontal="center"/>
    </xf>
    <xf numFmtId="0" fontId="88" fillId="0" borderId="0" xfId="0" applyFont="1" applyAlignment="1">
      <alignment/>
    </xf>
    <xf numFmtId="0" fontId="88" fillId="0" borderId="0" xfId="0" applyFont="1" applyAlignment="1">
      <alignment/>
    </xf>
    <xf numFmtId="0" fontId="2" fillId="33" borderId="10" xfId="0" applyFont="1" applyFill="1" applyBorder="1" applyAlignment="1">
      <alignment horizontal="center" vertical="center" wrapText="1"/>
    </xf>
    <xf numFmtId="0" fontId="90" fillId="0" borderId="0" xfId="0" applyFont="1" applyAlignment="1">
      <alignment/>
    </xf>
    <xf numFmtId="0" fontId="90" fillId="33" borderId="11" xfId="0" applyFont="1" applyFill="1" applyBorder="1" applyAlignment="1">
      <alignment horizontal="center" vertical="center"/>
    </xf>
    <xf numFmtId="0" fontId="90"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65" fontId="2" fillId="33" borderId="13" xfId="0" applyNumberFormat="1" applyFont="1" applyFill="1" applyBorder="1" applyAlignment="1">
      <alignment/>
    </xf>
    <xf numFmtId="2" fontId="90"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88" fillId="33" borderId="0" xfId="0" applyNumberFormat="1" applyFont="1" applyFill="1" applyBorder="1" applyAlignment="1">
      <alignment horizontal="center"/>
    </xf>
    <xf numFmtId="0" fontId="7" fillId="33" borderId="11" xfId="0" applyFont="1" applyFill="1" applyBorder="1" applyAlignment="1">
      <alignment/>
    </xf>
    <xf numFmtId="165" fontId="7" fillId="33" borderId="11" xfId="0" applyNumberFormat="1" applyFont="1" applyFill="1" applyBorder="1" applyAlignment="1">
      <alignment/>
    </xf>
    <xf numFmtId="2" fontId="88" fillId="33" borderId="11" xfId="0" applyNumberFormat="1" applyFont="1" applyFill="1" applyBorder="1" applyAlignment="1">
      <alignment horizontal="center"/>
    </xf>
    <xf numFmtId="0" fontId="88"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88" fillId="33" borderId="0" xfId="0" applyFont="1" applyFill="1" applyAlignment="1">
      <alignment horizontal="center"/>
    </xf>
    <xf numFmtId="0" fontId="7" fillId="33" borderId="0" xfId="0" applyFont="1" applyFill="1" applyAlignment="1">
      <alignment/>
    </xf>
    <xf numFmtId="2" fontId="88"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0" fillId="33" borderId="0" xfId="0" applyNumberFormat="1" applyFont="1" applyFill="1" applyAlignment="1">
      <alignment horizontal="center"/>
    </xf>
    <xf numFmtId="0" fontId="88" fillId="33" borderId="0" xfId="48" applyNumberFormat="1" applyFont="1" applyFill="1" applyAlignment="1">
      <alignment horizontal="center"/>
    </xf>
    <xf numFmtId="0" fontId="88"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88" fillId="33" borderId="0" xfId="0" applyFont="1" applyFill="1" applyBorder="1" applyAlignment="1">
      <alignment/>
    </xf>
    <xf numFmtId="0" fontId="90" fillId="33" borderId="0" xfId="0" applyFont="1" applyFill="1" applyAlignment="1">
      <alignment horizontal="center"/>
    </xf>
    <xf numFmtId="3" fontId="88" fillId="33" borderId="0" xfId="0" applyNumberFormat="1" applyFont="1" applyFill="1" applyBorder="1" applyAlignment="1">
      <alignment/>
    </xf>
    <xf numFmtId="0" fontId="88" fillId="33" borderId="0" xfId="0" applyFont="1" applyFill="1" applyAlignment="1">
      <alignment/>
    </xf>
    <xf numFmtId="0" fontId="90" fillId="33" borderId="0" xfId="0" applyFont="1" applyFill="1" applyAlignment="1">
      <alignment/>
    </xf>
    <xf numFmtId="0" fontId="90" fillId="33" borderId="11" xfId="0" applyFont="1" applyFill="1" applyBorder="1" applyAlignment="1">
      <alignment horizontal="center" vertical="top"/>
    </xf>
    <xf numFmtId="0" fontId="90" fillId="33" borderId="10" xfId="0" applyFont="1" applyFill="1" applyBorder="1" applyAlignment="1">
      <alignment horizontal="center" vertical="center"/>
    </xf>
    <xf numFmtId="0" fontId="90" fillId="33" borderId="10" xfId="0" applyFont="1" applyFill="1" applyBorder="1" applyAlignment="1">
      <alignment horizontal="center" wrapText="1"/>
    </xf>
    <xf numFmtId="0" fontId="88" fillId="33" borderId="0" xfId="0" applyFont="1" applyFill="1" applyAlignment="1">
      <alignment horizontal="right"/>
    </xf>
    <xf numFmtId="0" fontId="88" fillId="33" borderId="0" xfId="0" applyFont="1" applyFill="1" applyBorder="1" applyAlignment="1">
      <alignment horizontal="center" vertical="center" wrapText="1"/>
    </xf>
    <xf numFmtId="168" fontId="88" fillId="33" borderId="0" xfId="48" applyNumberFormat="1" applyFont="1" applyFill="1" applyBorder="1" applyAlignment="1">
      <alignment horizontal="right" vertical="center" wrapText="1"/>
    </xf>
    <xf numFmtId="3" fontId="88" fillId="33" borderId="0" xfId="0" applyNumberFormat="1" applyFont="1" applyFill="1" applyBorder="1" applyAlignment="1">
      <alignment horizontal="center"/>
    </xf>
    <xf numFmtId="1" fontId="88" fillId="33" borderId="0" xfId="0" applyNumberFormat="1" applyFont="1" applyFill="1" applyBorder="1" applyAlignment="1">
      <alignment/>
    </xf>
    <xf numFmtId="0" fontId="0" fillId="33" borderId="0" xfId="57" applyFill="1">
      <alignment/>
      <protection/>
    </xf>
    <xf numFmtId="0" fontId="91" fillId="33" borderId="0" xfId="57" applyFont="1" applyFill="1">
      <alignment/>
      <protection/>
    </xf>
    <xf numFmtId="0" fontId="92" fillId="33" borderId="0" xfId="57" applyFont="1" applyFill="1">
      <alignment/>
      <protection/>
    </xf>
    <xf numFmtId="0" fontId="87" fillId="33" borderId="0" xfId="57" applyFont="1" applyFill="1" applyAlignment="1">
      <alignment horizontal="center"/>
      <protection/>
    </xf>
    <xf numFmtId="0" fontId="93"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94" fillId="33" borderId="0" xfId="57" applyFont="1" applyFill="1">
      <alignment/>
      <protection/>
    </xf>
    <xf numFmtId="0" fontId="91" fillId="33" borderId="0" xfId="57" applyFont="1" applyFill="1" quotePrefix="1">
      <alignment/>
      <protection/>
    </xf>
    <xf numFmtId="0" fontId="95" fillId="33" borderId="0" xfId="57" applyFont="1" applyFill="1">
      <alignment/>
      <protection/>
    </xf>
    <xf numFmtId="0" fontId="2" fillId="33" borderId="0" xfId="57" applyFont="1" applyFill="1">
      <alignment/>
      <protection/>
    </xf>
    <xf numFmtId="17" fontId="93" fillId="33" borderId="0" xfId="57" applyNumberFormat="1" applyFont="1" applyFill="1" applyAlignment="1" quotePrefix="1">
      <alignment horizontal="center"/>
      <protection/>
    </xf>
    <xf numFmtId="0" fontId="96" fillId="33" borderId="0" xfId="57" applyFont="1" applyFill="1" applyAlignment="1">
      <alignment horizontal="left" indent="15"/>
      <protection/>
    </xf>
    <xf numFmtId="0" fontId="3" fillId="0" borderId="0" xfId="57" applyFont="1" applyAlignment="1">
      <alignment wrapText="1"/>
      <protection/>
    </xf>
    <xf numFmtId="0" fontId="97" fillId="33" borderId="0" xfId="57" applyFont="1" applyFill="1" applyAlignment="1">
      <alignment/>
      <protection/>
    </xf>
    <xf numFmtId="0" fontId="7" fillId="33" borderId="0" xfId="0" applyFont="1" applyFill="1" applyBorder="1" applyAlignment="1">
      <alignment horizontal="left" vertical="center" wrapText="1"/>
    </xf>
    <xf numFmtId="2" fontId="88" fillId="0" borderId="0" xfId="0" applyNumberFormat="1" applyFont="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88" fillId="33" borderId="0" xfId="0" applyFont="1" applyFill="1" applyAlignment="1">
      <alignment horizontal="center"/>
    </xf>
    <xf numFmtId="0" fontId="88" fillId="33" borderId="0" xfId="0" applyFont="1" applyFill="1" applyBorder="1" applyAlignment="1">
      <alignment horizontal="right" vertical="center" wrapText="1"/>
    </xf>
    <xf numFmtId="3" fontId="88" fillId="33" borderId="0" xfId="0" applyNumberFormat="1" applyFont="1" applyFill="1" applyBorder="1" applyAlignment="1">
      <alignment horizontal="right" vertical="center" wrapText="1"/>
    </xf>
    <xf numFmtId="167" fontId="88" fillId="0" borderId="0" xfId="0" applyNumberFormat="1" applyFont="1" applyAlignment="1">
      <alignment/>
    </xf>
    <xf numFmtId="2" fontId="88" fillId="0" borderId="0" xfId="0" applyNumberFormat="1" applyFont="1" applyAlignment="1">
      <alignment horizontal="right"/>
    </xf>
    <xf numFmtId="17" fontId="88" fillId="0" borderId="0" xfId="0" applyNumberFormat="1" applyFont="1" applyAlignment="1">
      <alignment/>
    </xf>
    <xf numFmtId="17" fontId="88" fillId="33" borderId="0" xfId="0" applyNumberFormat="1" applyFont="1" applyFill="1" applyBorder="1" applyAlignment="1" quotePrefix="1">
      <alignment horizontal="center" vertical="center" wrapText="1"/>
    </xf>
    <xf numFmtId="0" fontId="88" fillId="33" borderId="0" xfId="0" applyFont="1" applyFill="1" applyBorder="1" applyAlignment="1">
      <alignment horizontal="center"/>
    </xf>
    <xf numFmtId="170" fontId="88" fillId="33" borderId="0" xfId="48" applyNumberFormat="1" applyFont="1" applyFill="1" applyBorder="1" applyAlignment="1">
      <alignment horizontal="right" vertical="center" wrapText="1"/>
    </xf>
    <xf numFmtId="0" fontId="88" fillId="33" borderId="0" xfId="0" applyFont="1" applyFill="1" applyBorder="1" applyAlignment="1" applyProtection="1">
      <alignment vertical="center" wrapText="1"/>
      <protection/>
    </xf>
    <xf numFmtId="3" fontId="88" fillId="33" borderId="0" xfId="0" applyNumberFormat="1" applyFont="1" applyFill="1" applyBorder="1" applyAlignment="1" applyProtection="1">
      <alignment vertical="center" wrapText="1"/>
      <protection/>
    </xf>
    <xf numFmtId="166" fontId="88" fillId="33" borderId="16" xfId="0" applyNumberFormat="1" applyFont="1" applyFill="1" applyBorder="1" applyAlignment="1">
      <alignment horizontal="center"/>
    </xf>
    <xf numFmtId="166" fontId="88" fillId="33" borderId="17" xfId="0" applyNumberFormat="1" applyFont="1" applyFill="1" applyBorder="1" applyAlignment="1">
      <alignment horizontal="center"/>
    </xf>
    <xf numFmtId="0" fontId="2" fillId="33" borderId="18" xfId="0" applyFont="1" applyFill="1" applyBorder="1" applyAlignment="1">
      <alignment horizontal="center"/>
    </xf>
    <xf numFmtId="3" fontId="88" fillId="0" borderId="0" xfId="0" applyNumberFormat="1" applyFont="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0" fontId="7" fillId="0" borderId="0" xfId="0" applyFont="1" applyFill="1" applyAlignment="1">
      <alignment/>
    </xf>
    <xf numFmtId="0" fontId="13" fillId="33" borderId="0" xfId="57" applyFont="1" applyFill="1" applyAlignment="1">
      <alignment horizontal="left" vertical="center"/>
      <protection/>
    </xf>
    <xf numFmtId="0" fontId="98" fillId="0" borderId="0" xfId="0" applyFont="1" applyAlignment="1">
      <alignment/>
    </xf>
    <xf numFmtId="0" fontId="90" fillId="0" borderId="13" xfId="0" applyFont="1" applyBorder="1" applyAlignment="1">
      <alignment horizontal="center"/>
    </xf>
    <xf numFmtId="0" fontId="88" fillId="0" borderId="13" xfId="0" applyFont="1" applyBorder="1" applyAlignment="1">
      <alignment/>
    </xf>
    <xf numFmtId="0" fontId="88" fillId="0" borderId="10" xfId="0" applyFont="1" applyBorder="1" applyAlignment="1">
      <alignment/>
    </xf>
    <xf numFmtId="0" fontId="90" fillId="0" borderId="10" xfId="0" applyFont="1" applyBorder="1" applyAlignment="1">
      <alignment horizontal="center"/>
    </xf>
    <xf numFmtId="3" fontId="88" fillId="0" borderId="0" xfId="0" applyNumberFormat="1" applyFont="1" applyAlignment="1">
      <alignment horizontal="right"/>
    </xf>
    <xf numFmtId="0" fontId="99" fillId="33" borderId="0" xfId="68" applyFont="1" applyFill="1" applyBorder="1" applyAlignment="1" applyProtection="1">
      <alignment horizontal="center" vertical="center"/>
      <protection/>
    </xf>
    <xf numFmtId="0" fontId="100" fillId="33" borderId="0" xfId="68" applyFont="1" applyFill="1" applyBorder="1" applyAlignment="1" applyProtection="1">
      <alignment horizontal="center"/>
      <protection/>
    </xf>
    <xf numFmtId="0" fontId="99" fillId="33" borderId="10" xfId="68" applyFont="1" applyFill="1" applyBorder="1" applyAlignment="1" applyProtection="1">
      <alignment horizontal="center"/>
      <protection/>
    </xf>
    <xf numFmtId="0" fontId="101" fillId="33" borderId="0" xfId="57" applyFont="1" applyFill="1" applyAlignment="1">
      <alignment horizontal="center"/>
      <protection/>
    </xf>
    <xf numFmtId="0" fontId="101" fillId="33" borderId="0" xfId="68" applyFont="1" applyFill="1" applyBorder="1" applyAlignment="1" applyProtection="1">
      <alignment horizontal="center"/>
      <protection/>
    </xf>
    <xf numFmtId="0" fontId="102" fillId="0" borderId="0" xfId="0" applyFont="1" applyAlignment="1">
      <alignment horizontal="center"/>
    </xf>
    <xf numFmtId="0" fontId="102" fillId="33" borderId="0" xfId="68" applyFont="1" applyFill="1" applyBorder="1" applyAlignment="1" applyProtection="1">
      <alignment horizontal="center"/>
      <protection/>
    </xf>
    <xf numFmtId="0" fontId="103" fillId="33" borderId="0" xfId="68" applyFont="1" applyFill="1" applyBorder="1" applyAlignment="1" applyProtection="1">
      <alignment horizontal="center"/>
      <protection/>
    </xf>
    <xf numFmtId="0" fontId="104" fillId="33" borderId="0" xfId="45" applyFont="1" applyFill="1" applyAlignment="1" applyProtection="1">
      <alignment horizontal="center" vertical="center"/>
      <protection/>
    </xf>
    <xf numFmtId="0" fontId="103" fillId="33" borderId="0" xfId="57" applyFont="1" applyFill="1" applyAlignment="1">
      <alignment horizontal="center" vertical="center"/>
      <protection/>
    </xf>
    <xf numFmtId="0" fontId="105" fillId="33" borderId="11" xfId="68" applyFont="1" applyFill="1" applyBorder="1" applyAlignment="1" applyProtection="1">
      <alignment horizontal="center"/>
      <protection/>
    </xf>
    <xf numFmtId="17" fontId="0" fillId="0" borderId="0" xfId="57" applyNumberFormat="1">
      <alignment/>
      <protection/>
    </xf>
    <xf numFmtId="0" fontId="88" fillId="0" borderId="0" xfId="0" applyFont="1" applyAlignment="1">
      <alignment horizontal="center"/>
    </xf>
    <xf numFmtId="0" fontId="106" fillId="33" borderId="0" xfId="0" applyFont="1" applyFill="1" applyAlignment="1">
      <alignment/>
    </xf>
    <xf numFmtId="0" fontId="107" fillId="0" borderId="0" xfId="0" applyFont="1" applyBorder="1" applyAlignment="1">
      <alignment horizontal="center"/>
    </xf>
    <xf numFmtId="0" fontId="98" fillId="0" borderId="0" xfId="0" applyFont="1" applyBorder="1" applyAlignment="1">
      <alignment/>
    </xf>
    <xf numFmtId="0" fontId="108" fillId="0" borderId="0" xfId="0" applyFont="1" applyBorder="1" applyAlignment="1">
      <alignment horizontal="center"/>
    </xf>
    <xf numFmtId="0" fontId="89" fillId="0" borderId="0" xfId="0" applyFont="1" applyBorder="1" applyAlignment="1">
      <alignment/>
    </xf>
    <xf numFmtId="3" fontId="88" fillId="0" borderId="11" xfId="0" applyNumberFormat="1" applyFont="1" applyBorder="1" applyAlignment="1">
      <alignment/>
    </xf>
    <xf numFmtId="0" fontId="88" fillId="0" borderId="11" xfId="0" applyFont="1" applyBorder="1" applyAlignment="1">
      <alignment/>
    </xf>
    <xf numFmtId="3" fontId="88" fillId="33" borderId="0" xfId="0" applyNumberFormat="1" applyFont="1" applyFill="1" applyBorder="1" applyAlignment="1">
      <alignment horizontal="right"/>
    </xf>
    <xf numFmtId="1"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0" xfId="0" applyFont="1" applyFill="1" applyBorder="1" applyAlignment="1">
      <alignment/>
    </xf>
    <xf numFmtId="0" fontId="15" fillId="33" borderId="0" xfId="0" applyFont="1" applyFill="1" applyBorder="1" applyAlignment="1">
      <alignment/>
    </xf>
    <xf numFmtId="0" fontId="106" fillId="33" borderId="0" xfId="0" applyFont="1" applyFill="1" applyAlignment="1">
      <alignment/>
    </xf>
    <xf numFmtId="0" fontId="106" fillId="0" borderId="0" xfId="0" applyFont="1" applyAlignment="1">
      <alignment/>
    </xf>
    <xf numFmtId="2" fontId="90" fillId="33" borderId="0" xfId="0" applyNumberFormat="1" applyFont="1" applyFill="1" applyAlignment="1">
      <alignment horizontal="center"/>
    </xf>
    <xf numFmtId="0" fontId="90" fillId="33" borderId="11" xfId="0" applyFont="1" applyFill="1" applyBorder="1" applyAlignment="1">
      <alignment horizontal="center" vertical="center"/>
    </xf>
    <xf numFmtId="3" fontId="88" fillId="0" borderId="0" xfId="0" applyNumberFormat="1" applyFont="1" applyBorder="1" applyAlignment="1">
      <alignment/>
    </xf>
    <xf numFmtId="3" fontId="88" fillId="0" borderId="0" xfId="0" applyNumberFormat="1" applyFont="1" applyBorder="1" applyAlignment="1">
      <alignment horizontal="center"/>
    </xf>
    <xf numFmtId="1" fontId="88" fillId="0" borderId="0" xfId="0" applyNumberFormat="1" applyFont="1" applyBorder="1" applyAlignment="1">
      <alignment/>
    </xf>
    <xf numFmtId="0" fontId="88" fillId="0" borderId="0" xfId="0" applyFont="1" applyBorder="1" applyAlignment="1">
      <alignment/>
    </xf>
    <xf numFmtId="166" fontId="88" fillId="0" borderId="0" xfId="0" applyNumberFormat="1" applyFont="1" applyAlignment="1">
      <alignment/>
    </xf>
    <xf numFmtId="165" fontId="7" fillId="33" borderId="13" xfId="0" applyNumberFormat="1" applyFont="1" applyFill="1" applyBorder="1" applyAlignment="1">
      <alignment/>
    </xf>
    <xf numFmtId="0" fontId="15" fillId="33" borderId="0" xfId="0" applyFont="1" applyFill="1" applyBorder="1" applyAlignment="1">
      <alignment horizontal="left" vertical="center" wrapText="1"/>
    </xf>
    <xf numFmtId="2" fontId="15" fillId="33" borderId="0" xfId="0" applyNumberFormat="1" applyFont="1" applyFill="1" applyBorder="1" applyAlignment="1">
      <alignment horizontal="right" vertical="center"/>
    </xf>
    <xf numFmtId="166" fontId="7" fillId="34" borderId="19" xfId="0" applyNumberFormat="1" applyFont="1" applyFill="1" applyBorder="1" applyAlignment="1">
      <alignment horizontal="right" wrapText="1"/>
    </xf>
    <xf numFmtId="3" fontId="14" fillId="33" borderId="11" xfId="0" applyNumberFormat="1" applyFont="1" applyFill="1" applyBorder="1" applyAlignment="1">
      <alignment horizontal="right" vertical="center" wrapText="1"/>
    </xf>
    <xf numFmtId="2" fontId="14" fillId="33" borderId="11" xfId="0" applyNumberFormat="1" applyFont="1" applyFill="1" applyBorder="1" applyAlignment="1">
      <alignment horizontal="right" vertical="center"/>
    </xf>
    <xf numFmtId="2" fontId="7" fillId="33" borderId="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wrapText="1"/>
    </xf>
    <xf numFmtId="165"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xf>
    <xf numFmtId="3" fontId="2" fillId="33" borderId="11" xfId="0" applyNumberFormat="1" applyFont="1" applyFill="1" applyBorder="1" applyAlignment="1">
      <alignment vertical="center"/>
    </xf>
    <xf numFmtId="0" fontId="15" fillId="33" borderId="0" xfId="0" applyFont="1" applyFill="1" applyAlignment="1">
      <alignment/>
    </xf>
    <xf numFmtId="0" fontId="88"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2" fontId="90" fillId="33" borderId="0" xfId="0" applyNumberFormat="1" applyFont="1" applyFill="1" applyBorder="1" applyAlignment="1">
      <alignment horizontal="center"/>
    </xf>
    <xf numFmtId="0" fontId="90" fillId="33" borderId="0" xfId="0" applyFont="1" applyFill="1" applyBorder="1" applyAlignment="1">
      <alignment horizontal="center" vertical="center"/>
    </xf>
    <xf numFmtId="172" fontId="90" fillId="33" borderId="0" xfId="0" applyNumberFormat="1" applyFont="1" applyFill="1" applyAlignment="1">
      <alignment horizontal="center"/>
    </xf>
    <xf numFmtId="166" fontId="90" fillId="33" borderId="16" xfId="0" applyNumberFormat="1" applyFont="1" applyFill="1" applyBorder="1" applyAlignment="1">
      <alignment horizontal="center"/>
    </xf>
    <xf numFmtId="3" fontId="0" fillId="0" borderId="0" xfId="0" applyNumberFormat="1" applyAlignment="1">
      <alignment/>
    </xf>
    <xf numFmtId="1" fontId="88" fillId="0" borderId="0" xfId="0" applyNumberFormat="1" applyFont="1" applyBorder="1" applyAlignment="1">
      <alignment horizontal="right"/>
    </xf>
    <xf numFmtId="0" fontId="88" fillId="33" borderId="0" xfId="0" applyFont="1" applyFill="1" applyAlignment="1">
      <alignment vertical="center"/>
    </xf>
    <xf numFmtId="4" fontId="88" fillId="0" borderId="0" xfId="0" applyNumberFormat="1" applyFont="1" applyAlignment="1">
      <alignment/>
    </xf>
    <xf numFmtId="0" fontId="4" fillId="33" borderId="0" xfId="57" applyFont="1" applyFill="1" applyAlignment="1">
      <alignment horizontal="left"/>
      <protection/>
    </xf>
    <xf numFmtId="1" fontId="0" fillId="0" borderId="0" xfId="0" applyNumberFormat="1" applyBorder="1" applyAlignment="1">
      <alignment horizontal="center"/>
    </xf>
    <xf numFmtId="165" fontId="7" fillId="33" borderId="19" xfId="0" applyNumberFormat="1" applyFont="1" applyFill="1" applyBorder="1" applyAlignment="1">
      <alignment horizontal="right" vertical="center"/>
    </xf>
    <xf numFmtId="166" fontId="0" fillId="0" borderId="0" xfId="0" applyNumberFormat="1" applyAlignment="1">
      <alignment/>
    </xf>
    <xf numFmtId="165" fontId="7" fillId="34" borderId="19" xfId="0" applyNumberFormat="1" applyFont="1" applyFill="1" applyBorder="1" applyAlignment="1">
      <alignment horizontal="right" wrapText="1"/>
    </xf>
    <xf numFmtId="173" fontId="0" fillId="0" borderId="0" xfId="0" applyNumberFormat="1" applyBorder="1" applyAlignment="1">
      <alignment horizontal="right" vertical="center" wrapText="1"/>
    </xf>
    <xf numFmtId="165" fontId="2" fillId="33" borderId="19" xfId="0" applyNumberFormat="1" applyFont="1" applyFill="1" applyBorder="1" applyAlignment="1">
      <alignment horizontal="right" vertical="center"/>
    </xf>
    <xf numFmtId="166" fontId="2" fillId="34" borderId="19" xfId="0" applyNumberFormat="1" applyFont="1" applyFill="1" applyBorder="1" applyAlignment="1">
      <alignment horizontal="right" wrapText="1"/>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104" fillId="0" borderId="0" xfId="45" applyFont="1" applyAlignment="1" applyProtection="1" quotePrefix="1">
      <alignment horizontal="center"/>
      <protection/>
    </xf>
    <xf numFmtId="0" fontId="104" fillId="0" borderId="0" xfId="45" applyFont="1" applyAlignment="1" applyProtection="1">
      <alignment horizontal="center"/>
      <protection/>
    </xf>
    <xf numFmtId="0" fontId="6" fillId="33" borderId="0" xfId="46" applyFill="1" applyAlignment="1" applyProtection="1">
      <alignment horizontal="center" vertical="center"/>
      <protection/>
    </xf>
    <xf numFmtId="0" fontId="88" fillId="0" borderId="0" xfId="0" applyFont="1" applyAlignment="1">
      <alignment wrapText="1"/>
    </xf>
    <xf numFmtId="0" fontId="90" fillId="33" borderId="10" xfId="0" applyFont="1" applyFill="1" applyBorder="1" applyAlignment="1">
      <alignment horizontal="center" vertical="top"/>
    </xf>
    <xf numFmtId="0" fontId="90" fillId="33" borderId="10" xfId="0" applyFont="1" applyFill="1" applyBorder="1" applyAlignment="1">
      <alignment/>
    </xf>
    <xf numFmtId="3" fontId="88" fillId="33" borderId="0" xfId="0" applyNumberFormat="1" applyFont="1" applyFill="1" applyAlignment="1">
      <alignment/>
    </xf>
    <xf numFmtId="0" fontId="109" fillId="0" borderId="0" xfId="0" applyFont="1" applyAlignment="1">
      <alignment/>
    </xf>
    <xf numFmtId="0" fontId="0" fillId="0" borderId="10" xfId="0" applyBorder="1" applyAlignment="1">
      <alignment/>
    </xf>
    <xf numFmtId="0" fontId="88" fillId="0" borderId="10" xfId="0" applyFont="1" applyBorder="1" applyAlignment="1">
      <alignment/>
    </xf>
    <xf numFmtId="3" fontId="110" fillId="0" borderId="0" xfId="0" applyNumberFormat="1" applyFont="1" applyAlignment="1">
      <alignment/>
    </xf>
    <xf numFmtId="0" fontId="0" fillId="0" borderId="13" xfId="0" applyBorder="1" applyAlignment="1">
      <alignment/>
    </xf>
    <xf numFmtId="0" fontId="90" fillId="0" borderId="10" xfId="0" applyFont="1" applyFill="1" applyBorder="1" applyAlignment="1">
      <alignment horizontal="center"/>
    </xf>
    <xf numFmtId="168" fontId="111" fillId="0" borderId="11" xfId="50" applyNumberFormat="1" applyFont="1" applyBorder="1" applyAlignment="1">
      <alignment/>
    </xf>
    <xf numFmtId="170" fontId="110" fillId="0" borderId="11" xfId="48" applyNumberFormat="1" applyFont="1" applyBorder="1" applyAlignment="1">
      <alignment/>
    </xf>
    <xf numFmtId="3" fontId="112" fillId="0" borderId="0" xfId="0" applyNumberFormat="1" applyFont="1" applyAlignment="1">
      <alignment/>
    </xf>
    <xf numFmtId="0" fontId="113" fillId="0" borderId="0" xfId="0" applyFont="1" applyAlignment="1">
      <alignment/>
    </xf>
    <xf numFmtId="0" fontId="0" fillId="0" borderId="11" xfId="0" applyBorder="1" applyAlignment="1">
      <alignment/>
    </xf>
    <xf numFmtId="3" fontId="110" fillId="0" borderId="0" xfId="0" applyNumberFormat="1" applyFont="1" applyAlignment="1">
      <alignment horizontal="right"/>
    </xf>
    <xf numFmtId="3" fontId="110" fillId="0" borderId="11" xfId="0" applyNumberFormat="1" applyFont="1" applyBorder="1" applyAlignment="1">
      <alignment horizontal="right"/>
    </xf>
    <xf numFmtId="4" fontId="7" fillId="34" borderId="20" xfId="0" applyNumberFormat="1" applyFont="1" applyFill="1" applyBorder="1" applyAlignment="1">
      <alignment horizontal="right" wrapText="1"/>
    </xf>
    <xf numFmtId="4" fontId="7" fillId="34" borderId="21" xfId="0" applyNumberFormat="1" applyFont="1" applyFill="1" applyBorder="1" applyAlignment="1">
      <alignment horizontal="right" wrapText="1"/>
    </xf>
    <xf numFmtId="4" fontId="88" fillId="0" borderId="13" xfId="0" applyNumberFormat="1" applyFont="1" applyBorder="1" applyAlignment="1">
      <alignment/>
    </xf>
    <xf numFmtId="0" fontId="108" fillId="0" borderId="10" xfId="0" applyFont="1" applyBorder="1" applyAlignment="1">
      <alignment horizontal="center"/>
    </xf>
    <xf numFmtId="0" fontId="98" fillId="0" borderId="11" xfId="0" applyFont="1" applyBorder="1" applyAlignment="1">
      <alignment/>
    </xf>
    <xf numFmtId="0" fontId="98" fillId="0" borderId="10" xfId="0" applyFont="1" applyBorder="1" applyAlignment="1">
      <alignment/>
    </xf>
    <xf numFmtId="3" fontId="114" fillId="0" borderId="11" xfId="0" applyNumberFormat="1" applyFont="1" applyBorder="1" applyAlignment="1">
      <alignment/>
    </xf>
    <xf numFmtId="0" fontId="88" fillId="0" borderId="0" xfId="0" applyFont="1" applyAlignment="1">
      <alignment horizontal="center"/>
    </xf>
    <xf numFmtId="167" fontId="88" fillId="0" borderId="0" xfId="0" applyNumberFormat="1" applyFont="1" applyAlignment="1">
      <alignment horizontal="center"/>
    </xf>
    <xf numFmtId="4" fontId="88" fillId="0" borderId="0" xfId="0" applyNumberFormat="1" applyFont="1" applyAlignment="1">
      <alignment horizontal="right"/>
    </xf>
    <xf numFmtId="3" fontId="110" fillId="0" borderId="11" xfId="0" applyNumberFormat="1" applyFont="1" applyFill="1" applyBorder="1" applyAlignment="1">
      <alignment/>
    </xf>
    <xf numFmtId="174" fontId="88" fillId="0" borderId="0" xfId="0" applyNumberFormat="1" applyFont="1" applyAlignment="1">
      <alignment/>
    </xf>
    <xf numFmtId="0" fontId="115" fillId="0" borderId="0" xfId="0" applyFont="1" applyAlignment="1">
      <alignment/>
    </xf>
    <xf numFmtId="1" fontId="88" fillId="0" borderId="0" xfId="0" applyNumberFormat="1" applyFont="1" applyAlignment="1">
      <alignment/>
    </xf>
    <xf numFmtId="170" fontId="110" fillId="0" borderId="0" xfId="48" applyNumberFormat="1" applyFont="1" applyAlignment="1">
      <alignment horizontal="right"/>
    </xf>
    <xf numFmtId="0" fontId="0" fillId="33" borderId="0" xfId="0" applyFill="1" applyAlignment="1">
      <alignment/>
    </xf>
    <xf numFmtId="3" fontId="112" fillId="33" borderId="11" xfId="0" applyNumberFormat="1" applyFont="1" applyFill="1" applyBorder="1" applyAlignment="1">
      <alignment/>
    </xf>
    <xf numFmtId="3" fontId="112" fillId="33" borderId="11" xfId="0" applyNumberFormat="1" applyFont="1" applyFill="1" applyBorder="1" applyAlignment="1">
      <alignment vertical="center" wrapText="1"/>
    </xf>
    <xf numFmtId="0" fontId="116" fillId="0" borderId="0" xfId="0" applyFont="1" applyAlignment="1">
      <alignment/>
    </xf>
    <xf numFmtId="3" fontId="112" fillId="0" borderId="0" xfId="0" applyNumberFormat="1" applyFont="1" applyBorder="1" applyAlignment="1">
      <alignment/>
    </xf>
    <xf numFmtId="170" fontId="110" fillId="0" borderId="0" xfId="48" applyNumberFormat="1" applyFont="1" applyBorder="1" applyAlignment="1">
      <alignment/>
    </xf>
    <xf numFmtId="3" fontId="112" fillId="0" borderId="11" xfId="0" applyNumberFormat="1" applyFont="1" applyBorder="1" applyAlignment="1">
      <alignment/>
    </xf>
    <xf numFmtId="3" fontId="112" fillId="0" borderId="11" xfId="0" applyNumberFormat="1" applyFont="1" applyFill="1" applyBorder="1" applyAlignment="1">
      <alignment vertical="center" wrapText="1"/>
    </xf>
    <xf numFmtId="3" fontId="110" fillId="0" borderId="13" xfId="0" applyNumberFormat="1" applyFont="1" applyBorder="1" applyAlignment="1">
      <alignment/>
    </xf>
    <xf numFmtId="3" fontId="112" fillId="0" borderId="0" xfId="0" applyNumberFormat="1" applyFont="1" applyFill="1" applyBorder="1" applyAlignment="1">
      <alignment/>
    </xf>
    <xf numFmtId="3" fontId="114" fillId="0" borderId="0" xfId="0" applyNumberFormat="1" applyFont="1" applyAlignment="1">
      <alignment wrapText="1"/>
    </xf>
    <xf numFmtId="168" fontId="114" fillId="0" borderId="0" xfId="50" applyNumberFormat="1" applyFont="1" applyAlignment="1">
      <alignment wrapText="1"/>
    </xf>
    <xf numFmtId="168" fontId="114" fillId="0" borderId="0" xfId="50" applyNumberFormat="1" applyFont="1" applyAlignment="1">
      <alignment/>
    </xf>
    <xf numFmtId="168" fontId="114" fillId="0" borderId="11" xfId="0" applyNumberFormat="1" applyFont="1" applyBorder="1" applyAlignment="1">
      <alignment/>
    </xf>
    <xf numFmtId="3" fontId="114" fillId="0" borderId="0" xfId="61" applyNumberFormat="1" applyFont="1" applyAlignment="1">
      <alignment wrapText="1"/>
      <protection/>
    </xf>
    <xf numFmtId="168" fontId="114" fillId="0" borderId="0" xfId="51" applyNumberFormat="1" applyFont="1" applyAlignment="1">
      <alignment wrapText="1"/>
    </xf>
    <xf numFmtId="168" fontId="114" fillId="0" borderId="0" xfId="51" applyNumberFormat="1" applyFont="1" applyAlignment="1">
      <alignment/>
    </xf>
    <xf numFmtId="168" fontId="114" fillId="0" borderId="0" xfId="0" applyNumberFormat="1" applyFont="1" applyAlignment="1">
      <alignment/>
    </xf>
    <xf numFmtId="3" fontId="114" fillId="0" borderId="0" xfId="0" applyNumberFormat="1" applyFont="1" applyAlignment="1">
      <alignment horizontal="right" wrapText="1" indent="1"/>
    </xf>
    <xf numFmtId="168" fontId="114" fillId="0" borderId="0" xfId="50" applyNumberFormat="1" applyFont="1" applyAlignment="1">
      <alignment horizontal="right" wrapText="1" indent="1"/>
    </xf>
    <xf numFmtId="3" fontId="114" fillId="0" borderId="0" xfId="61" applyNumberFormat="1" applyFont="1" applyAlignment="1">
      <alignment horizontal="right" wrapText="1" indent="1"/>
      <protection/>
    </xf>
    <xf numFmtId="168" fontId="114" fillId="0" borderId="0" xfId="52" applyNumberFormat="1" applyFont="1" applyAlignment="1">
      <alignment horizontal="right" wrapText="1" indent="1"/>
    </xf>
    <xf numFmtId="168" fontId="114" fillId="0" borderId="0" xfId="52" applyNumberFormat="1" applyFont="1" applyAlignment="1">
      <alignment/>
    </xf>
    <xf numFmtId="3" fontId="114" fillId="0" borderId="0" xfId="0" applyNumberFormat="1" applyFont="1" applyAlignment="1">
      <alignment/>
    </xf>
    <xf numFmtId="168" fontId="114" fillId="0" borderId="0" xfId="50" applyNumberFormat="1" applyFont="1" applyFill="1" applyAlignment="1">
      <alignment/>
    </xf>
    <xf numFmtId="168" fontId="114" fillId="0" borderId="0" xfId="50" applyNumberFormat="1" applyFont="1" applyAlignment="1">
      <alignment/>
    </xf>
    <xf numFmtId="168" fontId="114" fillId="0" borderId="11" xfId="50" applyNumberFormat="1" applyFont="1" applyBorder="1" applyAlignment="1">
      <alignment/>
    </xf>
    <xf numFmtId="168" fontId="114" fillId="0" borderId="11" xfId="52" applyNumberFormat="1" applyFont="1" applyBorder="1" applyAlignment="1">
      <alignment/>
    </xf>
    <xf numFmtId="0" fontId="87" fillId="0" borderId="0" xfId="57" applyFont="1" applyAlignment="1">
      <alignment horizontal="center"/>
      <protection/>
    </xf>
    <xf numFmtId="0" fontId="3" fillId="33" borderId="0" xfId="57" applyFont="1" applyFill="1" applyAlignment="1">
      <alignment horizontal="center" wrapText="1"/>
      <protection/>
    </xf>
    <xf numFmtId="0" fontId="97" fillId="33" borderId="0" xfId="57" applyFont="1" applyFill="1" applyAlignment="1">
      <alignment horizontal="center"/>
      <protection/>
    </xf>
    <xf numFmtId="17" fontId="91" fillId="33" borderId="0" xfId="57" applyNumberFormat="1" applyFont="1" applyFill="1" applyAlignment="1" quotePrefix="1">
      <alignment horizontal="center"/>
      <protection/>
    </xf>
    <xf numFmtId="0" fontId="93" fillId="33" borderId="0" xfId="57" applyFont="1" applyFill="1" applyAlignment="1">
      <alignment horizontal="center" wrapText="1"/>
      <protection/>
    </xf>
    <xf numFmtId="17" fontId="93" fillId="33" borderId="0" xfId="57" applyNumberFormat="1" applyFont="1" applyFill="1" applyAlignment="1">
      <alignment horizontal="center"/>
      <protection/>
    </xf>
    <xf numFmtId="0" fontId="87" fillId="33" borderId="0" xfId="57" applyFont="1" applyFill="1" applyAlignment="1">
      <alignment horizontal="center"/>
      <protection/>
    </xf>
    <xf numFmtId="0" fontId="93" fillId="33" borderId="0" xfId="57" applyFont="1" applyFill="1" applyAlignment="1">
      <alignment horizontal="center"/>
      <protection/>
    </xf>
    <xf numFmtId="0" fontId="13" fillId="33" borderId="0" xfId="57" applyFont="1" applyFill="1" applyAlignment="1">
      <alignment horizontal="left" vertical="center"/>
      <protection/>
    </xf>
    <xf numFmtId="0" fontId="4" fillId="33" borderId="0" xfId="57" applyFont="1" applyFill="1" applyAlignment="1">
      <alignment horizontal="left"/>
      <protection/>
    </xf>
    <xf numFmtId="0" fontId="110" fillId="33" borderId="13" xfId="57" applyFont="1" applyFill="1" applyBorder="1" applyAlignment="1">
      <alignment horizontal="justify" vertical="center" wrapText="1"/>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2" fillId="33" borderId="0" xfId="0" applyFont="1" applyFill="1" applyBorder="1" applyAlignment="1">
      <alignment horizontal="center" vertic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2" fontId="90" fillId="33" borderId="10" xfId="0" applyNumberFormat="1" applyFont="1" applyFill="1" applyBorder="1" applyAlignment="1">
      <alignment horizontal="center"/>
    </xf>
    <xf numFmtId="2" fontId="90" fillId="33" borderId="0" xfId="0" applyNumberFormat="1" applyFont="1" applyFill="1" applyAlignment="1">
      <alignment horizontal="center"/>
    </xf>
    <xf numFmtId="0" fontId="2" fillId="33" borderId="10" xfId="0" applyFont="1" applyFill="1" applyBorder="1" applyAlignment="1">
      <alignment horizontal="center"/>
    </xf>
    <xf numFmtId="0" fontId="110" fillId="33" borderId="0" xfId="0" applyFont="1" applyFill="1" applyBorder="1" applyAlignment="1">
      <alignment horizontal="left"/>
    </xf>
    <xf numFmtId="0" fontId="90" fillId="33" borderId="0" xfId="0" applyFont="1" applyFill="1" applyAlignment="1">
      <alignment horizontal="center"/>
    </xf>
    <xf numFmtId="2" fontId="90" fillId="33" borderId="22" xfId="0" applyNumberFormat="1" applyFont="1" applyFill="1" applyBorder="1" applyAlignment="1">
      <alignment horizontal="center"/>
    </xf>
    <xf numFmtId="2" fontId="90" fillId="33" borderId="0" xfId="0" applyNumberFormat="1" applyFont="1" applyFill="1" applyBorder="1" applyAlignment="1">
      <alignment horizontal="center"/>
    </xf>
    <xf numFmtId="2" fontId="90" fillId="33" borderId="16"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90" fillId="33" borderId="0" xfId="0" applyFont="1" applyFill="1" applyBorder="1" applyAlignment="1">
      <alignment horizontal="center"/>
    </xf>
    <xf numFmtId="0" fontId="88" fillId="33" borderId="0" xfId="0" applyFont="1" applyFill="1" applyAlignment="1">
      <alignment horizontal="left"/>
    </xf>
    <xf numFmtId="0" fontId="2" fillId="33" borderId="11" xfId="0" applyFont="1" applyFill="1" applyBorder="1" applyAlignment="1">
      <alignment horizontal="center" vertical="center"/>
    </xf>
    <xf numFmtId="0" fontId="90" fillId="33" borderId="13" xfId="0" applyFont="1" applyFill="1" applyBorder="1" applyAlignment="1">
      <alignment horizontal="center" vertical="center"/>
    </xf>
    <xf numFmtId="0" fontId="90" fillId="33" borderId="0" xfId="0" applyFont="1" applyFill="1" applyBorder="1" applyAlignment="1">
      <alignment horizontal="center" vertical="center"/>
    </xf>
    <xf numFmtId="0" fontId="90" fillId="33" borderId="11" xfId="0" applyFont="1" applyFill="1" applyBorder="1" applyAlignment="1">
      <alignment horizontal="center" vertical="center"/>
    </xf>
    <xf numFmtId="0" fontId="90" fillId="33" borderId="10" xfId="0" applyFont="1" applyFill="1" applyBorder="1" applyAlignment="1">
      <alignment horizontal="center" vertical="top"/>
    </xf>
    <xf numFmtId="0" fontId="90" fillId="33" borderId="10" xfId="0" applyFont="1" applyFill="1" applyBorder="1" applyAlignment="1">
      <alignment horizontal="center" vertical="top" wrapText="1"/>
    </xf>
    <xf numFmtId="0" fontId="14"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17" fillId="33" borderId="0" xfId="0" applyFont="1" applyFill="1" applyBorder="1" applyAlignment="1">
      <alignment horizontal="left"/>
    </xf>
    <xf numFmtId="0" fontId="2" fillId="33" borderId="13" xfId="0" applyFont="1" applyFill="1" applyBorder="1" applyAlignment="1">
      <alignment horizontal="left" vertical="center" wrapText="1"/>
    </xf>
    <xf numFmtId="0" fontId="117" fillId="33" borderId="0" xfId="0" applyFont="1" applyFill="1" applyAlignment="1">
      <alignment horizontal="center"/>
    </xf>
    <xf numFmtId="0" fontId="14" fillId="33" borderId="13"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17" fillId="33" borderId="10" xfId="0" applyFont="1" applyFill="1" applyBorder="1" applyAlignment="1">
      <alignment horizontal="center"/>
    </xf>
    <xf numFmtId="0" fontId="14" fillId="33" borderId="11" xfId="0" applyFont="1" applyFill="1" applyBorder="1" applyAlignment="1" applyProtection="1">
      <alignment horizontal="center" vertical="center" wrapText="1"/>
      <protection/>
    </xf>
    <xf numFmtId="0" fontId="108" fillId="0" borderId="0" xfId="0" applyFont="1" applyBorder="1" applyAlignment="1">
      <alignment horizontal="center"/>
    </xf>
    <xf numFmtId="0" fontId="107" fillId="0" borderId="0" xfId="0" applyFont="1" applyAlignment="1">
      <alignment horizontal="center"/>
    </xf>
    <xf numFmtId="0" fontId="118" fillId="0" borderId="0" xfId="0" applyFont="1" applyBorder="1" applyAlignment="1">
      <alignment horizontal="center"/>
    </xf>
    <xf numFmtId="0" fontId="107" fillId="0" borderId="0"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88" fillId="0" borderId="0" xfId="0" applyFont="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88" fillId="33" borderId="0" xfId="0" applyFont="1" applyFill="1" applyAlignment="1">
      <alignment/>
    </xf>
    <xf numFmtId="0" fontId="88" fillId="33" borderId="23" xfId="0" applyFont="1" applyFill="1" applyBorder="1" applyAlignment="1" applyProtection="1">
      <alignment horizontal="left" vertical="center" wrapText="1"/>
      <protection/>
    </xf>
    <xf numFmtId="0" fontId="88" fillId="33" borderId="0" xfId="0" applyFont="1" applyFill="1" applyBorder="1" applyAlignment="1" applyProtection="1">
      <alignment horizontal="center" vertical="center" wrapText="1"/>
      <protection/>
    </xf>
    <xf numFmtId="0" fontId="2" fillId="33" borderId="10" xfId="0" applyFont="1" applyFill="1" applyBorder="1" applyAlignment="1">
      <alignment horizontal="center" vertical="center" wrapText="1"/>
    </xf>
    <xf numFmtId="0" fontId="88" fillId="33" borderId="0" xfId="0" applyFont="1" applyFill="1" applyAlignment="1">
      <alignment horizontal="center"/>
    </xf>
    <xf numFmtId="0" fontId="88" fillId="33" borderId="0" xfId="0" applyFont="1" applyFill="1" applyBorder="1" applyAlignment="1">
      <alignment horizontal="left" vertical="center"/>
    </xf>
    <xf numFmtId="0" fontId="90" fillId="0" borderId="13" xfId="0" applyFont="1" applyBorder="1" applyAlignment="1">
      <alignment horizontal="center" vertical="center"/>
    </xf>
    <xf numFmtId="0" fontId="90" fillId="0" borderId="11" xfId="0" applyFont="1" applyBorder="1" applyAlignment="1">
      <alignment horizontal="center" vertical="center"/>
    </xf>
    <xf numFmtId="0" fontId="88" fillId="0" borderId="13" xfId="0" applyFont="1" applyBorder="1" applyAlignment="1">
      <alignment horizontal="center"/>
    </xf>
    <xf numFmtId="0" fontId="2" fillId="0" borderId="0" xfId="0" applyFont="1" applyAlignment="1">
      <alignment horizontal="center"/>
    </xf>
    <xf numFmtId="0" fontId="90" fillId="0" borderId="0" xfId="0" applyFont="1" applyAlignment="1">
      <alignment horizontal="center"/>
    </xf>
    <xf numFmtId="0" fontId="86" fillId="0" borderId="0" xfId="0" applyFont="1" applyAlignment="1">
      <alignment horizontal="center"/>
    </xf>
    <xf numFmtId="0" fontId="2" fillId="33" borderId="14" xfId="0" applyFont="1" applyFill="1" applyBorder="1" applyAlignment="1">
      <alignment horizontal="center" wrapText="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0375"/>
          <c:y val="-0.00925"/>
        </c:manualLayout>
      </c:layout>
      <c:spPr>
        <a:noFill/>
        <a:ln w="3175">
          <a:noFill/>
        </a:ln>
      </c:spPr>
    </c:title>
    <c:plotArea>
      <c:layout>
        <c:manualLayout>
          <c:xMode val="edge"/>
          <c:yMode val="edge"/>
          <c:x val="0.09475"/>
          <c:y val="0.109"/>
          <c:w val="0.80575"/>
          <c:h val="0.745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'[1]arandano'!$C$5:$N$5</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'[1]arandano'!$C$7:$N$7</c:f>
              <c:numCache>
                <c:ptCount val="12"/>
                <c:pt idx="0">
                  <c:v>800</c:v>
                </c:pt>
                <c:pt idx="1">
                  <c:v>850</c:v>
                </c:pt>
                <c:pt idx="2">
                  <c:v>1220</c:v>
                </c:pt>
                <c:pt idx="3">
                  <c:v>1280</c:v>
                </c:pt>
                <c:pt idx="4">
                  <c:v>1320</c:v>
                </c:pt>
                <c:pt idx="5">
                  <c:v>1360</c:v>
                </c:pt>
                <c:pt idx="6">
                  <c:v>3820</c:v>
                </c:pt>
                <c:pt idx="7">
                  <c:v>5664</c:v>
                </c:pt>
                <c:pt idx="8">
                  <c:v>5953</c:v>
                </c:pt>
                <c:pt idx="9">
                  <c:v>6779</c:v>
                </c:pt>
                <c:pt idx="10">
                  <c:v>7876</c:v>
                </c:pt>
                <c:pt idx="11">
                  <c:v>8460</c:v>
                </c:pt>
              </c:numCache>
            </c:numRef>
          </c:val>
        </c:ser>
        <c:overlap val="100"/>
        <c:gapWidth val="55"/>
        <c:axId val="36901478"/>
        <c:axId val="63677847"/>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'[1]arandano'!$C$5:$N$5</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'[1]arandano'!$C$13:$N$13</c:f>
              <c:numCache>
                <c:ptCount val="12"/>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pt idx="11">
                  <c:v>120121.13414815176</c:v>
                </c:pt>
              </c:numCache>
            </c:numRef>
          </c:val>
          <c:smooth val="0"/>
        </c:ser>
        <c:axId val="36229712"/>
        <c:axId val="57631953"/>
      </c:lineChart>
      <c:catAx>
        <c:axId val="36901478"/>
        <c:scaling>
          <c:orientation val="minMax"/>
        </c:scaling>
        <c:axPos val="b"/>
        <c:delete val="0"/>
        <c:numFmt formatCode="General" sourceLinked="1"/>
        <c:majorTickMark val="none"/>
        <c:minorTickMark val="none"/>
        <c:tickLblPos val="nextTo"/>
        <c:spPr>
          <a:ln w="3175">
            <a:solidFill>
              <a:srgbClr val="808080"/>
            </a:solidFill>
          </a:ln>
        </c:spPr>
        <c:crossAx val="63677847"/>
        <c:crosses val="autoZero"/>
        <c:auto val="1"/>
        <c:lblOffset val="100"/>
        <c:tickLblSkip val="1"/>
        <c:noMultiLvlLbl val="0"/>
      </c:catAx>
      <c:valAx>
        <c:axId val="63677847"/>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0675"/>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6901478"/>
        <c:crossesAt val="1"/>
        <c:crossBetween val="between"/>
        <c:dispUnits/>
      </c:valAx>
      <c:catAx>
        <c:axId val="36229712"/>
        <c:scaling>
          <c:orientation val="minMax"/>
        </c:scaling>
        <c:axPos val="b"/>
        <c:delete val="1"/>
        <c:majorTickMark val="out"/>
        <c:minorTickMark val="none"/>
        <c:tickLblPos val="none"/>
        <c:crossAx val="57631953"/>
        <c:crosses val="autoZero"/>
        <c:auto val="1"/>
        <c:lblOffset val="100"/>
        <c:tickLblSkip val="1"/>
        <c:noMultiLvlLbl val="0"/>
      </c:catAx>
      <c:valAx>
        <c:axId val="57631953"/>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00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6229712"/>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25"/>
          <c:y val="-0.01275"/>
        </c:manualLayout>
      </c:layout>
      <c:spPr>
        <a:noFill/>
        <a:ln w="3175">
          <a:noFill/>
        </a:ln>
      </c:spPr>
    </c:title>
    <c:plotArea>
      <c:layout>
        <c:manualLayout>
          <c:xMode val="edge"/>
          <c:yMode val="edge"/>
          <c:x val="0.0755"/>
          <c:y val="0.10775"/>
          <c:w val="0.90275"/>
          <c:h val="0.691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'[2]paltas'!$C$40:$N$40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'[2]paltas'!$C$41:$N$41</c:f>
              <c:numCache>
                <c:ptCount val="12"/>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pt idx="11">
                  <c:v>156247</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'[2]paltas'!$C$40:$N$40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'[2]paltas'!$C$42:$N$42</c:f>
              <c:numCache>
                <c:ptCount val="12"/>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pt idx="11">
                  <c:v>102373</c:v>
                </c:pt>
              </c:numCache>
            </c:numRef>
          </c:val>
          <c:smooth val="0"/>
        </c:ser>
        <c:marker val="1"/>
        <c:axId val="52180882"/>
        <c:axId val="66974755"/>
      </c:lineChart>
      <c:catAx>
        <c:axId val="52180882"/>
        <c:scaling>
          <c:orientation val="minMax"/>
        </c:scaling>
        <c:axPos val="b"/>
        <c:delete val="0"/>
        <c:numFmt formatCode="General" sourceLinked="1"/>
        <c:majorTickMark val="none"/>
        <c:minorTickMark val="none"/>
        <c:tickLblPos val="nextTo"/>
        <c:spPr>
          <a:ln w="3175">
            <a:solidFill>
              <a:srgbClr val="808080"/>
            </a:solidFill>
          </a:ln>
        </c:spPr>
        <c:crossAx val="66974755"/>
        <c:crosses val="autoZero"/>
        <c:auto val="1"/>
        <c:lblOffset val="100"/>
        <c:tickLblSkip val="1"/>
        <c:noMultiLvlLbl val="0"/>
      </c:catAx>
      <c:valAx>
        <c:axId val="66974755"/>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035"/>
              <c:y val="-0.002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218088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5025"/>
          <c:y val="-0.0065"/>
        </c:manualLayout>
      </c:layout>
      <c:spPr>
        <a:noFill/>
        <a:ln w="3175">
          <a:noFill/>
        </a:ln>
      </c:spPr>
    </c:title>
    <c:plotArea>
      <c:layout>
        <c:manualLayout>
          <c:xMode val="edge"/>
          <c:yMode val="edge"/>
          <c:x val="0.099"/>
          <c:y val="0.111"/>
          <c:w val="0.7995"/>
          <c:h val="0.740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'[2]uvas'!$C$2:$N$2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'[2]uvas'!$C$4:$N$4</c:f>
              <c:numCache>
                <c:ptCount val="12"/>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pt idx="11">
                  <c:v>53869</c:v>
                </c:pt>
              </c:numCache>
            </c:numRef>
          </c:val>
        </c:ser>
        <c:overlap val="100"/>
        <c:gapWidth val="55"/>
        <c:axId val="65901884"/>
        <c:axId val="56246045"/>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'[2]uvas'!$C$2:$N$2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'[2]uvas'!$C$10:$N$10</c:f>
              <c:numCache>
                <c:ptCount val="12"/>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pt idx="11">
                  <c:v>1350717</c:v>
                </c:pt>
              </c:numCache>
            </c:numRef>
          </c:val>
          <c:smooth val="0"/>
        </c:ser>
        <c:axId val="36452358"/>
        <c:axId val="59635767"/>
      </c:lineChart>
      <c:catAx>
        <c:axId val="65901884"/>
        <c:scaling>
          <c:orientation val="minMax"/>
        </c:scaling>
        <c:axPos val="b"/>
        <c:delete val="0"/>
        <c:numFmt formatCode="General" sourceLinked="1"/>
        <c:majorTickMark val="none"/>
        <c:minorTickMark val="none"/>
        <c:tickLblPos val="nextTo"/>
        <c:spPr>
          <a:ln w="3175">
            <a:solidFill>
              <a:srgbClr val="808080"/>
            </a:solidFill>
          </a:ln>
        </c:spPr>
        <c:crossAx val="56246045"/>
        <c:crosses val="autoZero"/>
        <c:auto val="1"/>
        <c:lblOffset val="100"/>
        <c:tickLblSkip val="1"/>
        <c:noMultiLvlLbl val="0"/>
      </c:catAx>
      <c:valAx>
        <c:axId val="56246045"/>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06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5901884"/>
        <c:crossesAt val="1"/>
        <c:crossBetween val="between"/>
        <c:dispUnits/>
      </c:valAx>
      <c:catAx>
        <c:axId val="36452358"/>
        <c:scaling>
          <c:orientation val="minMax"/>
        </c:scaling>
        <c:axPos val="b"/>
        <c:delete val="1"/>
        <c:majorTickMark val="out"/>
        <c:minorTickMark val="none"/>
        <c:tickLblPos val="none"/>
        <c:crossAx val="59635767"/>
        <c:crosses val="autoZero"/>
        <c:auto val="1"/>
        <c:lblOffset val="100"/>
        <c:tickLblSkip val="1"/>
        <c:noMultiLvlLbl val="0"/>
      </c:catAx>
      <c:valAx>
        <c:axId val="59635767"/>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09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645235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1"/>
          <c:y val="-0.013"/>
        </c:manualLayout>
      </c:layout>
      <c:spPr>
        <a:noFill/>
        <a:ln w="3175">
          <a:noFill/>
        </a:ln>
      </c:spPr>
    </c:title>
    <c:plotArea>
      <c:layout>
        <c:manualLayout>
          <c:xMode val="edge"/>
          <c:yMode val="edge"/>
          <c:x val="0.074"/>
          <c:y val="0.10475"/>
          <c:w val="0.90475"/>
          <c:h val="0.695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'[2]uvas'!$C$39:$N$39</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'[2]uvas'!$C$40:$N$40</c:f>
              <c:numCache>
                <c:ptCount val="12"/>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pt idx="11">
                  <c:v>1350717</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'[2]uvas'!$C$39:$N$39</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'[2]uvas'!$C$41:$N$41</c:f>
              <c:numCache>
                <c:ptCount val="12"/>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pt idx="11">
                  <c:v>853541</c:v>
                </c:pt>
              </c:numCache>
            </c:numRef>
          </c:val>
          <c:smooth val="0"/>
        </c:ser>
        <c:marker val="1"/>
        <c:axId val="66959856"/>
        <c:axId val="65767793"/>
      </c:lineChart>
      <c:catAx>
        <c:axId val="66959856"/>
        <c:scaling>
          <c:orientation val="minMax"/>
        </c:scaling>
        <c:axPos val="b"/>
        <c:delete val="0"/>
        <c:numFmt formatCode="General" sourceLinked="1"/>
        <c:majorTickMark val="none"/>
        <c:minorTickMark val="none"/>
        <c:tickLblPos val="nextTo"/>
        <c:spPr>
          <a:ln w="3175">
            <a:solidFill>
              <a:srgbClr val="808080"/>
            </a:solidFill>
          </a:ln>
        </c:spPr>
        <c:crossAx val="65767793"/>
        <c:crosses val="autoZero"/>
        <c:auto val="1"/>
        <c:lblOffset val="100"/>
        <c:tickLblSkip val="1"/>
        <c:noMultiLvlLbl val="0"/>
      </c:catAx>
      <c:valAx>
        <c:axId val="6576779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32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695985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1475"/>
          <c:y val="0.03425"/>
        </c:manualLayout>
      </c:layout>
      <c:spPr>
        <a:noFill/>
        <a:ln w="3175">
          <a:noFill/>
        </a:ln>
      </c:spPr>
    </c:title>
    <c:plotArea>
      <c:layout>
        <c:manualLayout>
          <c:xMode val="edge"/>
          <c:yMode val="edge"/>
          <c:x val="0.07975"/>
          <c:y val="0.137"/>
          <c:w val="0.90425"/>
          <c:h val="0.72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'[1]arandano'!$C$43:$N$43</c:f>
              <c:numCache>
                <c:ptCount val="12"/>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pt idx="11">
                  <c:v>120121</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'[1]arandano'!$C$44:$N$44</c:f>
              <c:numCache>
                <c:ptCount val="12"/>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pt idx="11">
                  <c:v>73741</c:v>
                </c:pt>
              </c:numCache>
            </c:numRef>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'[1]arandano'!$C$45:$N$45</c:f>
              <c:numCache>
                <c:ptCount val="12"/>
                <c:pt idx="0">
                  <c:v>0</c:v>
                </c:pt>
                <c:pt idx="1">
                  <c:v>0</c:v>
                </c:pt>
                <c:pt idx="2">
                  <c:v>387.2</c:v>
                </c:pt>
                <c:pt idx="3">
                  <c:v>504.1</c:v>
                </c:pt>
                <c:pt idx="4">
                  <c:v>561.9</c:v>
                </c:pt>
                <c:pt idx="5">
                  <c:v>2660.2</c:v>
                </c:pt>
                <c:pt idx="6">
                  <c:v>4528.6</c:v>
                </c:pt>
                <c:pt idx="7">
                  <c:v>3207.8</c:v>
                </c:pt>
                <c:pt idx="8">
                  <c:v>4998.3</c:v>
                </c:pt>
                <c:pt idx="9">
                  <c:v>9923.4</c:v>
                </c:pt>
                <c:pt idx="10">
                  <c:v>9309</c:v>
                </c:pt>
                <c:pt idx="11">
                  <c:v>27406</c:v>
                </c:pt>
              </c:numCache>
            </c:numRef>
          </c:val>
          <c:smooth val="0"/>
        </c:ser>
        <c:marker val="1"/>
        <c:axId val="48925530"/>
        <c:axId val="37676587"/>
      </c:lineChart>
      <c:catAx>
        <c:axId val="48925530"/>
        <c:scaling>
          <c:orientation val="minMax"/>
        </c:scaling>
        <c:axPos val="b"/>
        <c:delete val="0"/>
        <c:numFmt formatCode="General" sourceLinked="1"/>
        <c:majorTickMark val="none"/>
        <c:minorTickMark val="none"/>
        <c:tickLblPos val="nextTo"/>
        <c:spPr>
          <a:ln w="3175">
            <a:solidFill>
              <a:srgbClr val="808080"/>
            </a:solidFill>
          </a:ln>
        </c:spPr>
        <c:crossAx val="37676587"/>
        <c:crosses val="autoZero"/>
        <c:auto val="1"/>
        <c:lblOffset val="100"/>
        <c:tickLblSkip val="1"/>
        <c:noMultiLvlLbl val="0"/>
      </c:catAx>
      <c:valAx>
        <c:axId val="37676587"/>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02"/>
              <c:y val="0.004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892553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265"/>
          <c:y val="-0.01025"/>
        </c:manualLayout>
      </c:layout>
      <c:spPr>
        <a:noFill/>
        <a:ln w="3175">
          <a:noFill/>
        </a:ln>
      </c:spPr>
    </c:title>
    <c:plotArea>
      <c:layout>
        <c:manualLayout>
          <c:xMode val="edge"/>
          <c:yMode val="edge"/>
          <c:x val="0.0935"/>
          <c:y val="0.10475"/>
          <c:w val="0.801"/>
          <c:h val="0.75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'[2]cereza'!$C$3:$N$3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'[2]cereza'!$C$5:$N$5</c:f>
              <c:numCache>
                <c:ptCount val="12"/>
                <c:pt idx="0">
                  <c:v>5832</c:v>
                </c:pt>
                <c:pt idx="1">
                  <c:v>6020</c:v>
                </c:pt>
                <c:pt idx="2">
                  <c:v>6550</c:v>
                </c:pt>
                <c:pt idx="3">
                  <c:v>6990</c:v>
                </c:pt>
                <c:pt idx="4">
                  <c:v>7200</c:v>
                </c:pt>
                <c:pt idx="5">
                  <c:v>7124.98</c:v>
                </c:pt>
                <c:pt idx="6">
                  <c:v>7620.89</c:v>
                </c:pt>
                <c:pt idx="7">
                  <c:v>9922.09</c:v>
                </c:pt>
                <c:pt idx="8">
                  <c:v>10053.9</c:v>
                </c:pt>
                <c:pt idx="9">
                  <c:v>12467.68</c:v>
                </c:pt>
                <c:pt idx="10">
                  <c:v>13143.119999837352</c:v>
                </c:pt>
                <c:pt idx="11">
                  <c:v>14928</c:v>
                </c:pt>
              </c:numCache>
            </c:numRef>
          </c:val>
        </c:ser>
        <c:overlap val="100"/>
        <c:gapWidth val="55"/>
        <c:axId val="3544964"/>
        <c:axId val="31904677"/>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'[2]cereza'!$C$3:$N$3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'[2]cereza'!$C$11:$N$11</c:f>
              <c:numCache>
                <c:ptCount val="12"/>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pt idx="11">
                  <c:v>85793</c:v>
                </c:pt>
              </c:numCache>
            </c:numRef>
          </c:val>
          <c:smooth val="0"/>
        </c:ser>
        <c:axId val="18706638"/>
        <c:axId val="34142015"/>
      </c:lineChart>
      <c:catAx>
        <c:axId val="3544964"/>
        <c:scaling>
          <c:orientation val="minMax"/>
        </c:scaling>
        <c:axPos val="b"/>
        <c:delete val="0"/>
        <c:numFmt formatCode="General" sourceLinked="1"/>
        <c:majorTickMark val="none"/>
        <c:minorTickMark val="none"/>
        <c:tickLblPos val="nextTo"/>
        <c:spPr>
          <a:ln w="3175">
            <a:solidFill>
              <a:srgbClr val="808080"/>
            </a:solidFill>
          </a:ln>
        </c:spPr>
        <c:crossAx val="31904677"/>
        <c:crosses val="autoZero"/>
        <c:auto val="1"/>
        <c:lblOffset val="100"/>
        <c:tickLblSkip val="1"/>
        <c:noMultiLvlLbl val="0"/>
      </c:catAx>
      <c:valAx>
        <c:axId val="31904677"/>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544964"/>
        <c:crossesAt val="1"/>
        <c:crossBetween val="between"/>
        <c:dispUnits/>
      </c:valAx>
      <c:catAx>
        <c:axId val="18706638"/>
        <c:scaling>
          <c:orientation val="minMax"/>
        </c:scaling>
        <c:axPos val="b"/>
        <c:delete val="1"/>
        <c:majorTickMark val="out"/>
        <c:minorTickMark val="none"/>
        <c:tickLblPos val="none"/>
        <c:crossAx val="34142015"/>
        <c:crosses val="autoZero"/>
        <c:auto val="1"/>
        <c:lblOffset val="100"/>
        <c:tickLblSkip val="1"/>
        <c:noMultiLvlLbl val="0"/>
      </c:catAx>
      <c:valAx>
        <c:axId val="34142015"/>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07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870663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1"/>
          <c:y val="-0.01275"/>
        </c:manualLayout>
      </c:layout>
      <c:spPr>
        <a:noFill/>
        <a:ln w="3175">
          <a:noFill/>
        </a:ln>
      </c:spPr>
    </c:title>
    <c:plotArea>
      <c:layout>
        <c:manualLayout>
          <c:xMode val="edge"/>
          <c:yMode val="edge"/>
          <c:x val="0.08275"/>
          <c:y val="0.1075"/>
          <c:w val="0.89575"/>
          <c:h val="0.694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'[2]cereza'!$C$40:$N$40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'[2]cereza'!$C$41:$N$41</c:f>
              <c:numCache>
                <c:ptCount val="12"/>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pt idx="11">
                  <c:v>85793</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'[2]cereza'!$C$42:$N$42</c:f>
              <c:numCache>
                <c:ptCount val="12"/>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pt idx="11">
                  <c:v>64668</c:v>
                </c:pt>
              </c:numCache>
            </c:numRef>
          </c:val>
          <c:smooth val="0"/>
        </c:ser>
        <c:marker val="1"/>
        <c:axId val="38842680"/>
        <c:axId val="14039801"/>
      </c:lineChart>
      <c:catAx>
        <c:axId val="38842680"/>
        <c:scaling>
          <c:orientation val="minMax"/>
        </c:scaling>
        <c:axPos val="b"/>
        <c:delete val="0"/>
        <c:numFmt formatCode="General" sourceLinked="1"/>
        <c:majorTickMark val="none"/>
        <c:minorTickMark val="none"/>
        <c:tickLblPos val="nextTo"/>
        <c:spPr>
          <a:ln w="3175">
            <a:solidFill>
              <a:srgbClr val="808080"/>
            </a:solidFill>
          </a:ln>
        </c:spPr>
        <c:crossAx val="14039801"/>
        <c:crosses val="autoZero"/>
        <c:auto val="1"/>
        <c:lblOffset val="100"/>
        <c:tickLblSkip val="1"/>
        <c:noMultiLvlLbl val="0"/>
      </c:catAx>
      <c:valAx>
        <c:axId val="14039801"/>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6"/>
              <c:y val="-0.002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884268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11"/>
          <c:y val="-0.00975"/>
        </c:manualLayout>
      </c:layout>
      <c:spPr>
        <a:noFill/>
        <a:ln w="3175">
          <a:noFill/>
        </a:ln>
      </c:spPr>
    </c:title>
    <c:plotArea>
      <c:layout>
        <c:manualLayout>
          <c:xMode val="edge"/>
          <c:yMode val="edge"/>
          <c:x val="0.08975"/>
          <c:y val="0.10675"/>
          <c:w val="0.8175"/>
          <c:h val="0.75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'[2]manzana'!$C$3:$N$3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'[2]manzana'!$C$5:$N$5</c:f>
              <c:numCache>
                <c:ptCount val="12"/>
                <c:pt idx="0">
                  <c:v>35790</c:v>
                </c:pt>
                <c:pt idx="1">
                  <c:v>34715</c:v>
                </c:pt>
                <c:pt idx="2">
                  <c:v>34865</c:v>
                </c:pt>
                <c:pt idx="3">
                  <c:v>35410</c:v>
                </c:pt>
                <c:pt idx="4">
                  <c:v>36095</c:v>
                </c:pt>
                <c:pt idx="5">
                  <c:v>34819.5</c:v>
                </c:pt>
                <c:pt idx="6">
                  <c:v>35247.16</c:v>
                </c:pt>
                <c:pt idx="7">
                  <c:v>34972.17</c:v>
                </c:pt>
                <c:pt idx="8">
                  <c:v>34962.69</c:v>
                </c:pt>
                <c:pt idx="9">
                  <c:v>35075.36</c:v>
                </c:pt>
                <c:pt idx="10">
                  <c:v>35029</c:v>
                </c:pt>
                <c:pt idx="11">
                  <c:v>35628</c:v>
                </c:pt>
              </c:numCache>
            </c:numRef>
          </c:val>
        </c:ser>
        <c:overlap val="100"/>
        <c:gapWidth val="55"/>
        <c:axId val="59249346"/>
        <c:axId val="63482067"/>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'[2]manzana'!$C$11:$N$11</c:f>
              <c:numCache>
                <c:ptCount val="12"/>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pt idx="11">
                  <c:v>1588346.6469299612</c:v>
                </c:pt>
              </c:numCache>
            </c:numRef>
          </c:val>
          <c:smooth val="0"/>
        </c:ser>
        <c:axId val="34467692"/>
        <c:axId val="41773773"/>
      </c:lineChart>
      <c:catAx>
        <c:axId val="59249346"/>
        <c:scaling>
          <c:orientation val="minMax"/>
        </c:scaling>
        <c:axPos val="b"/>
        <c:delete val="0"/>
        <c:numFmt formatCode="General" sourceLinked="1"/>
        <c:majorTickMark val="none"/>
        <c:minorTickMark val="none"/>
        <c:tickLblPos val="nextTo"/>
        <c:spPr>
          <a:ln w="3175">
            <a:solidFill>
              <a:srgbClr val="808080"/>
            </a:solidFill>
          </a:ln>
        </c:spPr>
        <c:crossAx val="63482067"/>
        <c:crosses val="autoZero"/>
        <c:auto val="1"/>
        <c:lblOffset val="100"/>
        <c:tickLblSkip val="1"/>
        <c:noMultiLvlLbl val="0"/>
      </c:catAx>
      <c:valAx>
        <c:axId val="63482067"/>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0675"/>
              <c:y val="-0.002"/>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249346"/>
        <c:crossesAt val="1"/>
        <c:crossBetween val="between"/>
        <c:dispUnits/>
      </c:valAx>
      <c:catAx>
        <c:axId val="34467692"/>
        <c:scaling>
          <c:orientation val="minMax"/>
        </c:scaling>
        <c:axPos val="b"/>
        <c:delete val="1"/>
        <c:majorTickMark val="out"/>
        <c:minorTickMark val="none"/>
        <c:tickLblPos val="none"/>
        <c:crossAx val="41773773"/>
        <c:crosses val="autoZero"/>
        <c:auto val="1"/>
        <c:lblOffset val="100"/>
        <c:tickLblSkip val="1"/>
        <c:noMultiLvlLbl val="0"/>
      </c:catAx>
      <c:valAx>
        <c:axId val="41773773"/>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467692"/>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25"/>
          <c:y val="-0.01375"/>
        </c:manualLayout>
      </c:layout>
      <c:spPr>
        <a:noFill/>
        <a:ln w="3175">
          <a:noFill/>
        </a:ln>
      </c:spPr>
    </c:title>
    <c:plotArea>
      <c:layout>
        <c:manualLayout>
          <c:xMode val="edge"/>
          <c:yMode val="edge"/>
          <c:x val="0.0655"/>
          <c:y val="0.111"/>
          <c:w val="0.913"/>
          <c:h val="0.681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'[2]manzana'!$C$40:$N$40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'[2]manzana'!$C$41:$N$41</c:f>
              <c:numCache>
                <c:ptCount val="12"/>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pt idx="11">
                  <c:v>1588346.6469299612</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'[2]manzana'!$C$40:$N$40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'[2]manzana'!$C$42:$N$42</c:f>
              <c:numCache>
                <c:ptCount val="12"/>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pt idx="11">
                  <c:v>800834</c:v>
                </c:pt>
              </c:numCache>
            </c:numRef>
          </c:val>
          <c:smooth val="0"/>
        </c:ser>
        <c:marker val="1"/>
        <c:axId val="40419638"/>
        <c:axId val="28232423"/>
      </c:lineChart>
      <c:catAx>
        <c:axId val="40419638"/>
        <c:scaling>
          <c:orientation val="minMax"/>
        </c:scaling>
        <c:axPos val="b"/>
        <c:delete val="0"/>
        <c:numFmt formatCode="General" sourceLinked="1"/>
        <c:majorTickMark val="none"/>
        <c:minorTickMark val="none"/>
        <c:tickLblPos val="nextTo"/>
        <c:spPr>
          <a:ln w="3175">
            <a:solidFill>
              <a:srgbClr val="808080"/>
            </a:solidFill>
          </a:ln>
        </c:spPr>
        <c:crossAx val="28232423"/>
        <c:crosses val="autoZero"/>
        <c:auto val="1"/>
        <c:lblOffset val="100"/>
        <c:tickLblSkip val="1"/>
        <c:noMultiLvlLbl val="0"/>
      </c:catAx>
      <c:valAx>
        <c:axId val="2823242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02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041963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225"/>
          <c:y val="-0.0125"/>
        </c:manualLayout>
      </c:layout>
      <c:spPr>
        <a:noFill/>
        <a:ln w="3175">
          <a:noFill/>
        </a:ln>
      </c:spPr>
    </c:title>
    <c:plotArea>
      <c:layout>
        <c:manualLayout>
          <c:xMode val="edge"/>
          <c:yMode val="edge"/>
          <c:x val="0.08575"/>
          <c:y val="0.10375"/>
          <c:w val="0.808"/>
          <c:h val="0.767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'[2]nueces c-scasc'!$C$3:$N$3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'[2]nueces c-scasc'!$C$5:$N$5</c:f>
              <c:numCache>
                <c:ptCount val="12"/>
                <c:pt idx="0">
                  <c:v>7808</c:v>
                </c:pt>
                <c:pt idx="1">
                  <c:v>8300</c:v>
                </c:pt>
                <c:pt idx="2">
                  <c:v>8650</c:v>
                </c:pt>
                <c:pt idx="3">
                  <c:v>8900</c:v>
                </c:pt>
                <c:pt idx="4">
                  <c:v>9230</c:v>
                </c:pt>
                <c:pt idx="5">
                  <c:v>9616.27</c:v>
                </c:pt>
                <c:pt idx="6">
                  <c:v>9733</c:v>
                </c:pt>
                <c:pt idx="7">
                  <c:v>10067</c:v>
                </c:pt>
                <c:pt idx="8">
                  <c:v>11134</c:v>
                </c:pt>
                <c:pt idx="9">
                  <c:v>12555</c:v>
                </c:pt>
                <c:pt idx="10">
                  <c:v>15458</c:v>
                </c:pt>
                <c:pt idx="11">
                  <c:v>16658</c:v>
                </c:pt>
              </c:numCache>
            </c:numRef>
          </c:val>
        </c:ser>
        <c:overlap val="100"/>
        <c:gapWidth val="55"/>
        <c:axId val="52765216"/>
        <c:axId val="5124897"/>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'[2]nueces c-scasc'!$C$12:$N$12</c:f>
              <c:numCache>
                <c:ptCount val="12"/>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pt idx="11">
                  <c:v>39838</c:v>
                </c:pt>
              </c:numCache>
            </c:numRef>
          </c:val>
          <c:smooth val="0"/>
        </c:ser>
        <c:axId val="46124074"/>
        <c:axId val="12463483"/>
      </c:lineChart>
      <c:catAx>
        <c:axId val="52765216"/>
        <c:scaling>
          <c:orientation val="minMax"/>
        </c:scaling>
        <c:axPos val="b"/>
        <c:delete val="0"/>
        <c:numFmt formatCode="General" sourceLinked="1"/>
        <c:majorTickMark val="none"/>
        <c:minorTickMark val="none"/>
        <c:tickLblPos val="nextTo"/>
        <c:spPr>
          <a:ln w="3175">
            <a:solidFill>
              <a:srgbClr val="808080"/>
            </a:solidFill>
          </a:ln>
        </c:spPr>
        <c:crossAx val="5124897"/>
        <c:crosses val="autoZero"/>
        <c:auto val="1"/>
        <c:lblOffset val="100"/>
        <c:tickLblSkip val="1"/>
        <c:noMultiLvlLbl val="0"/>
      </c:catAx>
      <c:valAx>
        <c:axId val="5124897"/>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2765216"/>
        <c:crossesAt val="1"/>
        <c:crossBetween val="between"/>
        <c:dispUnits/>
      </c:valAx>
      <c:catAx>
        <c:axId val="46124074"/>
        <c:scaling>
          <c:orientation val="minMax"/>
        </c:scaling>
        <c:axPos val="b"/>
        <c:delete val="1"/>
        <c:majorTickMark val="out"/>
        <c:minorTickMark val="none"/>
        <c:tickLblPos val="none"/>
        <c:crossAx val="12463483"/>
        <c:crosses val="autoZero"/>
        <c:auto val="1"/>
        <c:lblOffset val="100"/>
        <c:tickLblSkip val="1"/>
        <c:noMultiLvlLbl val="0"/>
      </c:catAx>
      <c:valAx>
        <c:axId val="12463483"/>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085"/>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6124074"/>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125"/>
          <c:y val="-0.011"/>
        </c:manualLayout>
      </c:layout>
      <c:spPr>
        <a:noFill/>
        <a:ln w="3175">
          <a:noFill/>
        </a:ln>
      </c:spPr>
    </c:title>
    <c:plotArea>
      <c:layout>
        <c:manualLayout>
          <c:xMode val="edge"/>
          <c:yMode val="edge"/>
          <c:x val="0.085"/>
          <c:y val="0.1025"/>
          <c:w val="0.89275"/>
          <c:h val="0.702"/>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'[2]nueces c-scasc'!$C$41:$N$41</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'[2]nueces c-scasc'!$C$42:$N$42</c:f>
              <c:numCache>
                <c:ptCount val="12"/>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pt idx="11">
                  <c:v>39838</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'[2]nueces c-scasc'!$D$42:$N$42</c:f>
              <c:numCache>
                <c:ptCount val="11"/>
                <c:pt idx="0">
                  <c:v>12500</c:v>
                </c:pt>
                <c:pt idx="1">
                  <c:v>13000</c:v>
                </c:pt>
                <c:pt idx="2">
                  <c:v>14000</c:v>
                </c:pt>
                <c:pt idx="3">
                  <c:v>13600</c:v>
                </c:pt>
                <c:pt idx="4">
                  <c:v>14500</c:v>
                </c:pt>
                <c:pt idx="5">
                  <c:v>18909.71896222577</c:v>
                </c:pt>
                <c:pt idx="6">
                  <c:v>22666.43194692204</c:v>
                </c:pt>
                <c:pt idx="7">
                  <c:v>24161.561512221073</c:v>
                </c:pt>
                <c:pt idx="8">
                  <c:v>28406.440709792503</c:v>
                </c:pt>
                <c:pt idx="9">
                  <c:v>33570.13425969392</c:v>
                </c:pt>
                <c:pt idx="10">
                  <c:v>39838</c:v>
                </c:pt>
              </c:numCache>
            </c:numRef>
          </c:cat>
          <c:val>
            <c:numRef>
              <c:f>'[2]nueces c-scasc'!$C$43:$N$43</c:f>
              <c:numCache>
                <c:ptCount val="12"/>
                <c:pt idx="0">
                  <c:v>5777.3330000000005</c:v>
                </c:pt>
                <c:pt idx="1">
                  <c:v>6844.9450000000015</c:v>
                </c:pt>
                <c:pt idx="2">
                  <c:v>6488.700000000002</c:v>
                </c:pt>
                <c:pt idx="3">
                  <c:v>8900.512999999999</c:v>
                </c:pt>
                <c:pt idx="4">
                  <c:v>7567.294000000003</c:v>
                </c:pt>
                <c:pt idx="5">
                  <c:v>8724.196000000004</c:v>
                </c:pt>
                <c:pt idx="6">
                  <c:v>10918.194000000001</c:v>
                </c:pt>
                <c:pt idx="7">
                  <c:v>12922.946000000002</c:v>
                </c:pt>
                <c:pt idx="8">
                  <c:v>13921.009000000002</c:v>
                </c:pt>
                <c:pt idx="9">
                  <c:v>18248.767999999996</c:v>
                </c:pt>
                <c:pt idx="10">
                  <c:v>21211.836999999992</c:v>
                </c:pt>
                <c:pt idx="11">
                  <c:v>35116</c:v>
                </c:pt>
              </c:numCache>
            </c:numRef>
          </c:val>
          <c:smooth val="0"/>
        </c:ser>
        <c:marker val="1"/>
        <c:axId val="45062484"/>
        <c:axId val="2909173"/>
      </c:lineChart>
      <c:catAx>
        <c:axId val="45062484"/>
        <c:scaling>
          <c:orientation val="minMax"/>
        </c:scaling>
        <c:axPos val="b"/>
        <c:delete val="0"/>
        <c:numFmt formatCode="General" sourceLinked="1"/>
        <c:majorTickMark val="none"/>
        <c:minorTickMark val="none"/>
        <c:tickLblPos val="nextTo"/>
        <c:spPr>
          <a:ln w="3175">
            <a:solidFill>
              <a:srgbClr val="808080"/>
            </a:solidFill>
          </a:ln>
        </c:spPr>
        <c:crossAx val="2909173"/>
        <c:crosses val="autoZero"/>
        <c:auto val="1"/>
        <c:lblOffset val="100"/>
        <c:tickLblSkip val="1"/>
        <c:noMultiLvlLbl val="0"/>
      </c:catAx>
      <c:valAx>
        <c:axId val="2909173"/>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506248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15"/>
          <c:y val="-0.00725"/>
        </c:manualLayout>
      </c:layout>
      <c:spPr>
        <a:noFill/>
        <a:ln w="3175">
          <a:noFill/>
        </a:ln>
      </c:spPr>
    </c:title>
    <c:plotArea>
      <c:layout>
        <c:manualLayout>
          <c:xMode val="edge"/>
          <c:yMode val="edge"/>
          <c:x val="0.089"/>
          <c:y val="0.1075"/>
          <c:w val="0.8085"/>
          <c:h val="0.750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'[2]paltas'!$C$3:$N$3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'[2]paltas'!$C$5:$N$5</c:f>
              <c:numCache>
                <c:ptCount val="12"/>
                <c:pt idx="0">
                  <c:v>21208</c:v>
                </c:pt>
                <c:pt idx="1">
                  <c:v>22290</c:v>
                </c:pt>
                <c:pt idx="2">
                  <c:v>23260</c:v>
                </c:pt>
                <c:pt idx="3">
                  <c:v>23800</c:v>
                </c:pt>
                <c:pt idx="4">
                  <c:v>24000</c:v>
                </c:pt>
                <c:pt idx="5">
                  <c:v>26731</c:v>
                </c:pt>
                <c:pt idx="6">
                  <c:v>26743.6</c:v>
                </c:pt>
                <c:pt idx="7">
                  <c:v>26759</c:v>
                </c:pt>
                <c:pt idx="8">
                  <c:v>33836.77</c:v>
                </c:pt>
                <c:pt idx="9">
                  <c:v>33531.41</c:v>
                </c:pt>
                <c:pt idx="10">
                  <c:v>34056.940022001414</c:v>
                </c:pt>
                <c:pt idx="11">
                  <c:v>36387</c:v>
                </c:pt>
              </c:numCache>
            </c:numRef>
          </c:val>
        </c:ser>
        <c:overlap val="100"/>
        <c:gapWidth val="55"/>
        <c:axId val="26182558"/>
        <c:axId val="34316431"/>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'[2]paltas'!$C$3:$N$3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'[2]paltas'!$C$11:$N$11</c:f>
              <c:numCache>
                <c:ptCount val="12"/>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pt idx="11">
                  <c:v>156247</c:v>
                </c:pt>
              </c:numCache>
            </c:numRef>
          </c:val>
          <c:smooth val="0"/>
        </c:ser>
        <c:axId val="40412424"/>
        <c:axId val="28167497"/>
      </c:lineChart>
      <c:catAx>
        <c:axId val="26182558"/>
        <c:scaling>
          <c:orientation val="minMax"/>
        </c:scaling>
        <c:axPos val="b"/>
        <c:delete val="0"/>
        <c:numFmt formatCode="General" sourceLinked="1"/>
        <c:majorTickMark val="none"/>
        <c:minorTickMark val="none"/>
        <c:tickLblPos val="nextTo"/>
        <c:spPr>
          <a:ln w="3175">
            <a:solidFill>
              <a:srgbClr val="808080"/>
            </a:solidFill>
          </a:ln>
        </c:spPr>
        <c:crossAx val="34316431"/>
        <c:crosses val="autoZero"/>
        <c:auto val="1"/>
        <c:lblOffset val="100"/>
        <c:tickLblSkip val="1"/>
        <c:noMultiLvlLbl val="0"/>
      </c:catAx>
      <c:valAx>
        <c:axId val="34316431"/>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03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6182558"/>
        <c:crossesAt val="1"/>
        <c:crossBetween val="between"/>
        <c:dispUnits/>
      </c:valAx>
      <c:catAx>
        <c:axId val="40412424"/>
        <c:scaling>
          <c:orientation val="minMax"/>
        </c:scaling>
        <c:axPos val="b"/>
        <c:delete val="1"/>
        <c:majorTickMark val="out"/>
        <c:minorTickMark val="none"/>
        <c:tickLblPos val="none"/>
        <c:crossAx val="28167497"/>
        <c:crosses val="autoZero"/>
        <c:auto val="1"/>
        <c:lblOffset val="100"/>
        <c:tickLblSkip val="1"/>
        <c:noMultiLvlLbl val="0"/>
      </c:catAx>
      <c:valAx>
        <c:axId val="28167497"/>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02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041242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0.89675</cdr:y>
    </cdr:from>
    <cdr:to>
      <cdr:x>0.348</cdr:x>
      <cdr:y>0.98125</cdr:y>
    </cdr:to>
    <cdr:sp>
      <cdr:nvSpPr>
        <cdr:cNvPr id="1" name="1 CuadroTexto"/>
        <cdr:cNvSpPr txBox="1">
          <a:spLocks noChangeArrowheads="1"/>
        </cdr:cNvSpPr>
      </cdr:nvSpPr>
      <cdr:spPr>
        <a:xfrm>
          <a:off x="161925" y="4819650"/>
          <a:ext cx="2552700" cy="4572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19</xdr:row>
      <xdr:rowOff>38100</xdr:rowOff>
    </xdr:from>
    <xdr:ext cx="257175" cy="1857375"/>
    <xdr:sp fLocksText="0">
      <xdr:nvSpPr>
        <xdr:cNvPr id="1" name="2 CuadroTexto"/>
        <xdr:cNvSpPr txBox="1">
          <a:spLocks noChangeArrowheads="1"/>
        </xdr:cNvSpPr>
      </xdr:nvSpPr>
      <xdr:spPr>
        <a:xfrm>
          <a:off x="266700" y="365760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11</xdr:col>
      <xdr:colOff>180975</xdr:colOff>
      <xdr:row>18</xdr:row>
      <xdr:rowOff>76200</xdr:rowOff>
    </xdr:from>
    <xdr:to>
      <xdr:col>11</xdr:col>
      <xdr:colOff>476250</xdr:colOff>
      <xdr:row>31</xdr:row>
      <xdr:rowOff>76200</xdr:rowOff>
    </xdr:to>
    <xdr:sp fLocksText="0">
      <xdr:nvSpPr>
        <xdr:cNvPr id="2" name="3 CuadroTexto"/>
        <xdr:cNvSpPr txBox="1">
          <a:spLocks noChangeArrowheads="1"/>
        </xdr:cNvSpPr>
      </xdr:nvSpPr>
      <xdr:spPr>
        <a:xfrm>
          <a:off x="8724900" y="3505200"/>
          <a:ext cx="295275" cy="24765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78</xdr:row>
      <xdr:rowOff>142875</xdr:rowOff>
    </xdr:from>
    <xdr:to>
      <xdr:col>12</xdr:col>
      <xdr:colOff>457200</xdr:colOff>
      <xdr:row>95</xdr:row>
      <xdr:rowOff>180975</xdr:rowOff>
    </xdr:to>
    <xdr:sp>
      <xdr:nvSpPr>
        <xdr:cNvPr id="3" name="6 CuadroTexto"/>
        <xdr:cNvSpPr txBox="1">
          <a:spLocks noChangeArrowheads="1"/>
        </xdr:cNvSpPr>
      </xdr:nvSpPr>
      <xdr:spPr>
        <a:xfrm>
          <a:off x="504825" y="15001875"/>
          <a:ext cx="9258300" cy="3276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Comentarios .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 superficie plantada de arándanos tuvo un crecimiento  importante </a:t>
          </a:r>
          <a:r>
            <a:rPr lang="en-US" cap="none" sz="900" b="0" i="0" u="none" baseline="0">
              <a:solidFill>
                <a:srgbClr val="000000"/>
              </a:solidFill>
              <a:latin typeface="Calibri"/>
              <a:ea typeface="Calibri"/>
              <a:cs typeface="Calibri"/>
            </a:rPr>
            <a:t>entre  los años 2000 y 2010</a:t>
          </a:r>
          <a:r>
            <a:rPr lang="en-US" cap="none" sz="900" b="0" i="0" u="none" baseline="0">
              <a:solidFill>
                <a:srgbClr val="000000"/>
              </a:solidFill>
              <a:latin typeface="Calibri"/>
              <a:ea typeface="Calibri"/>
              <a:cs typeface="Calibri"/>
            </a:rPr>
            <a:t>, aumentando casi 10 veces .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 el año 2002 se inició la exportación de arándanos congelados como una  alternativa  para los productores , la cual, en particular en las últimas temporadas, ha sido altamente rentable,  alcanzando  cerca de 10.000 toneladas y generando  un valor exportado de US$  22 millones en el año 2010.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 2011 la superficie de arándanos habría</a:t>
          </a:r>
          <a:r>
            <a:rPr lang="en-US" cap="none" sz="900" b="0" i="0" u="none" baseline="0">
              <a:solidFill>
                <a:srgbClr val="000000"/>
              </a:solidFill>
              <a:latin typeface="Calibri"/>
              <a:ea typeface="Calibri"/>
              <a:cs typeface="Calibri"/>
            </a:rPr>
            <a:t> sobrepasado las 8.000 hectáreas, de acuerdo a los catastros e intercatastros frutícolas de Ciren. Igualmente,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a:t>
          </a:r>
          <a:r>
            <a:rPr lang="en-US" cap="none" sz="900" b="0" i="0" u="none" baseline="0">
              <a:solidFill>
                <a:srgbClr val="000000"/>
              </a:solidFill>
              <a:latin typeface="Calibri"/>
              <a:ea typeface="Calibri"/>
              <a:cs typeface="Calibri"/>
            </a:rPr>
            <a:t> producción registró un importante aumento, como resultado de las buenas condiciones meteorológicas experimentadas en los períodos de precosecha y cosecha , así como de la entrada en plena producción de huertos plantados en años recientes.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2</xdr:col>
      <xdr:colOff>85725</xdr:colOff>
      <xdr:row>16</xdr:row>
      <xdr:rowOff>19050</xdr:rowOff>
    </xdr:from>
    <xdr:to>
      <xdr:col>11</xdr:col>
      <xdr:colOff>714375</xdr:colOff>
      <xdr:row>38</xdr:row>
      <xdr:rowOff>66675</xdr:rowOff>
    </xdr:to>
    <xdr:graphicFrame>
      <xdr:nvGraphicFramePr>
        <xdr:cNvPr id="4" name="8 Gráfico"/>
        <xdr:cNvGraphicFramePr/>
      </xdr:nvGraphicFramePr>
      <xdr:xfrm>
        <a:off x="1771650" y="3067050"/>
        <a:ext cx="7486650" cy="42386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48</xdr:row>
      <xdr:rowOff>190500</xdr:rowOff>
    </xdr:from>
    <xdr:to>
      <xdr:col>12</xdr:col>
      <xdr:colOff>190500</xdr:colOff>
      <xdr:row>77</xdr:row>
      <xdr:rowOff>47625</xdr:rowOff>
    </xdr:to>
    <xdr:graphicFrame>
      <xdr:nvGraphicFramePr>
        <xdr:cNvPr id="5" name="9 Gráfico"/>
        <xdr:cNvGraphicFramePr/>
      </xdr:nvGraphicFramePr>
      <xdr:xfrm>
        <a:off x="1685925" y="9334500"/>
        <a:ext cx="7810500" cy="53816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0.92175</cdr:y>
    </cdr:from>
    <cdr:to>
      <cdr:x>0.22675</cdr:x>
      <cdr:y>0.98925</cdr:y>
    </cdr:to>
    <cdr:sp>
      <cdr:nvSpPr>
        <cdr:cNvPr id="1" name="1 CuadroTexto"/>
        <cdr:cNvSpPr txBox="1">
          <a:spLocks noChangeArrowheads="1"/>
        </cdr:cNvSpPr>
      </cdr:nvSpPr>
      <cdr:spPr>
        <a:xfrm>
          <a:off x="66675" y="3476625"/>
          <a:ext cx="18192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cdr:y>
    </cdr:to>
    <cdr:sp>
      <cdr:nvSpPr>
        <cdr:cNvPr id="1" name="1 CuadroTexto"/>
        <cdr:cNvSpPr txBox="1">
          <a:spLocks noChangeArrowheads="1"/>
        </cdr:cNvSpPr>
      </cdr:nvSpPr>
      <cdr:spPr>
        <a:xfrm>
          <a:off x="180975" y="3438525"/>
          <a:ext cx="2886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0</xdr:rowOff>
    </xdr:from>
    <xdr:ext cx="257175" cy="1857375"/>
    <xdr:sp fLocksText="0">
      <xdr:nvSpPr>
        <xdr:cNvPr id="1"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247650</xdr:colOff>
      <xdr:row>18</xdr:row>
      <xdr:rowOff>57150</xdr:rowOff>
    </xdr:from>
    <xdr:to>
      <xdr:col>10</xdr:col>
      <xdr:colOff>504825</xdr:colOff>
      <xdr:row>31</xdr:row>
      <xdr:rowOff>28575</xdr:rowOff>
    </xdr:to>
    <xdr:sp fLocksText="0">
      <xdr:nvSpPr>
        <xdr:cNvPr id="2"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71</xdr:row>
      <xdr:rowOff>161925</xdr:rowOff>
    </xdr:from>
    <xdr:to>
      <xdr:col>11</xdr:col>
      <xdr:colOff>733425</xdr:colOff>
      <xdr:row>91</xdr:row>
      <xdr:rowOff>123825</xdr:rowOff>
    </xdr:to>
    <xdr:sp>
      <xdr:nvSpPr>
        <xdr:cNvPr id="3" name="5 CuadroTexto"/>
        <xdr:cNvSpPr txBox="1">
          <a:spLocks noChangeArrowheads="1"/>
        </xdr:cNvSpPr>
      </xdr:nvSpPr>
      <xdr:spPr>
        <a:xfrm>
          <a:off x="942975" y="13963650"/>
          <a:ext cx="8305800" cy="3771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 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mayor exportador  mundial de cerezas , conjuntamente con Turquía, y está en una posición privilegiada  y de liderazgo absoluto como abastecedor  de cerezas fuera de temporada en los mercados internacionales.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1</xdr:col>
      <xdr:colOff>0</xdr:colOff>
      <xdr:row>15</xdr:row>
      <xdr:rowOff>190500</xdr:rowOff>
    </xdr:from>
    <xdr:to>
      <xdr:col>11</xdr:col>
      <xdr:colOff>714375</xdr:colOff>
      <xdr:row>35</xdr:row>
      <xdr:rowOff>161925</xdr:rowOff>
    </xdr:to>
    <xdr:graphicFrame>
      <xdr:nvGraphicFramePr>
        <xdr:cNvPr id="4" name="7 Gráfico"/>
        <xdr:cNvGraphicFramePr/>
      </xdr:nvGraphicFramePr>
      <xdr:xfrm>
        <a:off x="895350" y="3048000"/>
        <a:ext cx="8334375" cy="3781425"/>
      </xdr:xfrm>
      <a:graphic>
        <a:graphicData uri="http://schemas.openxmlformats.org/drawingml/2006/chart">
          <c:chart xmlns:c="http://schemas.openxmlformats.org/drawingml/2006/chart" r:id="rId1"/>
        </a:graphicData>
      </a:graphic>
    </xdr:graphicFrame>
    <xdr:clientData/>
  </xdr:twoCellAnchor>
  <xdr:twoCellAnchor>
    <xdr:from>
      <xdr:col>0</xdr:col>
      <xdr:colOff>885825</xdr:colOff>
      <xdr:row>49</xdr:row>
      <xdr:rowOff>9525</xdr:rowOff>
    </xdr:from>
    <xdr:to>
      <xdr:col>12</xdr:col>
      <xdr:colOff>428625</xdr:colOff>
      <xdr:row>69</xdr:row>
      <xdr:rowOff>28575</xdr:rowOff>
    </xdr:to>
    <xdr:graphicFrame>
      <xdr:nvGraphicFramePr>
        <xdr:cNvPr id="5" name="9 Gráfico"/>
        <xdr:cNvGraphicFramePr/>
      </xdr:nvGraphicFramePr>
      <xdr:xfrm>
        <a:off x="885825" y="9344025"/>
        <a:ext cx="8820150" cy="3829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0.22625</cdr:x>
      <cdr:y>0.9885</cdr:y>
    </cdr:to>
    <cdr:sp>
      <cdr:nvSpPr>
        <cdr:cNvPr id="1" name="1 CuadroTexto"/>
        <cdr:cNvSpPr txBox="1">
          <a:spLocks noChangeArrowheads="1"/>
        </cdr:cNvSpPr>
      </cdr:nvSpPr>
      <cdr:spPr>
        <a:xfrm>
          <a:off x="66675" y="3657600"/>
          <a:ext cx="17240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0.89875</cdr:y>
    </cdr:from>
    <cdr:to>
      <cdr:x>0.348</cdr:x>
      <cdr:y>0.98375</cdr:y>
    </cdr:to>
    <cdr:sp>
      <cdr:nvSpPr>
        <cdr:cNvPr id="1" name="1 CuadroTexto"/>
        <cdr:cNvSpPr txBox="1">
          <a:spLocks noChangeArrowheads="1"/>
        </cdr:cNvSpPr>
      </cdr:nvSpPr>
      <cdr:spPr>
        <a:xfrm>
          <a:off x="161925" y="3800475"/>
          <a:ext cx="2600325" cy="3619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57150</xdr:rowOff>
    </xdr:from>
    <xdr:ext cx="257175" cy="1857375"/>
    <xdr:sp fLocksText="0">
      <xdr:nvSpPr>
        <xdr:cNvPr id="1"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209550</xdr:colOff>
      <xdr:row>19</xdr:row>
      <xdr:rowOff>28575</xdr:rowOff>
    </xdr:from>
    <xdr:to>
      <xdr:col>11</xdr:col>
      <xdr:colOff>19050</xdr:colOff>
      <xdr:row>32</xdr:row>
      <xdr:rowOff>28575</xdr:rowOff>
    </xdr:to>
    <xdr:sp fLocksText="0">
      <xdr:nvSpPr>
        <xdr:cNvPr id="2" name="3 CuadroTexto"/>
        <xdr:cNvSpPr txBox="1">
          <a:spLocks noChangeArrowheads="1"/>
        </xdr:cNvSpPr>
      </xdr:nvSpPr>
      <xdr:spPr>
        <a:xfrm>
          <a:off x="8134350" y="3648075"/>
          <a:ext cx="571500" cy="24765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80</xdr:row>
      <xdr:rowOff>114300</xdr:rowOff>
    </xdr:from>
    <xdr:to>
      <xdr:col>12</xdr:col>
      <xdr:colOff>66675</xdr:colOff>
      <xdr:row>93</xdr:row>
      <xdr:rowOff>76200</xdr:rowOff>
    </xdr:to>
    <xdr:sp>
      <xdr:nvSpPr>
        <xdr:cNvPr id="3" name="5 CuadroTexto"/>
        <xdr:cNvSpPr txBox="1">
          <a:spLocks noChangeArrowheads="1"/>
        </xdr:cNvSpPr>
      </xdr:nvSpPr>
      <xdr:spPr>
        <a:xfrm>
          <a:off x="933450" y="15582900"/>
          <a:ext cx="8582025" cy="2438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 superficie</a:t>
          </a:r>
          <a:r>
            <a:rPr lang="en-US" cap="none" sz="1000" b="0" i="0" u="none" baseline="0">
              <a:solidFill>
                <a:srgbClr val="000000"/>
              </a:solidFill>
              <a:latin typeface="Calibri"/>
              <a:ea typeface="Calibri"/>
              <a:cs typeface="Calibri"/>
            </a:rPr>
            <a:t> plantada de manzanos se mantuvo estable durante la década 2000-2010. Sin embargo ,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El valor de las manzanas exportadas se triplicó durante  la década , aumentando desde US$ 202 millones en el año 2000 a US$ 624 millones en 2010, con una tasa de crecimiento anual de 12%, lo que refleja ,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mayor exportador mundial de manzanas  frescas.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Durante el año 2011 la producción  y exportaciones de manzanas sufrieron una leve baja , luego del  récord registrado en ambas variables en el año 2010. Por su parte, la superficie plantada de manzanos registra un leve aumento en el año 2011. Un completo análisis sobre el mercado de la manzana se puede encontrar en 
</a:t>
          </a:r>
          <a:r>
            <a:rPr lang="en-US" cap="none" sz="1000" b="0" i="0" u="none" baseline="0">
              <a:solidFill>
                <a:srgbClr val="000000"/>
              </a:solidFill>
              <a:latin typeface="Calibri"/>
              <a:ea typeface="Calibri"/>
              <a:cs typeface="Calibri"/>
            </a:rPr>
            <a:t>http://www.odepa.gob.cl/odepaweb/publicaciones/doc/4096.pdf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xdr:row>
      <xdr:rowOff>190500</xdr:rowOff>
    </xdr:from>
    <xdr:to>
      <xdr:col>11</xdr:col>
      <xdr:colOff>123825</xdr:colOff>
      <xdr:row>37</xdr:row>
      <xdr:rowOff>161925</xdr:rowOff>
    </xdr:to>
    <xdr:graphicFrame>
      <xdr:nvGraphicFramePr>
        <xdr:cNvPr id="4" name="8 Gráfico"/>
        <xdr:cNvGraphicFramePr/>
      </xdr:nvGraphicFramePr>
      <xdr:xfrm>
        <a:off x="895350" y="3238500"/>
        <a:ext cx="7915275" cy="39719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95250</xdr:rowOff>
    </xdr:from>
    <xdr:to>
      <xdr:col>11</xdr:col>
      <xdr:colOff>152400</xdr:colOff>
      <xdr:row>71</xdr:row>
      <xdr:rowOff>19050</xdr:rowOff>
    </xdr:to>
    <xdr:graphicFrame>
      <xdr:nvGraphicFramePr>
        <xdr:cNvPr id="5" name="9 Gráfico"/>
        <xdr:cNvGraphicFramePr/>
      </xdr:nvGraphicFramePr>
      <xdr:xfrm>
        <a:off x="895350" y="9239250"/>
        <a:ext cx="7943850" cy="42291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0.0475</cdr:x>
      <cdr:y>0.88325</cdr:y>
    </cdr:from>
    <cdr:to>
      <cdr:x>0.2275</cdr:x>
      <cdr:y>0.94325</cdr:y>
    </cdr:to>
    <cdr:sp>
      <cdr:nvSpPr>
        <cdr:cNvPr id="1" name="1 Rectángulo"/>
        <cdr:cNvSpPr>
          <a:spLocks/>
        </cdr:cNvSpPr>
      </cdr:nvSpPr>
      <cdr:spPr>
        <a:xfrm>
          <a:off x="390525" y="3457575"/>
          <a:ext cx="1514475" cy="238125"/>
        </a:xfrm>
        <a:prstGeom prst="rect">
          <a:avLst/>
        </a:prstGeom>
        <a:solidFill>
          <a:srgbClr val="FFFFFF"/>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0.89925</cdr:y>
    </cdr:from>
    <cdr:to>
      <cdr:x>0.3485</cdr:x>
      <cdr:y>0.986</cdr:y>
    </cdr:to>
    <cdr:sp>
      <cdr:nvSpPr>
        <cdr:cNvPr id="1" name="1 CuadroTexto"/>
        <cdr:cNvSpPr txBox="1">
          <a:spLocks noChangeArrowheads="1"/>
        </cdr:cNvSpPr>
      </cdr:nvSpPr>
      <cdr:spPr>
        <a:xfrm>
          <a:off x="171450" y="3209925"/>
          <a:ext cx="26955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339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26</xdr:row>
      <xdr:rowOff>9525</xdr:rowOff>
    </xdr:from>
    <xdr:to>
      <xdr:col>15</xdr:col>
      <xdr:colOff>0</xdr:colOff>
      <xdr:row>43</xdr:row>
      <xdr:rowOff>9525</xdr:rowOff>
    </xdr:to>
    <xdr:sp>
      <xdr:nvSpPr>
        <xdr:cNvPr id="2" name="2 CuadroTexto"/>
        <xdr:cNvSpPr txBox="1">
          <a:spLocks noChangeArrowheads="1"/>
        </xdr:cNvSpPr>
      </xdr:nvSpPr>
      <xdr:spPr>
        <a:xfrm>
          <a:off x="0" y="4495800"/>
          <a:ext cx="10401300" cy="27527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Las exportaciones de fruta fresca experimentaron un aumento de 5,8% en el volumen exportado durante el período enero-diciembre del año 2011, en comparación con el volumen exportado en el mismo período del año 2010. Los principales aumentos porcentuales en el volumen exportado fueron registrados por cerezas (46,6%), ciruelas (35,7%), arándanos (34,0%), mandarinas (20,0%), naranjas (18,7%) peras (14,9%), nectarines (13,5%), uvas (9,3%), limones (3,7%), duraznos (2,8%). P</a:t>
          </a:r>
          <a:r>
            <a:rPr lang="en-US" cap="none" sz="1000" b="0" i="0" u="none" baseline="0">
              <a:solidFill>
                <a:srgbClr val="000000"/>
              </a:solidFill>
              <a:latin typeface="Arial"/>
              <a:ea typeface="Arial"/>
              <a:cs typeface="Arial"/>
            </a:rPr>
            <a:t>or otra parte, </a:t>
          </a:r>
          <a:r>
            <a:rPr lang="en-US" cap="none" sz="1000" b="0" i="0" u="none" baseline="0">
              <a:solidFill>
                <a:srgbClr val="000000"/>
              </a:solidFill>
              <a:latin typeface="Arial"/>
              <a:ea typeface="Arial"/>
              <a:cs typeface="Arial"/>
            </a:rPr>
            <a:t>manzanas (-4,3%), kiwis (-1,8%)</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paltas (-5,1%) fueron la únicas especies que mostraron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una caída en sus volúmenes exportados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período de comparación.
</a:t>
          </a:r>
          <a:r>
            <a:rPr lang="en-US" cap="none" sz="1000" b="0" i="0" u="none" baseline="0">
              <a:solidFill>
                <a:srgbClr val="000000"/>
              </a:solidFill>
              <a:latin typeface="Arial"/>
              <a:ea typeface="Arial"/>
              <a:cs typeface="Arial"/>
            </a:rPr>
            <a:t>Prácticamente todas las especies frutícolas registraron un crecimiento en su volumen exportado como resultado de condiciones meteorológicas favorables durante los períodos de precosecha y cosecha de la temporada 2010-2011, lo cual permitió  la expresión de un porcentaje importante de su potencial productivo y de exportación. Las leves bajas de manzanas y kiwis se ajustan a las proyecciones esperadas, ya que las exportaciones de manzanas registraron un récord en la temporada anterior. En el caso de los kiwis, un mayor control sobre las condiciones de calidad y algunos inconvenientes meteorológicos influyeron en el estancamiento de las exportaciones de la especie. A pesar de que las paltas muestran una caída en el total de enero-octubre de 2011, la temporada 2011-2012 muestra una recuperación  de las exportaciones, que se incrementan desde 60.388 toneladas en los meses de agosto a diciembre de 2010 a 75.653 toneladas en el mismo período de 2011, reflejando la mayor producción esperada para la temporada . Los cítricos, ya terminada su temporada de exportaciones, salvo el caso de los limones,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muestran un incremento importante, especialmente en las exportaciones de naranjas y mandarinas, las cuales presentan un crecimiento muy dinámico, sobre los niveles pronosticados.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22</xdr:row>
      <xdr:rowOff>47625</xdr:rowOff>
    </xdr:from>
    <xdr:ext cx="361950" cy="1857375"/>
    <xdr:sp fLocksText="0">
      <xdr:nvSpPr>
        <xdr:cNvPr id="1" name="2 CuadroTexto"/>
        <xdr:cNvSpPr txBox="1">
          <a:spLocks noChangeArrowheads="1"/>
        </xdr:cNvSpPr>
      </xdr:nvSpPr>
      <xdr:spPr>
        <a:xfrm>
          <a:off x="257175" y="4238625"/>
          <a:ext cx="361950"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400050</xdr:colOff>
      <xdr:row>21</xdr:row>
      <xdr:rowOff>47625</xdr:rowOff>
    </xdr:from>
    <xdr:to>
      <xdr:col>10</xdr:col>
      <xdr:colOff>285750</xdr:colOff>
      <xdr:row>34</xdr:row>
      <xdr:rowOff>47625</xdr:rowOff>
    </xdr:to>
    <xdr:sp>
      <xdr:nvSpPr>
        <xdr:cNvPr id="2" name="3 CuadroTexto"/>
        <xdr:cNvSpPr txBox="1">
          <a:spLocks noChangeArrowheads="1"/>
        </xdr:cNvSpPr>
      </xdr:nvSpPr>
      <xdr:spPr>
        <a:xfrm>
          <a:off x="8105775" y="40481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866775</xdr:colOff>
      <xdr:row>74</xdr:row>
      <xdr:rowOff>114300</xdr:rowOff>
    </xdr:from>
    <xdr:to>
      <xdr:col>12</xdr:col>
      <xdr:colOff>561975</xdr:colOff>
      <xdr:row>93</xdr:row>
      <xdr:rowOff>114300</xdr:rowOff>
    </xdr:to>
    <xdr:sp>
      <xdr:nvSpPr>
        <xdr:cNvPr id="3" name="5 CuadroTexto"/>
        <xdr:cNvSpPr txBox="1">
          <a:spLocks noChangeArrowheads="1"/>
        </xdr:cNvSpPr>
      </xdr:nvSpPr>
      <xdr:spPr>
        <a:xfrm>
          <a:off x="866775" y="14287500"/>
          <a:ext cx="9686925" cy="3619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 a algo menos de 17.000 hectáreas a nivel nacional. Sin embargo, fuentes del sector señalan que se estaría por sobre 25.000 hectáreas plantadas.Esta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irá aumentando a tasas altas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experimentaron un crecimiento en volumen. Los precios experimentaron un alza  especialmente significativa en el caso de las nueces sin cáscara.
</a:t>
          </a:r>
        </a:p>
      </xdr:txBody>
    </xdr:sp>
    <xdr:clientData/>
  </xdr:twoCellAnchor>
  <xdr:twoCellAnchor>
    <xdr:from>
      <xdr:col>1</xdr:col>
      <xdr:colOff>66675</xdr:colOff>
      <xdr:row>18</xdr:row>
      <xdr:rowOff>161925</xdr:rowOff>
    </xdr:from>
    <xdr:to>
      <xdr:col>12</xdr:col>
      <xdr:colOff>95250</xdr:colOff>
      <xdr:row>38</xdr:row>
      <xdr:rowOff>190500</xdr:rowOff>
    </xdr:to>
    <xdr:graphicFrame>
      <xdr:nvGraphicFramePr>
        <xdr:cNvPr id="4" name="7 Gráfico"/>
        <xdr:cNvGraphicFramePr/>
      </xdr:nvGraphicFramePr>
      <xdr:xfrm>
        <a:off x="1666875" y="3590925"/>
        <a:ext cx="8420100" cy="391477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53</xdr:row>
      <xdr:rowOff>0</xdr:rowOff>
    </xdr:from>
    <xdr:to>
      <xdr:col>11</xdr:col>
      <xdr:colOff>685800</xdr:colOff>
      <xdr:row>71</xdr:row>
      <xdr:rowOff>142875</xdr:rowOff>
    </xdr:to>
    <xdr:graphicFrame>
      <xdr:nvGraphicFramePr>
        <xdr:cNvPr id="5" name="9 Gráfico"/>
        <xdr:cNvGraphicFramePr/>
      </xdr:nvGraphicFramePr>
      <xdr:xfrm>
        <a:off x="1666875" y="10172700"/>
        <a:ext cx="8248650" cy="357187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cdr:x>
      <cdr:y>0.98825</cdr:y>
    </cdr:to>
    <cdr:sp>
      <cdr:nvSpPr>
        <cdr:cNvPr id="1" name="1 CuadroTexto"/>
        <cdr:cNvSpPr txBox="1">
          <a:spLocks noChangeArrowheads="1"/>
        </cdr:cNvSpPr>
      </cdr:nvSpPr>
      <cdr:spPr>
        <a:xfrm>
          <a:off x="57150" y="3724275"/>
          <a:ext cx="16859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0.89975</cdr:y>
    </cdr:from>
    <cdr:to>
      <cdr:x>0.34875</cdr:x>
      <cdr:y>0.98525</cdr:y>
    </cdr:to>
    <cdr:sp>
      <cdr:nvSpPr>
        <cdr:cNvPr id="1" name="1 CuadroTexto"/>
        <cdr:cNvSpPr txBox="1">
          <a:spLocks noChangeArrowheads="1"/>
        </cdr:cNvSpPr>
      </cdr:nvSpPr>
      <cdr:spPr>
        <a:xfrm>
          <a:off x="161925" y="3419475"/>
          <a:ext cx="25812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19</xdr:row>
      <xdr:rowOff>0</xdr:rowOff>
    </xdr:from>
    <xdr:ext cx="257175" cy="1857375"/>
    <xdr:sp fLocksText="0">
      <xdr:nvSpPr>
        <xdr:cNvPr id="1" name="2 CuadroTexto"/>
        <xdr:cNvSpPr txBox="1">
          <a:spLocks noChangeArrowheads="1"/>
        </xdr:cNvSpPr>
      </xdr:nvSpPr>
      <xdr:spPr>
        <a:xfrm>
          <a:off x="342900" y="361950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114300</xdr:colOff>
      <xdr:row>18</xdr:row>
      <xdr:rowOff>76200</xdr:rowOff>
    </xdr:from>
    <xdr:to>
      <xdr:col>10</xdr:col>
      <xdr:colOff>381000</xdr:colOff>
      <xdr:row>31</xdr:row>
      <xdr:rowOff>76200</xdr:rowOff>
    </xdr:to>
    <xdr:sp fLocksText="0">
      <xdr:nvSpPr>
        <xdr:cNvPr id="2" name="3 CuadroTexto"/>
        <xdr:cNvSpPr txBox="1">
          <a:spLocks noChangeArrowheads="1"/>
        </xdr:cNvSpPr>
      </xdr:nvSpPr>
      <xdr:spPr>
        <a:xfrm>
          <a:off x="7886700" y="3505200"/>
          <a:ext cx="266700" cy="24765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609600</xdr:colOff>
      <xdr:row>72</xdr:row>
      <xdr:rowOff>19050</xdr:rowOff>
    </xdr:from>
    <xdr:to>
      <xdr:col>12</xdr:col>
      <xdr:colOff>38100</xdr:colOff>
      <xdr:row>84</xdr:row>
      <xdr:rowOff>9525</xdr:rowOff>
    </xdr:to>
    <xdr:sp>
      <xdr:nvSpPr>
        <xdr:cNvPr id="3" name="5 CuadroTexto"/>
        <xdr:cNvSpPr txBox="1">
          <a:spLocks noChangeArrowheads="1"/>
        </xdr:cNvSpPr>
      </xdr:nvSpPr>
      <xdr:spPr>
        <a:xfrm>
          <a:off x="609600" y="13735050"/>
          <a:ext cx="8724900" cy="2276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El área </a:t>
          </a:r>
          <a:r>
            <a:rPr lang="en-US" cap="none" sz="90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900" b="0" i="0" u="none" baseline="0">
              <a:solidFill>
                <a:srgbClr val="000000"/>
              </a:solidFill>
              <a:latin typeface="Calibri"/>
              <a:ea typeface="Calibri"/>
              <a:cs typeface="Calibri"/>
            </a:rPr>
            <a:t>en el mediano plazo, </a:t>
          </a:r>
          <a:r>
            <a:rPr lang="en-US" cap="none" sz="9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y representando  alrededor de dos tercios de la producción total de paltas a través del período.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este año, influida por la sustancial reducción de la producción en la temporada 2010-2011 </a:t>
          </a:r>
          <a:r>
            <a:rPr lang="en-US" cap="none" sz="900" b="0" i="0" u="none" baseline="0">
              <a:solidFill>
                <a:srgbClr val="000000"/>
              </a:solidFill>
              <a:latin typeface="Calibri"/>
              <a:ea typeface="Calibri"/>
              <a:cs typeface="Calibri"/>
            </a:rPr>
            <a:t>(segundo semestre de 2010 y primer semestre de 2011), la que se recuperó en el  segundo semestre de 2011,</a:t>
          </a:r>
          <a:r>
            <a:rPr lang="en-US" cap="none" sz="90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876300</xdr:colOff>
      <xdr:row>16</xdr:row>
      <xdr:rowOff>123825</xdr:rowOff>
    </xdr:from>
    <xdr:to>
      <xdr:col>11</xdr:col>
      <xdr:colOff>104775</xdr:colOff>
      <xdr:row>37</xdr:row>
      <xdr:rowOff>171450</xdr:rowOff>
    </xdr:to>
    <xdr:graphicFrame>
      <xdr:nvGraphicFramePr>
        <xdr:cNvPr id="4" name="6 Gráfico"/>
        <xdr:cNvGraphicFramePr/>
      </xdr:nvGraphicFramePr>
      <xdr:xfrm>
        <a:off x="876300" y="3171825"/>
        <a:ext cx="7762875" cy="4048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51</xdr:row>
      <xdr:rowOff>0</xdr:rowOff>
    </xdr:from>
    <xdr:to>
      <xdr:col>11</xdr:col>
      <xdr:colOff>266700</xdr:colOff>
      <xdr:row>71</xdr:row>
      <xdr:rowOff>0</xdr:rowOff>
    </xdr:to>
    <xdr:graphicFrame>
      <xdr:nvGraphicFramePr>
        <xdr:cNvPr id="5" name="7 Gráfico"/>
        <xdr:cNvGraphicFramePr/>
      </xdr:nvGraphicFramePr>
      <xdr:xfrm>
        <a:off x="914400" y="9715500"/>
        <a:ext cx="7886700" cy="38100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cdr:y>
    </cdr:from>
    <cdr:to>
      <cdr:x>0.22675</cdr:x>
      <cdr:y>0.987</cdr:y>
    </cdr:to>
    <cdr:sp>
      <cdr:nvSpPr>
        <cdr:cNvPr id="1" name="1 CuadroTexto"/>
        <cdr:cNvSpPr txBox="1">
          <a:spLocks noChangeArrowheads="1"/>
        </cdr:cNvSpPr>
      </cdr:nvSpPr>
      <cdr:spPr>
        <a:xfrm>
          <a:off x="85725" y="4086225"/>
          <a:ext cx="19907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0.98525</cdr:y>
    </cdr:to>
    <cdr:sp>
      <cdr:nvSpPr>
        <cdr:cNvPr id="1" name="1 CuadroTexto"/>
        <cdr:cNvSpPr txBox="1">
          <a:spLocks noChangeArrowheads="1"/>
        </cdr:cNvSpPr>
      </cdr:nvSpPr>
      <cdr:spPr>
        <a:xfrm>
          <a:off x="190500" y="3400425"/>
          <a:ext cx="2905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fLocksText="0">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fLocksText="0">
      <xdr:nvSpPr>
        <xdr:cNvPr id="2" name="3 CuadroTexto"/>
        <xdr:cNvSpPr txBox="1">
          <a:spLocks noChangeArrowheads="1"/>
        </xdr:cNvSpPr>
      </xdr:nvSpPr>
      <xdr:spPr>
        <a:xfrm>
          <a:off x="8591550" y="4200525"/>
          <a:ext cx="381000" cy="24765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581025</xdr:colOff>
      <xdr:row>71</xdr:row>
      <xdr:rowOff>0</xdr:rowOff>
    </xdr:from>
    <xdr:to>
      <xdr:col>12</xdr:col>
      <xdr:colOff>323850</xdr:colOff>
      <xdr:row>81</xdr:row>
      <xdr:rowOff>85725</xdr:rowOff>
    </xdr:to>
    <xdr:sp>
      <xdr:nvSpPr>
        <xdr:cNvPr id="3" name="5 CuadroTexto"/>
        <xdr:cNvSpPr txBox="1">
          <a:spLocks noChangeArrowheads="1"/>
        </xdr:cNvSpPr>
      </xdr:nvSpPr>
      <xdr:spPr>
        <a:xfrm>
          <a:off x="581025" y="13525500"/>
          <a:ext cx="9877425" cy="1990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La superficie plantada</a:t>
          </a:r>
          <a:r>
            <a:rPr lang="en-US" cap="none" sz="9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 lo que refleja un importante aumento en los precios de exportación. La uva de mesa es la especie  con mayor valor exportado en la industria frutícola  nacional, generando más de un tercio del valor total exportado por la industria.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Chile ha logrado posicionarse como el mayor exportador mundial de uva de mesa.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meteorológcas  en los períodos de precosecha y cosecha. Por su parte, la superficie plantada con parronales de uva de mesa registró una ligera expansión durante el año 2011.</a:t>
          </a:r>
        </a:p>
      </xdr:txBody>
    </xdr:sp>
    <xdr:clientData/>
  </xdr:twoCellAnchor>
  <xdr:twoCellAnchor>
    <xdr:from>
      <xdr:col>0</xdr:col>
      <xdr:colOff>876300</xdr:colOff>
      <xdr:row>18</xdr:row>
      <xdr:rowOff>19050</xdr:rowOff>
    </xdr:from>
    <xdr:to>
      <xdr:col>11</xdr:col>
      <xdr:colOff>752475</xdr:colOff>
      <xdr:row>41</xdr:row>
      <xdr:rowOff>85725</xdr:rowOff>
    </xdr:to>
    <xdr:graphicFrame>
      <xdr:nvGraphicFramePr>
        <xdr:cNvPr id="4" name="7 Gráfico"/>
        <xdr:cNvGraphicFramePr/>
      </xdr:nvGraphicFramePr>
      <xdr:xfrm>
        <a:off x="876300" y="3448050"/>
        <a:ext cx="9172575"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50</xdr:row>
      <xdr:rowOff>142875</xdr:rowOff>
    </xdr:from>
    <xdr:to>
      <xdr:col>11</xdr:col>
      <xdr:colOff>495300</xdr:colOff>
      <xdr:row>70</xdr:row>
      <xdr:rowOff>114300</xdr:rowOff>
    </xdr:to>
    <xdr:graphicFrame>
      <xdr:nvGraphicFramePr>
        <xdr:cNvPr id="5" name="9 Gráfico"/>
        <xdr:cNvGraphicFramePr/>
      </xdr:nvGraphicFramePr>
      <xdr:xfrm>
        <a:off x="914400" y="9667875"/>
        <a:ext cx="8877300"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37</xdr:row>
      <xdr:rowOff>152400</xdr:rowOff>
    </xdr:to>
    <xdr:sp>
      <xdr:nvSpPr>
        <xdr:cNvPr id="1" name="2 CuadroTexto"/>
        <xdr:cNvSpPr txBox="1">
          <a:spLocks noChangeArrowheads="1"/>
        </xdr:cNvSpPr>
      </xdr:nvSpPr>
      <xdr:spPr>
        <a:xfrm>
          <a:off x="0" y="3676650"/>
          <a:ext cx="9086850" cy="2524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experimentaron un crecimiento de 36,3% en volumen durante el año 2011, con relación al volumen exportado en el año 2010. La mitad del incremento de las exportaciones se presenta en las nueces de nogal con cáscara (38,4%), seguido por el aumento del volumen exportado de avellanas con cáscara (126,9%). Las exportaciones de almendras sin cáscara, el tercer producto de exportación entre los frutos secos, registraron, por su parte, un importante aumento de 40,9%. Las exportaciones de castañas frescas muestran un interesante desarrollo al aumentar en 240%, a pesar de su aún incipiente volumen productivo, mostrando también un aumento de precios en el período de comparación.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36</xdr:row>
      <xdr:rowOff>104775</xdr:rowOff>
    </xdr:to>
    <xdr:sp>
      <xdr:nvSpPr>
        <xdr:cNvPr id="1" name="2 CuadroTexto"/>
        <xdr:cNvSpPr txBox="1">
          <a:spLocks noChangeArrowheads="1"/>
        </xdr:cNvSpPr>
      </xdr:nvSpPr>
      <xdr:spPr>
        <a:xfrm>
          <a:off x="9525" y="3981450"/>
          <a:ext cx="11068050" cy="23241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Estados Unidos, aunque aumentó levemente su </a:t>
          </a:r>
          <a:r>
            <a:rPr lang="en-US" cap="none" sz="1000" b="0" i="0" u="none" baseline="0">
              <a:solidFill>
                <a:srgbClr val="000000"/>
              </a:solidFill>
              <a:latin typeface="Arial"/>
              <a:ea typeface="Arial"/>
              <a:cs typeface="Arial"/>
            </a:rPr>
            <a:t>volumen de importación de fruta fresca desde Chile en el período enero-diciembre de 2011, redujo desde 35,2% a 33,7% su participación en el volumen exportado por Chile, cifras ambas muy inferiores al 40% de participación que este mercado ha representado tradicionalmente. La disminución de los volúmenes exportados de cerezas, manzanas, nectarines, duraznos y uvas ha colaborado en la reducción de la participación americana. Por otra parte, este mercado marcó aumentos importantes en arándanos, paltas, ciruelas, mandarinas, naranjas y peras. Holanda, la puerta de entrada para la fruta fresca chilena a Europa y por ello el segundo mercado más importante, registró aumentos en su participación en volumen, principalmente en arándanos, ciruelas, manzanas, duraznos, nectarines, peras y particularmente en uva de mesa. La debilidad del dólar a nivel internacional y especialmente en relación al euro puede haber influido en este resultado, situación que está revirtiéndose a raíz de la crisis financiera europea. Las buenas condiciones de mercado en los países asiáticos, especialmente China y Hong Kong , han permitido un aumento de su participación como mercados de destino para la fruta fresca chilena, registrando aumentos de volumen en la mayoría de las especies.. Asimismo, la expansión del mercado brasileño de importación, facilitada por el fortalecimiento de su moneda, ha permitido aumentar en un porcentaje importante la participación de este mercado como destino para la fruta fresca chilena, especialmente en uvas y  ciruelas. Colombia también aparece durante el año 2011 como un destino interesante para la fruta chilena, ubicándose en el quinto lugar por volumen importado desde Chile..
</a:t>
          </a:r>
          <a:r>
            <a:rPr lang="en-US" cap="none" sz="1000" b="0" i="0" u="none" baseline="0">
              <a:solidFill>
                <a:srgbClr val="000000"/>
              </a:solidFill>
              <a:latin typeface="Arial"/>
              <a:ea typeface="Arial"/>
              <a:cs typeface="Arial"/>
            </a:rPr>
            <a:t>Durante el año 2011, los diez principales países de destino de las exportaciones frutícolas chilenas experimentaron un aumento en su participación en el volumen exportado por Chile desde 67,5% a 68,3%.
</a:t>
          </a:r>
          <a:r>
            <a:rPr lang="en-US" cap="none" sz="1000" b="0" i="0" u="none" baseline="0">
              <a:solidFill>
                <a:srgbClr val="000000"/>
              </a:solidFill>
              <a:latin typeface="Arial"/>
              <a:ea typeface="Arial"/>
              <a:cs typeface="Arial"/>
            </a:rPr>
            <a:t>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190500" cy="285750"/>
    <xdr:sp fLocksText="0">
      <xdr:nvSpPr>
        <xdr:cNvPr id="1" name="3 CuadroTexto"/>
        <xdr:cNvSpPr txBox="1">
          <a:spLocks noChangeArrowheads="1"/>
        </xdr:cNvSpPr>
      </xdr:nvSpPr>
      <xdr:spPr>
        <a:xfrm>
          <a:off x="314325" y="709612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39</xdr:row>
      <xdr:rowOff>0</xdr:rowOff>
    </xdr:from>
    <xdr:to>
      <xdr:col>11</xdr:col>
      <xdr:colOff>657225</xdr:colOff>
      <xdr:row>51</xdr:row>
      <xdr:rowOff>19050</xdr:rowOff>
    </xdr:to>
    <xdr:sp>
      <xdr:nvSpPr>
        <xdr:cNvPr id="2" name="4 CuadroTexto"/>
        <xdr:cNvSpPr txBox="1">
          <a:spLocks noChangeArrowheads="1"/>
        </xdr:cNvSpPr>
      </xdr:nvSpPr>
      <xdr:spPr>
        <a:xfrm>
          <a:off x="0" y="6686550"/>
          <a:ext cx="10934700" cy="1962150"/>
        </a:xfrm>
        <a:prstGeom prst="rect">
          <a:avLst/>
        </a:prstGeom>
        <a:solidFill>
          <a:srgbClr val="FFFFFF"/>
        </a:solidFill>
        <a:ln w="9525" cmpd="sng">
          <a:noFill/>
        </a:ln>
      </xdr:spPr>
      <xdr:txBody>
        <a:bodyPr vertOverflow="clip" wrap="square"/>
        <a:p>
          <a:pPr algn="just">
            <a:defRPr/>
          </a:pPr>
          <a:r>
            <a:rPr lang="en-US" cap="none" sz="850" b="0" i="0" u="none" baseline="0">
              <a:solidFill>
                <a:srgbClr val="000000"/>
              </a:solidFill>
              <a:latin typeface="Arial"/>
              <a:ea typeface="Arial"/>
              <a:cs typeface="Arial"/>
            </a:rPr>
            <a:t>Flame Seedless fue la variedad que experimentó un mayor crecimiento durante el año 2011, en comparación con el año 2010, con un 30,1% de aumento.</a:t>
          </a:r>
          <a:r>
            <a:rPr lang="en-US" cap="none" sz="850" b="0" i="0" u="none" baseline="0">
              <a:solidFill>
                <a:srgbClr val="000000"/>
              </a:solidFill>
              <a:latin typeface="Arial"/>
              <a:ea typeface="Arial"/>
              <a:cs typeface="Arial"/>
            </a:rPr>
            <a:t> Sugraone, también registró un crecimiento porcentual relevante durante el año 2011 en comparación con el año 2010, registrando un 24,4% de incremento. La variedad Crimson Seedless es la única que registró una pequeña baja en su volumen exportado, aparte de la variedad Ribier, que continúa su caída en concordancia con la disminución de su superficie plantada en años recientes. Las exportaciones de la variedad Red Globe, que registraron un 11,8% de crecimiento en el año 2011, en comparación con el año 2010, han logrado sobrepasar en volumen a la hasta ahora líder, la variedad Thompson Seedless, respondiendo también a la tendencia de plantación de los últimos años. El año 2011 registró una recuperación del volumen exportado  de uva de mesa, luego de la caída experimentada en el año 2010 a raíz del terremoto de febrero, alcanzando niveles similares a los registrados en el año 2009.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Royal Gala, la variedad de manzana más exportada, mantuvo su liderazgo durante el año 2011 siendo además la única variedad que registró un aumento de su volumen exportado (4,9%). La variedad Granny Smith, la principal variedad verde y la segunda variedad en importancia entre las manzanas de exportación, muestra una importante disminución de su volumen exportado anual. Es relevante también destacar la sustancial baja del volumen exportado de las variedades Braeburn, Red Starking  y en menor grado Red Chief, que empiezan a perder presencia como variedades relevantes en el país. Los buenos precios pagados por la agroindustria de jugo fueron una buena alternativa  de comercialización para los productores de manzanas.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La variedad de peras Packham's Triumph, la más exportada, registró un aumento en sus envíos durante el año 2011, aunque bajo el crecimiento experimentado por el volumen total exportado de esta especie.  Por su parte, la variedad Abate Fetel registra un alto crecimiento en términos absolutos, aumentando su volumen exportado en 4.682 toneladas. Esta variedad debería seguir aumentando su participación, dada la expansión de su superficie plantada en los últimos años. Las exportaciones de la variedad Bosc registran el mayor crecimiento absoluto y porcentual por variedad,  pero el volumen exportado en 2011 es sólo es levemente superior al volumen exportado en el año 2009. La variedad Coscia también presenta un crecimiento relevante.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39</xdr:row>
      <xdr:rowOff>123825</xdr:rowOff>
    </xdr:from>
    <xdr:ext cx="190500" cy="285750"/>
    <xdr:sp fLocksText="0">
      <xdr:nvSpPr>
        <xdr:cNvPr id="1" name="1 CuadroTexto"/>
        <xdr:cNvSpPr txBox="1">
          <a:spLocks noChangeArrowheads="1"/>
        </xdr:cNvSpPr>
      </xdr:nvSpPr>
      <xdr:spPr>
        <a:xfrm>
          <a:off x="7248525" y="656272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42</xdr:row>
      <xdr:rowOff>19050</xdr:rowOff>
    </xdr:from>
    <xdr:to>
      <xdr:col>11</xdr:col>
      <xdr:colOff>457200</xdr:colOff>
      <xdr:row>48</xdr:row>
      <xdr:rowOff>123825</xdr:rowOff>
    </xdr:to>
    <xdr:sp>
      <xdr:nvSpPr>
        <xdr:cNvPr id="2" name="2 CuadroTexto"/>
        <xdr:cNvSpPr txBox="1">
          <a:spLocks noChangeArrowheads="1"/>
        </xdr:cNvSpPr>
      </xdr:nvSpPr>
      <xdr:spPr>
        <a:xfrm>
          <a:off x="66675" y="6943725"/>
          <a:ext cx="8934450" cy="10763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Los precios en los mercados mayoristas de Santiago han experimentado</a:t>
          </a:r>
          <a:r>
            <a:rPr lang="en-US" cap="none" sz="900" b="0" i="0" u="none" baseline="0">
              <a:solidFill>
                <a:srgbClr val="000000"/>
              </a:solidFill>
              <a:latin typeface="Arial"/>
              <a:ea typeface="Arial"/>
              <a:cs typeface="Arial"/>
            </a:rPr>
            <a:t> variaciones consistentes con la etapa productiva en que se encuentra cada especie, durante diciembre. 
</a:t>
          </a:r>
          <a:r>
            <a:rPr lang="en-US" cap="none" sz="900" b="0" i="0" u="none" baseline="0">
              <a:solidFill>
                <a:srgbClr val="000000"/>
              </a:solidFill>
              <a:latin typeface="Arial"/>
              <a:ea typeface="Arial"/>
              <a:cs typeface="Arial"/>
            </a:rPr>
            <a:t>La mayoría de las especies muestran aumentos de precios al compararlos con los precios del mismo mes del año anterior, salvo los limones, que experimentaron un alza de precios considerable a fines del año 2010, lo que hace que el período base de comparación sea muy elevado y muy por sobre los promedios históricos registrados a fin de año. Las paltas registran una leve caída de precios en el mercado interno con respecto a diciembre de 2010. En general se aprecia un inicio de temporada con mejores precios con respecto al inicio de la temporada pasada para las cerezas, duraznos, nectarines, ciruelas y uvas. Las especies que se encuentran fuera o a final de temporada, como manzanas, kiwis, naranjas  y peras, muestran importantes aumentos de precios.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43</xdr:row>
      <xdr:rowOff>66675</xdr:rowOff>
    </xdr:from>
    <xdr:to>
      <xdr:col>13</xdr:col>
      <xdr:colOff>0</xdr:colOff>
      <xdr:row>46</xdr:row>
      <xdr:rowOff>66675</xdr:rowOff>
    </xdr:to>
    <xdr:sp>
      <xdr:nvSpPr>
        <xdr:cNvPr id="1" name="2 CuadroTexto"/>
        <xdr:cNvSpPr txBox="1">
          <a:spLocks noChangeArrowheads="1"/>
        </xdr:cNvSpPr>
      </xdr:nvSpPr>
      <xdr:spPr>
        <a:xfrm>
          <a:off x="123825" y="7391400"/>
          <a:ext cx="9239250" cy="48577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No hay información disponible temporalmente para el mes de diciembre, lo que no permite evaluar la evolución de los precios minoristas de la fruta durante el período.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4</xdr:row>
      <xdr:rowOff>114300</xdr:rowOff>
    </xdr:from>
    <xdr:to>
      <xdr:col>10</xdr:col>
      <xdr:colOff>38100</xdr:colOff>
      <xdr:row>15</xdr:row>
      <xdr:rowOff>19050</xdr:rowOff>
    </xdr:to>
    <xdr:sp>
      <xdr:nvSpPr>
        <xdr:cNvPr id="2" name="2 CuadroTexto"/>
        <xdr:cNvSpPr txBox="1">
          <a:spLocks noChangeArrowheads="1"/>
        </xdr:cNvSpPr>
      </xdr:nvSpPr>
      <xdr:spPr>
        <a:xfrm>
          <a:off x="19050" y="876300"/>
          <a:ext cx="763905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asimismo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0.9205</cdr:y>
    </cdr:from>
    <cdr:to>
      <cdr:x>0.22625</cdr:x>
      <cdr:y>0.98775</cdr:y>
    </cdr:to>
    <cdr:sp>
      <cdr:nvSpPr>
        <cdr:cNvPr id="1" name="1 CuadroTexto"/>
        <cdr:cNvSpPr txBox="1">
          <a:spLocks noChangeArrowheads="1"/>
        </cdr:cNvSpPr>
      </cdr:nvSpPr>
      <cdr:spPr>
        <a:xfrm>
          <a:off x="57150" y="3895725"/>
          <a:ext cx="16287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BR9CG250\sup%20y%20prod%20%20aida%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dor\Downloads\sup%20y%20prod%20%20aid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cell r="N5">
            <v>2011</v>
          </cell>
        </row>
        <row r="7">
          <cell r="C7">
            <v>800</v>
          </cell>
          <cell r="D7">
            <v>850</v>
          </cell>
          <cell r="E7">
            <v>1220</v>
          </cell>
          <cell r="F7">
            <v>1280</v>
          </cell>
          <cell r="G7">
            <v>1320</v>
          </cell>
          <cell r="H7">
            <v>1360</v>
          </cell>
          <cell r="I7">
            <v>3820</v>
          </cell>
          <cell r="J7">
            <v>5664</v>
          </cell>
          <cell r="K7">
            <v>5953</v>
          </cell>
          <cell r="L7">
            <v>6779</v>
          </cell>
          <cell r="M7">
            <v>7876</v>
          </cell>
          <cell r="N7">
            <v>8460</v>
          </cell>
        </row>
        <row r="13">
          <cell r="C13">
            <v>4800</v>
          </cell>
          <cell r="D13">
            <v>5253.065465881537</v>
          </cell>
          <cell r="E13">
            <v>8010.4112029293865</v>
          </cell>
          <cell r="F13">
            <v>8211.351378098867</v>
          </cell>
          <cell r="G13">
            <v>12667.187886585183</v>
          </cell>
          <cell r="H13">
            <v>17336.671779900043</v>
          </cell>
          <cell r="I13">
            <v>23705.715275372357</v>
          </cell>
          <cell r="J13">
            <v>28597.27844029887</v>
          </cell>
          <cell r="K13">
            <v>47893.71072294521</v>
          </cell>
          <cell r="L13">
            <v>57514.2560245435</v>
          </cell>
          <cell r="M13">
            <v>76386.36251175216</v>
          </cell>
          <cell r="N13">
            <v>120121.13414815176</v>
          </cell>
        </row>
        <row r="42">
          <cell r="C42">
            <v>2000</v>
          </cell>
          <cell r="D42">
            <v>2001</v>
          </cell>
          <cell r="E42">
            <v>2002</v>
          </cell>
          <cell r="F42">
            <v>2003</v>
          </cell>
          <cell r="G42">
            <v>2004</v>
          </cell>
          <cell r="H42">
            <v>2005</v>
          </cell>
          <cell r="I42">
            <v>2006</v>
          </cell>
          <cell r="J42">
            <v>2007</v>
          </cell>
          <cell r="K42">
            <v>2008</v>
          </cell>
          <cell r="L42">
            <v>2009</v>
          </cell>
          <cell r="M42">
            <v>2010</v>
          </cell>
          <cell r="N42">
            <v>2011</v>
          </cell>
        </row>
        <row r="43">
          <cell r="C43">
            <v>4800</v>
          </cell>
          <cell r="D43">
            <v>5253.065465881537</v>
          </cell>
          <cell r="E43">
            <v>8010.4112029293865</v>
          </cell>
          <cell r="F43">
            <v>8211.351378098867</v>
          </cell>
          <cell r="G43">
            <v>12667.187886585183</v>
          </cell>
          <cell r="H43">
            <v>17336.671779900043</v>
          </cell>
          <cell r="I43">
            <v>23705.715275372357</v>
          </cell>
          <cell r="J43">
            <v>28597.27844029887</v>
          </cell>
          <cell r="K43">
            <v>47893.71072294521</v>
          </cell>
          <cell r="L43">
            <v>57514.2560245435</v>
          </cell>
          <cell r="M43">
            <v>76386.36251175216</v>
          </cell>
          <cell r="N43">
            <v>120121</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cell r="N44">
            <v>73741</v>
          </cell>
        </row>
        <row r="45">
          <cell r="C45">
            <v>0</v>
          </cell>
          <cell r="D45">
            <v>0</v>
          </cell>
          <cell r="E45">
            <v>387.2</v>
          </cell>
          <cell r="F45">
            <v>504.1</v>
          </cell>
          <cell r="G45">
            <v>561.9</v>
          </cell>
          <cell r="H45">
            <v>2660.2</v>
          </cell>
          <cell r="I45">
            <v>4528.6</v>
          </cell>
          <cell r="J45">
            <v>3207.8</v>
          </cell>
          <cell r="K45">
            <v>4998.3</v>
          </cell>
          <cell r="L45">
            <v>9923.4</v>
          </cell>
          <cell r="M45">
            <v>9309</v>
          </cell>
          <cell r="N45">
            <v>27406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1">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5832</v>
          </cell>
          <cell r="D5">
            <v>6020</v>
          </cell>
          <cell r="E5">
            <v>6550</v>
          </cell>
          <cell r="F5">
            <v>6990</v>
          </cell>
          <cell r="G5">
            <v>7200</v>
          </cell>
          <cell r="H5">
            <v>7124.98</v>
          </cell>
          <cell r="I5">
            <v>7620.89</v>
          </cell>
          <cell r="J5">
            <v>9922.09</v>
          </cell>
          <cell r="K5">
            <v>10053.9</v>
          </cell>
          <cell r="L5">
            <v>12467.68</v>
          </cell>
          <cell r="M5">
            <v>13143.119999837352</v>
          </cell>
          <cell r="N5">
            <v>14928</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cell r="N11">
            <v>85793</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cell r="N41">
            <v>85793</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cell r="N42">
            <v>64668</v>
          </cell>
        </row>
      </sheetData>
      <sheetData sheetId="2">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35790</v>
          </cell>
          <cell r="D5">
            <v>34715</v>
          </cell>
          <cell r="E5">
            <v>34865</v>
          </cell>
          <cell r="F5">
            <v>35410</v>
          </cell>
          <cell r="G5">
            <v>36095</v>
          </cell>
          <cell r="H5">
            <v>34819.5</v>
          </cell>
          <cell r="I5">
            <v>35247.16</v>
          </cell>
          <cell r="J5">
            <v>34972.17</v>
          </cell>
          <cell r="K5">
            <v>34962.69</v>
          </cell>
          <cell r="L5">
            <v>35075.36</v>
          </cell>
          <cell r="M5">
            <v>35029</v>
          </cell>
          <cell r="N5">
            <v>35628</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cell r="N11">
            <v>1588346.6469299612</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cell r="N41">
            <v>1588346.6469299612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cell r="N42">
            <v>800834</v>
          </cell>
        </row>
      </sheetData>
      <sheetData sheetId="3">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7808</v>
          </cell>
          <cell r="D5">
            <v>8300</v>
          </cell>
          <cell r="E5">
            <v>8650</v>
          </cell>
          <cell r="F5">
            <v>8900</v>
          </cell>
          <cell r="G5">
            <v>9230</v>
          </cell>
          <cell r="H5">
            <v>9616.27</v>
          </cell>
          <cell r="I5">
            <v>9733</v>
          </cell>
          <cell r="J5">
            <v>10067</v>
          </cell>
          <cell r="K5">
            <v>11134</v>
          </cell>
          <cell r="L5">
            <v>12555</v>
          </cell>
          <cell r="M5">
            <v>15458</v>
          </cell>
          <cell r="N5">
            <v>16658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cell r="N12">
            <v>39838</v>
          </cell>
        </row>
        <row r="41">
          <cell r="C41">
            <v>2000</v>
          </cell>
          <cell r="D41">
            <v>2001</v>
          </cell>
          <cell r="E41">
            <v>2002</v>
          </cell>
          <cell r="F41">
            <v>2003</v>
          </cell>
          <cell r="G41">
            <v>2004</v>
          </cell>
          <cell r="H41">
            <v>2005</v>
          </cell>
          <cell r="I41">
            <v>2006</v>
          </cell>
          <cell r="J41">
            <v>2007</v>
          </cell>
          <cell r="K41">
            <v>2008</v>
          </cell>
          <cell r="L41">
            <v>2009</v>
          </cell>
          <cell r="M41">
            <v>2010</v>
          </cell>
          <cell r="N41">
            <v>2011</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cell r="N42">
            <v>39838</v>
          </cell>
        </row>
        <row r="43">
          <cell r="C43">
            <v>5777.3330000000005</v>
          </cell>
          <cell r="D43">
            <v>6844.9450000000015</v>
          </cell>
          <cell r="E43">
            <v>6488.700000000002</v>
          </cell>
          <cell r="F43">
            <v>8900.512999999999</v>
          </cell>
          <cell r="G43">
            <v>7567.294000000003</v>
          </cell>
          <cell r="H43">
            <v>8724.196000000004</v>
          </cell>
          <cell r="I43">
            <v>10918.194000000001</v>
          </cell>
          <cell r="J43">
            <v>12922.946000000002</v>
          </cell>
          <cell r="K43">
            <v>13921.009000000002</v>
          </cell>
          <cell r="L43">
            <v>18248.767999999996</v>
          </cell>
          <cell r="M43">
            <v>21211.836999999992</v>
          </cell>
          <cell r="N43">
            <v>35116</v>
          </cell>
        </row>
      </sheetData>
      <sheetData sheetId="4">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21208</v>
          </cell>
          <cell r="D5">
            <v>22290</v>
          </cell>
          <cell r="E5">
            <v>23260</v>
          </cell>
          <cell r="F5">
            <v>23800</v>
          </cell>
          <cell r="G5">
            <v>24000</v>
          </cell>
          <cell r="H5">
            <v>26731</v>
          </cell>
          <cell r="I5">
            <v>26743.6</v>
          </cell>
          <cell r="J5">
            <v>26759</v>
          </cell>
          <cell r="K5">
            <v>33836.77</v>
          </cell>
          <cell r="L5">
            <v>33531.41</v>
          </cell>
          <cell r="M5">
            <v>34056.940022001414</v>
          </cell>
          <cell r="N5">
            <v>36387</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cell r="N11">
            <v>156247</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cell r="N41">
            <v>156247</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cell r="N42">
            <v>102373</v>
          </cell>
        </row>
      </sheetData>
      <sheetData sheetId="5">
        <row r="2">
          <cell r="C2">
            <v>2000</v>
          </cell>
          <cell r="D2">
            <v>2001</v>
          </cell>
          <cell r="E2">
            <v>2002</v>
          </cell>
          <cell r="F2">
            <v>2003</v>
          </cell>
          <cell r="G2">
            <v>2004</v>
          </cell>
          <cell r="H2">
            <v>2005</v>
          </cell>
          <cell r="I2">
            <v>2006</v>
          </cell>
          <cell r="J2">
            <v>2007</v>
          </cell>
          <cell r="K2">
            <v>2008</v>
          </cell>
          <cell r="L2">
            <v>2009</v>
          </cell>
          <cell r="M2">
            <v>2010</v>
          </cell>
          <cell r="N2">
            <v>2011</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cell r="N4">
            <v>53869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cell r="N10">
            <v>1350717</v>
          </cell>
        </row>
        <row r="39">
          <cell r="C39">
            <v>2000</v>
          </cell>
          <cell r="D39">
            <v>2001</v>
          </cell>
          <cell r="E39">
            <v>2002</v>
          </cell>
          <cell r="F39">
            <v>2003</v>
          </cell>
          <cell r="G39">
            <v>2004</v>
          </cell>
          <cell r="H39">
            <v>2005</v>
          </cell>
          <cell r="I39">
            <v>2006</v>
          </cell>
          <cell r="J39">
            <v>2007</v>
          </cell>
          <cell r="K39">
            <v>2008</v>
          </cell>
          <cell r="L39">
            <v>2009</v>
          </cell>
          <cell r="M39">
            <v>2010</v>
          </cell>
          <cell r="N39">
            <v>2011</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cell r="N40">
            <v>1350717</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cell r="N41">
            <v>853541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H1" sqref="H1"/>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78"/>
      <c r="B1" s="79"/>
      <c r="C1" s="79"/>
      <c r="D1" s="79"/>
      <c r="E1" s="79"/>
      <c r="F1" s="79"/>
      <c r="G1" s="79"/>
    </row>
    <row r="2" spans="1:7" ht="15">
      <c r="A2" s="79"/>
      <c r="B2" s="79"/>
      <c r="C2" s="79"/>
      <c r="D2" s="79"/>
      <c r="E2" s="79"/>
      <c r="F2" s="79"/>
      <c r="G2" s="79"/>
    </row>
    <row r="3" spans="1:7" ht="15.75">
      <c r="A3" s="78"/>
      <c r="B3" s="79"/>
      <c r="C3" s="79"/>
      <c r="D3" s="79"/>
      <c r="E3" s="79"/>
      <c r="F3" s="79"/>
      <c r="G3" s="79"/>
    </row>
    <row r="4" spans="1:7" ht="15">
      <c r="A4" s="79"/>
      <c r="B4" s="79"/>
      <c r="C4" s="79"/>
      <c r="D4" s="81"/>
      <c r="E4" s="79"/>
      <c r="F4" s="79"/>
      <c r="G4" s="79"/>
    </row>
    <row r="5" spans="1:7" ht="15.75">
      <c r="A5" s="78"/>
      <c r="B5" s="79"/>
      <c r="C5" s="79"/>
      <c r="D5" s="88"/>
      <c r="E5" s="79"/>
      <c r="F5" s="79"/>
      <c r="G5" s="79"/>
    </row>
    <row r="6" spans="1:7" ht="15.75">
      <c r="A6" s="78"/>
      <c r="B6" s="79"/>
      <c r="C6" s="79"/>
      <c r="D6" s="79"/>
      <c r="E6" s="79"/>
      <c r="F6" s="79"/>
      <c r="G6" s="79"/>
    </row>
    <row r="7" spans="1:7" ht="15.75">
      <c r="A7" s="78"/>
      <c r="B7" s="79"/>
      <c r="C7" s="79"/>
      <c r="D7" s="79"/>
      <c r="E7" s="79"/>
      <c r="F7" s="79"/>
      <c r="G7" s="79"/>
    </row>
    <row r="8" spans="1:7" ht="15">
      <c r="A8" s="79"/>
      <c r="B8" s="79"/>
      <c r="C8" s="79"/>
      <c r="D8" s="81"/>
      <c r="E8" s="79"/>
      <c r="F8" s="79"/>
      <c r="G8" s="79"/>
    </row>
    <row r="9" spans="1:7" ht="15.75">
      <c r="A9" s="89"/>
      <c r="B9" s="79"/>
      <c r="C9" s="79"/>
      <c r="D9" s="79"/>
      <c r="E9" s="79"/>
      <c r="F9" s="79"/>
      <c r="G9" s="79"/>
    </row>
    <row r="10" spans="1:7" ht="15.75">
      <c r="A10" s="78"/>
      <c r="B10" s="79"/>
      <c r="C10" s="79"/>
      <c r="D10" s="79"/>
      <c r="E10" s="79"/>
      <c r="F10" s="79"/>
      <c r="G10" s="79"/>
    </row>
    <row r="11" spans="1:7" ht="15.75">
      <c r="A11" s="78"/>
      <c r="B11" s="79"/>
      <c r="C11" s="79"/>
      <c r="D11" s="79"/>
      <c r="E11" s="79"/>
      <c r="F11" s="79"/>
      <c r="G11" s="79"/>
    </row>
    <row r="12" spans="1:7" ht="15.75">
      <c r="A12" s="78"/>
      <c r="B12" s="79"/>
      <c r="C12" s="79"/>
      <c r="D12" s="79"/>
      <c r="E12" s="79"/>
      <c r="F12" s="79"/>
      <c r="G12" s="79"/>
    </row>
    <row r="13" spans="1:8" ht="19.5" customHeight="1">
      <c r="A13" s="79"/>
      <c r="B13" s="252" t="s">
        <v>180</v>
      </c>
      <c r="C13" s="252"/>
      <c r="D13" s="252"/>
      <c r="E13" s="252"/>
      <c r="F13" s="252"/>
      <c r="G13" s="252"/>
      <c r="H13" s="90"/>
    </row>
    <row r="14" spans="1:8" ht="19.5">
      <c r="A14" s="79"/>
      <c r="B14" s="79"/>
      <c r="C14" s="252"/>
      <c r="D14" s="252"/>
      <c r="E14" s="252"/>
      <c r="F14" s="252"/>
      <c r="G14" s="252"/>
      <c r="H14" s="90"/>
    </row>
    <row r="15" spans="1:7" ht="15.75">
      <c r="A15" s="79"/>
      <c r="B15" s="79"/>
      <c r="C15" s="253" t="s">
        <v>283</v>
      </c>
      <c r="D15" s="253"/>
      <c r="E15" s="253"/>
      <c r="F15" s="253"/>
      <c r="G15" s="91"/>
    </row>
    <row r="16" spans="1:7" ht="15">
      <c r="A16" s="79"/>
      <c r="B16" s="79"/>
      <c r="C16" s="79"/>
      <c r="D16" s="79"/>
      <c r="E16" s="79"/>
      <c r="F16" s="79"/>
      <c r="G16" s="79"/>
    </row>
    <row r="17" spans="1:7" ht="15">
      <c r="A17" s="79"/>
      <c r="B17" s="79"/>
      <c r="C17" s="79"/>
      <c r="D17" s="79"/>
      <c r="E17" s="79"/>
      <c r="F17" s="79"/>
      <c r="G17" s="79"/>
    </row>
    <row r="18" spans="1:7" ht="15">
      <c r="A18" s="79"/>
      <c r="B18" s="79"/>
      <c r="C18" s="79"/>
      <c r="D18" s="79"/>
      <c r="E18" s="79"/>
      <c r="F18" s="79"/>
      <c r="G18" s="79"/>
    </row>
    <row r="19" spans="1:7" ht="15.75">
      <c r="A19" s="78"/>
      <c r="B19" s="79"/>
      <c r="C19" s="79"/>
      <c r="D19" s="79"/>
      <c r="E19" s="79"/>
      <c r="F19" s="79"/>
      <c r="G19" s="79"/>
    </row>
    <row r="20" spans="1:7" ht="15.75">
      <c r="A20" s="78"/>
      <c r="B20" s="79"/>
      <c r="C20" s="79"/>
      <c r="D20" s="81"/>
      <c r="E20" s="79"/>
      <c r="F20" s="79"/>
      <c r="G20" s="79"/>
    </row>
    <row r="21" spans="1:7" ht="15.75">
      <c r="A21" s="78"/>
      <c r="B21" s="79"/>
      <c r="C21" s="79"/>
      <c r="D21" s="80"/>
      <c r="E21" s="79"/>
      <c r="F21" s="79"/>
      <c r="G21" s="79"/>
    </row>
    <row r="22" spans="1:7" ht="15.75">
      <c r="A22" s="78"/>
      <c r="B22" s="79"/>
      <c r="C22" s="79"/>
      <c r="D22" s="79"/>
      <c r="E22" s="79"/>
      <c r="F22" s="79"/>
      <c r="G22" s="79"/>
    </row>
    <row r="23" spans="1:7" ht="15.75">
      <c r="A23" s="78"/>
      <c r="B23" s="79"/>
      <c r="C23" s="79"/>
      <c r="D23" s="79"/>
      <c r="E23" s="79"/>
      <c r="F23" s="79"/>
      <c r="G23" s="79"/>
    </row>
    <row r="24" spans="1:7" ht="15.75">
      <c r="A24" s="78"/>
      <c r="B24" s="79"/>
      <c r="C24" s="79"/>
      <c r="D24" s="79"/>
      <c r="E24" s="79"/>
      <c r="F24" s="79"/>
      <c r="G24" s="79"/>
    </row>
    <row r="25" spans="1:7" ht="15.75">
      <c r="A25" s="78"/>
      <c r="B25" s="79"/>
      <c r="C25" s="79"/>
      <c r="D25" s="81"/>
      <c r="E25" s="79"/>
      <c r="F25" s="79"/>
      <c r="G25" s="79"/>
    </row>
    <row r="26" spans="1:7" ht="15.75">
      <c r="A26" s="78"/>
      <c r="B26" s="79"/>
      <c r="C26" s="79"/>
      <c r="D26" s="79"/>
      <c r="E26" s="79"/>
      <c r="F26" s="79"/>
      <c r="G26" s="79"/>
    </row>
    <row r="27" spans="1:7" ht="15.75">
      <c r="A27" s="78"/>
      <c r="B27" s="79"/>
      <c r="C27" s="79"/>
      <c r="D27" s="79"/>
      <c r="E27" s="79"/>
      <c r="F27" s="79"/>
      <c r="G27" s="79"/>
    </row>
    <row r="28" spans="1:7" ht="15.75">
      <c r="A28" s="78"/>
      <c r="B28" s="79"/>
      <c r="C28" s="79"/>
      <c r="D28" s="79"/>
      <c r="E28" s="79"/>
      <c r="F28" s="79"/>
      <c r="G28" s="79"/>
    </row>
    <row r="29" spans="1:7" ht="15.75">
      <c r="A29" s="78"/>
      <c r="B29" s="79"/>
      <c r="C29" s="79"/>
      <c r="D29" s="79"/>
      <c r="E29" s="79"/>
      <c r="F29" s="79"/>
      <c r="G29" s="79"/>
    </row>
    <row r="30" spans="1:7" ht="15">
      <c r="A30" s="77"/>
      <c r="B30" s="77"/>
      <c r="C30" s="77"/>
      <c r="D30" s="77"/>
      <c r="E30" s="77"/>
      <c r="F30" s="79"/>
      <c r="G30" s="79"/>
    </row>
    <row r="31" spans="1:7" ht="15">
      <c r="A31" s="77"/>
      <c r="B31" s="77"/>
      <c r="C31" s="77"/>
      <c r="D31" s="77"/>
      <c r="E31" s="77"/>
      <c r="F31" s="79"/>
      <c r="G31" s="79"/>
    </row>
    <row r="32" spans="1:7" ht="15.75">
      <c r="A32" s="78"/>
      <c r="B32" s="79"/>
      <c r="C32" s="79"/>
      <c r="D32" s="79"/>
      <c r="E32" s="79"/>
      <c r="F32" s="79"/>
      <c r="G32" s="79"/>
    </row>
    <row r="33" spans="1:7" ht="15.75">
      <c r="A33" s="78"/>
      <c r="B33" s="79"/>
      <c r="C33" s="79"/>
      <c r="D33" s="79"/>
      <c r="E33" s="79"/>
      <c r="F33" s="79"/>
      <c r="G33" s="79"/>
    </row>
    <row r="34" spans="1:7" ht="15.75">
      <c r="A34" s="78"/>
      <c r="B34" s="79"/>
      <c r="C34" s="79"/>
      <c r="D34" s="79"/>
      <c r="E34" s="79"/>
      <c r="F34" s="79"/>
      <c r="G34" s="79"/>
    </row>
    <row r="35" spans="1:7" ht="15.75">
      <c r="A35" s="78"/>
      <c r="B35" s="79"/>
      <c r="C35" s="79"/>
      <c r="D35" s="79"/>
      <c r="E35" s="79"/>
      <c r="F35" s="79"/>
      <c r="G35" s="79"/>
    </row>
    <row r="36" spans="1:7" ht="15.75">
      <c r="A36" s="78"/>
      <c r="B36" s="79"/>
      <c r="C36" s="79"/>
      <c r="D36" s="79"/>
      <c r="E36" s="79"/>
      <c r="F36" s="79"/>
      <c r="G36" s="79"/>
    </row>
    <row r="37" spans="1:7" ht="15.75">
      <c r="A37" s="84"/>
      <c r="B37" s="79"/>
      <c r="C37" s="84"/>
      <c r="D37" s="85"/>
      <c r="E37" s="79"/>
      <c r="F37" s="79"/>
      <c r="G37" s="79"/>
    </row>
    <row r="38" spans="1:7" ht="15.75">
      <c r="A38" s="78"/>
      <c r="B38" s="77"/>
      <c r="C38" s="77"/>
      <c r="D38" s="77"/>
      <c r="E38" s="79"/>
      <c r="F38" s="79"/>
      <c r="G38" s="79"/>
    </row>
    <row r="39" spans="1:9" ht="15.75">
      <c r="A39" s="77"/>
      <c r="B39" s="77"/>
      <c r="C39" s="78"/>
      <c r="D39" s="254" t="s">
        <v>375</v>
      </c>
      <c r="E39" s="254"/>
      <c r="F39" s="79"/>
      <c r="G39" s="79"/>
      <c r="I39" s="133"/>
    </row>
    <row r="40" spans="1:7" ht="15">
      <c r="A40" s="77"/>
      <c r="B40" s="77"/>
      <c r="C40" s="77"/>
      <c r="D40" s="77"/>
      <c r="E40" s="77"/>
      <c r="F40" s="77"/>
      <c r="G40" s="77"/>
    </row>
    <row r="41" spans="1:7" ht="15">
      <c r="A41" s="77"/>
      <c r="B41" s="77"/>
      <c r="C41" s="77"/>
      <c r="D41" s="77"/>
      <c r="E41" s="77"/>
      <c r="F41" s="77"/>
      <c r="G41" s="77"/>
    </row>
    <row r="42" spans="1:7" ht="15">
      <c r="A42" s="77"/>
      <c r="B42" s="77"/>
      <c r="C42" s="77"/>
      <c r="D42" s="77"/>
      <c r="E42" s="77"/>
      <c r="F42" s="77"/>
      <c r="G42" s="77"/>
    </row>
    <row r="43" spans="1:7" ht="15">
      <c r="A43" s="77"/>
      <c r="B43" s="77"/>
      <c r="C43" s="77"/>
      <c r="D43" s="77"/>
      <c r="E43" s="77"/>
      <c r="F43" s="77"/>
      <c r="G43" s="77"/>
    </row>
    <row r="44" spans="1:7" ht="15">
      <c r="A44" s="255" t="s">
        <v>112</v>
      </c>
      <c r="B44" s="255"/>
      <c r="C44" s="255"/>
      <c r="D44" s="255"/>
      <c r="E44" s="255"/>
      <c r="F44" s="255"/>
      <c r="G44" s="255"/>
    </row>
    <row r="45" spans="1:7" ht="15">
      <c r="A45" s="256" t="s">
        <v>284</v>
      </c>
      <c r="B45" s="256"/>
      <c r="C45" s="256"/>
      <c r="D45" s="256"/>
      <c r="E45" s="256"/>
      <c r="F45" s="256"/>
      <c r="G45" s="256"/>
    </row>
    <row r="46" spans="1:7" ht="15.75">
      <c r="A46" s="78"/>
      <c r="B46" s="79"/>
      <c r="C46" s="79"/>
      <c r="D46" s="79"/>
      <c r="E46" s="79"/>
      <c r="F46" s="79"/>
      <c r="G46" s="79"/>
    </row>
    <row r="47" spans="1:256" ht="15">
      <c r="A47" s="257"/>
      <c r="B47" s="257"/>
      <c r="C47" s="257"/>
      <c r="D47" s="257"/>
      <c r="E47" s="257"/>
      <c r="F47" s="257"/>
      <c r="G47" s="257"/>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51"/>
      <c r="CW47" s="251"/>
      <c r="CX47" s="251"/>
      <c r="CY47" s="251"/>
      <c r="CZ47" s="251"/>
      <c r="DA47" s="251"/>
      <c r="DB47" s="251"/>
      <c r="DC47" s="251"/>
      <c r="DD47" s="251"/>
      <c r="DE47" s="251"/>
      <c r="DF47" s="251"/>
      <c r="DG47" s="251"/>
      <c r="DH47" s="251"/>
      <c r="DI47" s="251"/>
      <c r="DJ47" s="251"/>
      <c r="DK47" s="251"/>
      <c r="DL47" s="251"/>
      <c r="DM47" s="251"/>
      <c r="DN47" s="251"/>
      <c r="DO47" s="251"/>
      <c r="DP47" s="251"/>
      <c r="DQ47" s="251"/>
      <c r="DR47" s="251"/>
      <c r="DS47" s="251"/>
      <c r="DT47" s="251"/>
      <c r="DU47" s="251"/>
      <c r="DV47" s="251"/>
      <c r="DW47" s="251"/>
      <c r="DX47" s="251"/>
      <c r="DY47" s="251"/>
      <c r="DZ47" s="251"/>
      <c r="EA47" s="251"/>
      <c r="EB47" s="251"/>
      <c r="EC47" s="251"/>
      <c r="ED47" s="251"/>
      <c r="EE47" s="251"/>
      <c r="EF47" s="251"/>
      <c r="EG47" s="251"/>
      <c r="EH47" s="251"/>
      <c r="EI47" s="251"/>
      <c r="EJ47" s="251"/>
      <c r="EK47" s="251"/>
      <c r="EL47" s="251"/>
      <c r="EM47" s="251"/>
      <c r="EN47" s="251"/>
      <c r="EO47" s="251"/>
      <c r="EP47" s="251"/>
      <c r="EQ47" s="251"/>
      <c r="ER47" s="251"/>
      <c r="ES47" s="251"/>
      <c r="ET47" s="251"/>
      <c r="EU47" s="251"/>
      <c r="EV47" s="251"/>
      <c r="EW47" s="251"/>
      <c r="EX47" s="251"/>
      <c r="EY47" s="251"/>
      <c r="EZ47" s="251"/>
      <c r="FA47" s="251"/>
      <c r="FB47" s="251"/>
      <c r="FC47" s="251"/>
      <c r="FD47" s="251"/>
      <c r="FE47" s="251"/>
      <c r="FF47" s="251"/>
      <c r="FG47" s="251"/>
      <c r="FH47" s="251"/>
      <c r="FI47" s="251"/>
      <c r="FJ47" s="251"/>
      <c r="FK47" s="251"/>
      <c r="FL47" s="251"/>
      <c r="FM47" s="251"/>
      <c r="FN47" s="251"/>
      <c r="FO47" s="251"/>
      <c r="FP47" s="251"/>
      <c r="FQ47" s="251"/>
      <c r="FR47" s="251"/>
      <c r="FS47" s="251"/>
      <c r="FT47" s="251"/>
      <c r="FU47" s="251"/>
      <c r="FV47" s="251"/>
      <c r="FW47" s="251"/>
      <c r="FX47" s="251"/>
      <c r="FY47" s="251"/>
      <c r="FZ47" s="251"/>
      <c r="GA47" s="251"/>
      <c r="GB47" s="251"/>
      <c r="GC47" s="251"/>
      <c r="GD47" s="251"/>
      <c r="GE47" s="251"/>
      <c r="GF47" s="251"/>
      <c r="GG47" s="251"/>
      <c r="GH47" s="251"/>
      <c r="GI47" s="251"/>
      <c r="GJ47" s="251"/>
      <c r="GK47" s="251"/>
      <c r="GL47" s="251"/>
      <c r="GM47" s="251"/>
      <c r="GN47" s="251"/>
      <c r="GO47" s="251"/>
      <c r="GP47" s="251"/>
      <c r="GQ47" s="251"/>
      <c r="GR47" s="251"/>
      <c r="GS47" s="251"/>
      <c r="GT47" s="251"/>
      <c r="GU47" s="251"/>
      <c r="GV47" s="251"/>
      <c r="GW47" s="251"/>
      <c r="GX47" s="251"/>
      <c r="GY47" s="251"/>
      <c r="GZ47" s="251"/>
      <c r="HA47" s="251"/>
      <c r="HB47" s="251"/>
      <c r="HC47" s="251"/>
      <c r="HD47" s="251"/>
      <c r="HE47" s="251"/>
      <c r="HF47" s="251"/>
      <c r="HG47" s="251"/>
      <c r="HH47" s="251"/>
      <c r="HI47" s="251"/>
      <c r="HJ47" s="251"/>
      <c r="HK47" s="251"/>
      <c r="HL47" s="251"/>
      <c r="HM47" s="251"/>
      <c r="HN47" s="251"/>
      <c r="HO47" s="251"/>
      <c r="HP47" s="251"/>
      <c r="HQ47" s="251"/>
      <c r="HR47" s="251"/>
      <c r="HS47" s="251"/>
      <c r="HT47" s="251"/>
      <c r="HU47" s="251"/>
      <c r="HV47" s="251"/>
      <c r="HW47" s="251"/>
      <c r="HX47" s="251"/>
      <c r="HY47" s="251"/>
      <c r="HZ47" s="251"/>
      <c r="IA47" s="251"/>
      <c r="IB47" s="251"/>
      <c r="IC47" s="251"/>
      <c r="ID47" s="251"/>
      <c r="IE47" s="251"/>
      <c r="IF47" s="251"/>
      <c r="IG47" s="251"/>
      <c r="IH47" s="251"/>
      <c r="II47" s="251"/>
      <c r="IJ47" s="251"/>
      <c r="IK47" s="251"/>
      <c r="IL47" s="251"/>
      <c r="IM47" s="251"/>
      <c r="IN47" s="251"/>
      <c r="IO47" s="251"/>
      <c r="IP47" s="251"/>
      <c r="IQ47" s="251"/>
      <c r="IR47" s="251"/>
      <c r="IS47" s="251"/>
      <c r="IT47" s="251"/>
      <c r="IU47" s="251"/>
      <c r="IV47" s="251"/>
    </row>
    <row r="48" spans="1:7" ht="15">
      <c r="A48" s="79"/>
      <c r="B48" s="79"/>
      <c r="C48" s="79"/>
      <c r="D48" s="80"/>
      <c r="E48" s="79"/>
      <c r="F48" s="79"/>
      <c r="G48" s="79"/>
    </row>
    <row r="49" spans="1:256" s="2" customFormat="1" ht="12.75">
      <c r="A49" s="258" t="s">
        <v>122</v>
      </c>
      <c r="B49" s="258"/>
      <c r="C49" s="258"/>
      <c r="D49" s="258"/>
      <c r="E49" s="258"/>
      <c r="F49" s="258"/>
      <c r="G49" s="258"/>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1"/>
      <c r="CS49" s="251"/>
      <c r="CT49" s="251"/>
      <c r="CU49" s="251"/>
      <c r="CV49" s="251"/>
      <c r="CW49" s="251"/>
      <c r="CX49" s="251"/>
      <c r="CY49" s="251"/>
      <c r="CZ49" s="251"/>
      <c r="DA49" s="251"/>
      <c r="DB49" s="251"/>
      <c r="DC49" s="251"/>
      <c r="DD49" s="251"/>
      <c r="DE49" s="251"/>
      <c r="DF49" s="251"/>
      <c r="DG49" s="251"/>
      <c r="DH49" s="251"/>
      <c r="DI49" s="251"/>
      <c r="DJ49" s="251"/>
      <c r="DK49" s="251"/>
      <c r="DL49" s="251"/>
      <c r="DM49" s="251"/>
      <c r="DN49" s="251"/>
      <c r="DO49" s="251"/>
      <c r="DP49" s="251"/>
      <c r="DQ49" s="251"/>
      <c r="DR49" s="251"/>
      <c r="DS49" s="251"/>
      <c r="DT49" s="251"/>
      <c r="DU49" s="251"/>
      <c r="DV49" s="251"/>
      <c r="DW49" s="251"/>
      <c r="DX49" s="251"/>
      <c r="DY49" s="251"/>
      <c r="DZ49" s="251"/>
      <c r="EA49" s="251"/>
      <c r="EB49" s="251"/>
      <c r="EC49" s="251"/>
      <c r="ED49" s="251"/>
      <c r="EE49" s="251"/>
      <c r="EF49" s="251"/>
      <c r="EG49" s="251"/>
      <c r="EH49" s="251"/>
      <c r="EI49" s="251"/>
      <c r="EJ49" s="251"/>
      <c r="EK49" s="251"/>
      <c r="EL49" s="251"/>
      <c r="EM49" s="251"/>
      <c r="EN49" s="251"/>
      <c r="EO49" s="251"/>
      <c r="EP49" s="251"/>
      <c r="EQ49" s="251"/>
      <c r="ER49" s="251"/>
      <c r="ES49" s="251"/>
      <c r="ET49" s="251"/>
      <c r="EU49" s="251"/>
      <c r="EV49" s="251"/>
      <c r="EW49" s="251"/>
      <c r="EX49" s="251"/>
      <c r="EY49" s="251"/>
      <c r="EZ49" s="251"/>
      <c r="FA49" s="251"/>
      <c r="FB49" s="251"/>
      <c r="FC49" s="251"/>
      <c r="FD49" s="251"/>
      <c r="FE49" s="251"/>
      <c r="FF49" s="251"/>
      <c r="FG49" s="251"/>
      <c r="FH49" s="251"/>
      <c r="FI49" s="251"/>
      <c r="FJ49" s="251"/>
      <c r="FK49" s="251"/>
      <c r="FL49" s="251"/>
      <c r="FM49" s="251"/>
      <c r="FN49" s="251"/>
      <c r="FO49" s="251"/>
      <c r="FP49" s="251"/>
      <c r="FQ49" s="251"/>
      <c r="FR49" s="251"/>
      <c r="FS49" s="251"/>
      <c r="FT49" s="251"/>
      <c r="FU49" s="251"/>
      <c r="FV49" s="251"/>
      <c r="FW49" s="251"/>
      <c r="FX49" s="251"/>
      <c r="FY49" s="251"/>
      <c r="FZ49" s="251"/>
      <c r="GA49" s="251"/>
      <c r="GB49" s="251"/>
      <c r="GC49" s="251"/>
      <c r="GD49" s="251"/>
      <c r="GE49" s="251"/>
      <c r="GF49" s="251"/>
      <c r="GG49" s="251"/>
      <c r="GH49" s="251"/>
      <c r="GI49" s="251"/>
      <c r="GJ49" s="251"/>
      <c r="GK49" s="251"/>
      <c r="GL49" s="251"/>
      <c r="GM49" s="251"/>
      <c r="GN49" s="251"/>
      <c r="GO49" s="251"/>
      <c r="GP49" s="251"/>
      <c r="GQ49" s="251"/>
      <c r="GR49" s="251"/>
      <c r="GS49" s="251"/>
      <c r="GT49" s="251"/>
      <c r="GU49" s="251"/>
      <c r="GV49" s="251"/>
      <c r="GW49" s="251"/>
      <c r="GX49" s="251"/>
      <c r="GY49" s="251"/>
      <c r="GZ49" s="251"/>
      <c r="HA49" s="251"/>
      <c r="HB49" s="251"/>
      <c r="HC49" s="251"/>
      <c r="HD49" s="251"/>
      <c r="HE49" s="251"/>
      <c r="HF49" s="251"/>
      <c r="HG49" s="251"/>
      <c r="HH49" s="251"/>
      <c r="HI49" s="251"/>
      <c r="HJ49" s="251"/>
      <c r="HK49" s="251"/>
      <c r="HL49" s="251"/>
      <c r="HM49" s="251"/>
      <c r="HN49" s="251"/>
      <c r="HO49" s="251"/>
      <c r="HP49" s="251"/>
      <c r="HQ49" s="251"/>
      <c r="HR49" s="251"/>
      <c r="HS49" s="251"/>
      <c r="HT49" s="251"/>
      <c r="HU49" s="251"/>
      <c r="HV49" s="251"/>
      <c r="HW49" s="251"/>
      <c r="HX49" s="251"/>
      <c r="HY49" s="251"/>
      <c r="HZ49" s="251"/>
      <c r="IA49" s="251"/>
      <c r="IB49" s="251"/>
      <c r="IC49" s="251"/>
      <c r="ID49" s="251"/>
      <c r="IE49" s="251"/>
      <c r="IF49" s="251"/>
      <c r="IG49" s="251"/>
      <c r="IH49" s="251"/>
      <c r="II49" s="251"/>
      <c r="IJ49" s="251"/>
      <c r="IK49" s="251"/>
      <c r="IL49" s="251"/>
      <c r="IM49" s="251"/>
      <c r="IN49" s="251"/>
      <c r="IO49" s="251"/>
      <c r="IP49" s="251"/>
      <c r="IQ49" s="251"/>
      <c r="IR49" s="251"/>
      <c r="IS49" s="251"/>
      <c r="IT49" s="251"/>
      <c r="IU49" s="251"/>
      <c r="IV49" s="251"/>
    </row>
    <row r="50" spans="1:256" s="2" customFormat="1" ht="12.75">
      <c r="A50" s="258"/>
      <c r="B50" s="258"/>
      <c r="C50" s="258"/>
      <c r="D50" s="258"/>
      <c r="E50" s="258"/>
      <c r="F50" s="258"/>
      <c r="G50" s="258"/>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1"/>
      <c r="DI50" s="251"/>
      <c r="DJ50" s="251"/>
      <c r="DK50" s="251"/>
      <c r="DL50" s="251"/>
      <c r="DM50" s="251"/>
      <c r="DN50" s="251"/>
      <c r="DO50" s="251"/>
      <c r="DP50" s="251"/>
      <c r="DQ50" s="251"/>
      <c r="DR50" s="251"/>
      <c r="DS50" s="251"/>
      <c r="DT50" s="251"/>
      <c r="DU50" s="251"/>
      <c r="DV50" s="251"/>
      <c r="DW50" s="251"/>
      <c r="DX50" s="251"/>
      <c r="DY50" s="251"/>
      <c r="DZ50" s="251"/>
      <c r="EA50" s="251"/>
      <c r="EB50" s="251"/>
      <c r="EC50" s="251"/>
      <c r="ED50" s="251"/>
      <c r="EE50" s="251"/>
      <c r="EF50" s="251"/>
      <c r="EG50" s="251"/>
      <c r="EH50" s="251"/>
      <c r="EI50" s="251"/>
      <c r="EJ50" s="251"/>
      <c r="EK50" s="251"/>
      <c r="EL50" s="251"/>
      <c r="EM50" s="251"/>
      <c r="EN50" s="251"/>
      <c r="EO50" s="251"/>
      <c r="EP50" s="251"/>
      <c r="EQ50" s="251"/>
      <c r="ER50" s="251"/>
      <c r="ES50" s="251"/>
      <c r="ET50" s="251"/>
      <c r="EU50" s="251"/>
      <c r="EV50" s="251"/>
      <c r="EW50" s="251"/>
      <c r="EX50" s="251"/>
      <c r="EY50" s="251"/>
      <c r="EZ50" s="251"/>
      <c r="FA50" s="251"/>
      <c r="FB50" s="251"/>
      <c r="FC50" s="251"/>
      <c r="FD50" s="251"/>
      <c r="FE50" s="251"/>
      <c r="FF50" s="251"/>
      <c r="FG50" s="251"/>
      <c r="FH50" s="251"/>
      <c r="FI50" s="251"/>
      <c r="FJ50" s="251"/>
      <c r="FK50" s="251"/>
      <c r="FL50" s="251"/>
      <c r="FM50" s="251"/>
      <c r="FN50" s="251"/>
      <c r="FO50" s="251"/>
      <c r="FP50" s="251"/>
      <c r="FQ50" s="251"/>
      <c r="FR50" s="251"/>
      <c r="FS50" s="251"/>
      <c r="FT50" s="251"/>
      <c r="FU50" s="251"/>
      <c r="FV50" s="251"/>
      <c r="FW50" s="251"/>
      <c r="FX50" s="251"/>
      <c r="FY50" s="251"/>
      <c r="FZ50" s="251"/>
      <c r="GA50" s="251"/>
      <c r="GB50" s="251"/>
      <c r="GC50" s="251"/>
      <c r="GD50" s="251"/>
      <c r="GE50" s="251"/>
      <c r="GF50" s="251"/>
      <c r="GG50" s="251"/>
      <c r="GH50" s="251"/>
      <c r="GI50" s="251"/>
      <c r="GJ50" s="251"/>
      <c r="GK50" s="251"/>
      <c r="GL50" s="251"/>
      <c r="GM50" s="251"/>
      <c r="GN50" s="251"/>
      <c r="GO50" s="251"/>
      <c r="GP50" s="251"/>
      <c r="GQ50" s="251"/>
      <c r="GR50" s="251"/>
      <c r="GS50" s="251"/>
      <c r="GT50" s="251"/>
      <c r="GU50" s="251"/>
      <c r="GV50" s="251"/>
      <c r="GW50" s="251"/>
      <c r="GX50" s="251"/>
      <c r="GY50" s="251"/>
      <c r="GZ50" s="251"/>
      <c r="HA50" s="251"/>
      <c r="HB50" s="251"/>
      <c r="HC50" s="251"/>
      <c r="HD50" s="251"/>
      <c r="HE50" s="251"/>
      <c r="HF50" s="251"/>
      <c r="HG50" s="251"/>
      <c r="HH50" s="251"/>
      <c r="HI50" s="251"/>
      <c r="HJ50" s="251"/>
      <c r="HK50" s="251"/>
      <c r="HL50" s="251"/>
      <c r="HM50" s="251"/>
      <c r="HN50" s="251"/>
      <c r="HO50" s="251"/>
      <c r="HP50" s="251"/>
      <c r="HQ50" s="251"/>
      <c r="HR50" s="251"/>
      <c r="HS50" s="251"/>
      <c r="HT50" s="251"/>
      <c r="HU50" s="251"/>
      <c r="HV50" s="251"/>
      <c r="HW50" s="251"/>
      <c r="HX50" s="251"/>
      <c r="HY50" s="251"/>
      <c r="HZ50" s="251"/>
      <c r="IA50" s="251"/>
      <c r="IB50" s="251"/>
      <c r="IC50" s="251"/>
      <c r="ID50" s="251"/>
      <c r="IE50" s="251"/>
      <c r="IF50" s="251"/>
      <c r="IG50" s="251"/>
      <c r="IH50" s="251"/>
      <c r="II50" s="251"/>
      <c r="IJ50" s="251"/>
      <c r="IK50" s="251"/>
      <c r="IL50" s="251"/>
      <c r="IM50" s="251"/>
      <c r="IN50" s="251"/>
      <c r="IO50" s="251"/>
      <c r="IP50" s="251"/>
      <c r="IQ50" s="251"/>
      <c r="IR50" s="251"/>
      <c r="IS50" s="251"/>
      <c r="IT50" s="251"/>
      <c r="IU50" s="251"/>
      <c r="IV50" s="251"/>
    </row>
    <row r="51" spans="1:256" s="2" customFormat="1" ht="12.75">
      <c r="A51" s="257"/>
      <c r="B51" s="257"/>
      <c r="C51" s="257"/>
      <c r="D51" s="257"/>
      <c r="E51" s="257"/>
      <c r="F51" s="257"/>
      <c r="G51" s="257"/>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1"/>
      <c r="DA51" s="251"/>
      <c r="DB51" s="251"/>
      <c r="DC51" s="251"/>
      <c r="DD51" s="251"/>
      <c r="DE51" s="251"/>
      <c r="DF51" s="251"/>
      <c r="DG51" s="251"/>
      <c r="DH51" s="251"/>
      <c r="DI51" s="251"/>
      <c r="DJ51" s="251"/>
      <c r="DK51" s="251"/>
      <c r="DL51" s="251"/>
      <c r="DM51" s="251"/>
      <c r="DN51" s="251"/>
      <c r="DO51" s="251"/>
      <c r="DP51" s="251"/>
      <c r="DQ51" s="251"/>
      <c r="DR51" s="251"/>
      <c r="DS51" s="251"/>
      <c r="DT51" s="251"/>
      <c r="DU51" s="251"/>
      <c r="DV51" s="251"/>
      <c r="DW51" s="251"/>
      <c r="DX51" s="251"/>
      <c r="DY51" s="251"/>
      <c r="DZ51" s="251"/>
      <c r="EA51" s="251"/>
      <c r="EB51" s="251"/>
      <c r="EC51" s="251"/>
      <c r="ED51" s="251"/>
      <c r="EE51" s="251"/>
      <c r="EF51" s="251"/>
      <c r="EG51" s="251"/>
      <c r="EH51" s="251"/>
      <c r="EI51" s="251"/>
      <c r="EJ51" s="251"/>
      <c r="EK51" s="251"/>
      <c r="EL51" s="251"/>
      <c r="EM51" s="251"/>
      <c r="EN51" s="251"/>
      <c r="EO51" s="251"/>
      <c r="EP51" s="251"/>
      <c r="EQ51" s="251"/>
      <c r="ER51" s="251"/>
      <c r="ES51" s="251"/>
      <c r="ET51" s="251"/>
      <c r="EU51" s="251"/>
      <c r="EV51" s="251"/>
      <c r="EW51" s="251"/>
      <c r="EX51" s="251"/>
      <c r="EY51" s="251"/>
      <c r="EZ51" s="251"/>
      <c r="FA51" s="251"/>
      <c r="FB51" s="251"/>
      <c r="FC51" s="251"/>
      <c r="FD51" s="251"/>
      <c r="FE51" s="251"/>
      <c r="FF51" s="251"/>
      <c r="FG51" s="251"/>
      <c r="FH51" s="251"/>
      <c r="FI51" s="251"/>
      <c r="FJ51" s="251"/>
      <c r="FK51" s="251"/>
      <c r="FL51" s="251"/>
      <c r="FM51" s="251"/>
      <c r="FN51" s="251"/>
      <c r="FO51" s="251"/>
      <c r="FP51" s="251"/>
      <c r="FQ51" s="251"/>
      <c r="FR51" s="251"/>
      <c r="FS51" s="251"/>
      <c r="FT51" s="251"/>
      <c r="FU51" s="251"/>
      <c r="FV51" s="251"/>
      <c r="FW51" s="251"/>
      <c r="FX51" s="251"/>
      <c r="FY51" s="251"/>
      <c r="FZ51" s="251"/>
      <c r="GA51" s="251"/>
      <c r="GB51" s="251"/>
      <c r="GC51" s="251"/>
      <c r="GD51" s="251"/>
      <c r="GE51" s="251"/>
      <c r="GF51" s="251"/>
      <c r="GG51" s="251"/>
      <c r="GH51" s="251"/>
      <c r="GI51" s="251"/>
      <c r="GJ51" s="251"/>
      <c r="GK51" s="251"/>
      <c r="GL51" s="251"/>
      <c r="GM51" s="251"/>
      <c r="GN51" s="251"/>
      <c r="GO51" s="251"/>
      <c r="GP51" s="251"/>
      <c r="GQ51" s="251"/>
      <c r="GR51" s="251"/>
      <c r="GS51" s="251"/>
      <c r="GT51" s="251"/>
      <c r="GU51" s="251"/>
      <c r="GV51" s="251"/>
      <c r="GW51" s="251"/>
      <c r="GX51" s="251"/>
      <c r="GY51" s="251"/>
      <c r="GZ51" s="251"/>
      <c r="HA51" s="251"/>
      <c r="HB51" s="251"/>
      <c r="HC51" s="251"/>
      <c r="HD51" s="251"/>
      <c r="HE51" s="251"/>
      <c r="HF51" s="251"/>
      <c r="HG51" s="251"/>
      <c r="HH51" s="251"/>
      <c r="HI51" s="251"/>
      <c r="HJ51" s="251"/>
      <c r="HK51" s="251"/>
      <c r="HL51" s="251"/>
      <c r="HM51" s="251"/>
      <c r="HN51" s="251"/>
      <c r="HO51" s="251"/>
      <c r="HP51" s="251"/>
      <c r="HQ51" s="251"/>
      <c r="HR51" s="251"/>
      <c r="HS51" s="251"/>
      <c r="HT51" s="251"/>
      <c r="HU51" s="251"/>
      <c r="HV51" s="251"/>
      <c r="HW51" s="251"/>
      <c r="HX51" s="251"/>
      <c r="HY51" s="251"/>
      <c r="HZ51" s="251"/>
      <c r="IA51" s="251"/>
      <c r="IB51" s="251"/>
      <c r="IC51" s="251"/>
      <c r="ID51" s="251"/>
      <c r="IE51" s="251"/>
      <c r="IF51" s="251"/>
      <c r="IG51" s="251"/>
      <c r="IH51" s="251"/>
      <c r="II51" s="251"/>
      <c r="IJ51" s="251"/>
      <c r="IK51" s="251"/>
      <c r="IL51" s="251"/>
      <c r="IM51" s="251"/>
      <c r="IN51" s="251"/>
      <c r="IO51" s="251"/>
      <c r="IP51" s="251"/>
      <c r="IQ51" s="251"/>
      <c r="IR51" s="251"/>
      <c r="IS51" s="251"/>
      <c r="IT51" s="251"/>
      <c r="IU51" s="251"/>
      <c r="IV51" s="251"/>
    </row>
    <row r="52" spans="1:7" ht="15.75">
      <c r="A52" s="78"/>
      <c r="B52" s="79"/>
      <c r="C52" s="79"/>
      <c r="D52" s="79"/>
      <c r="E52" s="79"/>
      <c r="F52" s="79"/>
      <c r="G52" s="79"/>
    </row>
    <row r="53" spans="1:7" ht="15">
      <c r="A53" s="79"/>
      <c r="B53" s="79"/>
      <c r="C53" s="79"/>
      <c r="D53" s="79"/>
      <c r="E53" s="79"/>
      <c r="F53" s="79"/>
      <c r="G53" s="79"/>
    </row>
    <row r="54" spans="1:7" ht="15">
      <c r="A54" s="79"/>
      <c r="B54" s="79"/>
      <c r="C54" s="79"/>
      <c r="D54" s="79"/>
      <c r="E54" s="79"/>
      <c r="F54" s="79"/>
      <c r="G54" s="79"/>
    </row>
    <row r="55" spans="1:7" ht="15">
      <c r="A55" s="257" t="s">
        <v>104</v>
      </c>
      <c r="B55" s="257"/>
      <c r="C55" s="257"/>
      <c r="D55" s="257"/>
      <c r="E55" s="257"/>
      <c r="F55" s="257"/>
      <c r="G55" s="257"/>
    </row>
    <row r="56" spans="1:7" ht="15">
      <c r="A56" s="257" t="s">
        <v>105</v>
      </c>
      <c r="B56" s="257"/>
      <c r="C56" s="257"/>
      <c r="D56" s="257"/>
      <c r="E56" s="257"/>
      <c r="F56" s="257"/>
      <c r="G56" s="257"/>
    </row>
    <row r="57" spans="1:7" ht="15">
      <c r="A57" s="79"/>
      <c r="B57" s="79"/>
      <c r="C57" s="79"/>
      <c r="D57" s="79"/>
      <c r="E57" s="79"/>
      <c r="F57" s="79"/>
      <c r="G57" s="79"/>
    </row>
    <row r="58" spans="1:7" ht="15">
      <c r="A58" s="79"/>
      <c r="B58" s="79"/>
      <c r="C58" s="79"/>
      <c r="D58" s="79"/>
      <c r="E58" s="79"/>
      <c r="F58" s="79"/>
      <c r="G58" s="79"/>
    </row>
    <row r="59" spans="1:7" ht="15">
      <c r="A59" s="79"/>
      <c r="B59" s="79"/>
      <c r="C59" s="79"/>
      <c r="D59" s="79"/>
      <c r="E59" s="79"/>
      <c r="F59" s="79"/>
      <c r="G59" s="79"/>
    </row>
    <row r="60" spans="1:7" ht="15">
      <c r="A60" s="79"/>
      <c r="B60" s="79"/>
      <c r="C60" s="79"/>
      <c r="D60" s="79"/>
      <c r="E60" s="79"/>
      <c r="F60" s="79"/>
      <c r="G60" s="79"/>
    </row>
    <row r="61" spans="1:7" ht="15.75">
      <c r="A61" s="78"/>
      <c r="B61" s="79"/>
      <c r="C61" s="79"/>
      <c r="D61" s="79"/>
      <c r="E61" s="79"/>
      <c r="F61" s="79"/>
      <c r="G61" s="79"/>
    </row>
    <row r="62" spans="1:7" ht="15.75">
      <c r="A62" s="78"/>
      <c r="B62" s="79"/>
      <c r="C62" s="79"/>
      <c r="D62" s="81" t="s">
        <v>106</v>
      </c>
      <c r="E62" s="79"/>
      <c r="F62" s="79"/>
      <c r="G62" s="79"/>
    </row>
    <row r="63" spans="1:7" ht="15.75">
      <c r="A63" s="78"/>
      <c r="B63" s="79"/>
      <c r="C63" s="79"/>
      <c r="D63" s="80" t="s">
        <v>107</v>
      </c>
      <c r="E63" s="79"/>
      <c r="F63" s="79"/>
      <c r="G63" s="79"/>
    </row>
    <row r="64" spans="1:7" ht="15.75">
      <c r="A64" s="78"/>
      <c r="B64" s="79"/>
      <c r="C64" s="79"/>
      <c r="D64" s="79"/>
      <c r="E64" s="79"/>
      <c r="F64" s="79"/>
      <c r="G64" s="79"/>
    </row>
    <row r="65" spans="1:7" ht="15.75">
      <c r="A65" s="78"/>
      <c r="B65" s="79"/>
      <c r="C65" s="79"/>
      <c r="D65" s="79"/>
      <c r="E65" s="79"/>
      <c r="F65" s="79"/>
      <c r="G65" s="79"/>
    </row>
    <row r="66" spans="1:7" ht="15.75">
      <c r="A66" s="78"/>
      <c r="B66" s="79"/>
      <c r="C66" s="79"/>
      <c r="D66" s="79"/>
      <c r="E66" s="79"/>
      <c r="F66" s="79"/>
      <c r="G66" s="79"/>
    </row>
    <row r="67" spans="1:7" ht="15.75">
      <c r="A67" s="78"/>
      <c r="B67" s="79"/>
      <c r="C67" s="79"/>
      <c r="D67" s="81" t="s">
        <v>108</v>
      </c>
      <c r="E67" s="79"/>
      <c r="F67" s="79"/>
      <c r="G67" s="79"/>
    </row>
    <row r="68" spans="1:7" ht="15.75">
      <c r="A68" s="78"/>
      <c r="B68" s="79"/>
      <c r="C68" s="79"/>
      <c r="D68" s="79"/>
      <c r="E68" s="79"/>
      <c r="F68" s="79"/>
      <c r="G68" s="79"/>
    </row>
    <row r="69" spans="1:7" ht="15.75">
      <c r="A69" s="78"/>
      <c r="B69" s="79"/>
      <c r="C69" s="79"/>
      <c r="D69" s="79"/>
      <c r="E69" s="79"/>
      <c r="F69" s="79"/>
      <c r="G69" s="79"/>
    </row>
    <row r="70" spans="1:7" ht="15.75">
      <c r="A70" s="78"/>
      <c r="B70" s="79"/>
      <c r="C70" s="79"/>
      <c r="D70" s="79"/>
      <c r="E70" s="79"/>
      <c r="F70" s="79"/>
      <c r="G70" s="79"/>
    </row>
    <row r="71" spans="1:7" ht="15.75">
      <c r="A71" s="78"/>
      <c r="B71" s="79"/>
      <c r="C71" s="79"/>
      <c r="D71" s="79"/>
      <c r="E71" s="79"/>
      <c r="F71" s="79"/>
      <c r="G71" s="79"/>
    </row>
    <row r="72" spans="1:7" ht="15.75">
      <c r="A72" s="78"/>
      <c r="B72" s="79"/>
      <c r="C72" s="79"/>
      <c r="D72" s="79"/>
      <c r="E72" s="79"/>
      <c r="F72" s="79"/>
      <c r="G72" s="79"/>
    </row>
    <row r="73" spans="1:7" ht="15.75">
      <c r="A73" s="78"/>
      <c r="B73" s="79"/>
      <c r="C73" s="79"/>
      <c r="D73" s="79"/>
      <c r="E73" s="79"/>
      <c r="F73" s="79"/>
      <c r="G73" s="79"/>
    </row>
    <row r="74" spans="1:7" ht="15.75">
      <c r="A74" s="78"/>
      <c r="B74" s="79"/>
      <c r="C74" s="79"/>
      <c r="D74" s="79"/>
      <c r="E74" s="79"/>
      <c r="F74" s="79"/>
      <c r="G74" s="79"/>
    </row>
    <row r="75" spans="1:7" ht="15.75">
      <c r="A75" s="78"/>
      <c r="B75" s="79"/>
      <c r="C75" s="79"/>
      <c r="D75" s="79"/>
      <c r="E75" s="79"/>
      <c r="F75" s="79"/>
      <c r="G75" s="79"/>
    </row>
    <row r="76" spans="1:7" ht="15.75">
      <c r="A76" s="78"/>
      <c r="B76" s="79"/>
      <c r="C76" s="79"/>
      <c r="D76" s="79"/>
      <c r="E76" s="79"/>
      <c r="F76" s="79"/>
      <c r="G76" s="79"/>
    </row>
    <row r="77" spans="1:7" ht="15.75">
      <c r="A77" s="78"/>
      <c r="B77" s="79"/>
      <c r="C77" s="79"/>
      <c r="D77" s="79"/>
      <c r="E77" s="79"/>
      <c r="F77" s="79"/>
      <c r="G77" s="79"/>
    </row>
    <row r="78" spans="1:7" ht="15">
      <c r="A78" s="82"/>
      <c r="B78" s="82"/>
      <c r="C78" s="79"/>
      <c r="D78" s="79"/>
      <c r="E78" s="79"/>
      <c r="F78" s="79"/>
      <c r="G78" s="79"/>
    </row>
    <row r="79" spans="1:7" ht="10.5" customHeight="1">
      <c r="A79" s="83" t="s">
        <v>144</v>
      </c>
      <c r="B79" s="77"/>
      <c r="C79" s="79"/>
      <c r="D79" s="79"/>
      <c r="E79" s="79"/>
      <c r="F79" s="79"/>
      <c r="G79" s="79"/>
    </row>
    <row r="80" spans="1:7" ht="10.5" customHeight="1">
      <c r="A80" s="83" t="s">
        <v>109</v>
      </c>
      <c r="B80" s="77"/>
      <c r="C80" s="79"/>
      <c r="D80" s="79"/>
      <c r="E80" s="79"/>
      <c r="F80" s="79"/>
      <c r="G80" s="79"/>
    </row>
    <row r="81" spans="1:7" ht="10.5" customHeight="1">
      <c r="A81" s="83" t="s">
        <v>110</v>
      </c>
      <c r="B81" s="77"/>
      <c r="C81" s="84"/>
      <c r="D81" s="85"/>
      <c r="E81" s="79"/>
      <c r="F81" s="79"/>
      <c r="G81" s="79"/>
    </row>
    <row r="82" spans="1:7" ht="10.5" customHeight="1">
      <c r="A82" s="86" t="s">
        <v>111</v>
      </c>
      <c r="B82" s="87"/>
      <c r="C82" s="79"/>
      <c r="D82" s="79"/>
      <c r="E82" s="79"/>
      <c r="F82" s="79"/>
      <c r="G82" s="79"/>
    </row>
    <row r="83" spans="1:7" ht="15">
      <c r="A83" s="77"/>
      <c r="B83" s="77"/>
      <c r="C83" s="79"/>
      <c r="D83" s="79"/>
      <c r="E83" s="79"/>
      <c r="F83" s="79"/>
      <c r="G83" s="79"/>
    </row>
  </sheetData>
  <sheetProtection/>
  <mergeCells count="156">
    <mergeCell ref="IL51:IR51"/>
    <mergeCell ref="IS51:IV51"/>
    <mergeCell ref="A55:G55"/>
    <mergeCell ref="A56:G56"/>
    <mergeCell ref="GV51:HB51"/>
    <mergeCell ref="HC51:HI51"/>
    <mergeCell ref="HJ51:HP51"/>
    <mergeCell ref="HQ51:HW51"/>
    <mergeCell ref="HX51:ID51"/>
    <mergeCell ref="EY51:FE51"/>
    <mergeCell ref="IE51:IK51"/>
    <mergeCell ref="FF51:FL51"/>
    <mergeCell ref="FM51:FS51"/>
    <mergeCell ref="FT51:FZ51"/>
    <mergeCell ref="GA51:GG51"/>
    <mergeCell ref="GH51:GN51"/>
    <mergeCell ref="GO51:GU51"/>
    <mergeCell ref="ER51:EX51"/>
    <mergeCell ref="A51:G51"/>
    <mergeCell ref="H51:N51"/>
    <mergeCell ref="O51:U51"/>
    <mergeCell ref="V51:AB51"/>
    <mergeCell ref="AC51:AI51"/>
    <mergeCell ref="B13:G13"/>
    <mergeCell ref="CN51:CT51"/>
    <mergeCell ref="CU51:DA51"/>
    <mergeCell ref="DB51:DH51"/>
    <mergeCell ref="DI51:DO51"/>
    <mergeCell ref="DP51:DV51"/>
    <mergeCell ref="DW51:EC51"/>
    <mergeCell ref="ED51:EJ51"/>
    <mergeCell ref="EK51:EQ51"/>
    <mergeCell ref="AQ50:AW50"/>
    <mergeCell ref="AX50:BD50"/>
    <mergeCell ref="BZ49:CF49"/>
    <mergeCell ref="CG49:CM49"/>
    <mergeCell ref="CN49:CT49"/>
    <mergeCell ref="A49:G49"/>
    <mergeCell ref="H49:N49"/>
    <mergeCell ref="O49:U49"/>
    <mergeCell ref="V49:AB49"/>
    <mergeCell ref="AC49:AI49"/>
    <mergeCell ref="BL47:BR47"/>
    <mergeCell ref="BS47:BY47"/>
    <mergeCell ref="BZ47:CF47"/>
    <mergeCell ref="CG47:CM47"/>
    <mergeCell ref="CN47:CT47"/>
    <mergeCell ref="GA50:GG50"/>
    <mergeCell ref="GH50:GN50"/>
    <mergeCell ref="GO50:GU50"/>
    <mergeCell ref="GV50:HB50"/>
    <mergeCell ref="AJ51:AP51"/>
    <mergeCell ref="AQ51:AW51"/>
    <mergeCell ref="AX51:BD51"/>
    <mergeCell ref="BE51:BK51"/>
    <mergeCell ref="BL51:BR51"/>
    <mergeCell ref="BS51:BY51"/>
    <mergeCell ref="BZ51:CF51"/>
    <mergeCell ref="CG51:CM51"/>
    <mergeCell ref="BZ50:CF50"/>
    <mergeCell ref="CG50:CM50"/>
    <mergeCell ref="CN50:CT50"/>
    <mergeCell ref="EY50:FE50"/>
    <mergeCell ref="FF50:FL50"/>
    <mergeCell ref="FM50:FS50"/>
    <mergeCell ref="FT50:FZ50"/>
    <mergeCell ref="DI50:DO50"/>
    <mergeCell ref="DP50:DV50"/>
    <mergeCell ref="DW50:EC50"/>
    <mergeCell ref="ED50:EJ50"/>
    <mergeCell ref="EK50:EQ50"/>
    <mergeCell ref="ER50:EX50"/>
    <mergeCell ref="A50:G50"/>
    <mergeCell ref="H50:N50"/>
    <mergeCell ref="O50:U50"/>
    <mergeCell ref="V50:AB50"/>
    <mergeCell ref="AC50:AI50"/>
    <mergeCell ref="AJ50:AP50"/>
    <mergeCell ref="BE50:BK50"/>
    <mergeCell ref="BL50:BR50"/>
    <mergeCell ref="BS50:BY50"/>
    <mergeCell ref="CU50:DA50"/>
    <mergeCell ref="DB50:DH50"/>
    <mergeCell ref="IL49:IR49"/>
    <mergeCell ref="IS49:IV49"/>
    <mergeCell ref="IS50:IV50"/>
    <mergeCell ref="HQ50:HW50"/>
    <mergeCell ref="HX50:ID50"/>
    <mergeCell ref="IE50:IK50"/>
    <mergeCell ref="IL50:IR50"/>
    <mergeCell ref="HC50:HI50"/>
    <mergeCell ref="HJ50:HP50"/>
    <mergeCell ref="HX49:ID49"/>
    <mergeCell ref="IE49:IK49"/>
    <mergeCell ref="HQ49:HW49"/>
    <mergeCell ref="AJ49:AP49"/>
    <mergeCell ref="AQ49:AW49"/>
    <mergeCell ref="AX49:BD49"/>
    <mergeCell ref="BE49:BK49"/>
    <mergeCell ref="BL49:BR49"/>
    <mergeCell ref="BS49:BY49"/>
    <mergeCell ref="GV49:HB49"/>
    <mergeCell ref="HC49:HI49"/>
    <mergeCell ref="HJ49:HP49"/>
    <mergeCell ref="ED49:EJ49"/>
    <mergeCell ref="EK49:EQ49"/>
    <mergeCell ref="ER49:EX49"/>
    <mergeCell ref="EY49:FE49"/>
    <mergeCell ref="DB49:DH49"/>
    <mergeCell ref="DI49:DO49"/>
    <mergeCell ref="CU49:DA49"/>
    <mergeCell ref="DP49:DV49"/>
    <mergeCell ref="DW49:EC49"/>
    <mergeCell ref="FF49:FL49"/>
    <mergeCell ref="FM49:FS49"/>
    <mergeCell ref="FT49:FZ49"/>
    <mergeCell ref="GA49:GG49"/>
    <mergeCell ref="GH49:GN49"/>
    <mergeCell ref="GO49:GU49"/>
    <mergeCell ref="GV47:HB47"/>
    <mergeCell ref="HQ47:HW47"/>
    <mergeCell ref="HJ47:HP47"/>
    <mergeCell ref="EK47:EQ47"/>
    <mergeCell ref="ER47:EX47"/>
    <mergeCell ref="EY47:FE47"/>
    <mergeCell ref="FF47:FL47"/>
    <mergeCell ref="FM47:FS47"/>
    <mergeCell ref="FT47:FZ47"/>
    <mergeCell ref="HC47:HI47"/>
    <mergeCell ref="GA47:GG47"/>
    <mergeCell ref="GH47:GN47"/>
    <mergeCell ref="GO47:GU47"/>
    <mergeCell ref="IL47:IR47"/>
    <mergeCell ref="IS47:IV47"/>
    <mergeCell ref="IE47:IK47"/>
    <mergeCell ref="DB47:DH47"/>
    <mergeCell ref="DI47:DO47"/>
    <mergeCell ref="DP47:DV47"/>
    <mergeCell ref="DW47:EC47"/>
    <mergeCell ref="C14:G14"/>
    <mergeCell ref="O47:U47"/>
    <mergeCell ref="V47:AB47"/>
    <mergeCell ref="AC47:AI47"/>
    <mergeCell ref="AJ47:AP47"/>
    <mergeCell ref="C15:F15"/>
    <mergeCell ref="D39:E39"/>
    <mergeCell ref="AQ47:AW47"/>
    <mergeCell ref="AX47:BD47"/>
    <mergeCell ref="A44:G44"/>
    <mergeCell ref="A45:G45"/>
    <mergeCell ref="A47:G47"/>
    <mergeCell ref="H47:N47"/>
    <mergeCell ref="CU47:DA47"/>
    <mergeCell ref="HX47:ID47"/>
    <mergeCell ref="ED47:EJ47"/>
    <mergeCell ref="BE47:BK47"/>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85"/>
  <sheetViews>
    <sheetView zoomScalePageLayoutView="0" workbookViewId="0" topLeftCell="A28">
      <selection activeCell="G53" sqref="G53"/>
    </sheetView>
  </sheetViews>
  <sheetFormatPr defaultColWidth="11.421875" defaultRowHeight="15"/>
  <cols>
    <col min="1" max="1" width="20.28125" style="5" customWidth="1"/>
    <col min="2" max="2" width="7.421875" style="5" bestFit="1" customWidth="1"/>
    <col min="3" max="3" width="7.57421875" style="5" bestFit="1" customWidth="1"/>
    <col min="4" max="4" width="8.57421875" style="5" bestFit="1" customWidth="1"/>
    <col min="5" max="5" width="11.421875" style="5" customWidth="1"/>
    <col min="6" max="6" width="6.7109375" style="5" bestFit="1" customWidth="1"/>
    <col min="7" max="7" width="11.421875" style="5" customWidth="1"/>
    <col min="8" max="8" width="16.140625" style="5" customWidth="1"/>
    <col min="9" max="9" width="11.421875" style="5" customWidth="1"/>
    <col min="10" max="10" width="15.7109375" style="5" customWidth="1"/>
    <col min="11" max="11" width="11.421875" style="5" customWidth="1"/>
    <col min="12" max="12" width="13.140625" style="5" customWidth="1"/>
    <col min="13" max="16384" width="11.421875" style="5" customWidth="1"/>
  </cols>
  <sheetData>
    <row r="1" spans="1:13" ht="12.75">
      <c r="A1" s="311" t="s">
        <v>250</v>
      </c>
      <c r="B1" s="312"/>
      <c r="C1" s="312"/>
      <c r="D1" s="312"/>
      <c r="E1" s="312"/>
      <c r="F1" s="312"/>
      <c r="G1" s="312"/>
      <c r="H1" s="312"/>
      <c r="I1" s="312"/>
      <c r="J1" s="312"/>
      <c r="K1" s="312"/>
      <c r="L1" s="312"/>
      <c r="M1" s="312"/>
    </row>
    <row r="2" spans="1:13" s="14" customFormat="1" ht="12.75">
      <c r="A2" s="311" t="s">
        <v>174</v>
      </c>
      <c r="B2" s="311"/>
      <c r="C2" s="311"/>
      <c r="D2" s="311"/>
      <c r="E2" s="311"/>
      <c r="F2" s="311"/>
      <c r="G2" s="311"/>
      <c r="H2" s="311"/>
      <c r="I2" s="311"/>
      <c r="J2" s="311"/>
      <c r="K2" s="311"/>
      <c r="L2" s="311"/>
      <c r="M2" s="311"/>
    </row>
    <row r="3" spans="1:13" ht="12.75">
      <c r="A3" s="311" t="s">
        <v>248</v>
      </c>
      <c r="B3" s="312"/>
      <c r="C3" s="312"/>
      <c r="D3" s="312"/>
      <c r="E3" s="312"/>
      <c r="F3" s="312"/>
      <c r="G3" s="312"/>
      <c r="H3" s="312"/>
      <c r="I3" s="312"/>
      <c r="J3" s="312"/>
      <c r="K3" s="312"/>
      <c r="L3" s="312"/>
      <c r="M3" s="312"/>
    </row>
    <row r="4" spans="1:13" s="14" customFormat="1" ht="12.75">
      <c r="A4" s="278" t="s">
        <v>93</v>
      </c>
      <c r="B4" s="278"/>
      <c r="C4" s="278"/>
      <c r="D4" s="278"/>
      <c r="E4" s="278"/>
      <c r="F4" s="278"/>
      <c r="G4" s="278"/>
      <c r="H4" s="278"/>
      <c r="I4" s="278"/>
      <c r="J4" s="278"/>
      <c r="K4" s="278"/>
      <c r="L4" s="278"/>
      <c r="M4" s="278"/>
    </row>
    <row r="5" spans="1:13" ht="12.75">
      <c r="A5" s="35"/>
      <c r="B5" s="35"/>
      <c r="C5" s="35"/>
      <c r="D5" s="35"/>
      <c r="E5" s="35"/>
      <c r="F5" s="35"/>
      <c r="G5" s="35"/>
      <c r="H5" s="35"/>
      <c r="I5" s="35"/>
      <c r="J5" s="35"/>
      <c r="K5" s="35"/>
      <c r="L5" s="35"/>
      <c r="M5" s="35"/>
    </row>
    <row r="6" spans="1:13" s="14" customFormat="1" ht="22.5" customHeight="1">
      <c r="A6" s="16" t="s">
        <v>64</v>
      </c>
      <c r="B6" s="16" t="s">
        <v>175</v>
      </c>
      <c r="C6" s="16" t="s">
        <v>37</v>
      </c>
      <c r="D6" s="16" t="s">
        <v>176</v>
      </c>
      <c r="E6" s="16" t="s">
        <v>44</v>
      </c>
      <c r="F6" s="16" t="s">
        <v>177</v>
      </c>
      <c r="G6" s="16" t="s">
        <v>53</v>
      </c>
      <c r="H6" s="16" t="s">
        <v>46</v>
      </c>
      <c r="I6" s="16" t="s">
        <v>102</v>
      </c>
      <c r="J6" s="16" t="s">
        <v>178</v>
      </c>
      <c r="K6" s="16" t="s">
        <v>62</v>
      </c>
      <c r="L6" s="16" t="s">
        <v>47</v>
      </c>
      <c r="M6" s="16" t="s">
        <v>49</v>
      </c>
    </row>
    <row r="7" spans="1:13" ht="12.75">
      <c r="A7" s="73" t="s">
        <v>65</v>
      </c>
      <c r="B7" s="74" t="s">
        <v>66</v>
      </c>
      <c r="C7" s="74">
        <v>57.63</v>
      </c>
      <c r="D7" s="74">
        <v>158.55</v>
      </c>
      <c r="E7" s="74">
        <v>101.13</v>
      </c>
      <c r="F7" s="74">
        <v>109.07</v>
      </c>
      <c r="G7" s="74">
        <v>349.04</v>
      </c>
      <c r="H7" s="74">
        <v>77.82</v>
      </c>
      <c r="I7" s="74">
        <v>104.83</v>
      </c>
      <c r="J7" s="74">
        <v>141.38</v>
      </c>
      <c r="K7" s="74">
        <v>1149.41</v>
      </c>
      <c r="L7" s="74">
        <v>118.8</v>
      </c>
      <c r="M7" s="74">
        <v>154.25</v>
      </c>
    </row>
    <row r="8" spans="1:13" ht="12.75">
      <c r="A8" s="73" t="s">
        <v>67</v>
      </c>
      <c r="B8" s="74" t="s">
        <v>66</v>
      </c>
      <c r="C8" s="74">
        <v>66.38</v>
      </c>
      <c r="D8" s="74">
        <v>202.78</v>
      </c>
      <c r="E8" s="74">
        <v>78.74</v>
      </c>
      <c r="F8" s="74">
        <v>103.34</v>
      </c>
      <c r="G8" s="74">
        <v>326.93</v>
      </c>
      <c r="H8" s="74">
        <v>90.34</v>
      </c>
      <c r="I8" s="74">
        <v>113.27</v>
      </c>
      <c r="J8" s="74">
        <v>198.98</v>
      </c>
      <c r="K8" s="74">
        <v>1076.82</v>
      </c>
      <c r="L8" s="74">
        <v>125.35</v>
      </c>
      <c r="M8" s="74">
        <v>148.65</v>
      </c>
    </row>
    <row r="9" spans="1:13" ht="12.75">
      <c r="A9" s="73" t="s">
        <v>68</v>
      </c>
      <c r="B9" s="74" t="s">
        <v>66</v>
      </c>
      <c r="C9" s="74" t="s">
        <v>66</v>
      </c>
      <c r="D9" s="74">
        <v>253.43</v>
      </c>
      <c r="E9" s="74">
        <v>66.35</v>
      </c>
      <c r="F9" s="74">
        <v>82.56</v>
      </c>
      <c r="G9" s="74">
        <v>252.02</v>
      </c>
      <c r="H9" s="74">
        <v>88.89</v>
      </c>
      <c r="I9" s="74">
        <v>127.62</v>
      </c>
      <c r="J9" s="74" t="s">
        <v>66</v>
      </c>
      <c r="K9" s="74">
        <v>1042.02</v>
      </c>
      <c r="L9" s="74">
        <v>137.37</v>
      </c>
      <c r="M9" s="74">
        <v>167.77</v>
      </c>
    </row>
    <row r="10" spans="1:13" ht="12.75">
      <c r="A10" s="73" t="s">
        <v>69</v>
      </c>
      <c r="B10" s="74" t="s">
        <v>66</v>
      </c>
      <c r="C10" s="74" t="s">
        <v>66</v>
      </c>
      <c r="D10" s="74" t="s">
        <v>66</v>
      </c>
      <c r="E10" s="74">
        <v>75.36</v>
      </c>
      <c r="F10" s="74">
        <v>42.68</v>
      </c>
      <c r="G10" s="74">
        <v>196.92</v>
      </c>
      <c r="H10" s="74">
        <v>86.7</v>
      </c>
      <c r="I10" s="74">
        <v>108.55</v>
      </c>
      <c r="J10" s="74" t="s">
        <v>66</v>
      </c>
      <c r="K10" s="74">
        <v>666.1</v>
      </c>
      <c r="L10" s="74">
        <v>162.11</v>
      </c>
      <c r="M10" s="74">
        <v>291.95</v>
      </c>
    </row>
    <row r="11" spans="1:13" ht="12.75">
      <c r="A11" s="73" t="s">
        <v>70</v>
      </c>
      <c r="B11" s="74" t="s">
        <v>66</v>
      </c>
      <c r="C11" s="74" t="s">
        <v>66</v>
      </c>
      <c r="D11" s="74" t="s">
        <v>66</v>
      </c>
      <c r="E11" s="74">
        <v>73.87</v>
      </c>
      <c r="F11" s="74">
        <v>35.84</v>
      </c>
      <c r="G11" s="74">
        <v>174.66</v>
      </c>
      <c r="H11" s="74">
        <v>92.8</v>
      </c>
      <c r="I11" s="74">
        <v>100.04</v>
      </c>
      <c r="J11" s="74" t="s">
        <v>66</v>
      </c>
      <c r="K11" s="74">
        <v>506.42</v>
      </c>
      <c r="L11" s="74">
        <v>180.55</v>
      </c>
      <c r="M11" s="74">
        <v>456.12</v>
      </c>
    </row>
    <row r="12" spans="1:13" ht="12.75">
      <c r="A12" s="73" t="s">
        <v>71</v>
      </c>
      <c r="B12" s="74" t="s">
        <v>66</v>
      </c>
      <c r="C12" s="74" t="s">
        <v>66</v>
      </c>
      <c r="D12" s="74" t="s">
        <v>66</v>
      </c>
      <c r="E12" s="74">
        <v>82.8</v>
      </c>
      <c r="F12" s="74">
        <v>34.25</v>
      </c>
      <c r="G12" s="74">
        <v>242.38</v>
      </c>
      <c r="H12" s="74">
        <v>101.93</v>
      </c>
      <c r="I12" s="74">
        <v>77.08</v>
      </c>
      <c r="J12" s="74" t="s">
        <v>66</v>
      </c>
      <c r="K12" s="74">
        <v>397.35</v>
      </c>
      <c r="L12" s="74">
        <v>185.12</v>
      </c>
      <c r="M12" s="74">
        <v>974.39</v>
      </c>
    </row>
    <row r="13" spans="1:13" ht="12.75">
      <c r="A13" s="73" t="s">
        <v>72</v>
      </c>
      <c r="B13" s="74" t="s">
        <v>66</v>
      </c>
      <c r="C13" s="74" t="s">
        <v>66</v>
      </c>
      <c r="D13" s="74" t="s">
        <v>66</v>
      </c>
      <c r="E13" s="74">
        <v>97.85</v>
      </c>
      <c r="F13" s="74">
        <v>37.11</v>
      </c>
      <c r="G13" s="74">
        <v>284.31</v>
      </c>
      <c r="H13" s="74">
        <v>111.89</v>
      </c>
      <c r="I13" s="74">
        <v>82.14</v>
      </c>
      <c r="J13" s="74" t="s">
        <v>66</v>
      </c>
      <c r="K13" s="74">
        <v>432.09</v>
      </c>
      <c r="L13" s="74">
        <v>208.58</v>
      </c>
      <c r="M13" s="74" t="s">
        <v>66</v>
      </c>
    </row>
    <row r="14" spans="1:13" ht="12.75">
      <c r="A14" s="73" t="s">
        <v>73</v>
      </c>
      <c r="B14" s="74">
        <v>1680.67</v>
      </c>
      <c r="C14" s="74" t="s">
        <v>66</v>
      </c>
      <c r="D14" s="74">
        <v>728.46</v>
      </c>
      <c r="E14" s="74">
        <v>118.29</v>
      </c>
      <c r="F14" s="74">
        <v>41.76</v>
      </c>
      <c r="G14" s="74">
        <v>252.62</v>
      </c>
      <c r="H14" s="74">
        <v>169.22</v>
      </c>
      <c r="I14" s="74">
        <v>142.1</v>
      </c>
      <c r="J14" s="74" t="s">
        <v>66</v>
      </c>
      <c r="K14" s="74">
        <v>388.1</v>
      </c>
      <c r="L14" s="74">
        <v>247.3</v>
      </c>
      <c r="M14" s="74" t="s">
        <v>66</v>
      </c>
    </row>
    <row r="15" spans="1:13" ht="12.75">
      <c r="A15" s="73" t="s">
        <v>74</v>
      </c>
      <c r="B15" s="74">
        <v>882.72</v>
      </c>
      <c r="C15" s="74">
        <v>186.74</v>
      </c>
      <c r="D15" s="74">
        <v>366.01</v>
      </c>
      <c r="E15" s="74">
        <v>161.04</v>
      </c>
      <c r="F15" s="74">
        <v>56.62</v>
      </c>
      <c r="G15" s="74">
        <v>375.3</v>
      </c>
      <c r="H15" s="74">
        <v>214.24</v>
      </c>
      <c r="I15" s="74">
        <v>249.44</v>
      </c>
      <c r="J15" s="74">
        <v>370.23</v>
      </c>
      <c r="K15" s="74">
        <v>328.17</v>
      </c>
      <c r="L15" s="74">
        <v>349.29</v>
      </c>
      <c r="M15" s="74">
        <v>504.2</v>
      </c>
    </row>
    <row r="16" spans="1:13" ht="12.75">
      <c r="A16" s="73" t="s">
        <v>75</v>
      </c>
      <c r="B16" s="74">
        <v>563.51</v>
      </c>
      <c r="C16" s="74">
        <v>228.41</v>
      </c>
      <c r="D16" s="74">
        <v>265.33</v>
      </c>
      <c r="E16" s="74">
        <v>187.34</v>
      </c>
      <c r="F16" s="74">
        <v>111.93</v>
      </c>
      <c r="G16" s="74" t="s">
        <v>66</v>
      </c>
      <c r="H16" s="74">
        <v>291.88</v>
      </c>
      <c r="I16" s="74">
        <v>361.85</v>
      </c>
      <c r="J16" s="74">
        <v>282.46</v>
      </c>
      <c r="K16" s="74">
        <v>311.49</v>
      </c>
      <c r="L16" s="74">
        <v>368.63</v>
      </c>
      <c r="M16" s="74">
        <v>474.28</v>
      </c>
    </row>
    <row r="17" spans="1:13" ht="12.75">
      <c r="A17" s="73" t="s">
        <v>76</v>
      </c>
      <c r="B17" s="74">
        <v>749.31</v>
      </c>
      <c r="C17" s="74">
        <v>109.98</v>
      </c>
      <c r="D17" s="74">
        <v>164.01</v>
      </c>
      <c r="E17" s="74">
        <v>280.7</v>
      </c>
      <c r="F17" s="74">
        <v>189.43</v>
      </c>
      <c r="G17" s="74" t="s">
        <v>66</v>
      </c>
      <c r="H17" s="74">
        <v>207.16</v>
      </c>
      <c r="I17" s="74">
        <v>393.75</v>
      </c>
      <c r="J17" s="74">
        <v>220.52</v>
      </c>
      <c r="K17" s="74">
        <v>320.57</v>
      </c>
      <c r="L17" s="74">
        <v>195.78</v>
      </c>
      <c r="M17" s="74">
        <v>361.32</v>
      </c>
    </row>
    <row r="18" spans="1:13" ht="12.75">
      <c r="A18" s="73" t="s">
        <v>77</v>
      </c>
      <c r="B18" s="74">
        <v>791.68</v>
      </c>
      <c r="C18" s="74">
        <v>80.31</v>
      </c>
      <c r="D18" s="74">
        <v>141.27</v>
      </c>
      <c r="E18" s="74" t="s">
        <v>66</v>
      </c>
      <c r="F18" s="74">
        <v>286.92</v>
      </c>
      <c r="G18" s="74" t="s">
        <v>66</v>
      </c>
      <c r="H18" s="74">
        <v>118.29</v>
      </c>
      <c r="I18" s="74">
        <v>401.51</v>
      </c>
      <c r="J18" s="74">
        <v>208.24</v>
      </c>
      <c r="K18" s="74">
        <v>345</v>
      </c>
      <c r="L18" s="74">
        <v>128.36</v>
      </c>
      <c r="M18" s="74">
        <v>286.53</v>
      </c>
    </row>
    <row r="19" spans="1:13" ht="12.75">
      <c r="A19" s="73" t="s">
        <v>78</v>
      </c>
      <c r="B19" s="74" t="s">
        <v>66</v>
      </c>
      <c r="C19" s="74">
        <v>73.15</v>
      </c>
      <c r="D19" s="74">
        <v>182.05</v>
      </c>
      <c r="E19" s="74">
        <v>64.76</v>
      </c>
      <c r="F19" s="74">
        <v>442.66</v>
      </c>
      <c r="G19" s="74">
        <v>360.5</v>
      </c>
      <c r="H19" s="74">
        <v>90.63</v>
      </c>
      <c r="I19" s="74">
        <v>438.29</v>
      </c>
      <c r="J19" s="74">
        <v>196.35</v>
      </c>
      <c r="K19" s="74">
        <v>453.06</v>
      </c>
      <c r="L19" s="74">
        <v>127.18</v>
      </c>
      <c r="M19" s="74">
        <v>247.16</v>
      </c>
    </row>
    <row r="20" spans="1:13" ht="12.75">
      <c r="A20" s="73" t="s">
        <v>79</v>
      </c>
      <c r="B20" s="74" t="s">
        <v>66</v>
      </c>
      <c r="C20" s="74">
        <v>91.47</v>
      </c>
      <c r="D20" s="74">
        <v>241.99</v>
      </c>
      <c r="E20" s="74">
        <v>86.73</v>
      </c>
      <c r="F20" s="74">
        <v>368.67</v>
      </c>
      <c r="G20" s="74">
        <v>499.47</v>
      </c>
      <c r="H20" s="74">
        <v>86.02</v>
      </c>
      <c r="I20" s="74">
        <v>425.87</v>
      </c>
      <c r="J20" s="74">
        <v>273.12</v>
      </c>
      <c r="K20" s="74">
        <v>435.7</v>
      </c>
      <c r="L20" s="74">
        <v>132.98</v>
      </c>
      <c r="M20" s="74">
        <v>228.99</v>
      </c>
    </row>
    <row r="21" spans="1:13" ht="12.75">
      <c r="A21" s="73" t="s">
        <v>80</v>
      </c>
      <c r="B21" s="74" t="s">
        <v>66</v>
      </c>
      <c r="C21" s="74">
        <v>94.55</v>
      </c>
      <c r="D21" s="74" t="s">
        <v>66</v>
      </c>
      <c r="E21" s="74">
        <v>75.53</v>
      </c>
      <c r="F21" s="74">
        <v>240.29</v>
      </c>
      <c r="G21" s="74">
        <v>392.13</v>
      </c>
      <c r="H21" s="74">
        <v>80.15</v>
      </c>
      <c r="I21" s="74">
        <v>237.33</v>
      </c>
      <c r="J21" s="74" t="s">
        <v>66</v>
      </c>
      <c r="K21" s="74">
        <v>396.12</v>
      </c>
      <c r="L21" s="74">
        <v>146.2</v>
      </c>
      <c r="M21" s="74">
        <v>277.91</v>
      </c>
    </row>
    <row r="22" spans="1:13" ht="12.75">
      <c r="A22" s="73" t="s">
        <v>81</v>
      </c>
      <c r="B22" s="74" t="s">
        <v>66</v>
      </c>
      <c r="C22" s="74" t="s">
        <v>66</v>
      </c>
      <c r="D22" s="74" t="s">
        <v>66</v>
      </c>
      <c r="E22" s="74">
        <v>75.52</v>
      </c>
      <c r="F22" s="74">
        <v>122.84</v>
      </c>
      <c r="G22" s="74">
        <v>291.85</v>
      </c>
      <c r="H22" s="74">
        <v>89.73</v>
      </c>
      <c r="I22" s="74">
        <v>155.42</v>
      </c>
      <c r="J22" s="74" t="s">
        <v>66</v>
      </c>
      <c r="K22" s="74">
        <v>470.06</v>
      </c>
      <c r="L22" s="74">
        <v>166.81</v>
      </c>
      <c r="M22" s="74">
        <v>354.46</v>
      </c>
    </row>
    <row r="23" spans="1:13" ht="12.75">
      <c r="A23" s="73" t="s">
        <v>82</v>
      </c>
      <c r="B23" s="74" t="s">
        <v>66</v>
      </c>
      <c r="C23" s="74" t="s">
        <v>66</v>
      </c>
      <c r="D23" s="74" t="s">
        <v>66</v>
      </c>
      <c r="E23" s="74">
        <v>85.67</v>
      </c>
      <c r="F23" s="74">
        <v>78.85</v>
      </c>
      <c r="G23" s="74">
        <v>186.43</v>
      </c>
      <c r="H23" s="74">
        <v>89.94</v>
      </c>
      <c r="I23" s="74">
        <v>109.87</v>
      </c>
      <c r="J23" s="74" t="s">
        <v>66</v>
      </c>
      <c r="K23" s="74">
        <v>743.35</v>
      </c>
      <c r="L23" s="74">
        <v>171.68</v>
      </c>
      <c r="M23" s="74">
        <v>416.83</v>
      </c>
    </row>
    <row r="24" spans="1:13" ht="12.75">
      <c r="A24" s="73" t="s">
        <v>83</v>
      </c>
      <c r="B24" s="74" t="s">
        <v>66</v>
      </c>
      <c r="C24" s="74" t="s">
        <v>66</v>
      </c>
      <c r="D24" s="74" t="s">
        <v>66</v>
      </c>
      <c r="E24" s="74">
        <v>80.98</v>
      </c>
      <c r="F24" s="74">
        <v>88.29</v>
      </c>
      <c r="G24" s="74">
        <v>192.66</v>
      </c>
      <c r="H24" s="74">
        <v>104.74</v>
      </c>
      <c r="I24" s="74">
        <v>77.84</v>
      </c>
      <c r="J24" s="74" t="s">
        <v>66</v>
      </c>
      <c r="K24" s="74">
        <v>579.74</v>
      </c>
      <c r="L24" s="74">
        <v>172.05</v>
      </c>
      <c r="M24" s="74">
        <v>432.27</v>
      </c>
    </row>
    <row r="25" spans="1:13" ht="12.75">
      <c r="A25" s="73" t="s">
        <v>84</v>
      </c>
      <c r="B25" s="74" t="s">
        <v>66</v>
      </c>
      <c r="C25" s="74" t="s">
        <v>66</v>
      </c>
      <c r="D25" s="74" t="s">
        <v>66</v>
      </c>
      <c r="E25" s="74">
        <v>96</v>
      </c>
      <c r="F25" s="74">
        <v>151.2</v>
      </c>
      <c r="G25" s="74">
        <v>236.19</v>
      </c>
      <c r="H25" s="74">
        <v>121.85</v>
      </c>
      <c r="I25" s="74">
        <v>82.31</v>
      </c>
      <c r="J25" s="74" t="s">
        <v>66</v>
      </c>
      <c r="K25" s="74">
        <v>841.18</v>
      </c>
      <c r="L25" s="74">
        <v>174.84</v>
      </c>
      <c r="M25" s="74" t="s">
        <v>66</v>
      </c>
    </row>
    <row r="26" spans="1:15" ht="12.75">
      <c r="A26" s="73" t="s">
        <v>85</v>
      </c>
      <c r="B26" s="74">
        <v>1700.68</v>
      </c>
      <c r="C26" s="74" t="s">
        <v>66</v>
      </c>
      <c r="D26" s="74">
        <v>637.36</v>
      </c>
      <c r="E26" s="74">
        <v>112.11</v>
      </c>
      <c r="F26" s="74">
        <v>196.81</v>
      </c>
      <c r="G26" s="74">
        <v>262.4</v>
      </c>
      <c r="H26" s="74">
        <v>133.49</v>
      </c>
      <c r="I26" s="74">
        <v>101.1</v>
      </c>
      <c r="J26" s="74" t="s">
        <v>66</v>
      </c>
      <c r="K26" s="74">
        <v>754.12</v>
      </c>
      <c r="L26" s="74">
        <v>181.89</v>
      </c>
      <c r="M26" s="74" t="s">
        <v>66</v>
      </c>
      <c r="O26" s="101"/>
    </row>
    <row r="27" spans="1:13" ht="12.75">
      <c r="A27" s="73" t="s">
        <v>86</v>
      </c>
      <c r="B27" s="74">
        <v>595.8</v>
      </c>
      <c r="C27" s="74">
        <v>373.48</v>
      </c>
      <c r="D27" s="74">
        <v>326.95</v>
      </c>
      <c r="E27" s="74">
        <v>123.3</v>
      </c>
      <c r="F27" s="74">
        <v>342.39</v>
      </c>
      <c r="G27" s="74">
        <v>261.52</v>
      </c>
      <c r="H27" s="74">
        <v>139.59</v>
      </c>
      <c r="I27" s="74">
        <v>121.08</v>
      </c>
      <c r="J27" s="74">
        <v>313.44</v>
      </c>
      <c r="K27" s="74">
        <v>658.1</v>
      </c>
      <c r="L27" s="74">
        <v>187.26</v>
      </c>
      <c r="M27" s="74" t="s">
        <v>66</v>
      </c>
    </row>
    <row r="28" spans="1:13" ht="12.75">
      <c r="A28" s="73" t="s">
        <v>87</v>
      </c>
      <c r="B28" s="74">
        <v>375.55</v>
      </c>
      <c r="C28" s="74">
        <v>152.29</v>
      </c>
      <c r="D28" s="74">
        <v>207.46</v>
      </c>
      <c r="E28" s="74">
        <v>136.77</v>
      </c>
      <c r="F28" s="74">
        <v>380.02</v>
      </c>
      <c r="G28" s="74">
        <v>196.5</v>
      </c>
      <c r="H28" s="74">
        <v>127.14</v>
      </c>
      <c r="I28" s="74">
        <v>127.37</v>
      </c>
      <c r="J28" s="74">
        <v>202.99</v>
      </c>
      <c r="K28" s="74">
        <v>685.1</v>
      </c>
      <c r="L28" s="74">
        <v>197.83</v>
      </c>
      <c r="M28" s="74">
        <v>473.36</v>
      </c>
    </row>
    <row r="29" spans="1:13" ht="12.75">
      <c r="A29" s="73" t="s">
        <v>88</v>
      </c>
      <c r="B29" s="74">
        <v>379.64</v>
      </c>
      <c r="C29" s="74">
        <v>92.16</v>
      </c>
      <c r="D29" s="74">
        <v>172.95</v>
      </c>
      <c r="E29" s="74">
        <v>170.42</v>
      </c>
      <c r="F29" s="74">
        <v>448.97</v>
      </c>
      <c r="G29" s="74" t="s">
        <v>66</v>
      </c>
      <c r="H29" s="74">
        <v>131.09</v>
      </c>
      <c r="I29" s="74">
        <v>134.33</v>
      </c>
      <c r="J29" s="74">
        <v>163.97</v>
      </c>
      <c r="K29" s="74">
        <v>791.82</v>
      </c>
      <c r="L29" s="74">
        <v>162.06</v>
      </c>
      <c r="M29" s="74">
        <v>373.54</v>
      </c>
    </row>
    <row r="30" spans="1:13" ht="12.75">
      <c r="A30" s="73" t="s">
        <v>89</v>
      </c>
      <c r="B30" s="74">
        <v>456.18</v>
      </c>
      <c r="C30" s="74">
        <v>83.88</v>
      </c>
      <c r="D30" s="74">
        <v>169.58</v>
      </c>
      <c r="E30" s="74">
        <v>226.8</v>
      </c>
      <c r="F30" s="74">
        <v>585.8</v>
      </c>
      <c r="G30" s="74" t="s">
        <v>66</v>
      </c>
      <c r="H30" s="74">
        <v>112.65</v>
      </c>
      <c r="I30" s="74">
        <v>145.4</v>
      </c>
      <c r="J30" s="74">
        <v>185.97</v>
      </c>
      <c r="K30" s="74">
        <v>941.17</v>
      </c>
      <c r="L30" s="74">
        <v>127.91</v>
      </c>
      <c r="M30" s="74">
        <v>271.87</v>
      </c>
    </row>
    <row r="31" spans="1:13" ht="12.75">
      <c r="A31" s="73" t="s">
        <v>90</v>
      </c>
      <c r="B31" s="74" t="s">
        <v>66</v>
      </c>
      <c r="C31" s="74">
        <v>95.73</v>
      </c>
      <c r="D31" s="74">
        <v>203.78</v>
      </c>
      <c r="E31" s="74">
        <v>114.18</v>
      </c>
      <c r="F31" s="74">
        <v>562.46</v>
      </c>
      <c r="G31" s="74" t="s">
        <v>66</v>
      </c>
      <c r="H31" s="74">
        <v>98.02</v>
      </c>
      <c r="I31" s="74">
        <v>163.94</v>
      </c>
      <c r="J31" s="74">
        <v>199.56</v>
      </c>
      <c r="K31" s="74">
        <v>1204.7</v>
      </c>
      <c r="L31" s="74">
        <v>139.08</v>
      </c>
      <c r="M31" s="74">
        <v>255.92</v>
      </c>
    </row>
    <row r="32" spans="1:13" ht="12.75">
      <c r="A32" s="73" t="s">
        <v>91</v>
      </c>
      <c r="B32" s="97" t="s">
        <v>66</v>
      </c>
      <c r="C32" s="98">
        <v>98.42</v>
      </c>
      <c r="D32" s="98">
        <v>281.9</v>
      </c>
      <c r="E32" s="98">
        <v>88.58</v>
      </c>
      <c r="F32" s="98">
        <v>313.55</v>
      </c>
      <c r="G32" s="98">
        <v>413.4</v>
      </c>
      <c r="H32" s="98">
        <v>108.77</v>
      </c>
      <c r="I32" s="98">
        <v>172.95</v>
      </c>
      <c r="J32" s="98">
        <v>256.08</v>
      </c>
      <c r="K32" s="98">
        <v>1200.68</v>
      </c>
      <c r="L32" s="98">
        <v>143.92</v>
      </c>
      <c r="M32" s="98">
        <v>234.33</v>
      </c>
    </row>
    <row r="33" spans="1:13" s="15" customFormat="1" ht="12.75">
      <c r="A33" s="102" t="s">
        <v>182</v>
      </c>
      <c r="B33" s="97"/>
      <c r="C33" s="98">
        <v>103</v>
      </c>
      <c r="D33" s="98">
        <v>362</v>
      </c>
      <c r="E33" s="98">
        <v>95</v>
      </c>
      <c r="F33" s="98">
        <v>192</v>
      </c>
      <c r="G33" s="98">
        <v>430</v>
      </c>
      <c r="H33" s="98">
        <v>108</v>
      </c>
      <c r="I33" s="98">
        <v>168</v>
      </c>
      <c r="J33" s="98"/>
      <c r="K33" s="98">
        <v>1344</v>
      </c>
      <c r="L33" s="98">
        <v>166</v>
      </c>
      <c r="M33" s="98">
        <v>263</v>
      </c>
    </row>
    <row r="34" spans="1:13" ht="12.75">
      <c r="A34" s="102" t="s">
        <v>183</v>
      </c>
      <c r="B34" s="105"/>
      <c r="C34" s="105">
        <v>104</v>
      </c>
      <c r="D34" s="105"/>
      <c r="E34" s="105">
        <v>89</v>
      </c>
      <c r="F34" s="105">
        <v>91</v>
      </c>
      <c r="G34" s="105">
        <v>277</v>
      </c>
      <c r="H34" s="105">
        <v>112</v>
      </c>
      <c r="I34" s="105">
        <v>145</v>
      </c>
      <c r="J34" s="105"/>
      <c r="K34" s="106">
        <v>1275</v>
      </c>
      <c r="L34" s="105">
        <v>176</v>
      </c>
      <c r="M34" s="105">
        <v>340</v>
      </c>
    </row>
    <row r="35" spans="1:13" s="15" customFormat="1" ht="12.75">
      <c r="A35" s="102" t="s">
        <v>191</v>
      </c>
      <c r="B35" s="105"/>
      <c r="C35" s="105"/>
      <c r="D35" s="105"/>
      <c r="E35" s="105">
        <v>99</v>
      </c>
      <c r="F35" s="105">
        <v>79</v>
      </c>
      <c r="G35" s="105">
        <v>198</v>
      </c>
      <c r="H35" s="105">
        <v>122</v>
      </c>
      <c r="I35" s="105">
        <v>114</v>
      </c>
      <c r="J35" s="105"/>
      <c r="K35" s="106">
        <v>898</v>
      </c>
      <c r="L35" s="105">
        <v>180</v>
      </c>
      <c r="M35" s="105">
        <v>419</v>
      </c>
    </row>
    <row r="36" spans="1:13" ht="12.75">
      <c r="A36" s="102" t="s">
        <v>226</v>
      </c>
      <c r="B36" s="105"/>
      <c r="C36" s="105"/>
      <c r="D36" s="105"/>
      <c r="E36" s="105">
        <v>118</v>
      </c>
      <c r="F36" s="105">
        <v>113</v>
      </c>
      <c r="G36" s="105">
        <v>229</v>
      </c>
      <c r="H36" s="105">
        <v>153</v>
      </c>
      <c r="I36" s="105">
        <v>90</v>
      </c>
      <c r="J36" s="105"/>
      <c r="K36" s="105">
        <v>766</v>
      </c>
      <c r="L36" s="105">
        <v>204</v>
      </c>
      <c r="M36" s="105">
        <v>577</v>
      </c>
    </row>
    <row r="37" spans="1:13" s="15" customFormat="1" ht="12.75">
      <c r="A37" s="102" t="s">
        <v>244</v>
      </c>
      <c r="B37" s="105"/>
      <c r="C37" s="105"/>
      <c r="D37" s="105"/>
      <c r="E37" s="105">
        <v>173</v>
      </c>
      <c r="F37" s="105">
        <v>117</v>
      </c>
      <c r="G37" s="105">
        <v>237</v>
      </c>
      <c r="H37" s="105">
        <v>183</v>
      </c>
      <c r="I37" s="105">
        <v>81</v>
      </c>
      <c r="J37" s="105"/>
      <c r="K37" s="105">
        <v>843</v>
      </c>
      <c r="L37" s="105">
        <v>287</v>
      </c>
      <c r="M37" s="105"/>
    </row>
    <row r="38" spans="1:13" s="15" customFormat="1" ht="12.75">
      <c r="A38" s="102" t="s">
        <v>252</v>
      </c>
      <c r="B38" s="105"/>
      <c r="C38" s="105"/>
      <c r="D38" s="186">
        <v>706.96</v>
      </c>
      <c r="E38" s="186">
        <v>288.53</v>
      </c>
      <c r="F38" s="186">
        <v>112.34</v>
      </c>
      <c r="G38" s="186">
        <v>222.97</v>
      </c>
      <c r="H38" s="186">
        <v>240.24</v>
      </c>
      <c r="I38" s="186">
        <v>90.65</v>
      </c>
      <c r="J38" s="186"/>
      <c r="K38" s="186">
        <v>774.85</v>
      </c>
      <c r="L38" s="186">
        <v>390.65</v>
      </c>
      <c r="M38" s="187"/>
    </row>
    <row r="39" spans="1:13" s="15" customFormat="1" ht="12.75">
      <c r="A39" s="102" t="s">
        <v>359</v>
      </c>
      <c r="B39" s="186">
        <v>726.32</v>
      </c>
      <c r="C39" s="186">
        <v>372.55</v>
      </c>
      <c r="D39" s="186">
        <v>384.55</v>
      </c>
      <c r="E39" s="186">
        <v>237.93</v>
      </c>
      <c r="F39" s="186">
        <v>165.08</v>
      </c>
      <c r="G39" s="186">
        <v>274.24</v>
      </c>
      <c r="H39" s="186">
        <v>277.96</v>
      </c>
      <c r="I39" s="186">
        <v>144.12</v>
      </c>
      <c r="J39" s="186">
        <v>370.2</v>
      </c>
      <c r="K39" s="186">
        <v>622.89</v>
      </c>
      <c r="L39" s="186">
        <v>463.2</v>
      </c>
      <c r="M39" s="186"/>
    </row>
    <row r="40" spans="1:14" ht="12.75">
      <c r="A40" s="102" t="s">
        <v>360</v>
      </c>
      <c r="B40" s="186">
        <v>513.32</v>
      </c>
      <c r="C40" s="186">
        <v>260.03</v>
      </c>
      <c r="D40" s="186">
        <v>288.39</v>
      </c>
      <c r="E40" s="186">
        <v>357.7</v>
      </c>
      <c r="F40" s="186">
        <v>174.53</v>
      </c>
      <c r="G40" s="186"/>
      <c r="H40" s="186">
        <v>323.64</v>
      </c>
      <c r="I40" s="186">
        <v>161.86</v>
      </c>
      <c r="J40" s="186">
        <v>272.05</v>
      </c>
      <c r="K40" s="186">
        <v>596.68</v>
      </c>
      <c r="L40" s="186">
        <v>390.55</v>
      </c>
      <c r="M40" s="186">
        <v>595.19</v>
      </c>
      <c r="N40" s="15"/>
    </row>
    <row r="41" spans="1:13" ht="12.75">
      <c r="A41" s="313" t="s">
        <v>142</v>
      </c>
      <c r="B41" s="314" t="s">
        <v>32</v>
      </c>
      <c r="C41" s="314" t="s">
        <v>32</v>
      </c>
      <c r="D41" s="314" t="s">
        <v>32</v>
      </c>
      <c r="E41" s="314" t="s">
        <v>32</v>
      </c>
      <c r="F41" s="314" t="s">
        <v>32</v>
      </c>
      <c r="G41" s="314" t="s">
        <v>32</v>
      </c>
      <c r="H41" s="314" t="s">
        <v>32</v>
      </c>
      <c r="I41" s="314" t="s">
        <v>32</v>
      </c>
      <c r="J41" s="314" t="s">
        <v>32</v>
      </c>
      <c r="K41" s="314" t="s">
        <v>32</v>
      </c>
      <c r="L41" s="314" t="s">
        <v>32</v>
      </c>
      <c r="M41" s="314" t="s">
        <v>32</v>
      </c>
    </row>
    <row r="42" spans="1:13" ht="12.75">
      <c r="A42" s="35"/>
      <c r="B42" s="35"/>
      <c r="C42" s="35"/>
      <c r="D42" s="35"/>
      <c r="E42" s="35"/>
      <c r="F42" s="35"/>
      <c r="G42" s="35"/>
      <c r="H42" s="35"/>
      <c r="I42" s="35"/>
      <c r="J42" s="35"/>
      <c r="K42" s="35"/>
      <c r="L42" s="35"/>
      <c r="M42" s="35"/>
    </row>
    <row r="43" spans="1:13" ht="12.75">
      <c r="A43" s="35"/>
      <c r="B43" s="35"/>
      <c r="C43" s="35"/>
      <c r="D43" s="35"/>
      <c r="E43" s="35"/>
      <c r="F43" s="35"/>
      <c r="G43" s="35"/>
      <c r="H43" s="35"/>
      <c r="I43" s="35"/>
      <c r="J43" s="35"/>
      <c r="K43" s="35"/>
      <c r="L43" s="35"/>
      <c r="M43" s="35"/>
    </row>
    <row r="44" spans="1:13" ht="12.75">
      <c r="A44" s="35"/>
      <c r="B44" s="35"/>
      <c r="C44" s="35"/>
      <c r="D44" s="35"/>
      <c r="E44" s="35"/>
      <c r="F44" s="35"/>
      <c r="G44" s="35"/>
      <c r="H44" s="35"/>
      <c r="I44" s="35"/>
      <c r="J44" s="35"/>
      <c r="K44" s="35"/>
      <c r="L44" s="35"/>
      <c r="M44" s="35"/>
    </row>
    <row r="45" spans="1:13" ht="12.75">
      <c r="A45" s="35"/>
      <c r="B45" s="35"/>
      <c r="C45" s="35"/>
      <c r="D45" s="35"/>
      <c r="E45" s="35"/>
      <c r="F45" s="35"/>
      <c r="G45" s="35"/>
      <c r="H45" s="35"/>
      <c r="I45" s="35"/>
      <c r="J45" s="35"/>
      <c r="K45" s="35"/>
      <c r="L45" s="35"/>
      <c r="M45" s="35"/>
    </row>
    <row r="46" spans="1:13" ht="12.75">
      <c r="A46" s="35"/>
      <c r="B46" s="35"/>
      <c r="C46" s="35"/>
      <c r="D46" s="35"/>
      <c r="E46" s="35"/>
      <c r="F46" s="35"/>
      <c r="G46" s="35"/>
      <c r="H46" s="35"/>
      <c r="I46" s="35"/>
      <c r="J46" s="35"/>
      <c r="K46" s="35"/>
      <c r="L46" s="35"/>
      <c r="M46" s="35"/>
    </row>
    <row r="47" spans="1:13" ht="12.75">
      <c r="A47" s="35"/>
      <c r="B47" s="35"/>
      <c r="C47" s="35"/>
      <c r="D47" s="35"/>
      <c r="E47" s="35"/>
      <c r="F47" s="35"/>
      <c r="G47" s="35"/>
      <c r="H47" s="35"/>
      <c r="I47" s="35"/>
      <c r="J47" s="35"/>
      <c r="K47" s="35"/>
      <c r="L47" s="35"/>
      <c r="M47" s="35"/>
    </row>
    <row r="48" spans="1:13" ht="12.75">
      <c r="A48" s="35"/>
      <c r="B48" s="35"/>
      <c r="C48" s="35"/>
      <c r="D48" s="35"/>
      <c r="E48" s="35"/>
      <c r="F48" s="35"/>
      <c r="G48" s="35"/>
      <c r="H48" s="35"/>
      <c r="I48" s="35"/>
      <c r="J48" s="35"/>
      <c r="K48" s="35"/>
      <c r="L48" s="35"/>
      <c r="M48" s="35"/>
    </row>
    <row r="49" spans="1:13" ht="12.75">
      <c r="A49" s="35"/>
      <c r="B49" s="35"/>
      <c r="C49" s="35"/>
      <c r="D49" s="35"/>
      <c r="E49" s="35"/>
      <c r="F49" s="35"/>
      <c r="G49" s="35"/>
      <c r="H49" s="35"/>
      <c r="I49" s="35"/>
      <c r="J49" s="35"/>
      <c r="K49" s="35"/>
      <c r="L49" s="35"/>
      <c r="M49" s="35"/>
    </row>
    <row r="50" spans="1:13" ht="12.75">
      <c r="A50" s="35"/>
      <c r="B50" s="35"/>
      <c r="C50" s="35"/>
      <c r="D50" s="35"/>
      <c r="E50" s="35"/>
      <c r="F50" s="35"/>
      <c r="G50" s="35"/>
      <c r="H50" s="35"/>
      <c r="I50" s="35"/>
      <c r="J50" s="35"/>
      <c r="K50" s="35"/>
      <c r="L50" s="35"/>
      <c r="M50" s="35"/>
    </row>
    <row r="51" spans="1:13" ht="12.75">
      <c r="A51" s="35"/>
      <c r="B51" s="35"/>
      <c r="C51" s="35"/>
      <c r="D51" s="35"/>
      <c r="E51" s="35"/>
      <c r="F51" s="35"/>
      <c r="G51" s="35"/>
      <c r="H51" s="35"/>
      <c r="I51" s="35"/>
      <c r="J51" s="35"/>
      <c r="K51" s="35"/>
      <c r="L51" s="35"/>
      <c r="M51" s="35"/>
    </row>
    <row r="56" ht="12.75">
      <c r="D56" s="15"/>
    </row>
    <row r="58" spans="5:13" ht="12.75">
      <c r="E58" s="169"/>
      <c r="F58" s="169"/>
      <c r="G58" s="169"/>
      <c r="H58" s="169"/>
      <c r="I58" s="169"/>
      <c r="J58" s="169"/>
      <c r="K58" s="169"/>
      <c r="L58" s="169"/>
      <c r="M58" s="169"/>
    </row>
    <row r="60" spans="4:13" ht="12.75">
      <c r="D60" s="101"/>
      <c r="E60" s="74"/>
      <c r="F60" s="74"/>
      <c r="G60" s="74"/>
      <c r="H60" s="74"/>
      <c r="I60" s="74"/>
      <c r="J60" s="74"/>
      <c r="K60" s="74"/>
      <c r="L60" s="74"/>
      <c r="M60" s="74"/>
    </row>
    <row r="62" spans="4:13" ht="12.75">
      <c r="D62" s="101"/>
      <c r="E62" s="105"/>
      <c r="F62" s="105"/>
      <c r="G62" s="105"/>
      <c r="H62" s="105"/>
      <c r="I62" s="105"/>
      <c r="J62" s="105"/>
      <c r="K62" s="105"/>
      <c r="L62" s="105"/>
      <c r="M62" s="105"/>
    </row>
    <row r="64" spans="4:13" ht="12.75">
      <c r="D64" s="15"/>
      <c r="E64" s="155"/>
      <c r="F64" s="155"/>
      <c r="G64" s="155"/>
      <c r="H64" s="155"/>
      <c r="I64" s="155"/>
      <c r="J64" s="155"/>
      <c r="K64" s="155"/>
      <c r="L64" s="155"/>
      <c r="M64" s="155"/>
    </row>
    <row r="74" spans="2:13" ht="12.75">
      <c r="B74" s="310"/>
      <c r="C74" s="310"/>
      <c r="D74" s="310"/>
      <c r="E74" s="310"/>
      <c r="F74" s="310"/>
      <c r="G74" s="310"/>
      <c r="H74" s="310"/>
      <c r="I74" s="310"/>
      <c r="J74" s="310"/>
      <c r="K74" s="310"/>
      <c r="L74" s="310"/>
      <c r="M74" s="310"/>
    </row>
    <row r="75" spans="2:13" ht="12.75">
      <c r="B75" s="168"/>
      <c r="C75" s="168"/>
      <c r="D75" s="168"/>
      <c r="E75" s="168"/>
      <c r="F75" s="168"/>
      <c r="G75" s="168"/>
      <c r="H75" s="168"/>
      <c r="I75" s="168"/>
      <c r="J75" s="168"/>
      <c r="K75" s="168"/>
      <c r="L75" s="168"/>
      <c r="M75" s="168"/>
    </row>
    <row r="77" spans="1:13" ht="12.75">
      <c r="A77" s="101"/>
      <c r="B77" s="66"/>
      <c r="C77" s="66"/>
      <c r="D77" s="66"/>
      <c r="E77" s="66"/>
      <c r="F77" s="75"/>
      <c r="G77" s="75"/>
      <c r="H77" s="76"/>
      <c r="I77" s="76"/>
      <c r="J77" s="76"/>
      <c r="K77" s="76"/>
      <c r="L77" s="76"/>
      <c r="M77" s="76"/>
    </row>
    <row r="79" spans="1:13" ht="12.75">
      <c r="A79" s="101"/>
      <c r="B79" s="151"/>
      <c r="C79" s="66"/>
      <c r="D79" s="64"/>
      <c r="E79" s="64"/>
      <c r="F79" s="103"/>
      <c r="G79" s="103"/>
      <c r="H79" s="64"/>
      <c r="I79" s="64"/>
      <c r="J79" s="64"/>
      <c r="K79" s="64"/>
      <c r="L79" s="64"/>
      <c r="M79" s="64"/>
    </row>
    <row r="82" spans="1:13" ht="12.75">
      <c r="A82" s="15"/>
      <c r="B82" s="155"/>
      <c r="C82" s="155"/>
      <c r="D82" s="155"/>
      <c r="E82" s="155"/>
      <c r="F82" s="155"/>
      <c r="G82" s="155"/>
      <c r="H82" s="155"/>
      <c r="I82" s="155"/>
      <c r="J82" s="155"/>
      <c r="K82" s="155"/>
      <c r="L82" s="155"/>
      <c r="M82" s="155"/>
    </row>
    <row r="83" ht="12.75">
      <c r="A83" s="15"/>
    </row>
    <row r="84" ht="12.75">
      <c r="A84" s="15"/>
    </row>
    <row r="85" spans="1:12" ht="12.75">
      <c r="A85" s="15"/>
      <c r="B85" s="155"/>
      <c r="C85" s="155"/>
      <c r="D85" s="155"/>
      <c r="E85" s="155"/>
      <c r="F85" s="155"/>
      <c r="G85" s="155"/>
      <c r="H85" s="155"/>
      <c r="I85" s="155"/>
      <c r="J85" s="155"/>
      <c r="K85" s="155"/>
      <c r="L85" s="155"/>
    </row>
  </sheetData>
  <sheetProtection/>
  <mergeCells count="11">
    <mergeCell ref="L74:M74"/>
    <mergeCell ref="A1:M1"/>
    <mergeCell ref="A3:M3"/>
    <mergeCell ref="A2:M2"/>
    <mergeCell ref="A4:M4"/>
    <mergeCell ref="A41:M41"/>
    <mergeCell ref="B74:C74"/>
    <mergeCell ref="D74:E74"/>
    <mergeCell ref="F74:G74"/>
    <mergeCell ref="H74:I74"/>
    <mergeCell ref="J74:K7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1.xml><?xml version="1.0" encoding="utf-8"?>
<worksheet xmlns="http://schemas.openxmlformats.org/spreadsheetml/2006/main" xmlns:r="http://schemas.openxmlformats.org/officeDocument/2006/relationships">
  <dimension ref="A1:Q58"/>
  <sheetViews>
    <sheetView zoomScalePageLayoutView="0" workbookViewId="0" topLeftCell="A13">
      <selection activeCell="F50" sqref="F50"/>
    </sheetView>
  </sheetViews>
  <sheetFormatPr defaultColWidth="11.421875" defaultRowHeight="15"/>
  <cols>
    <col min="1" max="1" width="9.28125" style="7" bestFit="1" customWidth="1"/>
    <col min="2" max="2" width="15.28125" style="5" bestFit="1" customWidth="1"/>
    <col min="3" max="3" width="6.57421875" style="5" bestFit="1" customWidth="1"/>
    <col min="4" max="4" width="15.28125" style="5" bestFit="1" customWidth="1"/>
    <col min="5" max="5" width="6.57421875" style="5" bestFit="1" customWidth="1"/>
    <col min="6" max="6" width="15.28125" style="5" bestFit="1" customWidth="1"/>
    <col min="7" max="7" width="6.57421875" style="5" bestFit="1" customWidth="1"/>
    <col min="8" max="8" width="15.28125" style="5" bestFit="1" customWidth="1"/>
    <col min="9" max="9" width="6.57421875" style="5" bestFit="1" customWidth="1"/>
    <col min="10" max="10" width="15.28125" style="5" bestFit="1" customWidth="1"/>
    <col min="11" max="11" width="6.57421875" style="5" bestFit="1" customWidth="1"/>
    <col min="12" max="12" width="15.28125" style="5" bestFit="1" customWidth="1"/>
    <col min="13" max="13" width="6.57421875" style="5" bestFit="1" customWidth="1"/>
    <col min="14" max="14" width="15.28125" style="5" bestFit="1" customWidth="1"/>
    <col min="15" max="15" width="6.57421875" style="5" bestFit="1" customWidth="1"/>
    <col min="16" max="16" width="14.00390625" style="5" customWidth="1"/>
    <col min="17" max="16384" width="11.421875" style="5" customWidth="1"/>
  </cols>
  <sheetData>
    <row r="1" spans="1:13" ht="12.75">
      <c r="A1" s="278" t="s">
        <v>251</v>
      </c>
      <c r="B1" s="278"/>
      <c r="C1" s="278"/>
      <c r="D1" s="278"/>
      <c r="E1" s="278"/>
      <c r="F1" s="278"/>
      <c r="G1" s="278"/>
      <c r="H1" s="278"/>
      <c r="I1" s="278"/>
      <c r="J1" s="278"/>
      <c r="K1" s="278"/>
      <c r="L1" s="278"/>
      <c r="M1" s="278"/>
    </row>
    <row r="2" spans="1:13" s="14" customFormat="1" ht="12.75">
      <c r="A2" s="278" t="s">
        <v>143</v>
      </c>
      <c r="B2" s="278"/>
      <c r="C2" s="278"/>
      <c r="D2" s="278"/>
      <c r="E2" s="278"/>
      <c r="F2" s="278"/>
      <c r="G2" s="278"/>
      <c r="H2" s="278"/>
      <c r="I2" s="278"/>
      <c r="J2" s="278"/>
      <c r="K2" s="278"/>
      <c r="L2" s="278"/>
      <c r="M2" s="278"/>
    </row>
    <row r="3" spans="1:13" ht="12.75">
      <c r="A3" s="278" t="s">
        <v>92</v>
      </c>
      <c r="B3" s="278"/>
      <c r="C3" s="278"/>
      <c r="D3" s="278"/>
      <c r="E3" s="278"/>
      <c r="F3" s="278"/>
      <c r="G3" s="278"/>
      <c r="H3" s="278"/>
      <c r="I3" s="278"/>
      <c r="J3" s="278"/>
      <c r="K3" s="278"/>
      <c r="L3" s="278"/>
      <c r="M3" s="278"/>
    </row>
    <row r="4" spans="1:13" ht="12.75">
      <c r="A4" s="278" t="s">
        <v>93</v>
      </c>
      <c r="B4" s="278"/>
      <c r="C4" s="278"/>
      <c r="D4" s="278"/>
      <c r="E4" s="278"/>
      <c r="F4" s="278"/>
      <c r="G4" s="278"/>
      <c r="H4" s="278"/>
      <c r="I4" s="278"/>
      <c r="J4" s="278"/>
      <c r="K4" s="278"/>
      <c r="L4" s="278"/>
      <c r="M4" s="278"/>
    </row>
    <row r="5" spans="1:13" s="15" customFormat="1" ht="12.75">
      <c r="A5" s="65"/>
      <c r="B5" s="65"/>
      <c r="C5" s="65"/>
      <c r="D5" s="65"/>
      <c r="E5" s="65"/>
      <c r="F5" s="65"/>
      <c r="G5" s="65"/>
      <c r="H5" s="65"/>
      <c r="I5" s="65"/>
      <c r="J5" s="65"/>
      <c r="K5" s="65"/>
      <c r="L5" s="65"/>
      <c r="M5" s="65"/>
    </row>
    <row r="6" spans="1:17" ht="24.75" customHeight="1">
      <c r="A6" s="268" t="s">
        <v>64</v>
      </c>
      <c r="B6" s="315" t="s">
        <v>62</v>
      </c>
      <c r="C6" s="315"/>
      <c r="D6" s="315" t="s">
        <v>99</v>
      </c>
      <c r="E6" s="315"/>
      <c r="F6" s="315" t="s">
        <v>100</v>
      </c>
      <c r="G6" s="315"/>
      <c r="H6" s="315" t="s">
        <v>101</v>
      </c>
      <c r="I6" s="315"/>
      <c r="J6" s="315" t="s">
        <v>102</v>
      </c>
      <c r="K6" s="315"/>
      <c r="L6" s="315" t="s">
        <v>103</v>
      </c>
      <c r="M6" s="315"/>
      <c r="N6" s="315" t="s">
        <v>47</v>
      </c>
      <c r="O6" s="315"/>
      <c r="P6" s="265"/>
      <c r="Q6" s="265"/>
    </row>
    <row r="7" spans="1:17" ht="24.75" customHeight="1">
      <c r="A7" s="285"/>
      <c r="B7" s="18" t="s">
        <v>179</v>
      </c>
      <c r="C7" s="18" t="s">
        <v>94</v>
      </c>
      <c r="D7" s="18" t="s">
        <v>179</v>
      </c>
      <c r="E7" s="18" t="s">
        <v>94</v>
      </c>
      <c r="F7" s="18" t="s">
        <v>179</v>
      </c>
      <c r="G7" s="18" t="s">
        <v>94</v>
      </c>
      <c r="H7" s="18" t="s">
        <v>179</v>
      </c>
      <c r="I7" s="18" t="s">
        <v>94</v>
      </c>
      <c r="J7" s="18" t="s">
        <v>179</v>
      </c>
      <c r="K7" s="18" t="s">
        <v>94</v>
      </c>
      <c r="L7" s="18" t="s">
        <v>179</v>
      </c>
      <c r="M7" s="18" t="s">
        <v>94</v>
      </c>
      <c r="N7" s="150" t="s">
        <v>179</v>
      </c>
      <c r="O7" s="150" t="s">
        <v>94</v>
      </c>
      <c r="P7" s="171"/>
      <c r="Q7" s="171"/>
    </row>
    <row r="8" spans="1:17" ht="12.75">
      <c r="A8" s="73" t="s">
        <v>65</v>
      </c>
      <c r="B8" s="66">
        <v>2002.625</v>
      </c>
      <c r="C8" s="66">
        <v>1900</v>
      </c>
      <c r="D8" s="66">
        <v>388.75</v>
      </c>
      <c r="E8" s="66">
        <v>256.25</v>
      </c>
      <c r="F8" s="75">
        <v>0</v>
      </c>
      <c r="G8" s="75">
        <v>0</v>
      </c>
      <c r="H8" s="64"/>
      <c r="I8" s="64"/>
      <c r="J8" s="76">
        <v>481.53333333333336</v>
      </c>
      <c r="K8" s="76">
        <v>271.875</v>
      </c>
      <c r="L8" s="76">
        <v>585.5625</v>
      </c>
      <c r="M8" s="76">
        <v>264.1666666666667</v>
      </c>
      <c r="N8" s="76">
        <v>707.3333333333334</v>
      </c>
      <c r="O8" s="76">
        <v>291.6666666666667</v>
      </c>
      <c r="P8" s="76"/>
      <c r="Q8" s="76"/>
    </row>
    <row r="9" spans="1:17" ht="12.75">
      <c r="A9" s="73" t="s">
        <v>67</v>
      </c>
      <c r="B9" s="66">
        <v>2244.7</v>
      </c>
      <c r="C9" s="66">
        <v>2050</v>
      </c>
      <c r="D9" s="66">
        <v>342.75</v>
      </c>
      <c r="E9" s="66">
        <v>225</v>
      </c>
      <c r="F9" s="75">
        <v>0</v>
      </c>
      <c r="G9" s="75">
        <v>0</v>
      </c>
      <c r="H9" s="64"/>
      <c r="I9" s="64"/>
      <c r="J9" s="76">
        <v>488.55</v>
      </c>
      <c r="K9" s="76">
        <v>274</v>
      </c>
      <c r="L9" s="76">
        <v>583</v>
      </c>
      <c r="M9" s="76">
        <v>250</v>
      </c>
      <c r="N9" s="76">
        <v>686.5</v>
      </c>
      <c r="O9" s="76">
        <v>346.42857142857144</v>
      </c>
      <c r="P9" s="76"/>
      <c r="Q9" s="76"/>
    </row>
    <row r="10" spans="1:17" ht="12.75">
      <c r="A10" s="73" t="s">
        <v>68</v>
      </c>
      <c r="B10" s="66">
        <v>2765</v>
      </c>
      <c r="C10" s="66">
        <v>2418.75</v>
      </c>
      <c r="D10" s="66">
        <v>318.25</v>
      </c>
      <c r="E10" s="66">
        <v>225</v>
      </c>
      <c r="F10" s="75">
        <v>555.75</v>
      </c>
      <c r="G10" s="75">
        <v>246.875</v>
      </c>
      <c r="H10" s="64"/>
      <c r="I10" s="64"/>
      <c r="J10" s="76">
        <v>476</v>
      </c>
      <c r="K10" s="76">
        <v>275</v>
      </c>
      <c r="L10" s="76">
        <v>597.84375</v>
      </c>
      <c r="M10" s="76">
        <v>297.8125</v>
      </c>
      <c r="N10" s="76">
        <v>567.1</v>
      </c>
      <c r="O10" s="76">
        <v>340</v>
      </c>
      <c r="P10" s="76"/>
      <c r="Q10" s="76"/>
    </row>
    <row r="11" spans="1:17" ht="12.75">
      <c r="A11" s="73" t="s">
        <v>69</v>
      </c>
      <c r="B11" s="66">
        <v>2714.875</v>
      </c>
      <c r="C11" s="66">
        <v>1800</v>
      </c>
      <c r="D11" s="66">
        <v>241.3125</v>
      </c>
      <c r="E11" s="66">
        <v>156.25</v>
      </c>
      <c r="F11" s="75">
        <v>438.25</v>
      </c>
      <c r="G11" s="75">
        <v>240.625</v>
      </c>
      <c r="H11" s="66">
        <v>669.5</v>
      </c>
      <c r="I11" s="66">
        <v>325</v>
      </c>
      <c r="J11" s="76">
        <v>440.2307692307692</v>
      </c>
      <c r="K11" s="76">
        <v>267.5</v>
      </c>
      <c r="L11" s="76">
        <v>597.28125</v>
      </c>
      <c r="M11" s="76">
        <v>301.41666666666663</v>
      </c>
      <c r="N11" s="76">
        <v>546.75</v>
      </c>
      <c r="O11" s="76">
        <v>375</v>
      </c>
      <c r="P11" s="76"/>
      <c r="Q11" s="76"/>
    </row>
    <row r="12" spans="1:17" ht="12.75">
      <c r="A12" s="73" t="s">
        <v>70</v>
      </c>
      <c r="B12" s="66">
        <v>2092.45</v>
      </c>
      <c r="C12" s="66">
        <v>1305.8823529411766</v>
      </c>
      <c r="D12" s="66">
        <v>206.75</v>
      </c>
      <c r="E12" s="66">
        <v>100</v>
      </c>
      <c r="F12" s="75">
        <v>382.45</v>
      </c>
      <c r="G12" s="75">
        <v>207.5</v>
      </c>
      <c r="H12" s="66">
        <v>609</v>
      </c>
      <c r="I12" s="66">
        <v>342.5</v>
      </c>
      <c r="J12" s="76">
        <v>385.09375</v>
      </c>
      <c r="K12" s="76">
        <v>281.25</v>
      </c>
      <c r="L12" s="76">
        <v>525.95</v>
      </c>
      <c r="M12" s="76">
        <v>288.5</v>
      </c>
      <c r="N12" s="76">
        <v>549.9375</v>
      </c>
      <c r="O12" s="76">
        <v>384.375</v>
      </c>
      <c r="P12" s="76"/>
      <c r="Q12" s="76"/>
    </row>
    <row r="13" spans="1:17" ht="12.75">
      <c r="A13" s="73" t="s">
        <v>71</v>
      </c>
      <c r="B13" s="66">
        <v>1296.6875</v>
      </c>
      <c r="C13" s="66">
        <v>1037.5</v>
      </c>
      <c r="D13" s="66">
        <v>147.85</v>
      </c>
      <c r="E13" s="66">
        <v>100</v>
      </c>
      <c r="F13" s="75">
        <v>371.1875</v>
      </c>
      <c r="G13" s="75">
        <v>243.75</v>
      </c>
      <c r="H13" s="66">
        <v>705.5625</v>
      </c>
      <c r="I13" s="66">
        <v>412.5</v>
      </c>
      <c r="J13" s="76">
        <v>356.77777777777777</v>
      </c>
      <c r="K13" s="76">
        <v>247.91666666666669</v>
      </c>
      <c r="L13" s="76">
        <v>518</v>
      </c>
      <c r="M13" s="76">
        <v>279</v>
      </c>
      <c r="N13" s="76">
        <v>553.4</v>
      </c>
      <c r="O13" s="76">
        <v>431.57894736842104</v>
      </c>
      <c r="P13" s="76"/>
      <c r="Q13" s="76"/>
    </row>
    <row r="14" spans="1:17" ht="12.75">
      <c r="A14" s="73" t="s">
        <v>72</v>
      </c>
      <c r="B14" s="66">
        <v>1214.875</v>
      </c>
      <c r="C14" s="66">
        <v>962.5</v>
      </c>
      <c r="D14" s="66">
        <v>188.95</v>
      </c>
      <c r="E14" s="66">
        <v>104.16666666666667</v>
      </c>
      <c r="F14" s="75">
        <v>395.625</v>
      </c>
      <c r="G14" s="75">
        <v>246.875</v>
      </c>
      <c r="H14" s="66">
        <v>765.75</v>
      </c>
      <c r="I14" s="66">
        <v>468.75</v>
      </c>
      <c r="J14" s="76">
        <v>373.375</v>
      </c>
      <c r="K14" s="76">
        <v>225</v>
      </c>
      <c r="L14" s="76">
        <v>525.1875</v>
      </c>
      <c r="M14" s="76">
        <v>292.1875</v>
      </c>
      <c r="N14" s="76">
        <v>544.5333333333333</v>
      </c>
      <c r="O14" s="76">
        <v>421.875</v>
      </c>
      <c r="P14" s="76"/>
      <c r="Q14" s="76"/>
    </row>
    <row r="15" spans="1:17" ht="12.75">
      <c r="A15" s="73" t="s">
        <v>73</v>
      </c>
      <c r="B15" s="66">
        <v>1061.9722222222222</v>
      </c>
      <c r="C15" s="66">
        <v>901.4285714285714</v>
      </c>
      <c r="D15" s="66">
        <v>273.9512195121951</v>
      </c>
      <c r="E15" s="66">
        <v>118.38709677419355</v>
      </c>
      <c r="F15" s="75">
        <v>449.72727272727275</v>
      </c>
      <c r="G15" s="75">
        <v>261.3888888888889</v>
      </c>
      <c r="H15" s="66">
        <v>811.0909090909091</v>
      </c>
      <c r="I15" s="66">
        <v>466.6666666666667</v>
      </c>
      <c r="J15" s="76">
        <v>428.3611111111111</v>
      </c>
      <c r="K15" s="76">
        <v>309.72222222222223</v>
      </c>
      <c r="L15" s="76">
        <v>662.4583333333333</v>
      </c>
      <c r="M15" s="76">
        <v>392.3611111111111</v>
      </c>
      <c r="N15" s="76">
        <v>574.6666666666666</v>
      </c>
      <c r="O15" s="76">
        <v>475</v>
      </c>
      <c r="P15" s="76"/>
      <c r="Q15" s="76"/>
    </row>
    <row r="16" spans="1:17" ht="12.75">
      <c r="A16" s="73" t="s">
        <v>74</v>
      </c>
      <c r="B16" s="66">
        <v>981.375</v>
      </c>
      <c r="C16" s="66">
        <v>796.875</v>
      </c>
      <c r="D16" s="66">
        <v>340.94444444444446</v>
      </c>
      <c r="E16" s="66">
        <v>152.85714285714286</v>
      </c>
      <c r="F16" s="75">
        <v>806.8</v>
      </c>
      <c r="G16" s="75">
        <v>341.93548387096774</v>
      </c>
      <c r="H16" s="64"/>
      <c r="I16" s="64"/>
      <c r="J16" s="76">
        <v>569.4666666666667</v>
      </c>
      <c r="K16" s="76">
        <v>443.75</v>
      </c>
      <c r="L16" s="76">
        <v>777.3572916666667</v>
      </c>
      <c r="M16" s="76">
        <v>521.5625</v>
      </c>
      <c r="N16" s="76">
        <v>712.3870967741935</v>
      </c>
      <c r="O16" s="76">
        <v>653.030303030303</v>
      </c>
      <c r="P16" s="76"/>
      <c r="Q16" s="76"/>
    </row>
    <row r="17" spans="1:17" ht="12.75">
      <c r="A17" s="73" t="s">
        <v>75</v>
      </c>
      <c r="B17" s="66">
        <v>920.75</v>
      </c>
      <c r="C17" s="66">
        <v>734.375</v>
      </c>
      <c r="D17" s="66">
        <v>398.02222222222224</v>
      </c>
      <c r="E17" s="66">
        <v>232.85714285714286</v>
      </c>
      <c r="F17" s="75">
        <v>921.5238095238095</v>
      </c>
      <c r="G17" s="75">
        <v>396.6666666666667</v>
      </c>
      <c r="H17" s="64"/>
      <c r="I17" s="64"/>
      <c r="J17" s="76">
        <v>883.45</v>
      </c>
      <c r="K17" s="76">
        <v>641.025641025641</v>
      </c>
      <c r="L17" s="76">
        <v>957.3929824561403</v>
      </c>
      <c r="M17" s="76">
        <v>599.21875</v>
      </c>
      <c r="N17" s="76"/>
      <c r="O17" s="76"/>
      <c r="P17" s="76"/>
      <c r="Q17" s="76"/>
    </row>
    <row r="18" spans="1:17" ht="12.75">
      <c r="A18" s="73" t="s">
        <v>76</v>
      </c>
      <c r="B18" s="66"/>
      <c r="C18" s="66"/>
      <c r="D18" s="66">
        <v>610.1388888888889</v>
      </c>
      <c r="E18" s="66">
        <v>362.85714285714283</v>
      </c>
      <c r="F18" s="75"/>
      <c r="G18" s="75"/>
      <c r="H18" s="64"/>
      <c r="I18" s="64"/>
      <c r="J18" s="76">
        <v>741.75</v>
      </c>
      <c r="K18" s="76">
        <v>614.2857142857143</v>
      </c>
      <c r="L18" s="64"/>
      <c r="M18" s="64"/>
      <c r="N18" s="64"/>
      <c r="O18" s="64"/>
      <c r="P18" s="64"/>
      <c r="Q18" s="64"/>
    </row>
    <row r="19" spans="1:17" ht="12.75">
      <c r="A19" s="73" t="s">
        <v>77</v>
      </c>
      <c r="B19" s="66">
        <v>913.9354838709677</v>
      </c>
      <c r="C19" s="66">
        <v>739.0625</v>
      </c>
      <c r="D19" s="66">
        <v>682.8888888888889</v>
      </c>
      <c r="E19" s="66">
        <v>430.95238095238096</v>
      </c>
      <c r="F19" s="75"/>
      <c r="G19" s="75"/>
      <c r="H19" s="64"/>
      <c r="I19" s="64"/>
      <c r="J19" s="64"/>
      <c r="K19" s="64"/>
      <c r="L19" s="64"/>
      <c r="M19" s="64"/>
      <c r="N19" s="64"/>
      <c r="O19" s="64"/>
      <c r="P19" s="64"/>
      <c r="Q19" s="64"/>
    </row>
    <row r="20" spans="1:17" ht="15">
      <c r="A20" s="73" t="s">
        <v>78</v>
      </c>
      <c r="B20" s="66">
        <v>1002.775</v>
      </c>
      <c r="C20" s="66">
        <v>905</v>
      </c>
      <c r="D20" s="66">
        <v>600</v>
      </c>
      <c r="E20" s="66">
        <v>733.3333333333334</v>
      </c>
      <c r="F20" s="75"/>
      <c r="G20" s="75"/>
      <c r="H20" s="64"/>
      <c r="I20" s="64"/>
      <c r="J20" s="64"/>
      <c r="K20" s="64"/>
      <c r="L20" s="76">
        <v>615.7863300492611</v>
      </c>
      <c r="M20" s="76">
        <v>289.289314516129</v>
      </c>
      <c r="N20" s="179"/>
      <c r="O20" s="179"/>
      <c r="P20" s="76"/>
      <c r="Q20" s="76"/>
    </row>
    <row r="21" spans="1:17" ht="12.75">
      <c r="A21" s="73" t="s">
        <v>79</v>
      </c>
      <c r="B21" s="66">
        <v>1099.84375</v>
      </c>
      <c r="C21" s="66">
        <v>856.25</v>
      </c>
      <c r="D21" s="66">
        <v>1061.28125</v>
      </c>
      <c r="E21" s="66">
        <v>856.25</v>
      </c>
      <c r="F21" s="75">
        <v>697.875</v>
      </c>
      <c r="G21" s="75">
        <v>308.3333333333333</v>
      </c>
      <c r="H21" s="64"/>
      <c r="I21" s="64"/>
      <c r="J21" s="64"/>
      <c r="K21" s="64"/>
      <c r="L21" s="76">
        <v>566.96875</v>
      </c>
      <c r="M21" s="76">
        <v>262.5</v>
      </c>
      <c r="N21" s="76">
        <v>545.7</v>
      </c>
      <c r="O21" s="76">
        <v>479.6875</v>
      </c>
      <c r="P21" s="76"/>
      <c r="Q21" s="76"/>
    </row>
    <row r="22" spans="1:17" ht="12.75">
      <c r="A22" s="73" t="s">
        <v>80</v>
      </c>
      <c r="B22" s="66">
        <v>1072.9375</v>
      </c>
      <c r="C22" s="66">
        <v>850</v>
      </c>
      <c r="D22" s="66">
        <v>868.1875</v>
      </c>
      <c r="E22" s="66">
        <v>609.375</v>
      </c>
      <c r="F22" s="75">
        <v>537.6129032258065</v>
      </c>
      <c r="G22" s="75">
        <v>257.8125</v>
      </c>
      <c r="H22" s="64"/>
      <c r="I22" s="64"/>
      <c r="J22" s="64"/>
      <c r="K22" s="64"/>
      <c r="L22" s="76">
        <v>501</v>
      </c>
      <c r="M22" s="175">
        <v>292</v>
      </c>
      <c r="N22" s="76">
        <v>503.3333333333333</v>
      </c>
      <c r="O22" s="175">
        <v>423.4375</v>
      </c>
      <c r="P22" s="76"/>
      <c r="Q22" s="76"/>
    </row>
    <row r="23" spans="1:17" ht="12.75">
      <c r="A23" s="73" t="s">
        <v>81</v>
      </c>
      <c r="B23" s="66">
        <v>1164.96875</v>
      </c>
      <c r="C23" s="66">
        <v>910.9375</v>
      </c>
      <c r="D23" s="66">
        <v>644.28125</v>
      </c>
      <c r="E23" s="66">
        <v>326.5625</v>
      </c>
      <c r="F23" s="75">
        <v>402.34375</v>
      </c>
      <c r="G23" s="75">
        <v>273.4375</v>
      </c>
      <c r="H23" s="64"/>
      <c r="I23" s="64"/>
      <c r="J23" s="76">
        <v>864.875</v>
      </c>
      <c r="K23" s="76">
        <v>580</v>
      </c>
      <c r="L23" s="76">
        <v>508.23487903225805</v>
      </c>
      <c r="M23" s="76">
        <v>278.90625</v>
      </c>
      <c r="N23" s="76">
        <v>483.96875</v>
      </c>
      <c r="O23" s="76">
        <v>480.625</v>
      </c>
      <c r="P23" s="76"/>
      <c r="Q23" s="76"/>
    </row>
    <row r="24" spans="1:17" ht="12.75">
      <c r="A24" s="73" t="s">
        <v>82</v>
      </c>
      <c r="B24" s="66">
        <v>1658</v>
      </c>
      <c r="C24" s="66">
        <v>1432.5</v>
      </c>
      <c r="D24" s="66">
        <v>547.59375</v>
      </c>
      <c r="E24" s="66">
        <v>226.5625</v>
      </c>
      <c r="F24" s="75">
        <v>417.75</v>
      </c>
      <c r="G24" s="75">
        <v>238.75</v>
      </c>
      <c r="H24" s="76">
        <v>561</v>
      </c>
      <c r="I24" s="76">
        <v>337.5</v>
      </c>
      <c r="J24" s="76">
        <v>667.1</v>
      </c>
      <c r="K24" s="76">
        <v>295.25</v>
      </c>
      <c r="L24" s="76">
        <v>519.2125</v>
      </c>
      <c r="M24" s="76">
        <v>298.125</v>
      </c>
      <c r="N24" s="76">
        <v>506.15384615384613</v>
      </c>
      <c r="O24" s="76">
        <v>469.5</v>
      </c>
      <c r="P24" s="76"/>
      <c r="Q24" s="76"/>
    </row>
    <row r="25" spans="1:17" ht="12.75">
      <c r="A25" s="73" t="s">
        <v>83</v>
      </c>
      <c r="B25" s="66">
        <v>1817.53125</v>
      </c>
      <c r="C25" s="66">
        <v>1323.4375</v>
      </c>
      <c r="D25" s="66">
        <v>407.1111111111111</v>
      </c>
      <c r="E25" s="66">
        <v>207.14285714285714</v>
      </c>
      <c r="F25" s="75">
        <v>399.375</v>
      </c>
      <c r="G25" s="75">
        <v>245.3125</v>
      </c>
      <c r="H25" s="76">
        <f>SUM(E25+E29)/2</f>
        <v>458.07142857142856</v>
      </c>
      <c r="I25" s="76">
        <f>SUM(F25+F29)/2</f>
        <v>199.6875</v>
      </c>
      <c r="J25" s="76">
        <v>457.71875</v>
      </c>
      <c r="K25" s="76">
        <v>239.0625</v>
      </c>
      <c r="L25" s="76">
        <v>607.359375</v>
      </c>
      <c r="M25" s="76">
        <v>312.1875</v>
      </c>
      <c r="N25" s="76">
        <v>548.78125</v>
      </c>
      <c r="O25" s="76">
        <v>513.4375</v>
      </c>
      <c r="P25" s="76"/>
      <c r="Q25" s="76"/>
    </row>
    <row r="26" spans="1:17" ht="12.75">
      <c r="A26" s="73" t="s">
        <v>84</v>
      </c>
      <c r="B26" s="66">
        <v>1869.55</v>
      </c>
      <c r="C26" s="66">
        <v>1520</v>
      </c>
      <c r="D26" s="66">
        <v>431.1777777777778</v>
      </c>
      <c r="E26" s="66">
        <v>314.2857142857143</v>
      </c>
      <c r="F26" s="75">
        <v>465.60526315789474</v>
      </c>
      <c r="G26" s="75">
        <v>255</v>
      </c>
      <c r="H26" s="76">
        <f>SUM(E26+E30)/2</f>
        <v>536.1428571428571</v>
      </c>
      <c r="I26" s="76">
        <f>SUM(F26+F30)/2</f>
        <v>232.80263157894737</v>
      </c>
      <c r="J26" s="76">
        <v>369.275</v>
      </c>
      <c r="K26" s="76">
        <v>236.875</v>
      </c>
      <c r="L26" s="76">
        <v>555.5625</v>
      </c>
      <c r="M26" s="76">
        <v>326.375</v>
      </c>
      <c r="N26" s="76">
        <v>612.375</v>
      </c>
      <c r="O26" s="76">
        <v>442.5</v>
      </c>
      <c r="P26" s="76"/>
      <c r="Q26" s="76"/>
    </row>
    <row r="27" spans="1:17" ht="12.75">
      <c r="A27" s="73" t="s">
        <v>85</v>
      </c>
      <c r="B27" s="66">
        <v>1835</v>
      </c>
      <c r="C27" s="66">
        <v>1420</v>
      </c>
      <c r="D27" s="66">
        <v>567</v>
      </c>
      <c r="E27" s="66">
        <v>388</v>
      </c>
      <c r="F27" s="75">
        <v>453.3666666666667</v>
      </c>
      <c r="G27" s="75">
        <v>268.75</v>
      </c>
      <c r="H27" s="66">
        <v>844</v>
      </c>
      <c r="I27" s="66">
        <v>455</v>
      </c>
      <c r="J27" s="76">
        <v>412.5</v>
      </c>
      <c r="K27" s="76">
        <v>276</v>
      </c>
      <c r="L27" s="76">
        <v>592</v>
      </c>
      <c r="M27" s="76">
        <v>331.5</v>
      </c>
      <c r="N27" s="76">
        <v>665</v>
      </c>
      <c r="O27" s="76">
        <v>461</v>
      </c>
      <c r="P27" s="76"/>
      <c r="Q27" s="76"/>
    </row>
    <row r="28" spans="1:17" ht="12.75">
      <c r="A28" s="73" t="s">
        <v>86</v>
      </c>
      <c r="B28" s="66">
        <v>1727</v>
      </c>
      <c r="C28" s="66">
        <v>1086</v>
      </c>
      <c r="D28" s="66">
        <v>818</v>
      </c>
      <c r="E28" s="66">
        <v>671</v>
      </c>
      <c r="F28" s="75">
        <v>699.5384615384615</v>
      </c>
      <c r="G28" s="75">
        <v>350</v>
      </c>
      <c r="H28" s="64"/>
      <c r="I28" s="64"/>
      <c r="J28" s="76">
        <v>442</v>
      </c>
      <c r="K28" s="76">
        <v>312</v>
      </c>
      <c r="L28" s="76">
        <v>614</v>
      </c>
      <c r="M28" s="76">
        <v>356.5</v>
      </c>
      <c r="N28" s="76">
        <v>693</v>
      </c>
      <c r="O28" s="76">
        <v>447</v>
      </c>
      <c r="P28" s="76"/>
      <c r="Q28" s="76"/>
    </row>
    <row r="29" spans="1:17" ht="12.75">
      <c r="A29" s="73" t="s">
        <v>87</v>
      </c>
      <c r="B29" s="66">
        <v>1776</v>
      </c>
      <c r="C29" s="66">
        <v>1148</v>
      </c>
      <c r="D29" s="66">
        <v>993</v>
      </c>
      <c r="E29" s="66">
        <v>709</v>
      </c>
      <c r="F29" s="75"/>
      <c r="G29" s="75"/>
      <c r="H29" s="64"/>
      <c r="I29" s="64"/>
      <c r="J29" s="76">
        <v>405</v>
      </c>
      <c r="K29" s="76">
        <v>314</v>
      </c>
      <c r="L29" s="76">
        <v>667</v>
      </c>
      <c r="M29" s="76">
        <v>344</v>
      </c>
      <c r="N29" s="76">
        <v>746</v>
      </c>
      <c r="O29" s="76">
        <v>486</v>
      </c>
      <c r="P29" s="76"/>
      <c r="Q29" s="76"/>
    </row>
    <row r="30" spans="1:17" ht="12.75">
      <c r="A30" s="73" t="s">
        <v>88</v>
      </c>
      <c r="B30" s="66">
        <v>1759</v>
      </c>
      <c r="C30" s="66">
        <v>1428</v>
      </c>
      <c r="D30" s="66">
        <v>966</v>
      </c>
      <c r="E30" s="66">
        <v>758</v>
      </c>
      <c r="F30" s="75"/>
      <c r="G30" s="75"/>
      <c r="H30" s="64"/>
      <c r="I30" s="64"/>
      <c r="J30" s="76">
        <v>383</v>
      </c>
      <c r="K30" s="76">
        <v>359</v>
      </c>
      <c r="L30" s="64"/>
      <c r="M30" s="64"/>
      <c r="N30" s="64"/>
      <c r="O30" s="64"/>
      <c r="P30" s="64"/>
      <c r="Q30" s="64"/>
    </row>
    <row r="31" spans="1:17" ht="12.75">
      <c r="A31" s="73" t="s">
        <v>89</v>
      </c>
      <c r="B31" s="66">
        <v>1869</v>
      </c>
      <c r="C31" s="66">
        <v>1606</v>
      </c>
      <c r="D31" s="66">
        <v>1123</v>
      </c>
      <c r="E31" s="66">
        <v>884</v>
      </c>
      <c r="F31" s="75"/>
      <c r="G31" s="75"/>
      <c r="H31" s="64"/>
      <c r="I31" s="64"/>
      <c r="J31" s="76">
        <v>437</v>
      </c>
      <c r="K31" s="76">
        <v>353</v>
      </c>
      <c r="L31" s="64"/>
      <c r="M31" s="64"/>
      <c r="N31" s="64"/>
      <c r="O31" s="64"/>
      <c r="P31" s="64"/>
      <c r="Q31" s="64"/>
    </row>
    <row r="32" spans="1:17" ht="12.75">
      <c r="A32" s="73" t="s">
        <v>90</v>
      </c>
      <c r="B32" s="66">
        <v>2318</v>
      </c>
      <c r="C32" s="66">
        <v>1813</v>
      </c>
      <c r="D32" s="66">
        <v>1430</v>
      </c>
      <c r="E32" s="66">
        <v>1290</v>
      </c>
      <c r="F32" s="75"/>
      <c r="G32" s="75"/>
      <c r="H32" s="64"/>
      <c r="I32" s="64"/>
      <c r="J32" s="76">
        <v>492</v>
      </c>
      <c r="K32" s="76">
        <v>393</v>
      </c>
      <c r="L32" s="76">
        <v>612</v>
      </c>
      <c r="M32" s="76">
        <v>286</v>
      </c>
      <c r="N32" s="76">
        <v>690</v>
      </c>
      <c r="O32" s="76">
        <v>376</v>
      </c>
      <c r="P32" s="76"/>
      <c r="Q32" s="76"/>
    </row>
    <row r="33" spans="1:17" ht="12.75">
      <c r="A33" s="73" t="s">
        <v>91</v>
      </c>
      <c r="B33" s="66">
        <v>2513</v>
      </c>
      <c r="C33" s="66">
        <v>2166</v>
      </c>
      <c r="D33" s="66">
        <v>1341</v>
      </c>
      <c r="E33" s="66">
        <v>769</v>
      </c>
      <c r="F33" s="75"/>
      <c r="G33" s="75"/>
      <c r="H33" s="64"/>
      <c r="I33" s="64"/>
      <c r="J33" s="76">
        <v>511</v>
      </c>
      <c r="K33" s="76">
        <v>379</v>
      </c>
      <c r="L33" s="76">
        <v>664</v>
      </c>
      <c r="M33" s="76">
        <v>358.5</v>
      </c>
      <c r="N33" s="76">
        <v>654</v>
      </c>
      <c r="O33" s="76">
        <v>481</v>
      </c>
      <c r="P33" s="76"/>
      <c r="Q33" s="76"/>
    </row>
    <row r="34" spans="1:17" s="15" customFormat="1" ht="12.75">
      <c r="A34" s="102" t="s">
        <v>182</v>
      </c>
      <c r="B34" s="66">
        <v>2910</v>
      </c>
      <c r="C34" s="142">
        <v>2625</v>
      </c>
      <c r="D34" s="66">
        <v>969</v>
      </c>
      <c r="E34" s="66">
        <v>529</v>
      </c>
      <c r="F34" s="75">
        <v>453</v>
      </c>
      <c r="G34" s="75">
        <v>217</v>
      </c>
      <c r="H34" s="64"/>
      <c r="I34" s="64"/>
      <c r="J34" s="76">
        <v>544</v>
      </c>
      <c r="K34" s="76">
        <v>387</v>
      </c>
      <c r="L34" s="76">
        <v>596</v>
      </c>
      <c r="M34" s="76">
        <v>341</v>
      </c>
      <c r="N34" s="76">
        <v>624</v>
      </c>
      <c r="O34" s="76">
        <v>482</v>
      </c>
      <c r="P34" s="76"/>
      <c r="Q34" s="76"/>
    </row>
    <row r="35" spans="1:17" ht="12.75">
      <c r="A35" s="102" t="s">
        <v>183</v>
      </c>
      <c r="B35" s="104">
        <v>2989</v>
      </c>
      <c r="C35" s="142">
        <v>2928</v>
      </c>
      <c r="D35" s="64">
        <v>651</v>
      </c>
      <c r="E35" s="64">
        <v>253</v>
      </c>
      <c r="F35" s="103">
        <v>462</v>
      </c>
      <c r="G35" s="103">
        <v>271</v>
      </c>
      <c r="H35" s="64"/>
      <c r="I35" s="64"/>
      <c r="J35" s="64">
        <v>632</v>
      </c>
      <c r="K35" s="64">
        <v>358</v>
      </c>
      <c r="L35" s="64">
        <v>644</v>
      </c>
      <c r="M35" s="64">
        <v>337</v>
      </c>
      <c r="N35" s="64">
        <v>634</v>
      </c>
      <c r="O35" s="64">
        <v>475</v>
      </c>
      <c r="P35" s="64"/>
      <c r="Q35" s="64"/>
    </row>
    <row r="36" spans="1:17" s="15" customFormat="1" ht="12.75">
      <c r="A36" s="102" t="s">
        <v>191</v>
      </c>
      <c r="B36" s="151">
        <v>2989</v>
      </c>
      <c r="C36" s="151">
        <v>2964</v>
      </c>
      <c r="D36" s="151">
        <v>423</v>
      </c>
      <c r="E36" s="151">
        <v>216</v>
      </c>
      <c r="F36" s="152">
        <v>485</v>
      </c>
      <c r="G36" s="152">
        <v>273</v>
      </c>
      <c r="H36" s="151">
        <v>998</v>
      </c>
      <c r="I36" s="151">
        <v>470</v>
      </c>
      <c r="J36" s="153">
        <v>535</v>
      </c>
      <c r="K36" s="153">
        <v>330</v>
      </c>
      <c r="L36" s="154">
        <v>603</v>
      </c>
      <c r="M36" s="154">
        <v>332</v>
      </c>
      <c r="N36" s="154">
        <v>673</v>
      </c>
      <c r="O36" s="154">
        <v>478</v>
      </c>
      <c r="P36" s="154"/>
      <c r="Q36" s="154"/>
    </row>
    <row r="37" spans="1:17" ht="12.75">
      <c r="A37" s="102" t="s">
        <v>226</v>
      </c>
      <c r="B37" s="151">
        <v>2125</v>
      </c>
      <c r="C37" s="66">
        <v>1071</v>
      </c>
      <c r="D37" s="64">
        <v>388</v>
      </c>
      <c r="E37" s="64">
        <v>245</v>
      </c>
      <c r="F37" s="103">
        <v>475</v>
      </c>
      <c r="G37" s="103">
        <v>272</v>
      </c>
      <c r="H37" s="64">
        <v>824</v>
      </c>
      <c r="I37" s="64">
        <v>455</v>
      </c>
      <c r="J37" s="64">
        <v>450</v>
      </c>
      <c r="K37" s="64">
        <v>318</v>
      </c>
      <c r="L37" s="64">
        <v>601</v>
      </c>
      <c r="M37" s="64">
        <v>365</v>
      </c>
      <c r="N37" s="64">
        <v>673</v>
      </c>
      <c r="O37" s="64">
        <v>513</v>
      </c>
      <c r="P37" s="64"/>
      <c r="Q37" s="64"/>
    </row>
    <row r="38" spans="1:17" s="15" customFormat="1" ht="12.75">
      <c r="A38" s="102" t="s">
        <v>244</v>
      </c>
      <c r="B38" s="151">
        <v>2562</v>
      </c>
      <c r="C38" s="66">
        <v>1479</v>
      </c>
      <c r="D38" s="64">
        <v>483</v>
      </c>
      <c r="E38" s="64">
        <v>309</v>
      </c>
      <c r="F38" s="103">
        <v>540</v>
      </c>
      <c r="G38" s="103">
        <v>414</v>
      </c>
      <c r="H38" s="64">
        <v>765</v>
      </c>
      <c r="I38" s="64">
        <v>491</v>
      </c>
      <c r="J38" s="64">
        <v>428</v>
      </c>
      <c r="K38" s="64">
        <v>303</v>
      </c>
      <c r="L38" s="64">
        <v>636</v>
      </c>
      <c r="M38" s="64">
        <v>420</v>
      </c>
      <c r="N38" s="64">
        <v>701</v>
      </c>
      <c r="O38" s="64">
        <v>612</v>
      </c>
      <c r="P38" s="64"/>
      <c r="Q38" s="64"/>
    </row>
    <row r="39" spans="1:17" s="15" customFormat="1" ht="12.75">
      <c r="A39" s="102" t="s">
        <v>252</v>
      </c>
      <c r="B39" s="151">
        <v>2496</v>
      </c>
      <c r="C39" s="66">
        <v>1553</v>
      </c>
      <c r="D39" s="64">
        <v>538</v>
      </c>
      <c r="E39" s="64">
        <v>298</v>
      </c>
      <c r="F39" s="103">
        <v>658</v>
      </c>
      <c r="G39" s="103">
        <v>620</v>
      </c>
      <c r="H39" s="64"/>
      <c r="I39" s="64"/>
      <c r="J39" s="64">
        <v>451</v>
      </c>
      <c r="K39" s="64">
        <v>298</v>
      </c>
      <c r="L39" s="64">
        <v>702</v>
      </c>
      <c r="M39" s="64">
        <v>531</v>
      </c>
      <c r="N39" s="64">
        <v>762</v>
      </c>
      <c r="O39" s="64">
        <v>809</v>
      </c>
      <c r="P39" s="64"/>
      <c r="Q39" s="64"/>
    </row>
    <row r="40" spans="1:17" s="15" customFormat="1" ht="12.75">
      <c r="A40" s="102" t="s">
        <v>359</v>
      </c>
      <c r="B40" s="151">
        <v>2111</v>
      </c>
      <c r="C40" s="66">
        <v>1518</v>
      </c>
      <c r="D40" s="64">
        <v>519</v>
      </c>
      <c r="E40" s="64">
        <v>376</v>
      </c>
      <c r="F40" s="103"/>
      <c r="G40" s="103"/>
      <c r="H40" s="64"/>
      <c r="I40" s="64"/>
      <c r="J40" s="64">
        <v>486</v>
      </c>
      <c r="K40" s="64">
        <v>358</v>
      </c>
      <c r="L40" s="64">
        <v>830</v>
      </c>
      <c r="M40" s="64">
        <v>656</v>
      </c>
      <c r="N40" s="64"/>
      <c r="O40" s="64"/>
      <c r="P40" s="64"/>
      <c r="Q40" s="64"/>
    </row>
    <row r="41" spans="1:15" ht="15">
      <c r="A41" s="102" t="s">
        <v>371</v>
      </c>
      <c r="B41" s="15"/>
      <c r="C41" s="35"/>
      <c r="D41" s="35"/>
      <c r="E41" s="35"/>
      <c r="F41" s="35"/>
      <c r="G41" s="35"/>
      <c r="H41" s="35"/>
      <c r="I41" s="35"/>
      <c r="J41" s="35"/>
      <c r="K41" s="35"/>
      <c r="L41" s="35"/>
      <c r="M41" s="35"/>
      <c r="N41" s="179"/>
      <c r="O41" s="179"/>
    </row>
    <row r="42" spans="1:13" ht="12.75">
      <c r="A42" s="317" t="s">
        <v>142</v>
      </c>
      <c r="B42" s="317"/>
      <c r="C42" s="35"/>
      <c r="D42" s="35"/>
      <c r="E42" s="35"/>
      <c r="F42" s="35"/>
      <c r="G42" s="35"/>
      <c r="H42" s="35"/>
      <c r="I42" s="35"/>
      <c r="J42" s="35"/>
      <c r="K42" s="35"/>
      <c r="L42" s="35"/>
      <c r="M42" s="35"/>
    </row>
    <row r="43" spans="1:13" ht="12.75">
      <c r="A43" s="316" t="s">
        <v>372</v>
      </c>
      <c r="B43" s="316"/>
      <c r="C43" s="316"/>
      <c r="D43" s="316"/>
      <c r="E43" s="316"/>
      <c r="F43" s="316"/>
      <c r="G43" s="35"/>
      <c r="H43" s="35"/>
      <c r="I43" s="35"/>
      <c r="J43" s="35"/>
      <c r="K43" s="35"/>
      <c r="L43" s="35"/>
      <c r="M43" s="35"/>
    </row>
    <row r="44" spans="1:13" ht="12.75">
      <c r="A44" s="72"/>
      <c r="B44" s="35"/>
      <c r="C44" s="35"/>
      <c r="D44" s="35"/>
      <c r="E44" s="176"/>
      <c r="F44" s="35"/>
      <c r="G44" s="35"/>
      <c r="H44" s="35"/>
      <c r="I44" s="35"/>
      <c r="J44" s="35"/>
      <c r="K44" s="35"/>
      <c r="L44" s="35"/>
      <c r="M44" s="35"/>
    </row>
    <row r="45" spans="1:13" ht="12.75">
      <c r="A45" s="72"/>
      <c r="B45" s="35"/>
      <c r="C45" s="35"/>
      <c r="D45" s="35"/>
      <c r="E45" s="35"/>
      <c r="F45" s="35"/>
      <c r="G45" s="35"/>
      <c r="H45" s="35"/>
      <c r="I45" s="35"/>
      <c r="J45" s="35"/>
      <c r="K45" s="35"/>
      <c r="L45" s="35"/>
      <c r="M45" s="35"/>
    </row>
    <row r="46" spans="1:13" ht="12.75">
      <c r="A46" s="72"/>
      <c r="B46" s="35"/>
      <c r="C46" s="35"/>
      <c r="D46" s="35"/>
      <c r="E46" s="35"/>
      <c r="F46" s="35"/>
      <c r="G46" s="35"/>
      <c r="H46" s="35"/>
      <c r="I46" s="35"/>
      <c r="J46" s="35"/>
      <c r="K46" s="35"/>
      <c r="L46" s="35"/>
      <c r="M46" s="35"/>
    </row>
    <row r="47" spans="1:13" ht="12.75">
      <c r="A47" s="72"/>
      <c r="B47" s="35"/>
      <c r="C47" s="35"/>
      <c r="D47" s="35"/>
      <c r="E47" s="35"/>
      <c r="F47" s="35"/>
      <c r="G47" s="35"/>
      <c r="H47" s="35"/>
      <c r="I47" s="35"/>
      <c r="J47" s="35"/>
      <c r="K47" s="35"/>
      <c r="L47" s="35"/>
      <c r="M47" s="35"/>
    </row>
    <row r="48" spans="1:13" ht="12.75">
      <c r="A48" s="72"/>
      <c r="B48" s="35"/>
      <c r="C48" s="35"/>
      <c r="D48" s="35"/>
      <c r="E48" s="35"/>
      <c r="F48" s="35"/>
      <c r="G48" s="35"/>
      <c r="H48" s="35"/>
      <c r="I48" s="35"/>
      <c r="J48" s="35"/>
      <c r="K48" s="35"/>
      <c r="L48" s="35"/>
      <c r="M48" s="35"/>
    </row>
    <row r="49" spans="1:13" ht="12.75">
      <c r="A49" s="72"/>
      <c r="B49" s="35"/>
      <c r="C49" s="35"/>
      <c r="D49" s="35"/>
      <c r="E49" s="35"/>
      <c r="F49" s="35"/>
      <c r="G49" s="35"/>
      <c r="H49" s="35"/>
      <c r="I49" s="35"/>
      <c r="J49" s="35"/>
      <c r="K49" s="35"/>
      <c r="L49" s="35"/>
      <c r="M49" s="35"/>
    </row>
    <row r="50" spans="1:13" ht="12.75">
      <c r="A50" s="72"/>
      <c r="B50" s="35"/>
      <c r="C50" s="35"/>
      <c r="D50" s="35"/>
      <c r="E50" s="35"/>
      <c r="F50" s="35"/>
      <c r="G50" s="35"/>
      <c r="H50" s="35"/>
      <c r="I50" s="35"/>
      <c r="J50" s="35"/>
      <c r="K50" s="35"/>
      <c r="L50" s="35"/>
      <c r="M50" s="35"/>
    </row>
    <row r="51" spans="1:13" ht="12.75">
      <c r="A51" s="72"/>
      <c r="B51" s="35"/>
      <c r="C51" s="35"/>
      <c r="D51" s="35"/>
      <c r="E51" s="35"/>
      <c r="F51" s="35"/>
      <c r="G51" s="35"/>
      <c r="H51" s="35"/>
      <c r="I51" s="35"/>
      <c r="J51" s="35"/>
      <c r="K51" s="35"/>
      <c r="L51" s="35"/>
      <c r="M51" s="35"/>
    </row>
    <row r="52" spans="1:13" ht="12.75">
      <c r="A52" s="72"/>
      <c r="B52" s="35"/>
      <c r="C52" s="35"/>
      <c r="D52" s="35"/>
      <c r="E52" s="35"/>
      <c r="F52" s="35"/>
      <c r="G52" s="35"/>
      <c r="H52" s="35"/>
      <c r="I52" s="35"/>
      <c r="J52" s="35"/>
      <c r="K52" s="35"/>
      <c r="L52" s="35"/>
      <c r="M52" s="35"/>
    </row>
    <row r="53" spans="1:13" ht="12.75">
      <c r="A53" s="72"/>
      <c r="B53" s="35"/>
      <c r="C53" s="35"/>
      <c r="D53" s="35"/>
      <c r="E53" s="35"/>
      <c r="F53" s="35"/>
      <c r="G53" s="35"/>
      <c r="H53" s="35"/>
      <c r="I53" s="35"/>
      <c r="J53" s="35"/>
      <c r="K53" s="35"/>
      <c r="L53" s="35"/>
      <c r="M53" s="35"/>
    </row>
    <row r="54" spans="1:13" ht="12.75">
      <c r="A54" s="72"/>
      <c r="B54" s="35"/>
      <c r="C54" s="35"/>
      <c r="D54" s="35"/>
      <c r="E54" s="35"/>
      <c r="F54" s="35"/>
      <c r="G54" s="35"/>
      <c r="H54" s="35"/>
      <c r="I54" s="35"/>
      <c r="J54" s="35"/>
      <c r="K54" s="35"/>
      <c r="L54" s="35"/>
      <c r="M54" s="35"/>
    </row>
    <row r="55" spans="1:13" ht="12.75">
      <c r="A55" s="72"/>
      <c r="B55" s="35"/>
      <c r="C55" s="35"/>
      <c r="D55" s="35"/>
      <c r="E55" s="35"/>
      <c r="F55" s="35"/>
      <c r="G55" s="35"/>
      <c r="H55" s="35"/>
      <c r="I55" s="35"/>
      <c r="J55" s="35"/>
      <c r="K55" s="35"/>
      <c r="L55" s="35"/>
      <c r="M55" s="35"/>
    </row>
    <row r="56" spans="1:13" ht="12.75">
      <c r="A56" s="72"/>
      <c r="B56" s="35"/>
      <c r="C56" s="35"/>
      <c r="D56" s="35"/>
      <c r="E56" s="35"/>
      <c r="F56" s="35"/>
      <c r="G56" s="35"/>
      <c r="H56" s="35"/>
      <c r="I56" s="35"/>
      <c r="J56" s="35"/>
      <c r="K56" s="35"/>
      <c r="L56" s="35"/>
      <c r="M56" s="35"/>
    </row>
    <row r="57" spans="1:13" ht="12.75">
      <c r="A57" s="72"/>
      <c r="B57" s="35"/>
      <c r="C57" s="35"/>
      <c r="D57" s="35"/>
      <c r="E57" s="35"/>
      <c r="F57" s="35"/>
      <c r="G57" s="35"/>
      <c r="H57" s="35"/>
      <c r="I57" s="35"/>
      <c r="J57" s="35"/>
      <c r="K57" s="35"/>
      <c r="L57" s="35"/>
      <c r="M57" s="35"/>
    </row>
    <row r="58" spans="1:13" ht="12.75">
      <c r="A58" s="72"/>
      <c r="B58" s="35"/>
      <c r="C58" s="35"/>
      <c r="D58" s="35"/>
      <c r="E58" s="35"/>
      <c r="F58" s="35"/>
      <c r="G58" s="35"/>
      <c r="H58" s="35"/>
      <c r="I58" s="35"/>
      <c r="J58" s="35"/>
      <c r="K58" s="35"/>
      <c r="L58" s="35"/>
      <c r="M58" s="35"/>
    </row>
  </sheetData>
  <sheetProtection/>
  <mergeCells count="15">
    <mergeCell ref="A43:F43"/>
    <mergeCell ref="A42:B42"/>
    <mergeCell ref="B6:C6"/>
    <mergeCell ref="D6:E6"/>
    <mergeCell ref="F6:G6"/>
    <mergeCell ref="H6:I6"/>
    <mergeCell ref="P6:Q6"/>
    <mergeCell ref="A1:M1"/>
    <mergeCell ref="A3:M3"/>
    <mergeCell ref="A4:M4"/>
    <mergeCell ref="A6:A7"/>
    <mergeCell ref="J6:K6"/>
    <mergeCell ref="N6:O6"/>
    <mergeCell ref="L6:M6"/>
    <mergeCell ref="A2:M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24" sqref="J24"/>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N77"/>
  <sheetViews>
    <sheetView zoomScalePageLayoutView="0" workbookViewId="0" topLeftCell="A73">
      <selection activeCell="A72" sqref="A72:IV75"/>
    </sheetView>
  </sheetViews>
  <sheetFormatPr defaultColWidth="11.421875" defaultRowHeight="15"/>
  <cols>
    <col min="1" max="1" width="1.421875" style="0" customWidth="1"/>
    <col min="2" max="2" width="23.8515625" style="0" customWidth="1"/>
  </cols>
  <sheetData>
    <row r="2" spans="6:9" ht="15">
      <c r="F2" s="322" t="s">
        <v>373</v>
      </c>
      <c r="G2" s="322"/>
      <c r="H2" s="322"/>
      <c r="I2" s="322"/>
    </row>
    <row r="4" spans="2:13" ht="15">
      <c r="B4" s="116"/>
      <c r="C4" s="116"/>
      <c r="D4" s="116"/>
      <c r="E4" s="116"/>
      <c r="F4" s="116"/>
      <c r="G4" s="116"/>
      <c r="H4" s="116"/>
      <c r="I4" s="116"/>
      <c r="J4" s="116"/>
      <c r="K4" s="116"/>
      <c r="L4" s="116"/>
      <c r="M4" s="116"/>
    </row>
    <row r="5" spans="2:14" ht="15">
      <c r="B5" s="318" t="s">
        <v>131</v>
      </c>
      <c r="C5" s="320" t="s">
        <v>212</v>
      </c>
      <c r="D5" s="320"/>
      <c r="E5" s="320"/>
      <c r="F5" s="320"/>
      <c r="G5" s="320"/>
      <c r="H5" s="320"/>
      <c r="I5" s="320"/>
      <c r="J5" s="320"/>
      <c r="K5" s="320"/>
      <c r="L5" s="320"/>
      <c r="M5" s="320"/>
      <c r="N5" s="196"/>
    </row>
    <row r="6" spans="2:14" ht="15">
      <c r="B6" s="319"/>
      <c r="C6" s="117">
        <v>2000</v>
      </c>
      <c r="D6" s="117">
        <v>2001</v>
      </c>
      <c r="E6" s="117">
        <v>2002</v>
      </c>
      <c r="F6" s="117">
        <v>2003</v>
      </c>
      <c r="G6" s="117">
        <v>2004</v>
      </c>
      <c r="H6" s="117">
        <v>2005</v>
      </c>
      <c r="I6" s="117">
        <v>2006</v>
      </c>
      <c r="J6" s="117">
        <v>2007</v>
      </c>
      <c r="K6" s="117">
        <v>2008</v>
      </c>
      <c r="L6" s="117">
        <v>2009</v>
      </c>
      <c r="M6" s="117">
        <v>2010</v>
      </c>
      <c r="N6" s="211">
        <v>2011</v>
      </c>
    </row>
    <row r="7" spans="2:14" ht="15">
      <c r="B7" s="118"/>
      <c r="C7" s="118"/>
      <c r="D7" s="118"/>
      <c r="E7" s="118"/>
      <c r="F7" s="118"/>
      <c r="G7" s="118"/>
      <c r="H7" s="118"/>
      <c r="I7" s="118"/>
      <c r="J7" s="118"/>
      <c r="K7" s="118"/>
      <c r="L7" s="118"/>
      <c r="M7" s="118"/>
      <c r="N7" s="116"/>
    </row>
    <row r="8" spans="2:14" ht="15">
      <c r="B8" s="15" t="s">
        <v>195</v>
      </c>
      <c r="C8" s="243">
        <v>800</v>
      </c>
      <c r="D8" s="243">
        <v>850</v>
      </c>
      <c r="E8" s="243">
        <v>1220</v>
      </c>
      <c r="F8" s="243">
        <v>1280</v>
      </c>
      <c r="G8" s="243">
        <v>1320</v>
      </c>
      <c r="H8" s="244">
        <v>1360</v>
      </c>
      <c r="I8" s="243">
        <v>3820</v>
      </c>
      <c r="J8" s="243">
        <v>5664</v>
      </c>
      <c r="K8" s="244">
        <v>5953</v>
      </c>
      <c r="L8" s="245">
        <v>6779</v>
      </c>
      <c r="M8" s="245">
        <v>7876</v>
      </c>
      <c r="N8" s="214">
        <v>8460</v>
      </c>
    </row>
    <row r="9" spans="2:14" ht="15">
      <c r="B9" s="119" t="s">
        <v>211</v>
      </c>
      <c r="C9" s="119"/>
      <c r="D9" s="119"/>
      <c r="E9" s="119"/>
      <c r="F9" s="119"/>
      <c r="G9" s="119"/>
      <c r="H9" s="119"/>
      <c r="I9" s="119"/>
      <c r="J9" s="119"/>
      <c r="K9" s="119"/>
      <c r="L9" s="119"/>
      <c r="M9" s="119"/>
      <c r="N9" s="213"/>
    </row>
    <row r="10" spans="2:14" ht="15">
      <c r="B10" s="15"/>
      <c r="C10" s="15"/>
      <c r="D10" s="15"/>
      <c r="E10" s="15"/>
      <c r="F10" s="15"/>
      <c r="G10" s="15"/>
      <c r="H10" s="15"/>
      <c r="I10" s="15"/>
      <c r="J10" s="15"/>
      <c r="K10" s="15"/>
      <c r="L10" s="15"/>
      <c r="M10" s="15"/>
      <c r="N10" s="212"/>
    </row>
    <row r="11" spans="2:14" ht="15">
      <c r="B11" s="318" t="s">
        <v>131</v>
      </c>
      <c r="C11" s="320" t="s">
        <v>216</v>
      </c>
      <c r="D11" s="320"/>
      <c r="E11" s="320"/>
      <c r="F11" s="320"/>
      <c r="G11" s="320"/>
      <c r="H11" s="320"/>
      <c r="I11" s="320"/>
      <c r="J11" s="320"/>
      <c r="K11" s="320"/>
      <c r="L11" s="320"/>
      <c r="M11" s="320"/>
      <c r="N11" s="213"/>
    </row>
    <row r="12" spans="2:14" ht="15">
      <c r="B12" s="319"/>
      <c r="C12" s="120">
        <v>2000</v>
      </c>
      <c r="D12" s="120">
        <v>2001</v>
      </c>
      <c r="E12" s="120">
        <v>2002</v>
      </c>
      <c r="F12" s="120">
        <v>2003</v>
      </c>
      <c r="G12" s="120">
        <v>2004</v>
      </c>
      <c r="H12" s="120">
        <v>2005</v>
      </c>
      <c r="I12" s="120">
        <v>2006</v>
      </c>
      <c r="J12" s="120">
        <v>2007</v>
      </c>
      <c r="K12" s="120">
        <v>2008</v>
      </c>
      <c r="L12" s="120">
        <v>2009</v>
      </c>
      <c r="M12" s="120">
        <v>2010</v>
      </c>
      <c r="N12" s="211">
        <v>2011</v>
      </c>
    </row>
    <row r="13" spans="2:14" ht="15">
      <c r="B13" s="15"/>
      <c r="C13" s="15"/>
      <c r="D13" s="15"/>
      <c r="E13" s="15"/>
      <c r="F13" s="15"/>
      <c r="G13" s="15"/>
      <c r="H13" s="15"/>
      <c r="I13" s="15"/>
      <c r="J13" s="15"/>
      <c r="K13" s="15"/>
      <c r="L13" s="15"/>
      <c r="M13" s="15"/>
      <c r="N13" s="116"/>
    </row>
    <row r="14" spans="2:14" ht="15">
      <c r="B14" s="15" t="s">
        <v>195</v>
      </c>
      <c r="C14" s="198">
        <v>4800</v>
      </c>
      <c r="D14" s="198">
        <v>5253.065465881537</v>
      </c>
      <c r="E14" s="198">
        <v>8010.4112029293865</v>
      </c>
      <c r="F14" s="198">
        <v>8211.351378098867</v>
      </c>
      <c r="G14" s="198">
        <v>12667.187886585183</v>
      </c>
      <c r="H14" s="198">
        <v>17336.671779900043</v>
      </c>
      <c r="I14" s="198">
        <v>23705.715275372357</v>
      </c>
      <c r="J14" s="198">
        <v>28597.27844029887</v>
      </c>
      <c r="K14" s="198">
        <v>47893.71072294521</v>
      </c>
      <c r="L14" s="198">
        <v>57514.2560245435</v>
      </c>
      <c r="M14" s="198">
        <v>76386.36251175216</v>
      </c>
      <c r="N14" s="218">
        <v>120121.13414815176</v>
      </c>
    </row>
    <row r="15" spans="2:14" ht="15">
      <c r="B15" s="119" t="s">
        <v>213</v>
      </c>
      <c r="C15" s="119"/>
      <c r="D15" s="119"/>
      <c r="E15" s="119"/>
      <c r="F15" s="119"/>
      <c r="G15" s="119"/>
      <c r="H15" s="119"/>
      <c r="I15" s="119"/>
      <c r="J15" s="119"/>
      <c r="K15" s="119"/>
      <c r="L15" s="119"/>
      <c r="M15" s="119"/>
      <c r="N15" s="196"/>
    </row>
    <row r="16" spans="2:13" ht="15">
      <c r="B16" s="15"/>
      <c r="C16" s="15"/>
      <c r="D16" s="15"/>
      <c r="E16" s="15"/>
      <c r="F16" s="15"/>
      <c r="G16" s="15"/>
      <c r="H16" s="15"/>
      <c r="I16" s="15"/>
      <c r="J16" s="15"/>
      <c r="K16" s="15"/>
      <c r="L16" s="15"/>
      <c r="M16" s="15"/>
    </row>
    <row r="17" spans="2:13" ht="15">
      <c r="B17" s="15"/>
      <c r="C17" s="15"/>
      <c r="D17" s="15"/>
      <c r="E17" s="15"/>
      <c r="F17" s="15"/>
      <c r="G17" s="15"/>
      <c r="H17" s="15"/>
      <c r="I17" s="15"/>
      <c r="J17" s="15"/>
      <c r="K17" s="15"/>
      <c r="L17" s="15"/>
      <c r="M17" s="15"/>
    </row>
    <row r="18" spans="2:13" ht="15">
      <c r="B18" s="15"/>
      <c r="C18" s="15"/>
      <c r="D18" s="15"/>
      <c r="E18" s="15"/>
      <c r="F18" s="15"/>
      <c r="G18" s="15"/>
      <c r="H18" s="15"/>
      <c r="I18" s="15"/>
      <c r="J18" s="15"/>
      <c r="K18" s="15"/>
      <c r="L18" s="15"/>
      <c r="M18" s="15"/>
    </row>
    <row r="19" spans="2:13" ht="15">
      <c r="B19" s="15"/>
      <c r="C19" s="15"/>
      <c r="D19" s="15"/>
      <c r="E19" s="15"/>
      <c r="F19" s="15"/>
      <c r="G19" s="15"/>
      <c r="H19" s="15"/>
      <c r="I19" s="15"/>
      <c r="J19" s="15"/>
      <c r="K19" s="15"/>
      <c r="L19" s="15"/>
      <c r="M19" s="15"/>
    </row>
    <row r="20" spans="2:13" ht="15">
      <c r="B20" s="15"/>
      <c r="C20" s="15"/>
      <c r="D20" s="15"/>
      <c r="E20" s="15"/>
      <c r="F20" s="15"/>
      <c r="G20" s="15"/>
      <c r="H20" s="15"/>
      <c r="I20" s="15"/>
      <c r="J20" s="15"/>
      <c r="K20" s="15"/>
      <c r="L20" s="15"/>
      <c r="M20" s="15"/>
    </row>
    <row r="21" spans="2:13" ht="15">
      <c r="B21" s="15"/>
      <c r="C21" s="15"/>
      <c r="D21" s="15"/>
      <c r="E21" s="15"/>
      <c r="F21" s="15"/>
      <c r="G21" s="15"/>
      <c r="H21" s="15"/>
      <c r="I21" s="15"/>
      <c r="J21" s="15"/>
      <c r="K21" s="15"/>
      <c r="L21" s="15"/>
      <c r="M21" s="15"/>
    </row>
    <row r="22" spans="2:13" ht="15">
      <c r="B22" s="15"/>
      <c r="C22" s="15"/>
      <c r="D22" s="15"/>
      <c r="E22" s="15"/>
      <c r="F22" s="15"/>
      <c r="G22" s="15"/>
      <c r="H22" s="15"/>
      <c r="I22" s="15"/>
      <c r="J22" s="15"/>
      <c r="K22" s="15"/>
      <c r="L22" s="15"/>
      <c r="M22" s="15"/>
    </row>
    <row r="23" spans="2:13" ht="15">
      <c r="B23" s="15"/>
      <c r="C23" s="15"/>
      <c r="D23" s="15"/>
      <c r="E23" s="15"/>
      <c r="F23" s="15"/>
      <c r="G23" s="15"/>
      <c r="H23" s="15"/>
      <c r="I23" s="15"/>
      <c r="J23" s="15"/>
      <c r="K23" s="15"/>
      <c r="L23" s="15"/>
      <c r="M23" s="15"/>
    </row>
    <row r="24" spans="2:13" ht="15">
      <c r="B24" s="15"/>
      <c r="C24" s="15"/>
      <c r="D24" s="15"/>
      <c r="E24" s="15"/>
      <c r="F24" s="15"/>
      <c r="G24" s="15"/>
      <c r="H24" s="15"/>
      <c r="I24" s="15"/>
      <c r="J24" s="15"/>
      <c r="K24" s="15"/>
      <c r="L24" s="15"/>
      <c r="M24" s="15"/>
    </row>
    <row r="25" spans="2:13" ht="15">
      <c r="B25" s="15"/>
      <c r="C25" s="15"/>
      <c r="D25" s="15"/>
      <c r="E25" s="15"/>
      <c r="F25" s="15"/>
      <c r="G25" s="15"/>
      <c r="H25" s="15"/>
      <c r="I25" s="15"/>
      <c r="J25" s="15"/>
      <c r="K25" s="15"/>
      <c r="L25" s="15"/>
      <c r="M25" s="15"/>
    </row>
    <row r="26" spans="2:13" ht="15">
      <c r="B26" s="15"/>
      <c r="C26" s="15"/>
      <c r="D26" s="15"/>
      <c r="E26" s="15"/>
      <c r="F26" s="15"/>
      <c r="G26" s="15"/>
      <c r="H26" s="15"/>
      <c r="I26" s="15"/>
      <c r="J26" s="15"/>
      <c r="K26" s="15"/>
      <c r="L26" s="15"/>
      <c r="M26" s="15"/>
    </row>
    <row r="27" spans="2:13" ht="15">
      <c r="B27" s="15"/>
      <c r="C27" s="15"/>
      <c r="D27" s="15"/>
      <c r="E27" s="15"/>
      <c r="F27" s="15"/>
      <c r="G27" s="15"/>
      <c r="H27" s="15"/>
      <c r="I27" s="15"/>
      <c r="J27" s="15"/>
      <c r="K27" s="15"/>
      <c r="L27" s="15"/>
      <c r="M27" s="15"/>
    </row>
    <row r="28" spans="2:13" ht="15">
      <c r="B28" s="15"/>
      <c r="C28" s="15"/>
      <c r="D28" s="15"/>
      <c r="E28" s="15"/>
      <c r="F28" s="15"/>
      <c r="G28" s="15"/>
      <c r="H28" s="15"/>
      <c r="I28" s="15"/>
      <c r="J28" s="15"/>
      <c r="K28" s="15"/>
      <c r="L28" s="15"/>
      <c r="M28" s="15"/>
    </row>
    <row r="29" spans="2:13" ht="15">
      <c r="B29" s="15"/>
      <c r="C29" s="15"/>
      <c r="D29" s="15"/>
      <c r="E29" s="15"/>
      <c r="F29" s="15"/>
      <c r="G29" s="15"/>
      <c r="H29" s="15"/>
      <c r="I29" s="15"/>
      <c r="J29" s="15"/>
      <c r="K29" s="15"/>
      <c r="L29" s="15"/>
      <c r="M29" s="15"/>
    </row>
    <row r="30" spans="2:13" ht="15">
      <c r="B30" s="15"/>
      <c r="C30" s="15"/>
      <c r="D30" s="15"/>
      <c r="E30" s="15"/>
      <c r="F30" s="15"/>
      <c r="G30" s="15"/>
      <c r="H30" s="15"/>
      <c r="I30" s="15"/>
      <c r="J30" s="15"/>
      <c r="K30" s="15"/>
      <c r="L30" s="15"/>
      <c r="M30" s="15"/>
    </row>
    <row r="31" spans="2:13" ht="15">
      <c r="B31" s="15"/>
      <c r="C31" s="15"/>
      <c r="D31" s="15"/>
      <c r="E31" s="15"/>
      <c r="F31" s="15"/>
      <c r="G31" s="15"/>
      <c r="H31" s="15"/>
      <c r="I31" s="15"/>
      <c r="J31" s="15"/>
      <c r="K31" s="15"/>
      <c r="L31" s="15"/>
      <c r="M31" s="15"/>
    </row>
    <row r="32" spans="2:13" ht="15">
      <c r="B32" s="15"/>
      <c r="C32" s="15"/>
      <c r="D32" s="15"/>
      <c r="E32" s="15"/>
      <c r="F32" s="15"/>
      <c r="G32" s="15"/>
      <c r="H32" s="15"/>
      <c r="I32" s="15"/>
      <c r="J32" s="15"/>
      <c r="K32" s="15"/>
      <c r="L32" s="15"/>
      <c r="M32" s="15"/>
    </row>
    <row r="33" spans="2:13" ht="15">
      <c r="B33" s="15"/>
      <c r="C33" s="15"/>
      <c r="D33" s="15"/>
      <c r="E33" s="15"/>
      <c r="F33" s="15"/>
      <c r="G33" s="15"/>
      <c r="H33" s="15"/>
      <c r="I33" s="15"/>
      <c r="J33" s="15"/>
      <c r="K33" s="15"/>
      <c r="L33" s="15"/>
      <c r="M33" s="15"/>
    </row>
    <row r="34" spans="2:13" ht="15">
      <c r="B34" s="15"/>
      <c r="C34" s="15"/>
      <c r="D34" s="15"/>
      <c r="E34" s="15"/>
      <c r="F34" s="15"/>
      <c r="G34" s="15"/>
      <c r="H34" s="15"/>
      <c r="I34" s="15"/>
      <c r="J34" s="15"/>
      <c r="K34" s="15"/>
      <c r="L34" s="15"/>
      <c r="M34" s="15"/>
    </row>
    <row r="35" spans="2:13" ht="15">
      <c r="B35" s="15"/>
      <c r="C35" s="15"/>
      <c r="D35" s="15"/>
      <c r="E35" s="15"/>
      <c r="F35" s="15"/>
      <c r="G35" s="15"/>
      <c r="H35" s="15"/>
      <c r="I35" s="15"/>
      <c r="J35" s="15"/>
      <c r="K35" s="15"/>
      <c r="L35" s="15"/>
      <c r="M35" s="15"/>
    </row>
    <row r="36" spans="2:13" ht="15">
      <c r="B36" s="15"/>
      <c r="C36" s="15"/>
      <c r="D36" s="15"/>
      <c r="E36" s="15"/>
      <c r="F36" s="15"/>
      <c r="G36" s="15"/>
      <c r="H36" s="15"/>
      <c r="I36" s="15"/>
      <c r="J36" s="15"/>
      <c r="K36" s="15"/>
      <c r="L36" s="15"/>
      <c r="M36" s="15"/>
    </row>
    <row r="37" spans="2:13" ht="15">
      <c r="B37" s="15"/>
      <c r="C37" s="15"/>
      <c r="D37" s="15"/>
      <c r="E37" s="15"/>
      <c r="F37" s="15"/>
      <c r="G37" s="15"/>
      <c r="H37" s="15"/>
      <c r="I37" s="15"/>
      <c r="J37" s="15"/>
      <c r="K37" s="15"/>
      <c r="L37" s="15"/>
      <c r="M37" s="15"/>
    </row>
    <row r="38" spans="2:13" ht="15">
      <c r="B38" s="15"/>
      <c r="C38" s="15"/>
      <c r="D38" s="15"/>
      <c r="E38" s="15"/>
      <c r="F38" s="15"/>
      <c r="G38" s="15"/>
      <c r="H38" s="15"/>
      <c r="I38" s="15"/>
      <c r="J38" s="15"/>
      <c r="K38" s="15"/>
      <c r="L38" s="15"/>
      <c r="M38" s="15"/>
    </row>
    <row r="39" spans="2:13" ht="15">
      <c r="B39" s="15"/>
      <c r="C39" s="15"/>
      <c r="D39" s="15"/>
      <c r="E39" s="15"/>
      <c r="F39" s="15"/>
      <c r="G39" s="15"/>
      <c r="H39" s="15"/>
      <c r="I39" s="15"/>
      <c r="J39" s="15"/>
      <c r="K39" s="15"/>
      <c r="L39" s="15"/>
      <c r="M39" s="15"/>
    </row>
    <row r="40" spans="2:13" ht="15">
      <c r="B40" s="15"/>
      <c r="C40" s="15"/>
      <c r="D40" s="15"/>
      <c r="E40" s="15"/>
      <c r="F40" s="321" t="s">
        <v>200</v>
      </c>
      <c r="G40" s="321"/>
      <c r="H40" s="321"/>
      <c r="I40" s="321"/>
      <c r="J40" s="15"/>
      <c r="K40" s="15"/>
      <c r="L40" s="15"/>
      <c r="M40" s="15"/>
    </row>
    <row r="41" spans="2:13" ht="15">
      <c r="B41" s="15"/>
      <c r="C41" s="15"/>
      <c r="D41" s="15"/>
      <c r="E41" s="15"/>
      <c r="F41" s="15"/>
      <c r="G41" s="15"/>
      <c r="H41" s="15"/>
      <c r="I41" s="15"/>
      <c r="J41" s="15"/>
      <c r="K41" s="15"/>
      <c r="L41" s="15"/>
      <c r="M41" s="15"/>
    </row>
    <row r="42" spans="2:14" ht="15">
      <c r="B42" s="15"/>
      <c r="C42" s="15"/>
      <c r="D42" s="15"/>
      <c r="E42" s="15"/>
      <c r="F42" s="15"/>
      <c r="G42" s="15"/>
      <c r="H42" s="15"/>
      <c r="I42" s="15"/>
      <c r="J42" s="15"/>
      <c r="K42" s="15"/>
      <c r="L42" s="15"/>
      <c r="M42" s="15"/>
      <c r="N42" s="205"/>
    </row>
    <row r="43" spans="2:14" ht="15">
      <c r="B43" s="318" t="s">
        <v>131</v>
      </c>
      <c r="C43" s="320" t="s">
        <v>197</v>
      </c>
      <c r="D43" s="320"/>
      <c r="E43" s="320"/>
      <c r="F43" s="320"/>
      <c r="G43" s="320"/>
      <c r="H43" s="320"/>
      <c r="I43" s="320"/>
      <c r="J43" s="320"/>
      <c r="K43" s="320"/>
      <c r="L43" s="320"/>
      <c r="M43" s="320"/>
      <c r="N43" s="205"/>
    </row>
    <row r="44" spans="2:14" ht="15">
      <c r="B44" s="319"/>
      <c r="C44" s="120">
        <v>2000</v>
      </c>
      <c r="D44" s="120">
        <v>2001</v>
      </c>
      <c r="E44" s="120">
        <v>2002</v>
      </c>
      <c r="F44" s="120">
        <v>2003</v>
      </c>
      <c r="G44" s="120">
        <v>2004</v>
      </c>
      <c r="H44" s="120">
        <v>2005</v>
      </c>
      <c r="I44" s="120">
        <v>2006</v>
      </c>
      <c r="J44" s="120">
        <v>2007</v>
      </c>
      <c r="K44" s="120">
        <v>2008</v>
      </c>
      <c r="L44" s="120">
        <v>2009</v>
      </c>
      <c r="M44" s="120">
        <v>2010</v>
      </c>
      <c r="N44" s="120">
        <v>2011</v>
      </c>
    </row>
    <row r="45" spans="2:14" ht="15">
      <c r="B45" s="15" t="s">
        <v>199</v>
      </c>
      <c r="C45" s="198">
        <v>4800</v>
      </c>
      <c r="D45" s="198">
        <v>5253.065465881537</v>
      </c>
      <c r="E45" s="198">
        <v>8010.4112029293865</v>
      </c>
      <c r="F45" s="198">
        <v>8211.351378098867</v>
      </c>
      <c r="G45" s="198">
        <v>12667.187886585183</v>
      </c>
      <c r="H45" s="198">
        <v>17336.671779900043</v>
      </c>
      <c r="I45" s="198">
        <v>23705.715275372357</v>
      </c>
      <c r="J45" s="198">
        <v>28597.27844029887</v>
      </c>
      <c r="K45" s="198">
        <v>47893.71072294521</v>
      </c>
      <c r="L45" s="198">
        <v>57514.2560245435</v>
      </c>
      <c r="M45" s="198">
        <v>76386.36251175216</v>
      </c>
      <c r="N45" s="198">
        <v>120121</v>
      </c>
    </row>
    <row r="46" spans="2:14" ht="15">
      <c r="B46" s="151" t="s">
        <v>233</v>
      </c>
      <c r="C46" s="227">
        <v>4041.841</v>
      </c>
      <c r="D46" s="227">
        <v>4423.343</v>
      </c>
      <c r="E46" s="227">
        <v>6357.947</v>
      </c>
      <c r="F46" s="227">
        <v>6410.191</v>
      </c>
      <c r="G46" s="227">
        <v>10104.442</v>
      </c>
      <c r="H46" s="227">
        <v>11938.038</v>
      </c>
      <c r="I46" s="227">
        <v>15432.593</v>
      </c>
      <c r="J46" s="227">
        <v>20872.322</v>
      </c>
      <c r="K46" s="227">
        <v>35330.215</v>
      </c>
      <c r="L46" s="227">
        <v>38506.044</v>
      </c>
      <c r="M46" s="227">
        <v>55011.49</v>
      </c>
      <c r="N46" s="203">
        <v>73741</v>
      </c>
    </row>
    <row r="47" spans="2:14" ht="15">
      <c r="B47" s="140" t="s">
        <v>234</v>
      </c>
      <c r="C47" s="214">
        <v>0</v>
      </c>
      <c r="D47" s="214">
        <v>0</v>
      </c>
      <c r="E47" s="214">
        <v>387.2</v>
      </c>
      <c r="F47" s="214">
        <v>504.1</v>
      </c>
      <c r="G47" s="214">
        <v>561.9</v>
      </c>
      <c r="H47" s="214">
        <v>2660.2</v>
      </c>
      <c r="I47" s="214">
        <v>4528.6</v>
      </c>
      <c r="J47" s="214">
        <v>3207.8</v>
      </c>
      <c r="K47" s="214">
        <v>4998.3</v>
      </c>
      <c r="L47" s="214">
        <v>9923.4</v>
      </c>
      <c r="M47" s="214">
        <v>9309</v>
      </c>
      <c r="N47" s="214">
        <v>27406</v>
      </c>
    </row>
    <row r="48" spans="2:13" ht="15">
      <c r="B48" s="110" t="s">
        <v>217</v>
      </c>
      <c r="C48" s="110"/>
      <c r="D48" s="110"/>
      <c r="E48" s="110"/>
      <c r="F48" s="110"/>
      <c r="G48" s="110"/>
      <c r="H48" s="110"/>
      <c r="I48" s="110"/>
      <c r="J48" s="110"/>
      <c r="K48" s="110"/>
      <c r="L48" s="110"/>
      <c r="M48" s="110"/>
    </row>
    <row r="49" spans="2:13" ht="15">
      <c r="B49" s="110"/>
      <c r="C49" s="110"/>
      <c r="D49" s="110"/>
      <c r="E49" s="110"/>
      <c r="F49" s="110"/>
      <c r="G49" s="110"/>
      <c r="H49" s="110"/>
      <c r="I49" s="110"/>
      <c r="J49" s="110"/>
      <c r="K49" s="110"/>
      <c r="L49" s="110"/>
      <c r="M49" s="110"/>
    </row>
    <row r="50" spans="2:13" ht="15">
      <c r="B50" s="15"/>
      <c r="C50" s="15"/>
      <c r="D50" s="15"/>
      <c r="E50" s="15"/>
      <c r="F50" s="15"/>
      <c r="G50" s="15"/>
      <c r="H50" s="15"/>
      <c r="I50" s="15"/>
      <c r="J50" s="15"/>
      <c r="K50" s="15"/>
      <c r="L50" s="15"/>
      <c r="M50" s="15"/>
    </row>
    <row r="51" spans="2:13" ht="15">
      <c r="B51" s="15"/>
      <c r="C51" s="15"/>
      <c r="D51" s="15"/>
      <c r="E51" s="15"/>
      <c r="F51" s="15"/>
      <c r="G51" s="15"/>
      <c r="H51" s="15"/>
      <c r="I51" s="15"/>
      <c r="J51" s="15"/>
      <c r="K51" s="15"/>
      <c r="L51" s="15"/>
      <c r="M51" s="15"/>
    </row>
    <row r="52" spans="2:13" ht="15">
      <c r="B52" s="15"/>
      <c r="C52" s="15"/>
      <c r="D52" s="15"/>
      <c r="E52" s="15"/>
      <c r="F52" s="15"/>
      <c r="G52" s="15"/>
      <c r="H52" s="15"/>
      <c r="I52" s="15"/>
      <c r="J52" s="15"/>
      <c r="K52" s="15"/>
      <c r="L52" s="15"/>
      <c r="M52" s="15"/>
    </row>
    <row r="53" spans="2:13" ht="15">
      <c r="B53" s="15"/>
      <c r="C53" s="15"/>
      <c r="D53" s="15"/>
      <c r="E53" s="15"/>
      <c r="F53" s="15"/>
      <c r="G53" s="15"/>
      <c r="H53" s="15"/>
      <c r="I53" s="15"/>
      <c r="J53" s="15"/>
      <c r="K53" s="15"/>
      <c r="L53" s="15"/>
      <c r="M53" s="15"/>
    </row>
    <row r="54" spans="2:13" ht="15">
      <c r="B54" s="15"/>
      <c r="C54" s="15"/>
      <c r="D54" s="15"/>
      <c r="E54" s="15"/>
      <c r="F54" s="15"/>
      <c r="G54" s="15"/>
      <c r="H54" s="15"/>
      <c r="I54" s="15"/>
      <c r="J54" s="15"/>
      <c r="K54" s="15"/>
      <c r="L54" s="15"/>
      <c r="M54" s="15"/>
    </row>
    <row r="55" spans="2:13" ht="15">
      <c r="B55" s="15"/>
      <c r="C55" s="15"/>
      <c r="D55" s="15"/>
      <c r="E55" s="15"/>
      <c r="F55" s="15"/>
      <c r="G55" s="15"/>
      <c r="H55" s="15"/>
      <c r="I55" s="15"/>
      <c r="J55" s="15"/>
      <c r="K55" s="15"/>
      <c r="L55" s="15"/>
      <c r="M55" s="15"/>
    </row>
    <row r="56" spans="2:13" ht="15">
      <c r="B56" s="15"/>
      <c r="C56" s="15"/>
      <c r="D56" s="15"/>
      <c r="E56" s="15"/>
      <c r="F56" s="15"/>
      <c r="G56" s="15"/>
      <c r="H56" s="15"/>
      <c r="I56" s="15"/>
      <c r="J56" s="15"/>
      <c r="K56" s="15"/>
      <c r="L56" s="15"/>
      <c r="M56" s="15"/>
    </row>
    <row r="57" spans="2:13" ht="15">
      <c r="B57" s="15"/>
      <c r="C57" s="15"/>
      <c r="D57" s="15"/>
      <c r="E57" s="15"/>
      <c r="F57" s="15"/>
      <c r="G57" s="15"/>
      <c r="H57" s="15"/>
      <c r="I57" s="15"/>
      <c r="J57" s="15"/>
      <c r="K57" s="15"/>
      <c r="L57" s="15"/>
      <c r="M57" s="15"/>
    </row>
    <row r="58" spans="2:13" ht="15">
      <c r="B58" s="15"/>
      <c r="C58" s="15"/>
      <c r="D58" s="15"/>
      <c r="E58" s="15"/>
      <c r="F58" s="15"/>
      <c r="G58" s="15"/>
      <c r="H58" s="15"/>
      <c r="I58" s="15"/>
      <c r="J58" s="15"/>
      <c r="K58" s="15"/>
      <c r="L58" s="15"/>
      <c r="M58" s="15"/>
    </row>
    <row r="59" spans="2:13" ht="15">
      <c r="B59" s="15"/>
      <c r="C59" s="15"/>
      <c r="D59" s="15"/>
      <c r="E59" s="15"/>
      <c r="F59" s="15"/>
      <c r="G59" s="15"/>
      <c r="H59" s="15"/>
      <c r="I59" s="15"/>
      <c r="J59" s="15"/>
      <c r="K59" s="15"/>
      <c r="L59" s="15"/>
      <c r="M59" s="15"/>
    </row>
    <row r="60" spans="2:13" ht="15">
      <c r="B60" s="15"/>
      <c r="C60" s="15"/>
      <c r="D60" s="15"/>
      <c r="E60" s="15"/>
      <c r="F60" s="15"/>
      <c r="G60" s="15"/>
      <c r="H60" s="15"/>
      <c r="I60" s="15"/>
      <c r="J60" s="15"/>
      <c r="K60" s="15"/>
      <c r="L60" s="15"/>
      <c r="M60" s="15"/>
    </row>
    <row r="61" spans="2:13" ht="15">
      <c r="B61" s="15"/>
      <c r="C61" s="15"/>
      <c r="D61" s="15"/>
      <c r="E61" s="15"/>
      <c r="F61" s="15"/>
      <c r="G61" s="15"/>
      <c r="H61" s="15"/>
      <c r="I61" s="15"/>
      <c r="J61" s="15"/>
      <c r="K61" s="15"/>
      <c r="L61" s="15"/>
      <c r="M61" s="15"/>
    </row>
    <row r="62" spans="2:13" ht="15">
      <c r="B62" s="15"/>
      <c r="C62" s="15"/>
      <c r="D62" s="15"/>
      <c r="E62" s="15"/>
      <c r="F62" s="15"/>
      <c r="G62" s="15"/>
      <c r="H62" s="15"/>
      <c r="I62" s="15"/>
      <c r="J62" s="15"/>
      <c r="K62" s="15"/>
      <c r="L62" s="15"/>
      <c r="M62" s="15"/>
    </row>
    <row r="63" spans="2:13" ht="15">
      <c r="B63" s="15"/>
      <c r="C63" s="15"/>
      <c r="D63" s="15"/>
      <c r="E63" s="15"/>
      <c r="F63" s="15"/>
      <c r="G63" s="15"/>
      <c r="H63" s="15"/>
      <c r="I63" s="15"/>
      <c r="J63" s="15"/>
      <c r="K63" s="15"/>
      <c r="L63" s="15"/>
      <c r="M63" s="15"/>
    </row>
    <row r="64" spans="2:13" ht="15">
      <c r="B64" s="15"/>
      <c r="C64" s="15"/>
      <c r="D64" s="15"/>
      <c r="E64" s="15"/>
      <c r="F64" s="15"/>
      <c r="G64" s="15"/>
      <c r="H64" s="15"/>
      <c r="I64" s="15"/>
      <c r="J64" s="15"/>
      <c r="K64" s="15"/>
      <c r="L64" s="15"/>
      <c r="M64" s="15"/>
    </row>
    <row r="65" spans="2:13" ht="15">
      <c r="B65" s="15"/>
      <c r="C65" s="15"/>
      <c r="D65" s="15"/>
      <c r="E65" s="15"/>
      <c r="F65" s="15"/>
      <c r="G65" s="15"/>
      <c r="H65" s="15"/>
      <c r="I65" s="15"/>
      <c r="J65" s="15"/>
      <c r="K65" s="15"/>
      <c r="L65" s="15"/>
      <c r="M65" s="15"/>
    </row>
    <row r="66" spans="2:13" ht="15">
      <c r="B66" s="15"/>
      <c r="C66" s="15"/>
      <c r="D66" s="15"/>
      <c r="E66" s="15"/>
      <c r="F66" s="15"/>
      <c r="G66" s="15"/>
      <c r="H66" s="15"/>
      <c r="I66" s="15"/>
      <c r="J66" s="15"/>
      <c r="K66" s="15"/>
      <c r="L66" s="15"/>
      <c r="M66" s="15"/>
    </row>
    <row r="67" spans="2:13" ht="15">
      <c r="B67" s="15"/>
      <c r="C67" s="15"/>
      <c r="D67" s="15"/>
      <c r="E67" s="15"/>
      <c r="F67" s="15"/>
      <c r="G67" s="15"/>
      <c r="H67" s="15"/>
      <c r="I67" s="15"/>
      <c r="J67" s="15"/>
      <c r="K67" s="15"/>
      <c r="L67" s="15"/>
      <c r="M67" s="15"/>
    </row>
    <row r="68" spans="2:13" ht="15">
      <c r="B68" s="15"/>
      <c r="C68" s="15"/>
      <c r="D68" s="15"/>
      <c r="E68" s="15"/>
      <c r="F68" s="15"/>
      <c r="G68" s="15"/>
      <c r="H68" s="15"/>
      <c r="I68" s="15"/>
      <c r="J68" s="15"/>
      <c r="K68" s="15"/>
      <c r="L68" s="15"/>
      <c r="M68" s="15"/>
    </row>
    <row r="69" spans="2:13" ht="15">
      <c r="B69" s="15"/>
      <c r="C69" s="15"/>
      <c r="D69" s="15"/>
      <c r="E69" s="15"/>
      <c r="F69" s="15"/>
      <c r="G69" s="15"/>
      <c r="H69" s="15"/>
      <c r="I69" s="15"/>
      <c r="J69" s="15"/>
      <c r="K69" s="15"/>
      <c r="L69" s="15"/>
      <c r="M69" s="15"/>
    </row>
    <row r="70" spans="2:13" ht="15">
      <c r="B70" s="15"/>
      <c r="C70" s="15"/>
      <c r="D70" s="15"/>
      <c r="E70" s="15"/>
      <c r="F70" s="15"/>
      <c r="G70" s="15"/>
      <c r="H70" s="15"/>
      <c r="I70" s="15"/>
      <c r="J70" s="15"/>
      <c r="K70" s="15"/>
      <c r="L70" s="15"/>
      <c r="M70" s="15"/>
    </row>
    <row r="71" spans="2:13" ht="15">
      <c r="B71" s="116"/>
      <c r="C71" s="116"/>
      <c r="D71" s="116"/>
      <c r="E71" s="116"/>
      <c r="F71" s="116"/>
      <c r="G71" s="116"/>
      <c r="H71" s="116"/>
      <c r="I71" s="116"/>
      <c r="J71" s="116"/>
      <c r="K71" s="116"/>
      <c r="L71" s="116"/>
      <c r="M71" s="116"/>
    </row>
    <row r="72" spans="2:13" ht="15">
      <c r="B72" s="116"/>
      <c r="C72" s="116"/>
      <c r="D72" s="116"/>
      <c r="E72" s="116"/>
      <c r="F72" s="116"/>
      <c r="G72" s="116"/>
      <c r="H72" s="116"/>
      <c r="I72" s="116"/>
      <c r="J72" s="116"/>
      <c r="K72" s="116"/>
      <c r="L72" s="116"/>
      <c r="M72" s="116"/>
    </row>
    <row r="73" spans="2:13" ht="15">
      <c r="B73" s="116"/>
      <c r="C73" s="116"/>
      <c r="D73" s="116"/>
      <c r="E73" s="116"/>
      <c r="F73" s="116"/>
      <c r="G73" s="116"/>
      <c r="H73" s="116"/>
      <c r="I73" s="116"/>
      <c r="J73" s="116"/>
      <c r="K73" s="116"/>
      <c r="L73" s="116"/>
      <c r="M73" s="116"/>
    </row>
    <row r="74" spans="2:13" ht="15">
      <c r="B74" s="116"/>
      <c r="C74" s="116"/>
      <c r="D74" s="116"/>
      <c r="E74" s="116"/>
      <c r="F74" s="116"/>
      <c r="G74" s="116"/>
      <c r="H74" s="116"/>
      <c r="I74" s="116"/>
      <c r="J74" s="116"/>
      <c r="K74" s="116"/>
      <c r="L74" s="116"/>
      <c r="M74" s="116"/>
    </row>
    <row r="75" spans="2:13" ht="15">
      <c r="B75" s="116"/>
      <c r="C75" s="116"/>
      <c r="D75" s="116"/>
      <c r="E75" s="116"/>
      <c r="F75" s="116"/>
      <c r="G75" s="116"/>
      <c r="H75" s="116"/>
      <c r="I75" s="116"/>
      <c r="J75" s="116"/>
      <c r="K75" s="116"/>
      <c r="L75" s="116"/>
      <c r="M75" s="116"/>
    </row>
    <row r="76" spans="2:13" ht="15">
      <c r="B76" s="116"/>
      <c r="C76" s="116"/>
      <c r="D76" s="116"/>
      <c r="E76" s="116"/>
      <c r="F76" s="116"/>
      <c r="G76" s="116"/>
      <c r="H76" s="116"/>
      <c r="I76" s="116"/>
      <c r="J76" s="116"/>
      <c r="K76" s="116"/>
      <c r="L76" s="116"/>
      <c r="M76" s="116"/>
    </row>
    <row r="77" spans="2:13" ht="15">
      <c r="B77" s="116"/>
      <c r="C77" s="116"/>
      <c r="D77" s="116"/>
      <c r="E77" s="116"/>
      <c r="F77" s="116"/>
      <c r="G77" s="116"/>
      <c r="H77" s="116"/>
      <c r="I77" s="116"/>
      <c r="J77" s="116"/>
      <c r="K77" s="116"/>
      <c r="L77" s="116"/>
      <c r="M77" s="116"/>
    </row>
  </sheetData>
  <sheetProtection/>
  <mergeCells count="8">
    <mergeCell ref="B43:B44"/>
    <mergeCell ref="C43:M43"/>
    <mergeCell ref="F40:I40"/>
    <mergeCell ref="F2:I2"/>
    <mergeCell ref="B5:B6"/>
    <mergeCell ref="C5:M5"/>
    <mergeCell ref="B11:B12"/>
    <mergeCell ref="C11:M11"/>
  </mergeCells>
  <printOptions/>
  <pageMargins left="0.1968503937007874" right="0.15748031496062992" top="0.15748031496062992" bottom="1.535433070866142" header="0.15748031496062992" footer="0.9055118110236221"/>
  <pageSetup fitToHeight="3" fitToWidth="1" horizontalDpi="600" verticalDpi="600" orientation="landscape" scale="8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M70"/>
  <sheetViews>
    <sheetView zoomScalePageLayoutView="0" workbookViewId="0" topLeftCell="A55">
      <selection activeCell="A1" sqref="A1:M92"/>
    </sheetView>
  </sheetViews>
  <sheetFormatPr defaultColWidth="11.421875" defaultRowHeight="15"/>
  <cols>
    <col min="1" max="1" width="13.421875" style="0" customWidth="1"/>
  </cols>
  <sheetData>
    <row r="2" spans="5:8" ht="15">
      <c r="E2" s="322" t="s">
        <v>364</v>
      </c>
      <c r="F2" s="322"/>
      <c r="G2" s="322"/>
      <c r="H2" s="322"/>
    </row>
    <row r="4" spans="1:13" ht="15">
      <c r="A4" s="318" t="s">
        <v>131</v>
      </c>
      <c r="B4" s="320" t="s">
        <v>212</v>
      </c>
      <c r="C4" s="320"/>
      <c r="D4" s="320"/>
      <c r="E4" s="320"/>
      <c r="F4" s="320"/>
      <c r="G4" s="320"/>
      <c r="H4" s="320"/>
      <c r="I4" s="320"/>
      <c r="J4" s="320"/>
      <c r="K4" s="320"/>
      <c r="L4" s="320"/>
      <c r="M4" s="199"/>
    </row>
    <row r="5" spans="1:13" ht="15">
      <c r="A5" s="319"/>
      <c r="B5" s="117">
        <v>2000</v>
      </c>
      <c r="C5" s="117">
        <v>2001</v>
      </c>
      <c r="D5" s="117">
        <v>2002</v>
      </c>
      <c r="E5" s="117">
        <v>2003</v>
      </c>
      <c r="F5" s="117">
        <v>2004</v>
      </c>
      <c r="G5" s="117">
        <v>2005</v>
      </c>
      <c r="H5" s="117">
        <v>2006</v>
      </c>
      <c r="I5" s="117">
        <v>2007</v>
      </c>
      <c r="J5" s="117">
        <v>2008</v>
      </c>
      <c r="K5" s="117">
        <v>2009</v>
      </c>
      <c r="L5" s="117">
        <v>2010</v>
      </c>
      <c r="M5" s="200">
        <v>2011</v>
      </c>
    </row>
    <row r="6" spans="1:13" ht="15">
      <c r="A6" s="118"/>
      <c r="B6" s="118"/>
      <c r="C6" s="118"/>
      <c r="D6" s="118"/>
      <c r="E6" s="118"/>
      <c r="F6" s="118"/>
      <c r="G6" s="118"/>
      <c r="H6" s="118"/>
      <c r="I6" s="118"/>
      <c r="J6" s="118"/>
      <c r="K6" s="118"/>
      <c r="L6" s="118"/>
      <c r="M6" s="199"/>
    </row>
    <row r="7" spans="1:13" ht="15">
      <c r="A7" s="15" t="s">
        <v>12</v>
      </c>
      <c r="B7" s="243">
        <v>5832</v>
      </c>
      <c r="C7" s="243">
        <v>6020</v>
      </c>
      <c r="D7" s="243">
        <v>6550</v>
      </c>
      <c r="E7" s="243">
        <v>6990</v>
      </c>
      <c r="F7" s="243">
        <v>7200</v>
      </c>
      <c r="G7" s="244">
        <v>7124.98</v>
      </c>
      <c r="H7" s="243">
        <v>7620.89</v>
      </c>
      <c r="I7" s="243">
        <v>9922.09</v>
      </c>
      <c r="J7" s="244">
        <v>10053.9</v>
      </c>
      <c r="K7" s="245">
        <v>12467.68</v>
      </c>
      <c r="L7" s="245">
        <v>13143.119999837352</v>
      </c>
      <c r="M7" s="250">
        <v>14928</v>
      </c>
    </row>
    <row r="8" spans="1:13" ht="15">
      <c r="A8" s="119" t="s">
        <v>196</v>
      </c>
      <c r="B8" s="119"/>
      <c r="C8" s="119"/>
      <c r="D8" s="119"/>
      <c r="E8" s="119"/>
      <c r="F8" s="119"/>
      <c r="G8" s="119"/>
      <c r="H8" s="119"/>
      <c r="I8" s="119"/>
      <c r="J8" s="119"/>
      <c r="K8" s="119"/>
      <c r="L8" s="119"/>
      <c r="M8" s="201"/>
    </row>
    <row r="9" spans="1:13" ht="15">
      <c r="A9" s="15"/>
      <c r="B9" s="15"/>
      <c r="C9" s="15"/>
      <c r="D9" s="15"/>
      <c r="E9" s="15"/>
      <c r="F9" s="15"/>
      <c r="G9" s="15"/>
      <c r="H9" s="15"/>
      <c r="I9" s="15"/>
      <c r="J9" s="15"/>
      <c r="K9" s="15"/>
      <c r="L9" s="15"/>
      <c r="M9" s="201"/>
    </row>
    <row r="10" spans="1:13" ht="15">
      <c r="A10" s="318" t="s">
        <v>131</v>
      </c>
      <c r="B10" s="320" t="s">
        <v>214</v>
      </c>
      <c r="C10" s="320"/>
      <c r="D10" s="320"/>
      <c r="E10" s="320"/>
      <c r="F10" s="320"/>
      <c r="G10" s="320"/>
      <c r="H10" s="320"/>
      <c r="I10" s="320"/>
      <c r="J10" s="320"/>
      <c r="K10" s="320"/>
      <c r="L10" s="320"/>
      <c r="M10" s="201"/>
    </row>
    <row r="11" spans="1:13" ht="15">
      <c r="A11" s="319"/>
      <c r="B11" s="120">
        <v>2000</v>
      </c>
      <c r="C11" s="120">
        <v>2001</v>
      </c>
      <c r="D11" s="120">
        <v>2002</v>
      </c>
      <c r="E11" s="120">
        <v>2003</v>
      </c>
      <c r="F11" s="120">
        <v>2004</v>
      </c>
      <c r="G11" s="120">
        <v>2005</v>
      </c>
      <c r="H11" s="120">
        <v>2006</v>
      </c>
      <c r="I11" s="120">
        <v>2007</v>
      </c>
      <c r="J11" s="120">
        <v>2008</v>
      </c>
      <c r="K11" s="120">
        <v>2009</v>
      </c>
      <c r="L11" s="120">
        <v>2010</v>
      </c>
      <c r="M11" s="200">
        <v>2011</v>
      </c>
    </row>
    <row r="12" spans="1:12" ht="15">
      <c r="A12" s="15"/>
      <c r="B12" s="15"/>
      <c r="C12" s="15"/>
      <c r="D12" s="15"/>
      <c r="E12" s="15"/>
      <c r="F12" s="15"/>
      <c r="G12" s="15"/>
      <c r="H12" s="15"/>
      <c r="I12" s="15"/>
      <c r="J12" s="15"/>
      <c r="K12" s="15"/>
      <c r="L12" s="15"/>
    </row>
    <row r="13" spans="1:13" ht="15">
      <c r="A13" s="15" t="s">
        <v>12</v>
      </c>
      <c r="B13" s="198">
        <v>31000</v>
      </c>
      <c r="C13" s="198">
        <v>28000</v>
      </c>
      <c r="D13" s="198">
        <v>30000</v>
      </c>
      <c r="E13" s="198">
        <v>29000</v>
      </c>
      <c r="F13" s="198">
        <v>29500</v>
      </c>
      <c r="G13" s="198">
        <v>32000</v>
      </c>
      <c r="H13" s="198">
        <v>37917.040123458624</v>
      </c>
      <c r="I13" s="198">
        <v>43001.3008160287</v>
      </c>
      <c r="J13" s="198">
        <v>70364.49606866612</v>
      </c>
      <c r="K13" s="198">
        <v>41095.37418173652</v>
      </c>
      <c r="L13" s="198">
        <v>60355.75154420438</v>
      </c>
      <c r="M13" s="202">
        <v>85793</v>
      </c>
    </row>
    <row r="14" spans="1:13" ht="15">
      <c r="A14" s="119" t="s">
        <v>215</v>
      </c>
      <c r="B14" s="119"/>
      <c r="C14" s="119"/>
      <c r="D14" s="119"/>
      <c r="E14" s="119"/>
      <c r="F14" s="119"/>
      <c r="G14" s="119"/>
      <c r="H14" s="119"/>
      <c r="I14" s="119"/>
      <c r="J14" s="119"/>
      <c r="K14" s="119"/>
      <c r="L14" s="119"/>
      <c r="M14" s="196"/>
    </row>
    <row r="15" spans="1:12" ht="15">
      <c r="A15" s="15"/>
      <c r="B15" s="15"/>
      <c r="C15" s="15"/>
      <c r="D15" s="15"/>
      <c r="E15" s="15"/>
      <c r="F15" s="15"/>
      <c r="G15" s="15"/>
      <c r="H15" s="15"/>
      <c r="I15" s="15"/>
      <c r="J15" s="15"/>
      <c r="K15" s="15"/>
      <c r="L15" s="1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322" t="s">
        <v>365</v>
      </c>
      <c r="F41" s="322"/>
      <c r="G41" s="322"/>
      <c r="H41" s="322"/>
      <c r="I41" s="15"/>
      <c r="J41" s="15"/>
      <c r="K41" s="15"/>
      <c r="L41" s="15"/>
    </row>
    <row r="42" spans="1:13" ht="15">
      <c r="A42" s="15"/>
      <c r="B42" s="110"/>
      <c r="C42" s="110"/>
      <c r="D42" s="110"/>
      <c r="E42" s="110"/>
      <c r="F42" s="110"/>
      <c r="G42" s="110"/>
      <c r="H42" s="110"/>
      <c r="I42" s="110"/>
      <c r="J42" s="110"/>
      <c r="K42" s="110"/>
      <c r="L42" s="110"/>
      <c r="M42" s="110"/>
    </row>
    <row r="43" spans="1:12" ht="15">
      <c r="A43" s="15"/>
      <c r="B43" s="15"/>
      <c r="C43" s="15"/>
      <c r="D43" s="15"/>
      <c r="E43" s="15"/>
      <c r="F43" s="15"/>
      <c r="G43" s="15"/>
      <c r="H43" s="15"/>
      <c r="I43" s="15"/>
      <c r="J43" s="15"/>
      <c r="K43" s="15"/>
      <c r="L43" s="15"/>
    </row>
    <row r="44" spans="1:13" ht="15">
      <c r="A44" s="318" t="s">
        <v>131</v>
      </c>
      <c r="B44" s="320" t="s">
        <v>197</v>
      </c>
      <c r="C44" s="320"/>
      <c r="D44" s="320"/>
      <c r="E44" s="320"/>
      <c r="F44" s="320"/>
      <c r="G44" s="320"/>
      <c r="H44" s="320"/>
      <c r="I44" s="320"/>
      <c r="J44" s="320"/>
      <c r="K44" s="320"/>
      <c r="L44" s="320"/>
      <c r="M44" s="196"/>
    </row>
    <row r="45" spans="1:13" ht="15">
      <c r="A45" s="319"/>
      <c r="B45" s="120">
        <v>2000</v>
      </c>
      <c r="C45" s="120">
        <v>2001</v>
      </c>
      <c r="D45" s="120">
        <v>2002</v>
      </c>
      <c r="E45" s="120">
        <v>2003</v>
      </c>
      <c r="F45" s="120">
        <v>2004</v>
      </c>
      <c r="G45" s="120">
        <v>2005</v>
      </c>
      <c r="H45" s="120">
        <v>2006</v>
      </c>
      <c r="I45" s="120">
        <v>2007</v>
      </c>
      <c r="J45" s="120">
        <v>2008</v>
      </c>
      <c r="K45" s="120">
        <v>2009</v>
      </c>
      <c r="L45" s="120">
        <v>2010</v>
      </c>
      <c r="M45" s="120">
        <v>2011</v>
      </c>
    </row>
    <row r="46" spans="1:13" ht="15">
      <c r="A46" s="15" t="s">
        <v>199</v>
      </c>
      <c r="B46" s="198">
        <v>31000</v>
      </c>
      <c r="C46" s="198">
        <v>28000</v>
      </c>
      <c r="D46" s="198">
        <v>30000</v>
      </c>
      <c r="E46" s="198">
        <v>29000</v>
      </c>
      <c r="F46" s="198">
        <v>29500</v>
      </c>
      <c r="G46" s="198">
        <v>32000</v>
      </c>
      <c r="H46" s="198">
        <v>37917.040123458624</v>
      </c>
      <c r="I46" s="198">
        <v>43001.3008160287</v>
      </c>
      <c r="J46" s="198">
        <v>70364.49606866612</v>
      </c>
      <c r="K46" s="198">
        <v>41095.37418173652</v>
      </c>
      <c r="L46" s="198">
        <v>60355.75154420438</v>
      </c>
      <c r="M46" s="228">
        <v>85793</v>
      </c>
    </row>
    <row r="47" spans="1:13" ht="15">
      <c r="A47" s="140" t="s">
        <v>198</v>
      </c>
      <c r="B47" s="229">
        <v>6062.188</v>
      </c>
      <c r="C47" s="229">
        <v>7450.472</v>
      </c>
      <c r="D47" s="229">
        <v>12784.065</v>
      </c>
      <c r="E47" s="229">
        <v>12817.626</v>
      </c>
      <c r="F47" s="229">
        <v>11304.563</v>
      </c>
      <c r="G47" s="229">
        <v>17916.195</v>
      </c>
      <c r="H47" s="229">
        <v>22463.222</v>
      </c>
      <c r="I47" s="229">
        <v>26884.527</v>
      </c>
      <c r="J47" s="229">
        <v>51865.315</v>
      </c>
      <c r="K47" s="229">
        <v>23474.385</v>
      </c>
      <c r="L47" s="229">
        <v>44112.113</v>
      </c>
      <c r="M47" s="230">
        <v>64668</v>
      </c>
    </row>
    <row r="48" spans="1:12" ht="15">
      <c r="A48" s="15" t="s">
        <v>217</v>
      </c>
      <c r="B48" s="15"/>
      <c r="C48" s="15"/>
      <c r="D48" s="15"/>
      <c r="E48" s="15"/>
      <c r="F48" s="15"/>
      <c r="G48" s="15"/>
      <c r="H48" s="15"/>
      <c r="I48" s="15"/>
      <c r="J48" s="15"/>
      <c r="K48" s="15"/>
      <c r="L48" s="15"/>
    </row>
    <row r="49" spans="1:13" ht="15">
      <c r="A49" s="15"/>
      <c r="B49" s="219"/>
      <c r="C49" s="219"/>
      <c r="D49" s="219"/>
      <c r="E49" s="219"/>
      <c r="F49" s="219"/>
      <c r="G49" s="219"/>
      <c r="H49" s="219"/>
      <c r="I49" s="219"/>
      <c r="J49" s="219"/>
      <c r="K49" s="219"/>
      <c r="L49" s="219"/>
      <c r="M49" s="219"/>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36.75" customHeight="1">
      <c r="A70" s="116"/>
      <c r="B70" s="116"/>
      <c r="C70" s="116"/>
      <c r="D70" s="116"/>
      <c r="E70" s="116"/>
      <c r="F70" s="116"/>
      <c r="G70" s="116"/>
      <c r="H70" s="116"/>
      <c r="I70" s="116"/>
      <c r="J70" s="116"/>
      <c r="K70" s="116"/>
      <c r="L70" s="116"/>
    </row>
  </sheetData>
  <sheetProtection/>
  <mergeCells count="8">
    <mergeCell ref="A44:A45"/>
    <mergeCell ref="B44:L44"/>
    <mergeCell ref="E41:H41"/>
    <mergeCell ref="E2:H2"/>
    <mergeCell ref="A4:A5"/>
    <mergeCell ref="B4:L4"/>
    <mergeCell ref="A10:A11"/>
    <mergeCell ref="B10:L10"/>
  </mergeCells>
  <printOptions/>
  <pageMargins left="0.1968503937007874" right="0.15748031496062992" top="0.15748031496062992" bottom="1.7716535433070868" header="0.15748031496062992" footer="1.7716535433070868"/>
  <pageSetup fitToHeight="3" fitToWidth="1" horizontalDpi="600" verticalDpi="600" orientation="landscape" scale="9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O82"/>
  <sheetViews>
    <sheetView zoomScalePageLayoutView="0" workbookViewId="0" topLeftCell="A1">
      <selection activeCell="C77" sqref="C77"/>
    </sheetView>
  </sheetViews>
  <sheetFormatPr defaultColWidth="11.421875" defaultRowHeight="15"/>
  <cols>
    <col min="1" max="1" width="13.421875" style="0" customWidth="1"/>
    <col min="4" max="4" width="10.7109375" style="0" customWidth="1"/>
    <col min="5" max="5" width="12.7109375" style="0" customWidth="1"/>
    <col min="8" max="8" width="13.421875" style="0" customWidth="1"/>
    <col min="13" max="13" width="12.8515625" style="0" bestFit="1" customWidth="1"/>
  </cols>
  <sheetData>
    <row r="2" spans="5:8" ht="15">
      <c r="E2" s="323" t="s">
        <v>362</v>
      </c>
      <c r="F2" s="323"/>
      <c r="G2" s="323"/>
      <c r="H2" s="323"/>
    </row>
    <row r="4" spans="1:12" ht="15">
      <c r="A4" s="15"/>
      <c r="B4" s="15"/>
      <c r="C4" s="15"/>
      <c r="D4" s="15"/>
      <c r="E4" s="15"/>
      <c r="F4" s="15"/>
      <c r="G4" s="15"/>
      <c r="H4" s="15"/>
      <c r="I4" s="15"/>
      <c r="J4" s="15"/>
      <c r="K4" s="15"/>
      <c r="L4" s="15"/>
    </row>
    <row r="5" spans="1:13" ht="15">
      <c r="A5" s="318" t="s">
        <v>131</v>
      </c>
      <c r="B5" s="320" t="s">
        <v>212</v>
      </c>
      <c r="C5" s="320"/>
      <c r="D5" s="320"/>
      <c r="E5" s="320"/>
      <c r="F5" s="320"/>
      <c r="G5" s="320"/>
      <c r="H5" s="320"/>
      <c r="I5" s="320"/>
      <c r="J5" s="320"/>
      <c r="K5" s="320"/>
      <c r="L5" s="320"/>
      <c r="M5" s="199"/>
    </row>
    <row r="6" spans="1:13" ht="15">
      <c r="A6" s="319"/>
      <c r="B6" s="117">
        <v>2000</v>
      </c>
      <c r="C6" s="117">
        <v>2001</v>
      </c>
      <c r="D6" s="117">
        <v>2002</v>
      </c>
      <c r="E6" s="117">
        <v>2003</v>
      </c>
      <c r="F6" s="117">
        <v>2004</v>
      </c>
      <c r="G6" s="117">
        <v>2005</v>
      </c>
      <c r="H6" s="117">
        <v>2006</v>
      </c>
      <c r="I6" s="117">
        <v>2007</v>
      </c>
      <c r="J6" s="117">
        <v>2008</v>
      </c>
      <c r="K6" s="117">
        <v>2009</v>
      </c>
      <c r="L6" s="117">
        <v>2010</v>
      </c>
      <c r="M6" s="200">
        <v>2011</v>
      </c>
    </row>
    <row r="7" spans="1:13" ht="15">
      <c r="A7" s="118"/>
      <c r="B7" s="118"/>
      <c r="C7" s="118"/>
      <c r="D7" s="118"/>
      <c r="E7" s="118"/>
      <c r="F7" s="118"/>
      <c r="G7" s="118"/>
      <c r="H7" s="118"/>
      <c r="I7" s="118"/>
      <c r="J7" s="118"/>
      <c r="K7" s="118"/>
      <c r="L7" s="118"/>
      <c r="M7" s="199"/>
    </row>
    <row r="8" spans="1:13" ht="15">
      <c r="A8" s="15" t="s">
        <v>5</v>
      </c>
      <c r="B8" s="241">
        <v>35790</v>
      </c>
      <c r="C8" s="241">
        <v>34715</v>
      </c>
      <c r="D8" s="241">
        <v>34865</v>
      </c>
      <c r="E8" s="241">
        <v>35410</v>
      </c>
      <c r="F8" s="241">
        <v>36095</v>
      </c>
      <c r="G8" s="242">
        <v>34819.5</v>
      </c>
      <c r="H8" s="241">
        <v>35247.16</v>
      </c>
      <c r="I8" s="241">
        <v>34972.17</v>
      </c>
      <c r="J8" s="242">
        <v>34962.69</v>
      </c>
      <c r="K8" s="247">
        <v>35075.36</v>
      </c>
      <c r="L8" s="248">
        <v>35029.30997912113</v>
      </c>
      <c r="M8" s="249">
        <v>35682</v>
      </c>
    </row>
    <row r="9" spans="1:13" ht="15">
      <c r="A9" s="197" t="s">
        <v>408</v>
      </c>
      <c r="B9" s="197"/>
      <c r="C9" s="197"/>
      <c r="D9" s="197"/>
      <c r="E9" s="119"/>
      <c r="F9" s="119"/>
      <c r="G9" s="119"/>
      <c r="H9" s="119"/>
      <c r="I9" s="119"/>
      <c r="J9" s="119"/>
      <c r="K9" s="119"/>
      <c r="L9" s="119"/>
      <c r="M9" s="201"/>
    </row>
    <row r="10" spans="1:13" ht="15">
      <c r="A10" s="15"/>
      <c r="B10" s="15"/>
      <c r="C10" s="15"/>
      <c r="D10" s="15"/>
      <c r="E10" s="15"/>
      <c r="F10" s="15"/>
      <c r="G10" s="15"/>
      <c r="H10" s="15"/>
      <c r="I10" s="15"/>
      <c r="J10" s="15"/>
      <c r="K10" s="15"/>
      <c r="L10" s="15"/>
      <c r="M10" s="201"/>
    </row>
    <row r="11" spans="1:13" ht="15">
      <c r="A11" s="318" t="s">
        <v>131</v>
      </c>
      <c r="B11" s="320" t="s">
        <v>218</v>
      </c>
      <c r="C11" s="320"/>
      <c r="D11" s="320"/>
      <c r="E11" s="320"/>
      <c r="F11" s="320"/>
      <c r="G11" s="320"/>
      <c r="H11" s="320"/>
      <c r="I11" s="320"/>
      <c r="J11" s="320"/>
      <c r="K11" s="320"/>
      <c r="L11" s="320"/>
      <c r="M11" s="201"/>
    </row>
    <row r="12" spans="1:13" ht="15">
      <c r="A12" s="319"/>
      <c r="B12" s="120">
        <v>2000</v>
      </c>
      <c r="C12" s="120">
        <v>2001</v>
      </c>
      <c r="D12" s="120">
        <v>2002</v>
      </c>
      <c r="E12" s="120">
        <v>2003</v>
      </c>
      <c r="F12" s="120">
        <v>2004</v>
      </c>
      <c r="G12" s="120">
        <v>2005</v>
      </c>
      <c r="H12" s="120">
        <v>2006</v>
      </c>
      <c r="I12" s="120">
        <v>2007</v>
      </c>
      <c r="J12" s="120">
        <v>2008</v>
      </c>
      <c r="K12" s="120">
        <v>2009</v>
      </c>
      <c r="L12" s="120">
        <v>2010</v>
      </c>
      <c r="M12" s="200">
        <v>2011</v>
      </c>
    </row>
    <row r="13" spans="1:12" ht="15">
      <c r="A13" s="15"/>
      <c r="B13" s="15"/>
      <c r="C13" s="15"/>
      <c r="D13" s="15"/>
      <c r="E13" s="15"/>
      <c r="F13" s="15"/>
      <c r="G13" s="15"/>
      <c r="H13" s="15"/>
      <c r="I13" s="15"/>
      <c r="J13" s="15"/>
      <c r="K13" s="15"/>
      <c r="L13" s="15"/>
    </row>
    <row r="14" spans="1:13" ht="15">
      <c r="A14" s="15" t="s">
        <v>5</v>
      </c>
      <c r="B14" s="198">
        <v>805000</v>
      </c>
      <c r="C14" s="198">
        <v>1135000</v>
      </c>
      <c r="D14" s="198">
        <v>1050000</v>
      </c>
      <c r="E14" s="198">
        <v>1150000</v>
      </c>
      <c r="F14" s="198">
        <v>1250000</v>
      </c>
      <c r="G14" s="198">
        <v>1300000</v>
      </c>
      <c r="H14" s="198">
        <v>1471857.6600882215</v>
      </c>
      <c r="I14" s="198">
        <v>1507842.8770338118</v>
      </c>
      <c r="J14" s="198">
        <v>1504100.8588990043</v>
      </c>
      <c r="K14" s="198">
        <v>1330617.4050276077</v>
      </c>
      <c r="L14" s="198">
        <v>1624242.4040596802</v>
      </c>
      <c r="M14" s="202">
        <f>SUM(L14*-2.21%)+L14</f>
        <v>1588346.6469299612</v>
      </c>
    </row>
    <row r="15" spans="1:13" ht="15">
      <c r="A15" s="197" t="s">
        <v>361</v>
      </c>
      <c r="B15" s="197"/>
      <c r="C15" s="197"/>
      <c r="D15" s="197"/>
      <c r="E15" s="197"/>
      <c r="F15" s="119"/>
      <c r="G15" s="119"/>
      <c r="H15" s="119"/>
      <c r="I15" s="119"/>
      <c r="J15" s="119"/>
      <c r="K15" s="119"/>
      <c r="L15" s="119"/>
      <c r="M15" s="196"/>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322" t="s">
        <v>363</v>
      </c>
      <c r="F41" s="322"/>
      <c r="G41" s="322"/>
      <c r="H41" s="322"/>
      <c r="I41" s="15"/>
      <c r="J41" s="15"/>
      <c r="K41" s="15"/>
      <c r="L41" s="15"/>
    </row>
    <row r="42" spans="1:13" ht="15">
      <c r="A42" s="15"/>
      <c r="B42" s="219"/>
      <c r="C42" s="219"/>
      <c r="D42" s="219"/>
      <c r="E42" s="219"/>
      <c r="F42" s="219"/>
      <c r="G42" s="219"/>
      <c r="H42" s="219"/>
      <c r="I42" s="219"/>
      <c r="J42" s="219"/>
      <c r="K42" s="219"/>
      <c r="L42" s="219"/>
      <c r="M42" s="219"/>
    </row>
    <row r="43" spans="1:12" ht="15">
      <c r="A43" s="15"/>
      <c r="B43" s="15"/>
      <c r="C43" s="15"/>
      <c r="D43" s="15"/>
      <c r="E43" s="15"/>
      <c r="F43" s="15"/>
      <c r="G43" s="15"/>
      <c r="H43" s="15"/>
      <c r="I43" s="15"/>
      <c r="J43" s="15"/>
      <c r="K43" s="15"/>
      <c r="L43" s="15"/>
    </row>
    <row r="44" spans="1:13" ht="15">
      <c r="A44" s="318" t="s">
        <v>131</v>
      </c>
      <c r="B44" s="320" t="s">
        <v>197</v>
      </c>
      <c r="C44" s="320"/>
      <c r="D44" s="320"/>
      <c r="E44" s="320"/>
      <c r="F44" s="320"/>
      <c r="G44" s="320"/>
      <c r="H44" s="320"/>
      <c r="I44" s="320"/>
      <c r="J44" s="320"/>
      <c r="K44" s="320"/>
      <c r="L44" s="320"/>
      <c r="M44" s="196"/>
    </row>
    <row r="45" spans="1:13" ht="15">
      <c r="A45" s="319"/>
      <c r="B45" s="120">
        <v>2000</v>
      </c>
      <c r="C45" s="120">
        <v>2001</v>
      </c>
      <c r="D45" s="120">
        <v>2002</v>
      </c>
      <c r="E45" s="120">
        <v>2003</v>
      </c>
      <c r="F45" s="120">
        <v>2004</v>
      </c>
      <c r="G45" s="120">
        <v>2005</v>
      </c>
      <c r="H45" s="120">
        <v>2006</v>
      </c>
      <c r="I45" s="120">
        <v>2007</v>
      </c>
      <c r="J45" s="120">
        <v>2008</v>
      </c>
      <c r="K45" s="120">
        <v>2009</v>
      </c>
      <c r="L45" s="120">
        <v>2010</v>
      </c>
      <c r="M45" s="120">
        <v>2011</v>
      </c>
    </row>
    <row r="46" spans="1:15" ht="15">
      <c r="A46" s="15" t="s">
        <v>199</v>
      </c>
      <c r="B46" s="198">
        <v>805000</v>
      </c>
      <c r="C46" s="198">
        <v>1135000</v>
      </c>
      <c r="D46" s="198">
        <v>1050000</v>
      </c>
      <c r="E46" s="198">
        <v>1150000</v>
      </c>
      <c r="F46" s="198">
        <v>1250000</v>
      </c>
      <c r="G46" s="198">
        <v>1300000</v>
      </c>
      <c r="H46" s="198">
        <v>1471857.6600882215</v>
      </c>
      <c r="I46" s="198">
        <v>1507842.8770338118</v>
      </c>
      <c r="J46" s="198">
        <v>1504100.8588990043</v>
      </c>
      <c r="K46" s="198">
        <v>1330617.4050276077</v>
      </c>
      <c r="L46" s="198">
        <v>1624242.4040596802</v>
      </c>
      <c r="M46" s="222">
        <f>SUM(L46*-2.21%)+L46</f>
        <v>1588346.6469299612</v>
      </c>
      <c r="O46" s="181"/>
    </row>
    <row r="47" spans="1:15" ht="15">
      <c r="A47" s="140" t="s">
        <v>198</v>
      </c>
      <c r="B47" s="224">
        <v>387714.053</v>
      </c>
      <c r="C47" s="224">
        <v>540746.438</v>
      </c>
      <c r="D47" s="224">
        <v>548194.21</v>
      </c>
      <c r="E47" s="224">
        <v>596407.956</v>
      </c>
      <c r="F47" s="224">
        <v>739048.423</v>
      </c>
      <c r="G47" s="224">
        <v>639371.196</v>
      </c>
      <c r="H47" s="224">
        <v>725107.866</v>
      </c>
      <c r="I47" s="224">
        <v>774634.4</v>
      </c>
      <c r="J47" s="224">
        <v>770708.218</v>
      </c>
      <c r="K47" s="224">
        <v>678499.468</v>
      </c>
      <c r="L47" s="224">
        <v>837149.04</v>
      </c>
      <c r="M47" s="225">
        <v>800834</v>
      </c>
      <c r="O47" s="181"/>
    </row>
    <row r="48" spans="1:12" ht="15">
      <c r="A48" s="110" t="s">
        <v>219</v>
      </c>
      <c r="B48" s="110"/>
      <c r="C48" s="110"/>
      <c r="D48" s="110"/>
      <c r="E48" s="110"/>
      <c r="F48" s="110"/>
      <c r="G48" s="110"/>
      <c r="H48" s="110"/>
      <c r="I48" s="110"/>
      <c r="J48" s="110"/>
      <c r="K48" s="110"/>
      <c r="L48" s="110"/>
    </row>
    <row r="49" spans="1:12" ht="15">
      <c r="A49" s="110"/>
      <c r="B49" s="110"/>
      <c r="C49" s="110"/>
      <c r="D49" s="110"/>
      <c r="E49" s="110"/>
      <c r="F49" s="110"/>
      <c r="G49" s="110"/>
      <c r="H49" s="110"/>
      <c r="I49" s="110"/>
      <c r="J49" s="110"/>
      <c r="K49" s="110"/>
      <c r="L49" s="110"/>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3" ht="15">
      <c r="A55" s="15"/>
      <c r="B55" s="15"/>
      <c r="C55" s="15"/>
      <c r="D55" s="15"/>
      <c r="E55" s="15"/>
      <c r="F55" s="15"/>
      <c r="G55" s="15"/>
      <c r="H55" s="15"/>
      <c r="I55" s="15"/>
      <c r="J55" s="15"/>
      <c r="K55" s="15"/>
      <c r="L55" s="15"/>
      <c r="M55" s="223"/>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3" ht="15">
      <c r="A58" s="15"/>
      <c r="B58" s="15"/>
      <c r="C58" s="15"/>
      <c r="D58" s="15"/>
      <c r="E58" s="15"/>
      <c r="F58" s="15"/>
      <c r="G58" s="15"/>
      <c r="H58" s="15"/>
      <c r="I58" s="15"/>
      <c r="J58" s="15"/>
      <c r="K58" s="15"/>
      <c r="L58" s="15"/>
      <c r="M58" s="226"/>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9" customHeight="1">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8" customHeight="1">
      <c r="A72" s="15"/>
      <c r="B72" s="15"/>
      <c r="C72" s="15"/>
      <c r="D72" s="15"/>
      <c r="E72" s="15"/>
      <c r="F72" s="15"/>
      <c r="G72" s="15"/>
      <c r="H72" s="15"/>
      <c r="I72" s="15"/>
      <c r="J72" s="15"/>
      <c r="K72" s="15"/>
      <c r="L72" s="15"/>
    </row>
    <row r="73" spans="1:12" ht="18" customHeight="1">
      <c r="A73" s="15"/>
      <c r="B73" s="15"/>
      <c r="C73" s="15"/>
      <c r="D73" s="15"/>
      <c r="E73" s="15"/>
      <c r="F73" s="15"/>
      <c r="G73" s="15"/>
      <c r="H73" s="15"/>
      <c r="I73" s="15"/>
      <c r="J73" s="15"/>
      <c r="K73" s="15"/>
      <c r="L73" s="15"/>
    </row>
    <row r="74" spans="1:12" ht="18" customHeight="1">
      <c r="A74" s="15"/>
      <c r="B74" s="15"/>
      <c r="C74" s="15"/>
      <c r="D74" s="15"/>
      <c r="E74" s="15"/>
      <c r="F74" s="15"/>
      <c r="G74" s="15"/>
      <c r="H74" s="15"/>
      <c r="I74" s="15"/>
      <c r="J74" s="15"/>
      <c r="K74" s="15"/>
      <c r="L74" s="15"/>
    </row>
    <row r="75" spans="1:12" ht="18" customHeight="1">
      <c r="A75" s="15"/>
      <c r="B75" s="15"/>
      <c r="C75" s="15"/>
      <c r="D75" s="15"/>
      <c r="E75" s="15"/>
      <c r="F75" s="15"/>
      <c r="G75" s="15"/>
      <c r="H75" s="15"/>
      <c r="I75" s="15"/>
      <c r="J75" s="15"/>
      <c r="K75" s="15"/>
      <c r="L75" s="15"/>
    </row>
    <row r="76" spans="1:12" ht="18" customHeight="1">
      <c r="A76" s="15"/>
      <c r="B76" s="15"/>
      <c r="C76" s="15"/>
      <c r="D76" s="15"/>
      <c r="E76" s="15"/>
      <c r="F76" s="15"/>
      <c r="G76" s="15"/>
      <c r="H76" s="15"/>
      <c r="I76" s="15"/>
      <c r="J76" s="15"/>
      <c r="K76" s="15"/>
      <c r="L76" s="15"/>
    </row>
    <row r="77" spans="1:12" ht="18" customHeight="1">
      <c r="A77" s="15"/>
      <c r="B77" s="15"/>
      <c r="C77" s="15"/>
      <c r="D77" s="15"/>
      <c r="E77" s="15"/>
      <c r="F77" s="15"/>
      <c r="G77" s="15"/>
      <c r="H77" s="15"/>
      <c r="I77" s="15"/>
      <c r="J77" s="15"/>
      <c r="K77" s="15"/>
      <c r="L77" s="15"/>
    </row>
    <row r="78" spans="1:12" ht="18" customHeight="1">
      <c r="A78" s="15"/>
      <c r="B78" s="15"/>
      <c r="C78" s="15"/>
      <c r="D78" s="15"/>
      <c r="E78" s="15"/>
      <c r="F78" s="15"/>
      <c r="G78" s="15"/>
      <c r="H78" s="15"/>
      <c r="I78" s="15"/>
      <c r="J78" s="15"/>
      <c r="K78" s="15"/>
      <c r="L78" s="15"/>
    </row>
    <row r="79" spans="1:12" ht="18" customHeight="1">
      <c r="A79" s="15"/>
      <c r="B79" s="15"/>
      <c r="C79" s="15"/>
      <c r="D79" s="15"/>
      <c r="E79" s="15"/>
      <c r="F79" s="15"/>
      <c r="G79" s="15"/>
      <c r="H79" s="15"/>
      <c r="I79" s="15"/>
      <c r="J79" s="15"/>
      <c r="K79" s="15"/>
      <c r="L79" s="15"/>
    </row>
    <row r="80" spans="1:12" ht="15">
      <c r="A80" s="15"/>
      <c r="B80" s="15"/>
      <c r="C80" s="15"/>
      <c r="D80" s="15"/>
      <c r="E80" s="15"/>
      <c r="F80" s="15"/>
      <c r="G80" s="15"/>
      <c r="H80" s="15"/>
      <c r="I80" s="15"/>
      <c r="J80" s="15"/>
      <c r="K80" s="15"/>
      <c r="L80" s="15"/>
    </row>
    <row r="81" spans="1:12" ht="15">
      <c r="A81" s="15"/>
      <c r="B81" s="15"/>
      <c r="C81" s="15"/>
      <c r="D81" s="15"/>
      <c r="E81" s="15"/>
      <c r="F81" s="15"/>
      <c r="G81" s="15"/>
      <c r="H81" s="15"/>
      <c r="I81" s="15"/>
      <c r="J81" s="15"/>
      <c r="K81" s="15"/>
      <c r="L81" s="15"/>
    </row>
    <row r="82" spans="1:12" ht="15">
      <c r="A82" s="15"/>
      <c r="B82" s="15"/>
      <c r="C82" s="15"/>
      <c r="D82" s="15"/>
      <c r="E82" s="15"/>
      <c r="F82" s="15"/>
      <c r="G82" s="15"/>
      <c r="H82" s="15"/>
      <c r="I82" s="15"/>
      <c r="J82" s="15"/>
      <c r="K82" s="15"/>
      <c r="L82" s="15"/>
    </row>
  </sheetData>
  <sheetProtection/>
  <mergeCells count="8">
    <mergeCell ref="A44:A45"/>
    <mergeCell ref="B44:L44"/>
    <mergeCell ref="E2:H2"/>
    <mergeCell ref="E41:H41"/>
    <mergeCell ref="A5:A6"/>
    <mergeCell ref="B5:L5"/>
    <mergeCell ref="A11:A12"/>
    <mergeCell ref="B11:L11"/>
  </mergeCells>
  <printOptions/>
  <pageMargins left="0.7086614173228347" right="0.7086614173228347" top="0.7480314960629921" bottom="1.299212598425197" header="0.31496062992125984" footer="0.5511811023622047"/>
  <pageSetup fitToHeight="3" fitToWidth="1" horizontalDpi="600" verticalDpi="600" orientation="landscape" scale="79" r:id="rId2"/>
  <drawing r:id="rId1"/>
</worksheet>
</file>

<file path=xl/worksheets/sheet16.xml><?xml version="1.0" encoding="utf-8"?>
<worksheet xmlns="http://schemas.openxmlformats.org/spreadsheetml/2006/main" xmlns:r="http://schemas.openxmlformats.org/officeDocument/2006/relationships">
  <dimension ref="A3:M72"/>
  <sheetViews>
    <sheetView zoomScalePageLayoutView="0" workbookViewId="0" topLeftCell="A10">
      <selection activeCell="O23" sqref="O23"/>
    </sheetView>
  </sheetViews>
  <sheetFormatPr defaultColWidth="11.421875" defaultRowHeight="15"/>
  <cols>
    <col min="1" max="1" width="24.00390625" style="0" customWidth="1"/>
    <col min="2" max="2" width="11.57421875" style="0" customWidth="1"/>
  </cols>
  <sheetData>
    <row r="3" spans="5:10" ht="15">
      <c r="E3" s="322" t="s">
        <v>369</v>
      </c>
      <c r="F3" s="322"/>
      <c r="G3" s="322"/>
      <c r="H3" s="322"/>
      <c r="J3" s="204"/>
    </row>
    <row r="5" spans="1:12" ht="15">
      <c r="A5" s="15"/>
      <c r="B5" s="15"/>
      <c r="C5" s="15"/>
      <c r="D5" s="15"/>
      <c r="E5" s="15"/>
      <c r="F5" s="15"/>
      <c r="G5" s="15"/>
      <c r="H5" s="15"/>
      <c r="I5" s="15"/>
      <c r="J5" s="15"/>
      <c r="K5" s="15"/>
      <c r="L5" s="15"/>
    </row>
    <row r="6" spans="1:12" ht="15">
      <c r="A6" s="318" t="s">
        <v>131</v>
      </c>
      <c r="B6" s="320" t="s">
        <v>212</v>
      </c>
      <c r="C6" s="320"/>
      <c r="D6" s="320"/>
      <c r="E6" s="320"/>
      <c r="F6" s="320"/>
      <c r="G6" s="320"/>
      <c r="H6" s="320"/>
      <c r="I6" s="320"/>
      <c r="J6" s="320"/>
      <c r="K6" s="320"/>
      <c r="L6" s="320"/>
    </row>
    <row r="7" spans="1:13" ht="15">
      <c r="A7" s="319"/>
      <c r="B7" s="117">
        <v>2000</v>
      </c>
      <c r="C7" s="117">
        <v>2001</v>
      </c>
      <c r="D7" s="117">
        <v>2002</v>
      </c>
      <c r="E7" s="117">
        <v>2003</v>
      </c>
      <c r="F7" s="117">
        <v>2004</v>
      </c>
      <c r="G7" s="117">
        <v>2005</v>
      </c>
      <c r="H7" s="117">
        <v>2006</v>
      </c>
      <c r="I7" s="117">
        <v>2007</v>
      </c>
      <c r="J7" s="117">
        <v>2008</v>
      </c>
      <c r="K7" s="117">
        <v>2009</v>
      </c>
      <c r="L7" s="117">
        <v>2010</v>
      </c>
      <c r="M7" s="120">
        <v>2011</v>
      </c>
    </row>
    <row r="8" spans="1:12" ht="15">
      <c r="A8" s="118"/>
      <c r="B8" s="118"/>
      <c r="C8" s="118"/>
      <c r="D8" s="118"/>
      <c r="E8" s="118"/>
      <c r="F8" s="118"/>
      <c r="G8" s="118"/>
      <c r="H8" s="118"/>
      <c r="I8" s="118"/>
      <c r="J8" s="118"/>
      <c r="K8" s="118"/>
      <c r="L8" s="118"/>
    </row>
    <row r="9" spans="1:13" ht="15">
      <c r="A9" s="15" t="s">
        <v>201</v>
      </c>
      <c r="B9" s="241">
        <v>7808</v>
      </c>
      <c r="C9" s="241">
        <v>8300</v>
      </c>
      <c r="D9" s="241">
        <v>8650</v>
      </c>
      <c r="E9" s="241">
        <v>8900</v>
      </c>
      <c r="F9" s="241">
        <v>9230</v>
      </c>
      <c r="G9" s="242">
        <v>9616.27</v>
      </c>
      <c r="H9" s="243">
        <v>9733</v>
      </c>
      <c r="I9" s="243">
        <v>10067</v>
      </c>
      <c r="J9" s="244">
        <v>11134</v>
      </c>
      <c r="K9" s="245">
        <v>12555</v>
      </c>
      <c r="L9" s="245">
        <v>15458</v>
      </c>
      <c r="M9" s="246">
        <v>16658</v>
      </c>
    </row>
    <row r="10" spans="1:13" ht="15">
      <c r="A10" s="119" t="s">
        <v>196</v>
      </c>
      <c r="B10" s="119"/>
      <c r="C10" s="119"/>
      <c r="D10" s="119"/>
      <c r="E10" s="119"/>
      <c r="F10" s="119"/>
      <c r="G10" s="119"/>
      <c r="H10" s="119"/>
      <c r="I10" s="119"/>
      <c r="J10" s="119"/>
      <c r="K10" s="119"/>
      <c r="L10" s="119"/>
      <c r="M10" s="196"/>
    </row>
    <row r="11" spans="1:12" ht="15">
      <c r="A11" s="15"/>
      <c r="B11" s="15"/>
      <c r="C11" s="15"/>
      <c r="D11" s="15"/>
      <c r="E11" s="15"/>
      <c r="F11" s="15"/>
      <c r="G11" s="15"/>
      <c r="H11" s="15"/>
      <c r="I11" s="15"/>
      <c r="J11" s="15"/>
      <c r="K11" s="15"/>
      <c r="L11" s="15"/>
    </row>
    <row r="12" spans="1:12" ht="15">
      <c r="A12" s="15"/>
      <c r="B12" s="15"/>
      <c r="C12" s="15"/>
      <c r="D12" s="15"/>
      <c r="E12" s="15"/>
      <c r="F12" s="15"/>
      <c r="G12" s="15"/>
      <c r="H12" s="15"/>
      <c r="I12" s="15"/>
      <c r="J12" s="15"/>
      <c r="K12" s="15"/>
      <c r="L12" s="15"/>
    </row>
    <row r="13" spans="1:12" ht="15">
      <c r="A13" s="318" t="s">
        <v>131</v>
      </c>
      <c r="B13" s="320" t="s">
        <v>214</v>
      </c>
      <c r="C13" s="320"/>
      <c r="D13" s="320"/>
      <c r="E13" s="320"/>
      <c r="F13" s="320"/>
      <c r="G13" s="320"/>
      <c r="H13" s="320"/>
      <c r="I13" s="320"/>
      <c r="J13" s="320"/>
      <c r="K13" s="320"/>
      <c r="L13" s="320"/>
    </row>
    <row r="14" spans="1:13" ht="15">
      <c r="A14" s="319"/>
      <c r="B14" s="120">
        <v>2000</v>
      </c>
      <c r="C14" s="120">
        <v>2001</v>
      </c>
      <c r="D14" s="120">
        <v>2002</v>
      </c>
      <c r="E14" s="120">
        <v>2003</v>
      </c>
      <c r="F14" s="120">
        <v>2004</v>
      </c>
      <c r="G14" s="120">
        <v>2005</v>
      </c>
      <c r="H14" s="120">
        <v>2006</v>
      </c>
      <c r="I14" s="120">
        <v>2007</v>
      </c>
      <c r="J14" s="120">
        <v>2008</v>
      </c>
      <c r="K14" s="120">
        <v>2009</v>
      </c>
      <c r="L14" s="120">
        <v>2010</v>
      </c>
      <c r="M14" s="120">
        <v>2011</v>
      </c>
    </row>
    <row r="15" spans="1:12" ht="15">
      <c r="A15" s="15"/>
      <c r="B15" s="15"/>
      <c r="C15" s="15"/>
      <c r="D15" s="15"/>
      <c r="E15" s="15"/>
      <c r="F15" s="15"/>
      <c r="G15" s="15"/>
      <c r="H15" s="15"/>
      <c r="I15" s="15"/>
      <c r="J15" s="15"/>
      <c r="K15" s="15"/>
      <c r="L15" s="15"/>
    </row>
    <row r="16" spans="1:13" ht="15">
      <c r="A16" s="15" t="s">
        <v>201</v>
      </c>
      <c r="B16" s="198">
        <v>11300</v>
      </c>
      <c r="C16" s="198">
        <v>12500</v>
      </c>
      <c r="D16" s="198">
        <v>13000</v>
      </c>
      <c r="E16" s="198">
        <v>14000</v>
      </c>
      <c r="F16" s="198">
        <v>13600</v>
      </c>
      <c r="G16" s="198">
        <v>14500</v>
      </c>
      <c r="H16" s="198">
        <v>18909.71896222577</v>
      </c>
      <c r="I16" s="198">
        <v>22666.43194692204</v>
      </c>
      <c r="J16" s="198">
        <v>24161.561512221073</v>
      </c>
      <c r="K16" s="198">
        <v>28406.440709792503</v>
      </c>
      <c r="L16" s="198">
        <v>33570.13425969392</v>
      </c>
      <c r="M16" s="198">
        <v>39838</v>
      </c>
    </row>
    <row r="17" spans="1:13" ht="15">
      <c r="A17" s="119" t="s">
        <v>196</v>
      </c>
      <c r="B17" s="119"/>
      <c r="C17" s="119"/>
      <c r="D17" s="119"/>
      <c r="E17" s="119"/>
      <c r="F17" s="119"/>
      <c r="G17" s="119"/>
      <c r="H17" s="119"/>
      <c r="I17" s="119"/>
      <c r="J17" s="119"/>
      <c r="K17" s="119"/>
      <c r="L17" s="119"/>
      <c r="M17" s="196"/>
    </row>
    <row r="18" spans="1:12" ht="15">
      <c r="A18" s="154"/>
      <c r="B18" s="154"/>
      <c r="C18" s="154"/>
      <c r="D18" s="154"/>
      <c r="E18" s="154"/>
      <c r="F18" s="154"/>
      <c r="G18" s="154"/>
      <c r="H18" s="154"/>
      <c r="I18" s="154"/>
      <c r="J18" s="154"/>
      <c r="K18" s="154"/>
      <c r="L18" s="154"/>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3" ht="21">
      <c r="A27" s="15"/>
      <c r="B27" s="15"/>
      <c r="C27" s="15"/>
      <c r="D27" s="15"/>
      <c r="E27" s="15"/>
      <c r="F27" s="15"/>
      <c r="G27" s="15"/>
      <c r="H27" s="15"/>
      <c r="I27" s="15"/>
      <c r="J27" s="15"/>
      <c r="K27" s="15"/>
      <c r="L27" s="15"/>
      <c r="M27" s="220"/>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322" t="s">
        <v>370</v>
      </c>
      <c r="F44" s="322"/>
      <c r="G44" s="322"/>
      <c r="H44" s="322"/>
      <c r="I44" s="15"/>
      <c r="J44" s="15"/>
      <c r="K44" s="15"/>
      <c r="L44" s="15"/>
    </row>
    <row r="45" spans="1:13" ht="15">
      <c r="A45" s="15"/>
      <c r="B45" s="219">
        <f>+B50/B49</f>
        <v>0.708212389380531</v>
      </c>
      <c r="C45" s="219">
        <f aca="true" t="shared" si="0" ref="C45:M45">+C50/C49</f>
        <v>0.764064</v>
      </c>
      <c r="D45" s="219">
        <f t="shared" si="0"/>
        <v>0.6838153846153846</v>
      </c>
      <c r="E45" s="219">
        <f t="shared" si="0"/>
        <v>0.8711357142857143</v>
      </c>
      <c r="F45" s="219">
        <f t="shared" si="0"/>
        <v>0.7935073529411765</v>
      </c>
      <c r="G45" s="219">
        <f t="shared" si="0"/>
        <v>0.8814620689655173</v>
      </c>
      <c r="H45" s="219">
        <f t="shared" si="0"/>
        <v>0.8814620689655173</v>
      </c>
      <c r="I45" s="219">
        <f t="shared" si="0"/>
        <v>0.8814620689655173</v>
      </c>
      <c r="J45" s="219">
        <f t="shared" si="0"/>
        <v>0.8814620689655173</v>
      </c>
      <c r="K45" s="219">
        <f t="shared" si="0"/>
        <v>0.8814620689655173</v>
      </c>
      <c r="L45" s="219">
        <f t="shared" si="0"/>
        <v>0.8814620689655174</v>
      </c>
      <c r="M45" s="219">
        <f t="shared" si="0"/>
        <v>0.8814699533109092</v>
      </c>
    </row>
    <row r="46" spans="1:12" ht="15">
      <c r="A46" s="15"/>
      <c r="B46" s="15"/>
      <c r="C46" s="15"/>
      <c r="D46" s="15"/>
      <c r="E46" s="15"/>
      <c r="F46" s="15"/>
      <c r="G46" s="15"/>
      <c r="H46" s="15"/>
      <c r="I46" s="15"/>
      <c r="J46" s="15"/>
      <c r="K46" s="15"/>
      <c r="L46" s="15"/>
    </row>
    <row r="47" spans="1:13" ht="15">
      <c r="A47" s="318" t="s">
        <v>131</v>
      </c>
      <c r="B47" s="320" t="s">
        <v>197</v>
      </c>
      <c r="C47" s="320"/>
      <c r="D47" s="320"/>
      <c r="E47" s="320"/>
      <c r="F47" s="320"/>
      <c r="G47" s="320"/>
      <c r="H47" s="320"/>
      <c r="I47" s="320"/>
      <c r="J47" s="320"/>
      <c r="K47" s="320"/>
      <c r="L47" s="320"/>
      <c r="M47" s="196"/>
    </row>
    <row r="48" spans="1:13" ht="15">
      <c r="A48" s="319"/>
      <c r="B48" s="120">
        <v>2000</v>
      </c>
      <c r="C48" s="120">
        <v>2001</v>
      </c>
      <c r="D48" s="120">
        <v>2002</v>
      </c>
      <c r="E48" s="120">
        <v>2003</v>
      </c>
      <c r="F48" s="120">
        <v>2004</v>
      </c>
      <c r="G48" s="120">
        <v>2005</v>
      </c>
      <c r="H48" s="120">
        <v>2006</v>
      </c>
      <c r="I48" s="120">
        <v>2007</v>
      </c>
      <c r="J48" s="120">
        <v>2008</v>
      </c>
      <c r="K48" s="120">
        <v>2009</v>
      </c>
      <c r="L48" s="120">
        <v>2010</v>
      </c>
      <c r="M48" s="120">
        <v>2011</v>
      </c>
    </row>
    <row r="49" spans="1:13" ht="15">
      <c r="A49" s="15" t="s">
        <v>199</v>
      </c>
      <c r="B49" s="198">
        <v>11300</v>
      </c>
      <c r="C49" s="198">
        <v>12500</v>
      </c>
      <c r="D49" s="198">
        <v>13000</v>
      </c>
      <c r="E49" s="198">
        <v>14000</v>
      </c>
      <c r="F49" s="198">
        <v>13600</v>
      </c>
      <c r="G49" s="198">
        <v>14500</v>
      </c>
      <c r="H49" s="198">
        <v>18909.71896222577</v>
      </c>
      <c r="I49" s="198">
        <v>22666.43194692204</v>
      </c>
      <c r="J49" s="198">
        <v>24161.561512221073</v>
      </c>
      <c r="K49" s="198">
        <v>28406.440709792503</v>
      </c>
      <c r="L49" s="198">
        <v>33570.13425969392</v>
      </c>
      <c r="M49" s="198">
        <v>39838</v>
      </c>
    </row>
    <row r="50" spans="1:13" ht="15">
      <c r="A50" s="141" t="s">
        <v>220</v>
      </c>
      <c r="B50" s="229">
        <v>8002.8</v>
      </c>
      <c r="C50" s="229">
        <v>9550.8</v>
      </c>
      <c r="D50" s="229">
        <v>8889.6</v>
      </c>
      <c r="E50" s="229">
        <v>12195.900000000001</v>
      </c>
      <c r="F50" s="229">
        <v>10791.7</v>
      </c>
      <c r="G50" s="229">
        <v>12781.2</v>
      </c>
      <c r="H50" s="229">
        <v>16668.2</v>
      </c>
      <c r="I50" s="229">
        <v>19979.6</v>
      </c>
      <c r="J50" s="229">
        <v>21297.5</v>
      </c>
      <c r="K50" s="229">
        <v>25039.199999999997</v>
      </c>
      <c r="L50" s="229">
        <v>29590.8</v>
      </c>
      <c r="M50" s="229">
        <v>35116</v>
      </c>
    </row>
    <row r="51" spans="1:12" ht="15">
      <c r="A51" s="15" t="s">
        <v>221</v>
      </c>
      <c r="B51" s="15"/>
      <c r="C51" s="15"/>
      <c r="D51" s="15"/>
      <c r="E51" s="15"/>
      <c r="F51" s="15"/>
      <c r="G51" s="15"/>
      <c r="H51" s="15"/>
      <c r="I51" s="15"/>
      <c r="J51" s="15"/>
      <c r="K51" s="15"/>
      <c r="L51" s="15"/>
    </row>
    <row r="52" spans="1:13" ht="15">
      <c r="A52" s="15"/>
      <c r="B52" s="110">
        <f>+B49-B50</f>
        <v>3297.2</v>
      </c>
      <c r="C52" s="110">
        <f aca="true" t="shared" si="1" ref="C52:M52">+C49-C50</f>
        <v>2949.2000000000007</v>
      </c>
      <c r="D52" s="110">
        <f t="shared" si="1"/>
        <v>4110.4</v>
      </c>
      <c r="E52" s="110">
        <f t="shared" si="1"/>
        <v>1804.0999999999985</v>
      </c>
      <c r="F52" s="110">
        <f t="shared" si="1"/>
        <v>2808.2999999999993</v>
      </c>
      <c r="G52" s="110">
        <f t="shared" si="1"/>
        <v>1718.7999999999993</v>
      </c>
      <c r="H52" s="110">
        <f t="shared" si="1"/>
        <v>2241.5189622257676</v>
      </c>
      <c r="I52" s="110">
        <f t="shared" si="1"/>
        <v>2686.8319469220405</v>
      </c>
      <c r="J52" s="110">
        <f t="shared" si="1"/>
        <v>2864.061512221073</v>
      </c>
      <c r="K52" s="110">
        <f t="shared" si="1"/>
        <v>3367.240709792506</v>
      </c>
      <c r="L52" s="110">
        <f t="shared" si="1"/>
        <v>3979.334259693922</v>
      </c>
      <c r="M52" s="110">
        <f t="shared" si="1"/>
        <v>4722</v>
      </c>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sheetData>
  <sheetProtection/>
  <mergeCells count="8">
    <mergeCell ref="A47:A48"/>
    <mergeCell ref="B47:L47"/>
    <mergeCell ref="E3:H3"/>
    <mergeCell ref="E44:H44"/>
    <mergeCell ref="A6:A7"/>
    <mergeCell ref="B6:L6"/>
    <mergeCell ref="A13:A14"/>
    <mergeCell ref="B13:L13"/>
  </mergeCells>
  <printOptions/>
  <pageMargins left="0.7086614173228347" right="0.7086614173228347" top="0.32" bottom="0.4724409448818898" header="0.41" footer="0.31496062992125984"/>
  <pageSetup fitToHeight="3" horizontalDpi="600" verticalDpi="600" orientation="landscape" scale="72"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N72"/>
  <sheetViews>
    <sheetView zoomScalePageLayoutView="0" workbookViewId="0" topLeftCell="A55">
      <selection activeCell="A51" sqref="A51:IV52"/>
    </sheetView>
  </sheetViews>
  <sheetFormatPr defaultColWidth="11.421875" defaultRowHeight="15"/>
  <cols>
    <col min="1" max="1" width="13.7109375" style="0" customWidth="1"/>
    <col min="13" max="13" width="11.57421875" style="0" bestFit="1" customWidth="1"/>
  </cols>
  <sheetData>
    <row r="2" spans="5:8" ht="15">
      <c r="E2" s="323" t="s">
        <v>374</v>
      </c>
      <c r="F2" s="323"/>
      <c r="G2" s="323"/>
      <c r="H2" s="323"/>
    </row>
    <row r="4" spans="1:12" ht="15">
      <c r="A4" s="15"/>
      <c r="B4" s="15"/>
      <c r="C4" s="15"/>
      <c r="D4" s="15"/>
      <c r="E4" s="15"/>
      <c r="F4" s="15"/>
      <c r="G4" s="15"/>
      <c r="H4" s="15"/>
      <c r="I4" s="15"/>
      <c r="J4" s="15"/>
      <c r="K4" s="15"/>
      <c r="L4" s="15"/>
    </row>
    <row r="5" spans="1:13" ht="15">
      <c r="A5" s="318" t="s">
        <v>131</v>
      </c>
      <c r="B5" s="320" t="s">
        <v>212</v>
      </c>
      <c r="C5" s="320"/>
      <c r="D5" s="320"/>
      <c r="E5" s="320"/>
      <c r="F5" s="320"/>
      <c r="G5" s="320"/>
      <c r="H5" s="320"/>
      <c r="I5" s="320"/>
      <c r="J5" s="320"/>
      <c r="K5" s="320"/>
      <c r="L5" s="320"/>
      <c r="M5" s="196"/>
    </row>
    <row r="6" spans="1:13" ht="15">
      <c r="A6" s="319"/>
      <c r="B6" s="117">
        <v>2000</v>
      </c>
      <c r="C6" s="117">
        <v>2001</v>
      </c>
      <c r="D6" s="117">
        <v>2002</v>
      </c>
      <c r="E6" s="117">
        <v>2003</v>
      </c>
      <c r="F6" s="117">
        <v>2004</v>
      </c>
      <c r="G6" s="117">
        <v>2005</v>
      </c>
      <c r="H6" s="117">
        <v>2006</v>
      </c>
      <c r="I6" s="117">
        <v>2007</v>
      </c>
      <c r="J6" s="117">
        <v>2008</v>
      </c>
      <c r="K6" s="117">
        <v>2009</v>
      </c>
      <c r="L6" s="117">
        <v>2010</v>
      </c>
      <c r="M6" s="117">
        <v>2011</v>
      </c>
    </row>
    <row r="7" spans="1:13" ht="15">
      <c r="A7" s="118"/>
      <c r="B7" s="118"/>
      <c r="C7" s="118"/>
      <c r="D7" s="118"/>
      <c r="E7" s="118"/>
      <c r="F7" s="118"/>
      <c r="G7" s="118"/>
      <c r="H7" s="118"/>
      <c r="I7" s="118"/>
      <c r="J7" s="118"/>
      <c r="K7" s="118"/>
      <c r="L7" s="118"/>
      <c r="M7" s="199"/>
    </row>
    <row r="8" spans="1:13" ht="15">
      <c r="A8" s="15" t="s">
        <v>202</v>
      </c>
      <c r="B8" s="237">
        <v>21208</v>
      </c>
      <c r="C8" s="237">
        <v>22290</v>
      </c>
      <c r="D8" s="237">
        <v>23260</v>
      </c>
      <c r="E8" s="237">
        <v>23800</v>
      </c>
      <c r="F8" s="237">
        <v>24000</v>
      </c>
      <c r="G8" s="238">
        <v>26731</v>
      </c>
      <c r="H8" s="237">
        <v>26743.6</v>
      </c>
      <c r="I8" s="237">
        <v>26759</v>
      </c>
      <c r="J8" s="238">
        <v>33836.77</v>
      </c>
      <c r="K8" s="239">
        <v>33531.41</v>
      </c>
      <c r="L8" s="239">
        <v>34056.940022001414</v>
      </c>
      <c r="M8" s="240">
        <v>36387</v>
      </c>
    </row>
    <row r="9" spans="1:13" ht="15">
      <c r="A9" s="119" t="s">
        <v>196</v>
      </c>
      <c r="B9" s="119"/>
      <c r="C9" s="119"/>
      <c r="D9" s="119"/>
      <c r="E9" s="119"/>
      <c r="F9" s="119"/>
      <c r="G9" s="119"/>
      <c r="H9" s="119"/>
      <c r="I9" s="119"/>
      <c r="J9" s="119"/>
      <c r="K9" s="119"/>
      <c r="L9" s="119"/>
      <c r="M9" s="199"/>
    </row>
    <row r="10" spans="1:13" ht="15">
      <c r="A10" s="15"/>
      <c r="B10" s="15"/>
      <c r="C10" s="15"/>
      <c r="D10" s="15"/>
      <c r="E10" s="15"/>
      <c r="F10" s="15"/>
      <c r="G10" s="15"/>
      <c r="H10" s="15"/>
      <c r="I10" s="15"/>
      <c r="J10" s="15"/>
      <c r="K10" s="15"/>
      <c r="L10" s="15"/>
      <c r="M10" s="199"/>
    </row>
    <row r="11" spans="1:13" ht="15">
      <c r="A11" s="318" t="s">
        <v>131</v>
      </c>
      <c r="B11" s="320" t="s">
        <v>214</v>
      </c>
      <c r="C11" s="320"/>
      <c r="D11" s="320"/>
      <c r="E11" s="320"/>
      <c r="F11" s="320"/>
      <c r="G11" s="320"/>
      <c r="H11" s="320"/>
      <c r="I11" s="320"/>
      <c r="J11" s="320"/>
      <c r="K11" s="320"/>
      <c r="L11" s="320"/>
      <c r="M11" s="199"/>
    </row>
    <row r="12" spans="1:13" ht="15">
      <c r="A12" s="319"/>
      <c r="B12" s="120">
        <v>2000</v>
      </c>
      <c r="C12" s="120">
        <v>2001</v>
      </c>
      <c r="D12" s="120">
        <v>2002</v>
      </c>
      <c r="E12" s="120">
        <v>2003</v>
      </c>
      <c r="F12" s="120">
        <v>2004</v>
      </c>
      <c r="G12" s="120">
        <v>2005</v>
      </c>
      <c r="H12" s="120">
        <v>2006</v>
      </c>
      <c r="I12" s="120">
        <v>2007</v>
      </c>
      <c r="J12" s="120">
        <v>2008</v>
      </c>
      <c r="K12" s="120">
        <v>2009</v>
      </c>
      <c r="L12" s="120">
        <v>2010</v>
      </c>
      <c r="M12" s="120">
        <v>2011</v>
      </c>
    </row>
    <row r="13" spans="1:13" ht="15">
      <c r="A13" s="15"/>
      <c r="B13" s="15"/>
      <c r="C13" s="15"/>
      <c r="D13" s="15"/>
      <c r="E13" s="15"/>
      <c r="F13" s="15"/>
      <c r="G13" s="15"/>
      <c r="H13" s="15"/>
      <c r="I13" s="15"/>
      <c r="J13" s="15"/>
      <c r="K13" s="15"/>
      <c r="L13" s="15"/>
      <c r="M13" s="199"/>
    </row>
    <row r="14" spans="1:13" ht="15">
      <c r="A14" s="15" t="s">
        <v>202</v>
      </c>
      <c r="B14" s="198">
        <v>110000</v>
      </c>
      <c r="C14" s="198">
        <v>130000</v>
      </c>
      <c r="D14" s="198">
        <v>140000</v>
      </c>
      <c r="E14" s="198">
        <v>140000</v>
      </c>
      <c r="F14" s="198">
        <v>160000</v>
      </c>
      <c r="G14" s="198">
        <v>188604.05062777156</v>
      </c>
      <c r="H14" s="198">
        <v>163119.31290658348</v>
      </c>
      <c r="I14" s="198">
        <v>209644.63889567798</v>
      </c>
      <c r="J14" s="198">
        <v>122632.58789934102</v>
      </c>
      <c r="K14" s="198">
        <v>232202.09254584223</v>
      </c>
      <c r="L14" s="198">
        <v>166381.5542372921</v>
      </c>
      <c r="M14" s="198">
        <v>156247</v>
      </c>
    </row>
    <row r="15" spans="1:13" ht="15">
      <c r="A15" s="119" t="s">
        <v>222</v>
      </c>
      <c r="B15" s="119"/>
      <c r="C15" s="119"/>
      <c r="D15" s="119"/>
      <c r="E15" s="119"/>
      <c r="F15" s="119"/>
      <c r="G15" s="119"/>
      <c r="H15" s="119"/>
      <c r="I15" s="119"/>
      <c r="J15" s="119"/>
      <c r="K15" s="119"/>
      <c r="L15" s="119"/>
      <c r="M15" s="199"/>
    </row>
    <row r="16" spans="1:13" ht="15">
      <c r="A16" s="15"/>
      <c r="B16" s="15"/>
      <c r="C16" s="15"/>
      <c r="D16" s="15"/>
      <c r="E16" s="15"/>
      <c r="F16" s="15"/>
      <c r="G16" s="15"/>
      <c r="H16" s="15"/>
      <c r="I16" s="15"/>
      <c r="J16" s="15"/>
      <c r="K16" s="15"/>
      <c r="L16" s="15"/>
      <c r="M16" s="199"/>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322" t="s">
        <v>368</v>
      </c>
      <c r="F43" s="322"/>
      <c r="G43" s="322"/>
      <c r="H43" s="322"/>
      <c r="I43" s="15"/>
      <c r="J43" s="15"/>
      <c r="K43" s="15"/>
      <c r="L43" s="15"/>
    </row>
    <row r="44" spans="1:14" ht="15">
      <c r="A44" s="15"/>
      <c r="B44" s="219"/>
      <c r="C44" s="219"/>
      <c r="D44" s="219"/>
      <c r="E44" s="219"/>
      <c r="F44" s="219"/>
      <c r="G44" s="219"/>
      <c r="H44" s="219"/>
      <c r="I44" s="219"/>
      <c r="J44" s="219"/>
      <c r="K44" s="219"/>
      <c r="L44" s="219"/>
      <c r="M44" s="219"/>
      <c r="N44" s="219"/>
    </row>
    <row r="45" spans="1:12" ht="15">
      <c r="A45" s="15"/>
      <c r="B45" s="15"/>
      <c r="C45" s="15"/>
      <c r="D45" s="15"/>
      <c r="E45" s="15"/>
      <c r="F45" s="15"/>
      <c r="G45" s="15"/>
      <c r="H45" s="15"/>
      <c r="I45" s="15"/>
      <c r="J45" s="15"/>
      <c r="K45" s="15"/>
      <c r="L45" s="15"/>
    </row>
    <row r="46" spans="1:13" ht="15">
      <c r="A46" s="318" t="s">
        <v>131</v>
      </c>
      <c r="B46" s="320" t="s">
        <v>197</v>
      </c>
      <c r="C46" s="320"/>
      <c r="D46" s="320"/>
      <c r="E46" s="320"/>
      <c r="F46" s="320"/>
      <c r="G46" s="320"/>
      <c r="H46" s="320"/>
      <c r="I46" s="320"/>
      <c r="J46" s="320"/>
      <c r="K46" s="320"/>
      <c r="L46" s="320"/>
      <c r="M46" s="199"/>
    </row>
    <row r="47" spans="1:13" ht="15">
      <c r="A47" s="319"/>
      <c r="B47" s="120">
        <v>2000</v>
      </c>
      <c r="C47" s="120">
        <v>2001</v>
      </c>
      <c r="D47" s="120">
        <v>2002</v>
      </c>
      <c r="E47" s="120">
        <v>2003</v>
      </c>
      <c r="F47" s="120">
        <v>2004</v>
      </c>
      <c r="G47" s="120">
        <v>2005</v>
      </c>
      <c r="H47" s="120">
        <v>2006</v>
      </c>
      <c r="I47" s="120">
        <v>2007</v>
      </c>
      <c r="J47" s="120">
        <v>2008</v>
      </c>
      <c r="K47" s="120">
        <v>2009</v>
      </c>
      <c r="L47" s="120">
        <v>2010</v>
      </c>
      <c r="M47" s="120">
        <v>2011</v>
      </c>
    </row>
    <row r="48" spans="1:14" ht="15">
      <c r="A48" s="15" t="s">
        <v>199</v>
      </c>
      <c r="B48" s="198">
        <v>110000</v>
      </c>
      <c r="C48" s="198">
        <v>130000</v>
      </c>
      <c r="D48" s="198">
        <v>140000</v>
      </c>
      <c r="E48" s="198">
        <v>140000</v>
      </c>
      <c r="F48" s="198">
        <v>160000</v>
      </c>
      <c r="G48" s="198">
        <v>188604.05062777156</v>
      </c>
      <c r="H48" s="198">
        <v>163119.31290658348</v>
      </c>
      <c r="I48" s="198">
        <v>209644.63889567798</v>
      </c>
      <c r="J48" s="198">
        <v>122632.58789934102</v>
      </c>
      <c r="K48" s="198">
        <v>232202.09254584223</v>
      </c>
      <c r="L48" s="198">
        <v>166381.5542372921</v>
      </c>
      <c r="M48" s="231">
        <v>156247</v>
      </c>
      <c r="N48" s="174"/>
    </row>
    <row r="49" spans="1:14" ht="15">
      <c r="A49" s="140" t="s">
        <v>198</v>
      </c>
      <c r="B49" s="229">
        <v>52048.686</v>
      </c>
      <c r="C49" s="229">
        <v>52490.832</v>
      </c>
      <c r="D49" s="229">
        <v>78070.044</v>
      </c>
      <c r="E49" s="229">
        <v>97646.939</v>
      </c>
      <c r="F49" s="229">
        <v>113592.48</v>
      </c>
      <c r="G49" s="229">
        <v>136412.216</v>
      </c>
      <c r="H49" s="229">
        <v>110892.513</v>
      </c>
      <c r="I49" s="229">
        <v>146396.449</v>
      </c>
      <c r="J49" s="229">
        <v>84998.301</v>
      </c>
      <c r="K49" s="229">
        <v>166183.932</v>
      </c>
      <c r="L49" s="229">
        <v>107921.734</v>
      </c>
      <c r="M49" s="232">
        <v>102373</v>
      </c>
      <c r="N49" s="174"/>
    </row>
    <row r="50" spans="1:13" ht="15">
      <c r="A50" s="110" t="s">
        <v>217</v>
      </c>
      <c r="B50" s="110"/>
      <c r="C50" s="177"/>
      <c r="D50" s="177"/>
      <c r="E50" s="177"/>
      <c r="F50" s="177"/>
      <c r="G50" s="177"/>
      <c r="H50" s="177"/>
      <c r="I50" s="177"/>
      <c r="J50" s="177"/>
      <c r="K50" s="177"/>
      <c r="L50" s="177"/>
      <c r="M50" s="210"/>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sheetData>
  <sheetProtection/>
  <mergeCells count="8">
    <mergeCell ref="A46:A47"/>
    <mergeCell ref="B46:L46"/>
    <mergeCell ref="E2:H2"/>
    <mergeCell ref="E43:H43"/>
    <mergeCell ref="A5:A6"/>
    <mergeCell ref="B5:L5"/>
    <mergeCell ref="A11:A12"/>
    <mergeCell ref="B11:L11"/>
  </mergeCells>
  <printOptions horizontalCentered="1" verticalCentered="1"/>
  <pageMargins left="0.7086614173228347" right="0.7086614173228347" top="0" bottom="1.47" header="0.1968503937007874" footer="0"/>
  <pageSetup fitToHeight="5" fitToWidth="1" horizontalDpi="600" verticalDpi="600" orientation="landscape" scale="8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3:M71"/>
  <sheetViews>
    <sheetView zoomScalePageLayoutView="0" workbookViewId="0" topLeftCell="A70">
      <selection activeCell="G87" sqref="G87"/>
    </sheetView>
  </sheetViews>
  <sheetFormatPr defaultColWidth="11.421875" defaultRowHeight="15"/>
  <cols>
    <col min="1" max="1" width="13.7109375" style="0" customWidth="1"/>
    <col min="2" max="13" width="12.57421875" style="0" bestFit="1" customWidth="1"/>
  </cols>
  <sheetData>
    <row r="3" spans="5:8" ht="15">
      <c r="E3" s="323" t="s">
        <v>366</v>
      </c>
      <c r="F3" s="323"/>
      <c r="G3" s="323"/>
      <c r="H3" s="323"/>
    </row>
    <row r="6" spans="1:13" ht="15">
      <c r="A6" s="318" t="s">
        <v>131</v>
      </c>
      <c r="B6" s="320" t="s">
        <v>212</v>
      </c>
      <c r="C6" s="320"/>
      <c r="D6" s="320"/>
      <c r="E6" s="320"/>
      <c r="F6" s="320"/>
      <c r="G6" s="320"/>
      <c r="H6" s="320"/>
      <c r="I6" s="320"/>
      <c r="J6" s="320"/>
      <c r="K6" s="320"/>
      <c r="L6" s="320"/>
      <c r="M6" s="196"/>
    </row>
    <row r="7" spans="1:13" ht="15">
      <c r="A7" s="319"/>
      <c r="B7" s="117">
        <v>2000</v>
      </c>
      <c r="C7" s="117">
        <v>2001</v>
      </c>
      <c r="D7" s="117">
        <v>2002</v>
      </c>
      <c r="E7" s="117">
        <v>2003</v>
      </c>
      <c r="F7" s="117">
        <v>2004</v>
      </c>
      <c r="G7" s="117">
        <v>2005</v>
      </c>
      <c r="H7" s="117">
        <v>2006</v>
      </c>
      <c r="I7" s="117">
        <v>2007</v>
      </c>
      <c r="J7" s="117">
        <v>2008</v>
      </c>
      <c r="K7" s="117">
        <v>2009</v>
      </c>
      <c r="L7" s="117">
        <v>2010</v>
      </c>
      <c r="M7" s="120">
        <v>2011</v>
      </c>
    </row>
    <row r="8" spans="1:12" ht="15">
      <c r="A8" s="118"/>
      <c r="B8" s="118"/>
      <c r="C8" s="118"/>
      <c r="D8" s="118"/>
      <c r="E8" s="118"/>
      <c r="F8" s="118"/>
      <c r="G8" s="118"/>
      <c r="H8" s="118"/>
      <c r="I8" s="118"/>
      <c r="J8" s="118"/>
      <c r="K8" s="118"/>
      <c r="L8" s="118"/>
    </row>
    <row r="9" spans="1:13" ht="15">
      <c r="A9" s="15" t="s">
        <v>4</v>
      </c>
      <c r="B9" s="233">
        <v>44890</v>
      </c>
      <c r="C9" s="233">
        <v>46900</v>
      </c>
      <c r="D9" s="233">
        <v>47600</v>
      </c>
      <c r="E9" s="233">
        <v>48200</v>
      </c>
      <c r="F9" s="233">
        <v>48500</v>
      </c>
      <c r="G9" s="234">
        <v>50960.48</v>
      </c>
      <c r="H9" s="233">
        <v>50952.47</v>
      </c>
      <c r="I9" s="233">
        <v>50846.43</v>
      </c>
      <c r="J9" s="234">
        <v>52186.94</v>
      </c>
      <c r="K9" s="235">
        <v>53338.50999999999</v>
      </c>
      <c r="L9" s="235">
        <v>52654.94899999999</v>
      </c>
      <c r="M9" s="236">
        <v>53869</v>
      </c>
    </row>
    <row r="10" spans="1:13" ht="15">
      <c r="A10" s="119" t="s">
        <v>196</v>
      </c>
      <c r="B10" s="119"/>
      <c r="C10" s="119"/>
      <c r="D10" s="119"/>
      <c r="E10" s="119"/>
      <c r="F10" s="119"/>
      <c r="G10" s="119"/>
      <c r="H10" s="119"/>
      <c r="I10" s="119"/>
      <c r="J10" s="119"/>
      <c r="K10" s="119"/>
      <c r="L10" s="119"/>
      <c r="M10" s="205"/>
    </row>
    <row r="11" spans="1:13" ht="15">
      <c r="A11" s="15"/>
      <c r="B11" s="15"/>
      <c r="C11" s="15"/>
      <c r="D11" s="15"/>
      <c r="E11" s="15"/>
      <c r="F11" s="15"/>
      <c r="G11" s="15"/>
      <c r="H11" s="15"/>
      <c r="I11" s="15"/>
      <c r="J11" s="15"/>
      <c r="K11" s="15"/>
      <c r="L11" s="15"/>
      <c r="M11" s="205"/>
    </row>
    <row r="12" spans="1:12" ht="15">
      <c r="A12" s="318" t="s">
        <v>131</v>
      </c>
      <c r="B12" s="320" t="s">
        <v>223</v>
      </c>
      <c r="C12" s="320"/>
      <c r="D12" s="320"/>
      <c r="E12" s="320"/>
      <c r="F12" s="320"/>
      <c r="G12" s="320"/>
      <c r="H12" s="320"/>
      <c r="I12" s="320"/>
      <c r="J12" s="320"/>
      <c r="K12" s="320"/>
      <c r="L12" s="320"/>
    </row>
    <row r="13" spans="1:13" ht="15">
      <c r="A13" s="319"/>
      <c r="B13" s="120">
        <v>2000</v>
      </c>
      <c r="C13" s="120">
        <v>2001</v>
      </c>
      <c r="D13" s="120">
        <v>2002</v>
      </c>
      <c r="E13" s="120">
        <v>2003</v>
      </c>
      <c r="F13" s="120">
        <v>2004</v>
      </c>
      <c r="G13" s="120">
        <v>2005</v>
      </c>
      <c r="H13" s="120">
        <v>2006</v>
      </c>
      <c r="I13" s="120">
        <v>2007</v>
      </c>
      <c r="J13" s="120">
        <v>2008</v>
      </c>
      <c r="K13" s="120">
        <v>2009</v>
      </c>
      <c r="L13" s="120">
        <v>2010</v>
      </c>
      <c r="M13" s="120">
        <v>2011</v>
      </c>
    </row>
    <row r="14" spans="1:12" ht="15">
      <c r="A14" s="15"/>
      <c r="B14" s="15"/>
      <c r="C14" s="15"/>
      <c r="D14" s="15"/>
      <c r="E14" s="15"/>
      <c r="F14" s="15"/>
      <c r="G14" s="15"/>
      <c r="H14" s="15"/>
      <c r="I14" s="15"/>
      <c r="J14" s="15"/>
      <c r="K14" s="15"/>
      <c r="L14" s="15"/>
    </row>
    <row r="15" spans="1:13" ht="15">
      <c r="A15" s="15" t="s">
        <v>4</v>
      </c>
      <c r="B15" s="206">
        <v>999000</v>
      </c>
      <c r="C15" s="206">
        <v>905000</v>
      </c>
      <c r="D15" s="206">
        <v>999000</v>
      </c>
      <c r="E15" s="206">
        <v>1050000</v>
      </c>
      <c r="F15" s="206">
        <v>1100000</v>
      </c>
      <c r="G15" s="206">
        <v>1150000</v>
      </c>
      <c r="H15" s="206">
        <v>1288421.062698797</v>
      </c>
      <c r="I15" s="206">
        <v>1238234.2774814353</v>
      </c>
      <c r="J15" s="206">
        <v>1335073.7311692277</v>
      </c>
      <c r="K15" s="206">
        <v>1377980.9710091718</v>
      </c>
      <c r="L15" s="206">
        <v>1251053.3447276922</v>
      </c>
      <c r="M15" s="207">
        <v>1350717</v>
      </c>
    </row>
    <row r="16" spans="1:13" ht="15">
      <c r="A16" s="119" t="s">
        <v>222</v>
      </c>
      <c r="B16" s="119"/>
      <c r="C16" s="119"/>
      <c r="D16" s="119"/>
      <c r="E16" s="119"/>
      <c r="F16" s="119"/>
      <c r="G16" s="119"/>
      <c r="H16" s="119"/>
      <c r="I16" s="119"/>
      <c r="J16" s="119"/>
      <c r="K16" s="119"/>
      <c r="L16" s="119"/>
      <c r="M16" s="205"/>
    </row>
    <row r="17" spans="1:12" ht="15">
      <c r="A17" s="15"/>
      <c r="B17" s="15"/>
      <c r="C17" s="15"/>
      <c r="D17" s="15"/>
      <c r="E17" s="15"/>
      <c r="F17" s="15"/>
      <c r="G17" s="15"/>
      <c r="H17" s="15"/>
      <c r="I17" s="15"/>
      <c r="J17" s="15"/>
      <c r="K17" s="15"/>
      <c r="L17" s="15"/>
    </row>
    <row r="18" spans="1:13" ht="15">
      <c r="A18" s="15"/>
      <c r="B18" s="221"/>
      <c r="C18" s="221"/>
      <c r="D18" s="221"/>
      <c r="E18" s="221"/>
      <c r="F18" s="221"/>
      <c r="G18" s="221"/>
      <c r="H18" s="221"/>
      <c r="I18" s="221"/>
      <c r="J18" s="221"/>
      <c r="K18" s="221"/>
      <c r="L18" s="221"/>
      <c r="M18" s="221"/>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322" t="s">
        <v>367</v>
      </c>
      <c r="F43" s="322"/>
      <c r="G43" s="322"/>
      <c r="H43" s="322"/>
      <c r="I43" s="15"/>
      <c r="J43" s="15"/>
      <c r="K43" s="15"/>
      <c r="L43" s="15"/>
    </row>
    <row r="44" spans="1:12" ht="15">
      <c r="A44" s="15"/>
      <c r="B44" s="15"/>
      <c r="C44" s="15"/>
      <c r="D44" s="15"/>
      <c r="E44" s="15"/>
      <c r="F44" s="15"/>
      <c r="G44" s="15"/>
      <c r="H44" s="15"/>
      <c r="I44" s="15"/>
      <c r="J44" s="15"/>
      <c r="K44" s="15"/>
      <c r="L44" s="15"/>
    </row>
    <row r="45" spans="1:13" ht="15">
      <c r="A45" s="15"/>
      <c r="B45" s="15"/>
      <c r="C45" s="15"/>
      <c r="D45" s="15"/>
      <c r="E45" s="15"/>
      <c r="F45" s="15"/>
      <c r="G45" s="15"/>
      <c r="H45" s="15"/>
      <c r="I45" s="15"/>
      <c r="J45" s="15"/>
      <c r="K45" s="15"/>
      <c r="L45" s="15"/>
      <c r="M45" s="205"/>
    </row>
    <row r="46" spans="1:12" ht="15">
      <c r="A46" s="318" t="s">
        <v>131</v>
      </c>
      <c r="B46" s="320" t="s">
        <v>197</v>
      </c>
      <c r="C46" s="320"/>
      <c r="D46" s="320"/>
      <c r="E46" s="320"/>
      <c r="F46" s="320"/>
      <c r="G46" s="320"/>
      <c r="H46" s="320"/>
      <c r="I46" s="320"/>
      <c r="J46" s="320"/>
      <c r="K46" s="320"/>
      <c r="L46" s="320"/>
    </row>
    <row r="47" spans="1:13" ht="15">
      <c r="A47" s="319"/>
      <c r="B47" s="120">
        <v>2000</v>
      </c>
      <c r="C47" s="120">
        <v>2001</v>
      </c>
      <c r="D47" s="120">
        <v>2002</v>
      </c>
      <c r="E47" s="120">
        <v>2003</v>
      </c>
      <c r="F47" s="120">
        <v>2004</v>
      </c>
      <c r="G47" s="120">
        <v>2005</v>
      </c>
      <c r="H47" s="120">
        <v>2006</v>
      </c>
      <c r="I47" s="120">
        <v>2007</v>
      </c>
      <c r="J47" s="120">
        <v>2008</v>
      </c>
      <c r="K47" s="120">
        <v>2009</v>
      </c>
      <c r="L47" s="120">
        <v>2010</v>
      </c>
      <c r="M47" s="120">
        <v>2011</v>
      </c>
    </row>
    <row r="48" spans="1:13" ht="15">
      <c r="A48" s="15" t="s">
        <v>199</v>
      </c>
      <c r="B48" s="206">
        <v>999000</v>
      </c>
      <c r="C48" s="206">
        <v>905000</v>
      </c>
      <c r="D48" s="206">
        <v>999000</v>
      </c>
      <c r="E48" s="206">
        <v>1050000</v>
      </c>
      <c r="F48" s="206">
        <v>1100000</v>
      </c>
      <c r="G48" s="206">
        <v>1150000</v>
      </c>
      <c r="H48" s="206">
        <v>1288421.062698797</v>
      </c>
      <c r="I48" s="206">
        <v>1238234.2774814353</v>
      </c>
      <c r="J48" s="206">
        <v>1335073.7311692277</v>
      </c>
      <c r="K48" s="206">
        <v>1377980.9710091718</v>
      </c>
      <c r="L48" s="206">
        <v>1251053.3447276922</v>
      </c>
      <c r="M48" s="206">
        <v>1350717</v>
      </c>
    </row>
    <row r="49" spans="1:13" ht="15">
      <c r="A49" s="140" t="s">
        <v>198</v>
      </c>
      <c r="B49" s="229">
        <v>596195.553</v>
      </c>
      <c r="C49" s="229">
        <v>545280.659</v>
      </c>
      <c r="D49" s="229">
        <v>654932.413</v>
      </c>
      <c r="E49" s="229">
        <v>706331.512</v>
      </c>
      <c r="F49" s="229">
        <v>693053.073</v>
      </c>
      <c r="G49" s="229">
        <v>738469.058</v>
      </c>
      <c r="H49" s="229">
        <v>823247.355</v>
      </c>
      <c r="I49" s="229">
        <v>776370.276</v>
      </c>
      <c r="J49" s="229">
        <v>836884.534</v>
      </c>
      <c r="K49" s="229">
        <v>850405.202</v>
      </c>
      <c r="L49" s="229">
        <v>781085.135</v>
      </c>
      <c r="M49" s="229">
        <v>853541</v>
      </c>
    </row>
    <row r="50" spans="1:12" ht="15">
      <c r="A50" s="110" t="s">
        <v>224</v>
      </c>
      <c r="B50" s="110"/>
      <c r="C50" s="110"/>
      <c r="D50" s="110"/>
      <c r="E50" s="110"/>
      <c r="F50" s="110"/>
      <c r="G50" s="110"/>
      <c r="H50" s="110"/>
      <c r="I50" s="110"/>
      <c r="J50" s="110"/>
      <c r="K50" s="110"/>
      <c r="L50" s="110"/>
    </row>
    <row r="51" spans="1:12" ht="15">
      <c r="A51" s="110"/>
      <c r="B51" s="110"/>
      <c r="C51" s="110"/>
      <c r="D51" s="110"/>
      <c r="E51" s="110"/>
      <c r="F51" s="110"/>
      <c r="G51" s="110"/>
      <c r="H51" s="110"/>
      <c r="I51" s="110"/>
      <c r="J51" s="110"/>
      <c r="K51" s="110"/>
      <c r="L51" s="110"/>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sheetData>
  <sheetProtection/>
  <mergeCells count="8">
    <mergeCell ref="A46:A47"/>
    <mergeCell ref="B46:L46"/>
    <mergeCell ref="E3:H3"/>
    <mergeCell ref="E43:H43"/>
    <mergeCell ref="A6:A7"/>
    <mergeCell ref="B6:L6"/>
    <mergeCell ref="A12:A13"/>
    <mergeCell ref="B12:L12"/>
  </mergeCells>
  <printOptions/>
  <pageMargins left="0.7086614173228347" right="0.7086614173228347" top="0.31496062992125984" bottom="1.7716535433070868" header="0.31496062992125984" footer="0.4724409448818898"/>
  <pageSetup fitToHeight="3" fitToWidth="1" horizontalDpi="600" verticalDpi="600" orientation="landscape" scale="74"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A1" sqref="A1:F28"/>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127" customWidth="1"/>
  </cols>
  <sheetData>
    <row r="1" spans="1:6" s="1" customFormat="1" ht="15">
      <c r="A1" s="262" t="s">
        <v>116</v>
      </c>
      <c r="B1" s="262"/>
      <c r="C1" s="262"/>
      <c r="D1" s="262"/>
      <c r="E1" s="262"/>
      <c r="F1" s="122"/>
    </row>
    <row r="2" spans="1:6" s="1" customFormat="1" ht="15">
      <c r="A2" s="54"/>
      <c r="B2" s="54"/>
      <c r="C2" s="54"/>
      <c r="D2" s="54"/>
      <c r="E2" s="54"/>
      <c r="F2" s="123"/>
    </row>
    <row r="3" spans="1:6" s="1" customFormat="1" ht="15">
      <c r="A3" s="55" t="s">
        <v>115</v>
      </c>
      <c r="B3" s="263" t="s">
        <v>114</v>
      </c>
      <c r="C3" s="263"/>
      <c r="D3" s="263"/>
      <c r="E3" s="263"/>
      <c r="F3" s="124" t="s">
        <v>113</v>
      </c>
    </row>
    <row r="4" spans="1:6" s="1" customFormat="1" ht="15">
      <c r="A4" s="54"/>
      <c r="B4" s="54"/>
      <c r="C4" s="54"/>
      <c r="D4" s="54"/>
      <c r="E4" s="54"/>
      <c r="F4" s="128"/>
    </row>
    <row r="5" spans="1:6" s="1" customFormat="1" ht="15.75">
      <c r="A5" s="56"/>
      <c r="B5" s="264" t="s">
        <v>117</v>
      </c>
      <c r="C5" s="264"/>
      <c r="D5" s="264"/>
      <c r="E5" s="264"/>
      <c r="F5" s="129"/>
    </row>
    <row r="6" spans="1:6" s="1" customFormat="1" ht="15" customHeight="1">
      <c r="A6" s="57">
        <v>1</v>
      </c>
      <c r="B6" s="259" t="s">
        <v>140</v>
      </c>
      <c r="C6" s="259"/>
      <c r="D6" s="259"/>
      <c r="E6" s="259"/>
      <c r="F6" s="130">
        <v>4</v>
      </c>
    </row>
    <row r="7" spans="1:6" s="1" customFormat="1" ht="15" customHeight="1">
      <c r="A7" s="57">
        <v>2</v>
      </c>
      <c r="B7" s="259" t="s">
        <v>15</v>
      </c>
      <c r="C7" s="259"/>
      <c r="D7" s="259"/>
      <c r="E7" s="259"/>
      <c r="F7" s="130">
        <v>5</v>
      </c>
    </row>
    <row r="8" spans="1:6" s="1" customFormat="1" ht="15" customHeight="1">
      <c r="A8" s="57">
        <v>3</v>
      </c>
      <c r="B8" s="259" t="s">
        <v>141</v>
      </c>
      <c r="C8" s="259"/>
      <c r="D8" s="259"/>
      <c r="E8" s="259"/>
      <c r="F8" s="190">
        <v>6</v>
      </c>
    </row>
    <row r="9" spans="1:6" s="1" customFormat="1" ht="15" customHeight="1">
      <c r="A9" s="57">
        <v>4</v>
      </c>
      <c r="B9" s="259" t="s">
        <v>118</v>
      </c>
      <c r="C9" s="259"/>
      <c r="D9" s="259"/>
      <c r="E9" s="259"/>
      <c r="F9" s="130">
        <v>7</v>
      </c>
    </row>
    <row r="10" spans="1:20" s="1" customFormat="1" ht="15" customHeight="1">
      <c r="A10" s="57">
        <v>5</v>
      </c>
      <c r="B10" s="259" t="s">
        <v>119</v>
      </c>
      <c r="C10" s="259"/>
      <c r="D10" s="259"/>
      <c r="E10" s="259"/>
      <c r="F10" s="130">
        <v>8</v>
      </c>
      <c r="G10" s="9"/>
      <c r="H10" s="9"/>
      <c r="I10" s="9"/>
      <c r="J10" s="9"/>
      <c r="K10" s="9"/>
      <c r="L10" s="9"/>
      <c r="M10" s="9"/>
      <c r="N10" s="9"/>
      <c r="O10" s="9"/>
      <c r="P10" s="9"/>
      <c r="Q10" s="9"/>
      <c r="R10" s="9"/>
      <c r="S10" s="9"/>
      <c r="T10" s="9"/>
    </row>
    <row r="11" spans="1:20" s="1" customFormat="1" ht="15" customHeight="1">
      <c r="A11" s="57">
        <v>6</v>
      </c>
      <c r="B11" s="259" t="s">
        <v>172</v>
      </c>
      <c r="C11" s="259"/>
      <c r="D11" s="259"/>
      <c r="E11" s="259"/>
      <c r="F11" s="130">
        <v>9</v>
      </c>
      <c r="G11" s="10"/>
      <c r="H11" s="10"/>
      <c r="I11" s="10"/>
      <c r="J11" s="10"/>
      <c r="K11" s="10"/>
      <c r="L11" s="10"/>
      <c r="M11" s="10"/>
      <c r="N11" s="10"/>
      <c r="O11" s="10"/>
      <c r="P11" s="10"/>
      <c r="Q11" s="10"/>
      <c r="R11" s="10"/>
      <c r="S11" s="10"/>
      <c r="T11" s="10"/>
    </row>
    <row r="12" spans="1:20" s="1" customFormat="1" ht="15" customHeight="1">
      <c r="A12" s="57">
        <v>7</v>
      </c>
      <c r="B12" s="259" t="s">
        <v>120</v>
      </c>
      <c r="C12" s="259"/>
      <c r="D12" s="259"/>
      <c r="E12" s="259"/>
      <c r="F12" s="130">
        <v>10</v>
      </c>
      <c r="G12" s="4"/>
      <c r="H12" s="4"/>
      <c r="I12" s="4"/>
      <c r="J12" s="4"/>
      <c r="K12" s="4"/>
      <c r="L12" s="4"/>
      <c r="M12" s="4"/>
      <c r="N12" s="4"/>
      <c r="O12" s="4"/>
      <c r="P12" s="4"/>
      <c r="Q12" s="4"/>
      <c r="R12" s="4"/>
      <c r="S12" s="4"/>
      <c r="T12" s="4"/>
    </row>
    <row r="13" spans="1:20" s="1" customFormat="1" ht="15" customHeight="1">
      <c r="A13" s="57"/>
      <c r="B13" s="58"/>
      <c r="C13" s="58"/>
      <c r="D13" s="58"/>
      <c r="E13" s="58"/>
      <c r="F13" s="131"/>
      <c r="G13" s="4"/>
      <c r="H13" s="4"/>
      <c r="I13" s="4"/>
      <c r="J13" s="4"/>
      <c r="K13" s="4"/>
      <c r="L13" s="4"/>
      <c r="M13" s="4"/>
      <c r="N13" s="4"/>
      <c r="O13" s="4"/>
      <c r="P13" s="4"/>
      <c r="Q13" s="4"/>
      <c r="R13" s="4"/>
      <c r="S13" s="4"/>
      <c r="T13" s="4"/>
    </row>
    <row r="14" spans="1:20" s="1" customFormat="1" ht="15" customHeight="1">
      <c r="A14" s="57"/>
      <c r="B14" s="59" t="s">
        <v>121</v>
      </c>
      <c r="C14" s="58"/>
      <c r="D14" s="58"/>
      <c r="E14" s="58"/>
      <c r="F14" s="131"/>
      <c r="G14" s="4"/>
      <c r="H14" s="4"/>
      <c r="I14" s="4"/>
      <c r="J14" s="4"/>
      <c r="K14" s="4"/>
      <c r="L14" s="4"/>
      <c r="M14" s="4"/>
      <c r="N14" s="4"/>
      <c r="O14" s="4"/>
      <c r="P14" s="4"/>
      <c r="Q14" s="4"/>
      <c r="R14" s="4"/>
      <c r="S14" s="4"/>
      <c r="T14" s="4"/>
    </row>
    <row r="15" spans="1:20" s="1" customFormat="1" ht="15" customHeight="1">
      <c r="A15" s="57">
        <v>8</v>
      </c>
      <c r="B15" s="259" t="s">
        <v>292</v>
      </c>
      <c r="C15" s="259"/>
      <c r="D15" s="259"/>
      <c r="E15" s="259"/>
      <c r="F15" s="130">
        <v>11</v>
      </c>
      <c r="G15" s="4"/>
      <c r="H15" s="4"/>
      <c r="I15" s="4"/>
      <c r="J15" s="4"/>
      <c r="K15" s="4"/>
      <c r="L15" s="4"/>
      <c r="M15" s="4"/>
      <c r="N15" s="4"/>
      <c r="O15" s="4"/>
      <c r="P15" s="4"/>
      <c r="Q15" s="4"/>
      <c r="R15" s="4"/>
      <c r="S15" s="4"/>
      <c r="T15" s="4"/>
    </row>
    <row r="16" spans="1:20" s="1" customFormat="1" ht="15" customHeight="1">
      <c r="A16" s="57">
        <v>9</v>
      </c>
      <c r="B16" s="259" t="s">
        <v>291</v>
      </c>
      <c r="C16" s="259"/>
      <c r="D16" s="259"/>
      <c r="E16" s="259"/>
      <c r="F16" s="130">
        <v>12</v>
      </c>
      <c r="G16" s="4"/>
      <c r="H16" s="4"/>
      <c r="I16" s="4"/>
      <c r="J16" s="4"/>
      <c r="K16" s="4"/>
      <c r="L16" s="4"/>
      <c r="M16" s="4"/>
      <c r="N16" s="4"/>
      <c r="O16" s="4"/>
      <c r="P16" s="4"/>
      <c r="Q16" s="4"/>
      <c r="R16" s="4"/>
      <c r="S16" s="4"/>
      <c r="T16" s="4"/>
    </row>
    <row r="17" spans="1:20" s="1" customFormat="1" ht="15" customHeight="1">
      <c r="A17" s="57"/>
      <c r="B17" s="115"/>
      <c r="C17" s="115"/>
      <c r="D17" s="115"/>
      <c r="E17" s="115"/>
      <c r="F17" s="130"/>
      <c r="G17" s="4"/>
      <c r="H17" s="4"/>
      <c r="I17" s="4"/>
      <c r="J17" s="4"/>
      <c r="K17" s="4"/>
      <c r="L17" s="4"/>
      <c r="M17" s="4"/>
      <c r="N17" s="4"/>
      <c r="O17" s="4"/>
      <c r="P17" s="4"/>
      <c r="Q17" s="4"/>
      <c r="R17" s="4"/>
      <c r="S17" s="4"/>
      <c r="T17" s="4"/>
    </row>
    <row r="18" spans="1:20" s="1" customFormat="1" ht="15" customHeight="1">
      <c r="A18" s="57"/>
      <c r="B18" s="59" t="s">
        <v>203</v>
      </c>
      <c r="C18" s="115"/>
      <c r="D18" s="115"/>
      <c r="E18" s="115"/>
      <c r="F18" s="130"/>
      <c r="G18" s="4"/>
      <c r="H18" s="4"/>
      <c r="I18" s="4"/>
      <c r="J18" s="4"/>
      <c r="K18" s="4"/>
      <c r="L18" s="4"/>
      <c r="M18" s="4"/>
      <c r="N18" s="4"/>
      <c r="O18" s="4"/>
      <c r="P18" s="4"/>
      <c r="Q18" s="4"/>
      <c r="R18" s="4"/>
      <c r="S18" s="4"/>
      <c r="T18" s="4"/>
    </row>
    <row r="19" spans="1:20" s="1" customFormat="1" ht="15" customHeight="1">
      <c r="A19" s="57">
        <v>12</v>
      </c>
      <c r="B19" s="115" t="s">
        <v>204</v>
      </c>
      <c r="C19" s="115"/>
      <c r="D19" s="115"/>
      <c r="E19" s="115"/>
      <c r="F19" s="188">
        <v>13</v>
      </c>
      <c r="G19" s="4"/>
      <c r="H19" s="4"/>
      <c r="I19" s="4"/>
      <c r="J19" s="4"/>
      <c r="K19" s="4"/>
      <c r="L19" s="4"/>
      <c r="M19" s="4"/>
      <c r="N19" s="4"/>
      <c r="O19" s="4"/>
      <c r="P19" s="4"/>
      <c r="Q19" s="4"/>
      <c r="R19" s="4"/>
      <c r="S19" s="4"/>
      <c r="T19" s="4"/>
    </row>
    <row r="20" spans="1:20" s="1" customFormat="1" ht="15" customHeight="1">
      <c r="A20" s="57">
        <v>13</v>
      </c>
      <c r="B20" s="259" t="s">
        <v>285</v>
      </c>
      <c r="C20" s="259"/>
      <c r="D20" s="259"/>
      <c r="E20" s="259"/>
      <c r="F20" s="189">
        <v>14</v>
      </c>
      <c r="G20" s="4"/>
      <c r="H20" s="4"/>
      <c r="I20" s="4"/>
      <c r="J20" s="4"/>
      <c r="K20" s="4"/>
      <c r="L20" s="4"/>
      <c r="M20" s="4"/>
      <c r="N20" s="4"/>
      <c r="O20" s="4"/>
      <c r="P20" s="4"/>
      <c r="Q20" s="4"/>
      <c r="R20" s="4"/>
      <c r="S20" s="4"/>
      <c r="T20" s="4"/>
    </row>
    <row r="21" spans="1:20" s="1" customFormat="1" ht="15" customHeight="1">
      <c r="A21" s="57">
        <v>14</v>
      </c>
      <c r="B21" s="259" t="s">
        <v>286</v>
      </c>
      <c r="C21" s="259"/>
      <c r="D21" s="259"/>
      <c r="E21" s="259"/>
      <c r="F21" s="189">
        <v>15</v>
      </c>
      <c r="G21" s="4"/>
      <c r="H21" s="4"/>
      <c r="I21" s="4"/>
      <c r="J21" s="4"/>
      <c r="K21" s="4"/>
      <c r="L21" s="4"/>
      <c r="M21" s="4"/>
      <c r="N21" s="4"/>
      <c r="O21" s="4"/>
      <c r="P21" s="4"/>
      <c r="Q21" s="4"/>
      <c r="R21" s="4"/>
      <c r="S21" s="4"/>
      <c r="T21" s="4"/>
    </row>
    <row r="22" spans="1:20" s="1" customFormat="1" ht="15" customHeight="1">
      <c r="A22" s="57">
        <v>15</v>
      </c>
      <c r="B22" s="259" t="s">
        <v>287</v>
      </c>
      <c r="C22" s="259"/>
      <c r="D22" s="259"/>
      <c r="E22" s="259"/>
      <c r="F22" s="189">
        <v>16</v>
      </c>
      <c r="G22" s="4"/>
      <c r="H22" s="4"/>
      <c r="I22" s="4"/>
      <c r="J22" s="4"/>
      <c r="K22" s="4"/>
      <c r="L22" s="4"/>
      <c r="M22" s="4"/>
      <c r="N22" s="4"/>
      <c r="O22" s="4"/>
      <c r="P22" s="4"/>
      <c r="Q22" s="4"/>
      <c r="R22" s="4"/>
      <c r="S22" s="4"/>
      <c r="T22" s="4"/>
    </row>
    <row r="23" spans="1:20" s="1" customFormat="1" ht="17.25" customHeight="1">
      <c r="A23" s="57">
        <v>16</v>
      </c>
      <c r="B23" s="259" t="s">
        <v>288</v>
      </c>
      <c r="C23" s="259"/>
      <c r="D23" s="259"/>
      <c r="E23" s="259"/>
      <c r="F23" s="189">
        <v>17</v>
      </c>
      <c r="G23" s="4"/>
      <c r="H23" s="4"/>
      <c r="I23" s="4"/>
      <c r="J23" s="4"/>
      <c r="K23" s="4"/>
      <c r="L23" s="4"/>
      <c r="M23" s="4"/>
      <c r="N23" s="4"/>
      <c r="O23" s="4"/>
      <c r="P23" s="4"/>
      <c r="Q23" s="4"/>
      <c r="R23" s="4"/>
      <c r="S23" s="4"/>
      <c r="T23" s="4"/>
    </row>
    <row r="24" spans="1:20" s="1" customFormat="1" ht="15" customHeight="1">
      <c r="A24" s="57">
        <v>17</v>
      </c>
      <c r="B24" s="259" t="s">
        <v>289</v>
      </c>
      <c r="C24" s="259"/>
      <c r="D24" s="259"/>
      <c r="E24" s="259"/>
      <c r="F24" s="189">
        <v>18</v>
      </c>
      <c r="G24" s="4"/>
      <c r="H24" s="4"/>
      <c r="I24" s="4"/>
      <c r="J24" s="4"/>
      <c r="K24" s="4"/>
      <c r="L24" s="4"/>
      <c r="M24" s="4"/>
      <c r="N24" s="4"/>
      <c r="O24" s="4"/>
      <c r="P24" s="4"/>
      <c r="Q24" s="4"/>
      <c r="R24" s="4"/>
      <c r="S24" s="4"/>
      <c r="T24" s="4"/>
    </row>
    <row r="25" spans="1:20" s="1" customFormat="1" ht="16.5" customHeight="1">
      <c r="A25" s="57">
        <v>18</v>
      </c>
      <c r="B25" s="259" t="s">
        <v>290</v>
      </c>
      <c r="C25" s="259"/>
      <c r="D25" s="259"/>
      <c r="E25" s="259"/>
      <c r="F25" s="189">
        <v>19</v>
      </c>
      <c r="G25" s="4"/>
      <c r="H25" s="4"/>
      <c r="I25" s="4"/>
      <c r="J25" s="4"/>
      <c r="K25" s="4"/>
      <c r="L25" s="4"/>
      <c r="M25" s="4"/>
      <c r="N25" s="4"/>
      <c r="O25" s="4"/>
      <c r="P25" s="4"/>
      <c r="Q25" s="4"/>
      <c r="R25" s="4"/>
      <c r="S25" s="4"/>
      <c r="T25" s="4"/>
    </row>
    <row r="26" spans="1:7" s="1" customFormat="1" ht="15">
      <c r="A26" s="60"/>
      <c r="B26" s="60"/>
      <c r="C26" s="61"/>
      <c r="D26" s="61"/>
      <c r="E26" s="61"/>
      <c r="F26" s="132"/>
      <c r="G26" s="4"/>
    </row>
    <row r="27" spans="1:7" s="1" customFormat="1" ht="114.75" customHeight="1">
      <c r="A27" s="261" t="s">
        <v>245</v>
      </c>
      <c r="B27" s="261"/>
      <c r="C27" s="261"/>
      <c r="D27" s="261"/>
      <c r="E27" s="261"/>
      <c r="F27" s="261"/>
      <c r="G27" s="12"/>
    </row>
    <row r="28" spans="1:20" s="1" customFormat="1" ht="15" customHeight="1">
      <c r="A28" s="62"/>
      <c r="B28" s="63"/>
      <c r="C28" s="63"/>
      <c r="D28" s="63"/>
      <c r="E28" s="63"/>
      <c r="F28" s="125"/>
      <c r="G28" s="4"/>
      <c r="H28" s="4"/>
      <c r="I28" s="4"/>
      <c r="J28" s="4"/>
      <c r="K28" s="4"/>
      <c r="L28" s="4"/>
      <c r="M28" s="4"/>
      <c r="N28" s="4"/>
      <c r="O28" s="4"/>
      <c r="P28" s="4"/>
      <c r="Q28" s="4"/>
      <c r="R28" s="4"/>
      <c r="S28" s="4"/>
      <c r="T28" s="4"/>
    </row>
    <row r="29" spans="1:20" s="1" customFormat="1" ht="15">
      <c r="A29" s="62"/>
      <c r="B29" s="178"/>
      <c r="C29" s="63"/>
      <c r="D29" s="63"/>
      <c r="E29" s="63"/>
      <c r="F29" s="125"/>
      <c r="G29" s="4"/>
      <c r="H29" s="4"/>
      <c r="I29" s="4"/>
      <c r="J29" s="4"/>
      <c r="K29" s="4"/>
      <c r="L29" s="4"/>
      <c r="M29" s="4"/>
      <c r="N29" s="4"/>
      <c r="O29" s="4"/>
      <c r="P29" s="4"/>
      <c r="Q29" s="4"/>
      <c r="R29" s="4"/>
      <c r="S29" s="4"/>
      <c r="T29" s="4"/>
    </row>
    <row r="30" spans="1:6" s="1" customFormat="1" ht="15">
      <c r="A30" s="62"/>
      <c r="B30" s="260"/>
      <c r="C30" s="260"/>
      <c r="D30" s="260"/>
      <c r="E30" s="260"/>
      <c r="F30" s="126"/>
    </row>
    <row r="31" spans="1:6" s="1" customFormat="1" ht="15">
      <c r="A31" s="62"/>
      <c r="B31" s="63"/>
      <c r="C31" s="63"/>
      <c r="D31" s="63"/>
      <c r="E31" s="63"/>
      <c r="F31" s="126"/>
    </row>
    <row r="32" spans="1:6" s="1" customFormat="1" ht="15">
      <c r="A32" s="62"/>
      <c r="B32" s="63"/>
      <c r="C32" s="63"/>
      <c r="D32" s="63"/>
      <c r="E32" s="63"/>
      <c r="F32" s="126"/>
    </row>
    <row r="33" spans="1:6" s="1" customFormat="1" ht="15">
      <c r="A33" s="62"/>
      <c r="B33" s="260"/>
      <c r="C33" s="260"/>
      <c r="D33" s="260"/>
      <c r="E33" s="260"/>
      <c r="F33" s="126"/>
    </row>
    <row r="34" spans="1:3" ht="15">
      <c r="A34" s="1"/>
      <c r="B34" s="1"/>
      <c r="C34" s="4"/>
    </row>
    <row r="35" spans="2:3" ht="15">
      <c r="B35" s="1"/>
      <c r="C35" s="4"/>
    </row>
    <row r="36" spans="2:3" ht="15">
      <c r="B36" s="3"/>
      <c r="C36" s="4"/>
    </row>
    <row r="37" spans="2:3" ht="15">
      <c r="B37" s="1"/>
      <c r="C37" s="1"/>
    </row>
  </sheetData>
  <sheetProtection/>
  <mergeCells count="21">
    <mergeCell ref="B8:E8"/>
    <mergeCell ref="A1:E1"/>
    <mergeCell ref="B3:E3"/>
    <mergeCell ref="B5:E5"/>
    <mergeCell ref="B6:E6"/>
    <mergeCell ref="B7:E7"/>
    <mergeCell ref="B33:E33"/>
    <mergeCell ref="A27:F27"/>
    <mergeCell ref="B20:E20"/>
    <mergeCell ref="B21:E21"/>
    <mergeCell ref="B22:E22"/>
    <mergeCell ref="B30:E30"/>
    <mergeCell ref="B9:E9"/>
    <mergeCell ref="B10:E10"/>
    <mergeCell ref="B11:E11"/>
    <mergeCell ref="B12:E12"/>
    <mergeCell ref="B25:E25"/>
    <mergeCell ref="B15:E15"/>
    <mergeCell ref="B23:E23"/>
    <mergeCell ref="B24:E24"/>
    <mergeCell ref="B16:E16"/>
  </mergeCells>
  <hyperlinks>
    <hyperlink ref="F6" location="'Pág.4 - C1'!A1" display="'Pág.4 - C1'!A1"/>
    <hyperlink ref="F7" location="'Pág.5 - C2'!A1" display="'Pág.5 - C2'!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Q56"/>
  <sheetViews>
    <sheetView zoomScalePageLayoutView="0" workbookViewId="0" topLeftCell="A1">
      <selection activeCell="P9" sqref="P9"/>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57421875" style="5" customWidth="1"/>
    <col min="7" max="7" width="12.57421875" style="5" customWidth="1"/>
    <col min="8" max="8" width="12.140625" style="5" customWidth="1"/>
    <col min="9" max="9" width="11.28125" style="5" customWidth="1"/>
    <col min="10" max="10" width="8.28125" style="5" customWidth="1"/>
    <col min="11" max="11" width="1.57421875" style="5" customWidth="1"/>
    <col min="12" max="12" width="9.00390625" style="5" customWidth="1"/>
    <col min="13" max="13" width="9.28125" style="5" customWidth="1"/>
    <col min="14" max="14" width="9.00390625" style="5" customWidth="1"/>
    <col min="15" max="15" width="10.8515625" style="5" customWidth="1"/>
    <col min="16" max="16" width="12.28125" style="5" customWidth="1"/>
    <col min="17" max="16384" width="11.421875" style="5" customWidth="1"/>
  </cols>
  <sheetData>
    <row r="1" spans="1:15" ht="15" customHeight="1">
      <c r="A1" s="265" t="s">
        <v>145</v>
      </c>
      <c r="B1" s="265"/>
      <c r="C1" s="265"/>
      <c r="D1" s="265"/>
      <c r="E1" s="265"/>
      <c r="F1" s="265"/>
      <c r="G1" s="265"/>
      <c r="H1" s="265"/>
      <c r="I1" s="265"/>
      <c r="J1" s="265"/>
      <c r="K1" s="265"/>
      <c r="L1" s="265"/>
      <c r="M1" s="265"/>
      <c r="N1" s="265"/>
      <c r="O1" s="265"/>
    </row>
    <row r="2" spans="1:15" s="14" customFormat="1" ht="15" customHeight="1">
      <c r="A2" s="265" t="s">
        <v>146</v>
      </c>
      <c r="B2" s="265"/>
      <c r="C2" s="265"/>
      <c r="D2" s="265"/>
      <c r="E2" s="265"/>
      <c r="F2" s="265"/>
      <c r="G2" s="265"/>
      <c r="H2" s="265"/>
      <c r="I2" s="265"/>
      <c r="J2" s="265"/>
      <c r="K2" s="265"/>
      <c r="L2" s="265"/>
      <c r="M2" s="265"/>
      <c r="N2" s="265"/>
      <c r="O2" s="265"/>
    </row>
    <row r="3" spans="1:15" s="14" customFormat="1" ht="15" customHeight="1">
      <c r="A3" s="37"/>
      <c r="B3" s="37"/>
      <c r="C3" s="37"/>
      <c r="D3" s="37"/>
      <c r="E3" s="37"/>
      <c r="F3" s="37"/>
      <c r="G3" s="37"/>
      <c r="H3" s="37"/>
      <c r="I3" s="37"/>
      <c r="J3" s="37"/>
      <c r="K3" s="37"/>
      <c r="L3" s="37"/>
      <c r="M3" s="37"/>
      <c r="N3" s="37"/>
      <c r="O3" s="37"/>
    </row>
    <row r="4" spans="1:15" ht="15" customHeight="1">
      <c r="A4" s="268" t="s">
        <v>1</v>
      </c>
      <c r="B4" s="276" t="s">
        <v>0</v>
      </c>
      <c r="C4" s="276"/>
      <c r="D4" s="276"/>
      <c r="E4" s="276"/>
      <c r="F4" s="20"/>
      <c r="G4" s="276" t="s">
        <v>279</v>
      </c>
      <c r="H4" s="276"/>
      <c r="I4" s="276"/>
      <c r="J4" s="276"/>
      <c r="K4" s="20"/>
      <c r="L4" s="274" t="s">
        <v>278</v>
      </c>
      <c r="M4" s="274"/>
      <c r="N4" s="274"/>
      <c r="O4" s="274"/>
    </row>
    <row r="5" spans="1:15" ht="12.75" customHeight="1">
      <c r="A5" s="269"/>
      <c r="B5" s="272">
        <v>2010</v>
      </c>
      <c r="C5" s="271" t="s">
        <v>294</v>
      </c>
      <c r="D5" s="271"/>
      <c r="E5" s="271"/>
      <c r="F5" s="21"/>
      <c r="G5" s="272">
        <v>2010</v>
      </c>
      <c r="H5" s="271" t="s">
        <v>295</v>
      </c>
      <c r="I5" s="271"/>
      <c r="J5" s="271"/>
      <c r="K5" s="21"/>
      <c r="L5" s="272">
        <v>2010</v>
      </c>
      <c r="M5" s="271" t="s">
        <v>296</v>
      </c>
      <c r="N5" s="271"/>
      <c r="O5" s="271"/>
    </row>
    <row r="6" spans="1:15" ht="25.5">
      <c r="A6" s="270"/>
      <c r="B6" s="273"/>
      <c r="C6" s="38">
        <v>2010</v>
      </c>
      <c r="D6" s="38">
        <v>2011</v>
      </c>
      <c r="E6" s="39" t="s">
        <v>2</v>
      </c>
      <c r="F6" s="40"/>
      <c r="G6" s="273"/>
      <c r="H6" s="38">
        <f>+C6</f>
        <v>2010</v>
      </c>
      <c r="I6" s="38">
        <f>+D6</f>
        <v>2011</v>
      </c>
      <c r="J6" s="324" t="str">
        <f>+E6</f>
        <v>Var % 11/10</v>
      </c>
      <c r="K6" s="40"/>
      <c r="L6" s="273"/>
      <c r="M6" s="38">
        <v>2010</v>
      </c>
      <c r="N6" s="38">
        <v>2011</v>
      </c>
      <c r="O6" s="39" t="str">
        <f>+J6</f>
        <v>Var % 11/10</v>
      </c>
    </row>
    <row r="7" spans="1:17" ht="12.75">
      <c r="A7" s="111" t="s">
        <v>3</v>
      </c>
      <c r="B7" s="112">
        <f>SUM(B8:B21)</f>
        <v>2437747.669</v>
      </c>
      <c r="C7" s="112">
        <f>SUM(C8:C21)</f>
        <v>2437747.669</v>
      </c>
      <c r="D7" s="112">
        <f>SUM(D8:D21)</f>
        <v>2579457.7630000007</v>
      </c>
      <c r="E7" s="113">
        <f>+D7/C7*100-100</f>
        <v>5.813156784111783</v>
      </c>
      <c r="F7" s="43"/>
      <c r="G7" s="112">
        <f>SUM(G8:G21)</f>
        <v>3301112.195</v>
      </c>
      <c r="H7" s="112">
        <f>SUM(H8:H21)</f>
        <v>3301112.195</v>
      </c>
      <c r="I7" s="112">
        <f>SUM(I8:I21)</f>
        <v>3397875.589</v>
      </c>
      <c r="J7" s="113">
        <f>+I7/H7*100-100</f>
        <v>2.931236149639574</v>
      </c>
      <c r="K7" s="43"/>
      <c r="L7" s="172">
        <f>SUM(G7/B7)</f>
        <v>1.354164845270538</v>
      </c>
      <c r="M7" s="172">
        <f>SUM(H7/C7)</f>
        <v>1.354164845270538</v>
      </c>
      <c r="N7" s="149" t="s">
        <v>225</v>
      </c>
      <c r="O7" s="149" t="s">
        <v>225</v>
      </c>
      <c r="Q7" s="93"/>
    </row>
    <row r="8" spans="1:17" ht="12.75">
      <c r="A8" s="114" t="s">
        <v>4</v>
      </c>
      <c r="B8" s="94">
        <v>781085.135</v>
      </c>
      <c r="C8" s="94">
        <v>781085.135</v>
      </c>
      <c r="D8" s="94">
        <v>853541.442</v>
      </c>
      <c r="E8" s="95">
        <f aca="true" t="shared" si="0" ref="E8:E21">+D8/C8*100-100</f>
        <v>9.276364861302852</v>
      </c>
      <c r="F8" s="30"/>
      <c r="G8" s="94">
        <v>1306974.416</v>
      </c>
      <c r="H8" s="94">
        <v>1306974.416</v>
      </c>
      <c r="I8" s="94">
        <v>1309622.341</v>
      </c>
      <c r="J8" s="95">
        <f aca="true" t="shared" si="1" ref="J8:J21">+I8/H8*100-100</f>
        <v>0.202599604673523</v>
      </c>
      <c r="K8" s="30"/>
      <c r="L8" s="172">
        <f aca="true" t="shared" si="2" ref="L8:L21">SUM(G8/B8)</f>
        <v>1.6732803601492172</v>
      </c>
      <c r="M8" s="172">
        <f aca="true" t="shared" si="3" ref="M8:M21">SUM(H8/C8)</f>
        <v>1.6732803601492172</v>
      </c>
      <c r="N8" s="149" t="s">
        <v>225</v>
      </c>
      <c r="O8" s="149" t="s">
        <v>225</v>
      </c>
      <c r="Q8" s="93"/>
    </row>
    <row r="9" spans="1:17" ht="12.75">
      <c r="A9" s="114" t="s">
        <v>5</v>
      </c>
      <c r="B9" s="94">
        <v>837149.04</v>
      </c>
      <c r="C9" s="94">
        <v>837149.04</v>
      </c>
      <c r="D9" s="94">
        <v>800833.582</v>
      </c>
      <c r="E9" s="95">
        <f t="shared" si="0"/>
        <v>-4.33799195421642</v>
      </c>
      <c r="F9" s="30"/>
      <c r="G9" s="94">
        <v>624930.927</v>
      </c>
      <c r="H9" s="94">
        <v>624930.927</v>
      </c>
      <c r="I9" s="94">
        <v>639233.028</v>
      </c>
      <c r="J9" s="95">
        <f t="shared" si="1"/>
        <v>2.2885890875424764</v>
      </c>
      <c r="K9" s="30"/>
      <c r="L9" s="172">
        <f t="shared" si="2"/>
        <v>0.7464990069151844</v>
      </c>
      <c r="M9" s="172">
        <f t="shared" si="3"/>
        <v>0.7464990069151844</v>
      </c>
      <c r="N9" s="149" t="s">
        <v>225</v>
      </c>
      <c r="O9" s="149" t="s">
        <v>225</v>
      </c>
      <c r="Q9" s="93"/>
    </row>
    <row r="10" spans="1:17" ht="12.75">
      <c r="A10" s="114" t="s">
        <v>6</v>
      </c>
      <c r="B10" s="94">
        <v>181869.98</v>
      </c>
      <c r="C10" s="94">
        <v>181869.98</v>
      </c>
      <c r="D10" s="94">
        <v>178565.637</v>
      </c>
      <c r="E10" s="95">
        <f t="shared" si="0"/>
        <v>-1.8168710416089766</v>
      </c>
      <c r="F10" s="30"/>
      <c r="G10" s="94">
        <v>149354.157</v>
      </c>
      <c r="H10" s="94">
        <v>149354.157</v>
      </c>
      <c r="I10" s="94">
        <v>165412.468</v>
      </c>
      <c r="J10" s="95">
        <f t="shared" si="1"/>
        <v>10.751833978079347</v>
      </c>
      <c r="K10" s="30"/>
      <c r="L10" s="172">
        <f t="shared" si="2"/>
        <v>0.821213907869787</v>
      </c>
      <c r="M10" s="172">
        <f t="shared" si="3"/>
        <v>0.821213907869787</v>
      </c>
      <c r="N10" s="149" t="s">
        <v>225</v>
      </c>
      <c r="O10" s="149" t="s">
        <v>225</v>
      </c>
      <c r="Q10" s="93"/>
    </row>
    <row r="11" spans="1:17" ht="12.75">
      <c r="A11" s="114" t="s">
        <v>376</v>
      </c>
      <c r="B11" s="94">
        <v>107921.734</v>
      </c>
      <c r="C11" s="94">
        <v>107921.734</v>
      </c>
      <c r="D11" s="94">
        <v>102372.863</v>
      </c>
      <c r="E11" s="95">
        <f t="shared" si="0"/>
        <v>-5.141569537791156</v>
      </c>
      <c r="F11" s="30"/>
      <c r="G11" s="94">
        <v>173603.935</v>
      </c>
      <c r="H11" s="94">
        <v>173603.935</v>
      </c>
      <c r="I11" s="94">
        <v>167318.618</v>
      </c>
      <c r="J11" s="95">
        <f t="shared" si="1"/>
        <v>-3.620492242874576</v>
      </c>
      <c r="K11" s="30"/>
      <c r="L11" s="172">
        <f t="shared" si="2"/>
        <v>1.608609578122605</v>
      </c>
      <c r="M11" s="172">
        <f t="shared" si="3"/>
        <v>1.608609578122605</v>
      </c>
      <c r="N11" s="149" t="s">
        <v>225</v>
      </c>
      <c r="O11" s="149" t="s">
        <v>225</v>
      </c>
      <c r="Q11" s="93"/>
    </row>
    <row r="12" spans="1:17" ht="12.75">
      <c r="A12" s="114" t="s">
        <v>7</v>
      </c>
      <c r="B12" s="94">
        <v>74398.585</v>
      </c>
      <c r="C12" s="94">
        <v>74398.585</v>
      </c>
      <c r="D12" s="94">
        <v>100926.707</v>
      </c>
      <c r="E12" s="95">
        <f t="shared" si="0"/>
        <v>35.656756106315726</v>
      </c>
      <c r="F12" s="30"/>
      <c r="G12" s="94">
        <v>111384.491</v>
      </c>
      <c r="H12" s="94">
        <v>111384.491</v>
      </c>
      <c r="I12" s="94">
        <v>117161.401</v>
      </c>
      <c r="J12" s="95">
        <f t="shared" si="1"/>
        <v>5.186458139850018</v>
      </c>
      <c r="K12" s="30"/>
      <c r="L12" s="172">
        <f t="shared" si="2"/>
        <v>1.497131847332849</v>
      </c>
      <c r="M12" s="172">
        <f t="shared" si="3"/>
        <v>1.497131847332849</v>
      </c>
      <c r="N12" s="149" t="s">
        <v>225</v>
      </c>
      <c r="O12" s="149" t="s">
        <v>225</v>
      </c>
      <c r="Q12" s="93"/>
    </row>
    <row r="13" spans="1:17" ht="12.75">
      <c r="A13" s="114" t="s">
        <v>8</v>
      </c>
      <c r="B13" s="94">
        <v>116281.41</v>
      </c>
      <c r="C13" s="94">
        <v>116281.41</v>
      </c>
      <c r="D13" s="94">
        <v>133551.196</v>
      </c>
      <c r="E13" s="95">
        <f t="shared" si="0"/>
        <v>14.851717054342558</v>
      </c>
      <c r="F13" s="30"/>
      <c r="G13" s="94">
        <v>106949.118</v>
      </c>
      <c r="H13" s="94">
        <v>106949.118</v>
      </c>
      <c r="I13" s="94">
        <v>124431.836</v>
      </c>
      <c r="J13" s="95">
        <f t="shared" si="1"/>
        <v>16.346762205182458</v>
      </c>
      <c r="K13" s="30"/>
      <c r="L13" s="172">
        <f t="shared" si="2"/>
        <v>0.9197439040341874</v>
      </c>
      <c r="M13" s="172">
        <f t="shared" si="3"/>
        <v>0.9197439040341874</v>
      </c>
      <c r="N13" s="149" t="s">
        <v>225</v>
      </c>
      <c r="O13" s="149" t="s">
        <v>225</v>
      </c>
      <c r="Q13" s="93"/>
    </row>
    <row r="14" spans="1:17" ht="12.75">
      <c r="A14" s="114" t="s">
        <v>9</v>
      </c>
      <c r="B14" s="94">
        <v>55011.49</v>
      </c>
      <c r="C14" s="94">
        <v>55011.49</v>
      </c>
      <c r="D14" s="94">
        <v>73740.634</v>
      </c>
      <c r="E14" s="95">
        <f t="shared" si="0"/>
        <v>34.04587659777988</v>
      </c>
      <c r="F14" s="30"/>
      <c r="G14" s="94">
        <v>307721.892</v>
      </c>
      <c r="H14" s="94">
        <v>307721.892</v>
      </c>
      <c r="I14" s="94">
        <v>341594.679</v>
      </c>
      <c r="J14" s="95">
        <f t="shared" si="1"/>
        <v>11.00759740551706</v>
      </c>
      <c r="K14" s="30"/>
      <c r="L14" s="172">
        <f t="shared" si="2"/>
        <v>5.593774900479882</v>
      </c>
      <c r="M14" s="172">
        <f t="shared" si="3"/>
        <v>5.593774900479882</v>
      </c>
      <c r="N14" s="149" t="s">
        <v>225</v>
      </c>
      <c r="O14" s="149" t="s">
        <v>225</v>
      </c>
      <c r="Q14" s="93"/>
    </row>
    <row r="15" spans="1:17" ht="12.75">
      <c r="A15" s="114" t="s">
        <v>10</v>
      </c>
      <c r="B15" s="94">
        <v>55203.45</v>
      </c>
      <c r="C15" s="94">
        <v>55203.45</v>
      </c>
      <c r="D15" s="94">
        <v>62639.487</v>
      </c>
      <c r="E15" s="95">
        <f t="shared" si="0"/>
        <v>13.470239631762155</v>
      </c>
      <c r="F15" s="30"/>
      <c r="G15" s="94">
        <v>77394.058</v>
      </c>
      <c r="H15" s="94">
        <v>77394.058</v>
      </c>
      <c r="I15" s="94">
        <v>72857.176</v>
      </c>
      <c r="J15" s="95">
        <f t="shared" si="1"/>
        <v>-5.862054681252133</v>
      </c>
      <c r="K15" s="30"/>
      <c r="L15" s="172">
        <f t="shared" si="2"/>
        <v>1.4019786444506641</v>
      </c>
      <c r="M15" s="172">
        <f t="shared" si="3"/>
        <v>1.4019786444506641</v>
      </c>
      <c r="N15" s="149" t="s">
        <v>225</v>
      </c>
      <c r="O15" s="149" t="s">
        <v>225</v>
      </c>
      <c r="Q15" s="93"/>
    </row>
    <row r="16" spans="1:17" ht="12.75">
      <c r="A16" s="114" t="s">
        <v>377</v>
      </c>
      <c r="B16" s="94">
        <v>36636.158</v>
      </c>
      <c r="C16" s="94">
        <v>36636.158</v>
      </c>
      <c r="D16" s="94">
        <v>37678.543</v>
      </c>
      <c r="E16" s="95">
        <f t="shared" si="0"/>
        <v>2.8452355730095746</v>
      </c>
      <c r="F16" s="30"/>
      <c r="G16" s="94">
        <v>49179.766</v>
      </c>
      <c r="H16" s="94">
        <v>49179.766</v>
      </c>
      <c r="I16" s="94">
        <v>39816.946</v>
      </c>
      <c r="J16" s="95">
        <f t="shared" si="1"/>
        <v>-19.037951502249925</v>
      </c>
      <c r="K16" s="30"/>
      <c r="L16" s="172">
        <f t="shared" si="2"/>
        <v>1.3423832815657144</v>
      </c>
      <c r="M16" s="172">
        <f t="shared" si="3"/>
        <v>1.3423832815657144</v>
      </c>
      <c r="N16" s="149" t="s">
        <v>225</v>
      </c>
      <c r="O16" s="149" t="s">
        <v>225</v>
      </c>
      <c r="Q16" s="93"/>
    </row>
    <row r="17" spans="1:17" ht="12.75">
      <c r="A17" s="114" t="s">
        <v>11</v>
      </c>
      <c r="B17" s="94">
        <v>44967.804</v>
      </c>
      <c r="C17" s="94">
        <v>44967.804</v>
      </c>
      <c r="D17" s="94">
        <v>46628.892</v>
      </c>
      <c r="E17" s="95">
        <f t="shared" si="0"/>
        <v>3.6939495644483884</v>
      </c>
      <c r="F17" s="30"/>
      <c r="G17" s="94">
        <v>43651.207</v>
      </c>
      <c r="H17" s="94">
        <v>43651.207</v>
      </c>
      <c r="I17" s="94">
        <v>37442.617</v>
      </c>
      <c r="J17" s="95">
        <f t="shared" si="1"/>
        <v>-14.223180586965228</v>
      </c>
      <c r="K17" s="30"/>
      <c r="L17" s="172">
        <f t="shared" si="2"/>
        <v>0.9707213409843186</v>
      </c>
      <c r="M17" s="172">
        <f t="shared" si="3"/>
        <v>0.9707213409843186</v>
      </c>
      <c r="N17" s="149" t="s">
        <v>225</v>
      </c>
      <c r="O17" s="149" t="s">
        <v>225</v>
      </c>
      <c r="Q17" s="93"/>
    </row>
    <row r="18" spans="1:17" ht="12.75">
      <c r="A18" s="114" t="s">
        <v>190</v>
      </c>
      <c r="B18" s="94">
        <v>39721.663</v>
      </c>
      <c r="C18" s="94">
        <v>39721.663</v>
      </c>
      <c r="D18" s="94">
        <v>47673.85</v>
      </c>
      <c r="E18" s="95">
        <f t="shared" si="0"/>
        <v>20.0197735930643</v>
      </c>
      <c r="F18" s="30"/>
      <c r="G18" s="94">
        <v>46451.026</v>
      </c>
      <c r="H18" s="94">
        <v>46451.026</v>
      </c>
      <c r="I18" s="94">
        <v>57217.634</v>
      </c>
      <c r="J18" s="95">
        <f t="shared" si="1"/>
        <v>23.17840729718219</v>
      </c>
      <c r="K18" s="30"/>
      <c r="L18" s="172">
        <f t="shared" si="2"/>
        <v>1.1694129221125509</v>
      </c>
      <c r="M18" s="172">
        <f t="shared" si="3"/>
        <v>1.1694129221125509</v>
      </c>
      <c r="N18" s="149" t="s">
        <v>225</v>
      </c>
      <c r="O18" s="149" t="s">
        <v>225</v>
      </c>
      <c r="Q18" s="93"/>
    </row>
    <row r="19" spans="1:17" ht="12.75">
      <c r="A19" s="114" t="s">
        <v>12</v>
      </c>
      <c r="B19" s="94">
        <v>44112.113</v>
      </c>
      <c r="C19" s="94">
        <v>44112.113</v>
      </c>
      <c r="D19" s="94">
        <v>64668.412</v>
      </c>
      <c r="E19" s="95">
        <f t="shared" si="0"/>
        <v>46.60012319065288</v>
      </c>
      <c r="F19" s="30"/>
      <c r="G19" s="94">
        <v>227855.093</v>
      </c>
      <c r="H19" s="94">
        <v>227855.093</v>
      </c>
      <c r="I19" s="94">
        <v>241667.384</v>
      </c>
      <c r="J19" s="95">
        <f t="shared" si="1"/>
        <v>6.061875035639417</v>
      </c>
      <c r="K19" s="30"/>
      <c r="L19" s="172">
        <f t="shared" si="2"/>
        <v>5.165363377628272</v>
      </c>
      <c r="M19" s="172">
        <f t="shared" si="3"/>
        <v>5.165363377628272</v>
      </c>
      <c r="N19" s="149" t="s">
        <v>225</v>
      </c>
      <c r="O19" s="149" t="s">
        <v>225</v>
      </c>
      <c r="Q19" s="93"/>
    </row>
    <row r="20" spans="1:17" ht="12.75">
      <c r="A20" s="114" t="s">
        <v>13</v>
      </c>
      <c r="B20" s="94">
        <v>52732.827</v>
      </c>
      <c r="C20" s="94">
        <v>52732.827</v>
      </c>
      <c r="D20" s="94">
        <v>62608.666</v>
      </c>
      <c r="E20" s="95">
        <f t="shared" si="0"/>
        <v>18.72806667467306</v>
      </c>
      <c r="F20" s="30"/>
      <c r="G20" s="94">
        <v>50230.79</v>
      </c>
      <c r="H20" s="94">
        <v>50230.79</v>
      </c>
      <c r="I20" s="94">
        <v>54576.205</v>
      </c>
      <c r="J20" s="95">
        <f t="shared" si="1"/>
        <v>8.650899179566963</v>
      </c>
      <c r="K20" s="30"/>
      <c r="L20" s="172">
        <f t="shared" si="2"/>
        <v>0.9525525722336108</v>
      </c>
      <c r="M20" s="172">
        <f t="shared" si="3"/>
        <v>0.9525525722336108</v>
      </c>
      <c r="N20" s="149" t="s">
        <v>225</v>
      </c>
      <c r="O20" s="149" t="s">
        <v>225</v>
      </c>
      <c r="Q20" s="93"/>
    </row>
    <row r="21" spans="1:17" ht="12.75">
      <c r="A21" s="114" t="s">
        <v>14</v>
      </c>
      <c r="B21" s="94">
        <v>10656.28</v>
      </c>
      <c r="C21" s="94">
        <v>10656.28</v>
      </c>
      <c r="D21" s="94">
        <v>14027.852</v>
      </c>
      <c r="E21" s="95">
        <f t="shared" si="0"/>
        <v>31.639296264737794</v>
      </c>
      <c r="F21" s="30"/>
      <c r="G21" s="94">
        <v>25431.319</v>
      </c>
      <c r="H21" s="94">
        <v>25431.319</v>
      </c>
      <c r="I21" s="94">
        <v>29523.256</v>
      </c>
      <c r="J21" s="95">
        <f t="shared" si="1"/>
        <v>16.090148529063725</v>
      </c>
      <c r="K21" s="30"/>
      <c r="L21" s="172">
        <f t="shared" si="2"/>
        <v>2.3865100203823473</v>
      </c>
      <c r="M21" s="172">
        <f t="shared" si="3"/>
        <v>2.3865100203823473</v>
      </c>
      <c r="N21" s="149" t="s">
        <v>225</v>
      </c>
      <c r="O21" s="149" t="s">
        <v>225</v>
      </c>
      <c r="Q21" s="93"/>
    </row>
    <row r="22" spans="1:15" ht="12.75">
      <c r="A22" s="267" t="s">
        <v>148</v>
      </c>
      <c r="B22" s="267"/>
      <c r="C22" s="267"/>
      <c r="D22" s="267"/>
      <c r="E22" s="267"/>
      <c r="F22" s="267"/>
      <c r="G22" s="267"/>
      <c r="H22" s="267"/>
      <c r="I22" s="267"/>
      <c r="J22" s="267"/>
      <c r="K22" s="267"/>
      <c r="L22" s="267"/>
      <c r="M22" s="267"/>
      <c r="N22" s="267"/>
      <c r="O22" s="267"/>
    </row>
    <row r="23" spans="1:15" s="14" customFormat="1" ht="12.75">
      <c r="A23" s="266" t="s">
        <v>147</v>
      </c>
      <c r="B23" s="266"/>
      <c r="C23" s="266"/>
      <c r="D23" s="266"/>
      <c r="E23" s="266"/>
      <c r="F23" s="266"/>
      <c r="G23" s="266"/>
      <c r="H23" s="266"/>
      <c r="I23" s="266"/>
      <c r="J23" s="266"/>
      <c r="K23" s="266"/>
      <c r="L23" s="266"/>
      <c r="M23" s="266"/>
      <c r="N23" s="266"/>
      <c r="O23" s="266"/>
    </row>
    <row r="24" spans="1:16" ht="12.75" customHeight="1">
      <c r="A24" s="277" t="s">
        <v>293</v>
      </c>
      <c r="B24" s="277"/>
      <c r="C24" s="277"/>
      <c r="D24" s="277"/>
      <c r="E24" s="277"/>
      <c r="F24" s="277"/>
      <c r="G24" s="277"/>
      <c r="H24" s="277"/>
      <c r="I24" s="277"/>
      <c r="J24" s="277"/>
      <c r="K24" s="277"/>
      <c r="L24" s="277"/>
      <c r="M24" s="277"/>
      <c r="N24" s="277"/>
      <c r="O24" s="277"/>
      <c r="P24" s="277"/>
    </row>
    <row r="25" spans="1:15" ht="12.75" customHeight="1">
      <c r="A25" s="45"/>
      <c r="B25" s="29"/>
      <c r="C25" s="29"/>
      <c r="D25" s="29"/>
      <c r="E25" s="30"/>
      <c r="F25" s="30"/>
      <c r="G25" s="29"/>
      <c r="H25" s="29"/>
      <c r="I25" s="29"/>
      <c r="J25" s="30"/>
      <c r="K25" s="30"/>
      <c r="L25" s="46"/>
      <c r="M25" s="46"/>
      <c r="N25" s="46"/>
      <c r="O25" s="35"/>
    </row>
    <row r="26" spans="1:15" ht="12.75">
      <c r="A26" s="47"/>
      <c r="B26" s="29"/>
      <c r="C26" s="29"/>
      <c r="D26" s="29"/>
      <c r="E26" s="30"/>
      <c r="F26" s="30"/>
      <c r="G26" s="29"/>
      <c r="H26" s="29"/>
      <c r="I26" s="29"/>
      <c r="J26" s="30"/>
      <c r="K26" s="30"/>
      <c r="L26" s="46"/>
      <c r="M26" s="46"/>
      <c r="N26" s="46"/>
      <c r="O26" s="35"/>
    </row>
    <row r="27" spans="1:15" ht="12.75">
      <c r="A27" s="45"/>
      <c r="B27" s="29"/>
      <c r="C27" s="29"/>
      <c r="D27" s="29"/>
      <c r="E27" s="30"/>
      <c r="F27" s="30"/>
      <c r="G27" s="29"/>
      <c r="H27" s="29"/>
      <c r="I27" s="29"/>
      <c r="J27" s="30"/>
      <c r="K27" s="30"/>
      <c r="L27" s="46"/>
      <c r="M27" s="46"/>
      <c r="N27" s="46"/>
      <c r="O27" s="35"/>
    </row>
    <row r="28" spans="1:15" ht="12.75">
      <c r="A28" s="45"/>
      <c r="B28" s="29"/>
      <c r="C28" s="29"/>
      <c r="D28" s="29"/>
      <c r="E28" s="30"/>
      <c r="F28" s="30"/>
      <c r="G28" s="29"/>
      <c r="H28" s="29"/>
      <c r="I28" s="29"/>
      <c r="J28" s="30"/>
      <c r="K28" s="30"/>
      <c r="L28" s="46"/>
      <c r="M28" s="46"/>
      <c r="N28" s="46"/>
      <c r="O28" s="35"/>
    </row>
    <row r="29" spans="1:15" ht="12.75">
      <c r="A29" s="45"/>
      <c r="B29" s="29"/>
      <c r="C29" s="29"/>
      <c r="D29" s="29"/>
      <c r="E29" s="30"/>
      <c r="F29" s="30"/>
      <c r="G29" s="29"/>
      <c r="H29" s="29"/>
      <c r="I29" s="29"/>
      <c r="J29" s="30"/>
      <c r="K29" s="30"/>
      <c r="L29" s="46"/>
      <c r="M29" s="46"/>
      <c r="N29" s="46"/>
      <c r="O29" s="35"/>
    </row>
    <row r="30" spans="1:15" ht="12.75">
      <c r="A30" s="45"/>
      <c r="B30" s="29"/>
      <c r="C30" s="29"/>
      <c r="D30" s="29"/>
      <c r="E30" s="30"/>
      <c r="F30" s="30"/>
      <c r="G30" s="29"/>
      <c r="H30" s="29"/>
      <c r="I30" s="29"/>
      <c r="J30" s="30"/>
      <c r="K30" s="30"/>
      <c r="L30" s="46"/>
      <c r="M30" s="46"/>
      <c r="N30" s="46"/>
      <c r="O30" s="35"/>
    </row>
    <row r="31" spans="1:15" ht="12.75">
      <c r="A31" s="45"/>
      <c r="B31" s="29"/>
      <c r="C31" s="29"/>
      <c r="D31" s="29"/>
      <c r="E31" s="30"/>
      <c r="F31" s="30"/>
      <c r="G31" s="29"/>
      <c r="H31" s="29"/>
      <c r="I31" s="29"/>
      <c r="J31" s="30"/>
      <c r="K31" s="30"/>
      <c r="L31" s="46"/>
      <c r="M31" s="46"/>
      <c r="N31" s="46"/>
      <c r="O31" s="35"/>
    </row>
    <row r="32" spans="1:15" ht="12.75">
      <c r="A32" s="45"/>
      <c r="B32" s="29"/>
      <c r="C32" s="29"/>
      <c r="D32" s="29"/>
      <c r="E32" s="30"/>
      <c r="F32" s="30"/>
      <c r="G32" s="29"/>
      <c r="H32" s="29"/>
      <c r="I32" s="29"/>
      <c r="J32" s="30"/>
      <c r="K32" s="30"/>
      <c r="L32" s="46"/>
      <c r="M32" s="46"/>
      <c r="N32" s="46"/>
      <c r="O32" s="35"/>
    </row>
    <row r="33" spans="1:15" ht="12.75">
      <c r="A33" s="45"/>
      <c r="B33" s="29"/>
      <c r="C33" s="29"/>
      <c r="D33" s="29"/>
      <c r="E33" s="30"/>
      <c r="F33" s="30"/>
      <c r="G33" s="29"/>
      <c r="H33" s="29"/>
      <c r="I33" s="29"/>
      <c r="J33" s="30"/>
      <c r="K33" s="30"/>
      <c r="L33" s="46"/>
      <c r="M33" s="46"/>
      <c r="N33" s="46"/>
      <c r="O33" s="35"/>
    </row>
    <row r="34" spans="1:15" ht="12.75">
      <c r="A34" s="45"/>
      <c r="B34" s="29"/>
      <c r="C34" s="29"/>
      <c r="D34" s="29"/>
      <c r="E34" s="30"/>
      <c r="F34" s="30"/>
      <c r="G34" s="29"/>
      <c r="H34" s="29"/>
      <c r="I34" s="29"/>
      <c r="J34" s="30"/>
      <c r="K34" s="30"/>
      <c r="L34" s="46"/>
      <c r="M34" s="46"/>
      <c r="N34" s="46"/>
      <c r="O34" s="35"/>
    </row>
    <row r="35" spans="1:15" ht="12.75">
      <c r="A35" s="45"/>
      <c r="B35" s="29"/>
      <c r="C35" s="29"/>
      <c r="D35" s="29"/>
      <c r="E35" s="30"/>
      <c r="F35" s="30"/>
      <c r="G35" s="29"/>
      <c r="H35" s="29"/>
      <c r="I35" s="29"/>
      <c r="J35" s="30"/>
      <c r="K35" s="30"/>
      <c r="L35" s="46"/>
      <c r="M35" s="46"/>
      <c r="N35" s="46"/>
      <c r="O35" s="35"/>
    </row>
    <row r="36" spans="1:15" ht="12.75">
      <c r="A36" s="28"/>
      <c r="B36" s="29"/>
      <c r="C36" s="29"/>
      <c r="D36" s="29"/>
      <c r="E36" s="29"/>
      <c r="F36" s="29"/>
      <c r="G36" s="29"/>
      <c r="H36" s="29"/>
      <c r="I36" s="29"/>
      <c r="J36" s="28"/>
      <c r="K36" s="28"/>
      <c r="L36" s="46"/>
      <c r="M36" s="46"/>
      <c r="N36" s="46"/>
      <c r="O36" s="35"/>
    </row>
    <row r="37" spans="1:15" ht="12.75">
      <c r="A37" s="28"/>
      <c r="B37" s="28"/>
      <c r="C37" s="28"/>
      <c r="D37" s="28"/>
      <c r="E37" s="28"/>
      <c r="F37" s="28"/>
      <c r="G37" s="28"/>
      <c r="H37" s="28"/>
      <c r="I37" s="28"/>
      <c r="J37" s="28"/>
      <c r="K37" s="28"/>
      <c r="L37" s="46"/>
      <c r="M37" s="46"/>
      <c r="N37" s="46"/>
      <c r="O37" s="35"/>
    </row>
    <row r="38" spans="1:15" ht="12.75">
      <c r="A38" s="28"/>
      <c r="B38" s="29"/>
      <c r="C38" s="29"/>
      <c r="D38" s="29"/>
      <c r="E38" s="30"/>
      <c r="F38" s="30"/>
      <c r="G38" s="29"/>
      <c r="H38" s="29"/>
      <c r="I38" s="29"/>
      <c r="J38" s="30"/>
      <c r="K38" s="30"/>
      <c r="L38" s="46"/>
      <c r="M38" s="46"/>
      <c r="N38" s="46"/>
      <c r="O38" s="35"/>
    </row>
    <row r="39" spans="1:15" ht="12.75">
      <c r="A39" s="265"/>
      <c r="B39" s="265"/>
      <c r="C39" s="265"/>
      <c r="D39" s="265"/>
      <c r="E39" s="265"/>
      <c r="F39" s="265"/>
      <c r="G39" s="265"/>
      <c r="H39" s="265"/>
      <c r="I39" s="265"/>
      <c r="J39" s="265"/>
      <c r="K39" s="265"/>
      <c r="L39" s="46"/>
      <c r="M39" s="46"/>
      <c r="N39" s="46"/>
      <c r="O39" s="35"/>
    </row>
    <row r="40" spans="1:15" ht="12.75">
      <c r="A40" s="41"/>
      <c r="B40" s="271"/>
      <c r="C40" s="271"/>
      <c r="D40" s="271"/>
      <c r="E40" s="271"/>
      <c r="F40" s="21"/>
      <c r="G40" s="271"/>
      <c r="H40" s="271"/>
      <c r="I40" s="271"/>
      <c r="J40" s="271"/>
      <c r="K40" s="21"/>
      <c r="L40" s="275"/>
      <c r="M40" s="275"/>
      <c r="N40" s="275"/>
      <c r="O40" s="35"/>
    </row>
    <row r="41" spans="1:15" ht="12.75">
      <c r="A41" s="41"/>
      <c r="B41" s="48"/>
      <c r="C41" s="271"/>
      <c r="D41" s="271"/>
      <c r="E41" s="271"/>
      <c r="F41" s="21"/>
      <c r="G41" s="48"/>
      <c r="H41" s="271"/>
      <c r="I41" s="271"/>
      <c r="J41" s="271"/>
      <c r="K41" s="21"/>
      <c r="L41" s="49"/>
      <c r="M41" s="275"/>
      <c r="N41" s="275"/>
      <c r="O41" s="35"/>
    </row>
    <row r="42" spans="1:15" ht="12.75">
      <c r="A42" s="41"/>
      <c r="B42" s="41"/>
      <c r="C42" s="48"/>
      <c r="D42" s="48"/>
      <c r="E42" s="21"/>
      <c r="F42" s="21"/>
      <c r="G42" s="41"/>
      <c r="H42" s="48"/>
      <c r="I42" s="48"/>
      <c r="J42" s="21"/>
      <c r="K42" s="21"/>
      <c r="L42" s="46"/>
      <c r="M42" s="50"/>
      <c r="N42" s="51"/>
      <c r="O42" s="35"/>
    </row>
    <row r="43" spans="1:15" ht="12.75">
      <c r="A43" s="41"/>
      <c r="B43" s="42"/>
      <c r="C43" s="42"/>
      <c r="D43" s="42"/>
      <c r="E43" s="43"/>
      <c r="F43" s="43"/>
      <c r="G43" s="42"/>
      <c r="H43" s="42"/>
      <c r="I43" s="42"/>
      <c r="J43" s="43"/>
      <c r="K43" s="43"/>
      <c r="L43" s="52"/>
      <c r="M43" s="52"/>
      <c r="N43" s="52"/>
      <c r="O43" s="35"/>
    </row>
    <row r="44" spans="1:15" ht="12.75">
      <c r="A44" s="28"/>
      <c r="B44" s="29"/>
      <c r="C44" s="29"/>
      <c r="D44" s="29"/>
      <c r="E44" s="30"/>
      <c r="F44" s="30"/>
      <c r="G44" s="29"/>
      <c r="H44" s="29"/>
      <c r="I44" s="29"/>
      <c r="J44" s="30"/>
      <c r="K44" s="30"/>
      <c r="L44" s="46"/>
      <c r="M44" s="46"/>
      <c r="N44" s="46"/>
      <c r="O44" s="35"/>
    </row>
    <row r="45" spans="1:15" ht="12.75">
      <c r="A45" s="41"/>
      <c r="B45" s="42"/>
      <c r="C45" s="42"/>
      <c r="D45" s="42"/>
      <c r="E45" s="43"/>
      <c r="F45" s="43"/>
      <c r="G45" s="42"/>
      <c r="H45" s="42"/>
      <c r="I45" s="42"/>
      <c r="J45" s="43"/>
      <c r="K45" s="43"/>
      <c r="L45" s="46"/>
      <c r="M45" s="46"/>
      <c r="N45" s="46"/>
      <c r="O45" s="53"/>
    </row>
    <row r="46" spans="1:15" ht="12.75">
      <c r="A46" s="35"/>
      <c r="B46" s="35"/>
      <c r="C46" s="35"/>
      <c r="D46" s="35"/>
      <c r="E46" s="35"/>
      <c r="F46" s="35"/>
      <c r="G46" s="35"/>
      <c r="H46" s="35"/>
      <c r="I46" s="35"/>
      <c r="J46" s="35"/>
      <c r="K46" s="35"/>
      <c r="L46" s="35"/>
      <c r="M46" s="35"/>
      <c r="N46" s="35"/>
      <c r="O46" s="35"/>
    </row>
    <row r="47" spans="1:15" ht="12.75">
      <c r="A47" s="35"/>
      <c r="B47" s="35"/>
      <c r="C47" s="35"/>
      <c r="D47" s="35"/>
      <c r="E47" s="35"/>
      <c r="F47" s="35"/>
      <c r="G47" s="35"/>
      <c r="H47" s="35"/>
      <c r="I47" s="35"/>
      <c r="J47" s="35"/>
      <c r="K47" s="35"/>
      <c r="L47" s="35"/>
      <c r="M47" s="35"/>
      <c r="N47" s="35"/>
      <c r="O47" s="35"/>
    </row>
    <row r="48" spans="1:15" ht="12.75">
      <c r="A48" s="35"/>
      <c r="B48" s="35"/>
      <c r="C48" s="35"/>
      <c r="D48" s="35"/>
      <c r="E48" s="35"/>
      <c r="F48" s="35"/>
      <c r="G48" s="35"/>
      <c r="H48" s="35"/>
      <c r="I48" s="35"/>
      <c r="J48" s="35"/>
      <c r="K48" s="35"/>
      <c r="L48" s="35"/>
      <c r="M48" s="35"/>
      <c r="N48" s="35"/>
      <c r="O48" s="35"/>
    </row>
    <row r="49" spans="1:15" ht="12.75">
      <c r="A49" s="35"/>
      <c r="B49" s="35"/>
      <c r="C49" s="35"/>
      <c r="D49" s="35"/>
      <c r="E49" s="35"/>
      <c r="F49" s="35"/>
      <c r="G49" s="35"/>
      <c r="H49" s="35"/>
      <c r="I49" s="35"/>
      <c r="J49" s="35"/>
      <c r="K49" s="35"/>
      <c r="L49" s="35"/>
      <c r="M49" s="35"/>
      <c r="N49" s="35"/>
      <c r="O49" s="35"/>
    </row>
    <row r="50" spans="1:15" ht="12.75">
      <c r="A50" s="35"/>
      <c r="B50" s="35"/>
      <c r="C50" s="35"/>
      <c r="D50" s="35"/>
      <c r="E50" s="35"/>
      <c r="F50" s="35"/>
      <c r="G50" s="35"/>
      <c r="H50" s="35"/>
      <c r="I50" s="35"/>
      <c r="J50" s="35"/>
      <c r="K50" s="35"/>
      <c r="L50" s="35"/>
      <c r="M50" s="35"/>
      <c r="N50" s="35"/>
      <c r="O50" s="35"/>
    </row>
    <row r="51" spans="1:15" ht="12.75">
      <c r="A51" s="35"/>
      <c r="B51" s="35"/>
      <c r="C51" s="35"/>
      <c r="D51" s="35"/>
      <c r="E51" s="35"/>
      <c r="F51" s="35"/>
      <c r="G51" s="35"/>
      <c r="H51" s="35"/>
      <c r="I51" s="35"/>
      <c r="J51" s="35"/>
      <c r="K51" s="35"/>
      <c r="L51" s="35"/>
      <c r="M51" s="35"/>
      <c r="N51" s="35"/>
      <c r="O51" s="35"/>
    </row>
    <row r="52" spans="1:15" ht="12.75">
      <c r="A52" s="35"/>
      <c r="B52" s="35"/>
      <c r="C52" s="35"/>
      <c r="D52" s="35"/>
      <c r="E52" s="35"/>
      <c r="F52" s="35"/>
      <c r="G52" s="35"/>
      <c r="H52" s="35"/>
      <c r="I52" s="35"/>
      <c r="J52" s="35"/>
      <c r="K52" s="35"/>
      <c r="L52" s="35"/>
      <c r="M52" s="35"/>
      <c r="N52" s="35"/>
      <c r="O52" s="35"/>
    </row>
    <row r="53" spans="1:15" ht="12.75">
      <c r="A53" s="35"/>
      <c r="B53" s="35"/>
      <c r="C53" s="35"/>
      <c r="D53" s="35"/>
      <c r="E53" s="35"/>
      <c r="F53" s="35"/>
      <c r="G53" s="35"/>
      <c r="H53" s="35"/>
      <c r="I53" s="35"/>
      <c r="J53" s="35"/>
      <c r="K53" s="35"/>
      <c r="L53" s="35"/>
      <c r="M53" s="35"/>
      <c r="N53" s="35"/>
      <c r="O53" s="35"/>
    </row>
    <row r="54" spans="1:15" ht="12.75">
      <c r="A54" s="35"/>
      <c r="B54" s="35"/>
      <c r="C54" s="35"/>
      <c r="D54" s="35"/>
      <c r="E54" s="35"/>
      <c r="F54" s="35"/>
      <c r="G54" s="35"/>
      <c r="H54" s="35"/>
      <c r="I54" s="35"/>
      <c r="J54" s="35"/>
      <c r="K54" s="35"/>
      <c r="L54" s="35"/>
      <c r="M54" s="35"/>
      <c r="N54" s="35"/>
      <c r="O54" s="35"/>
    </row>
    <row r="55" spans="1:15" ht="12.75">
      <c r="A55" s="35"/>
      <c r="B55" s="35"/>
      <c r="C55" s="35"/>
      <c r="D55" s="35"/>
      <c r="E55" s="35"/>
      <c r="F55" s="35"/>
      <c r="G55" s="35"/>
      <c r="H55" s="35"/>
      <c r="I55" s="35"/>
      <c r="J55" s="35"/>
      <c r="K55" s="35"/>
      <c r="L55" s="35"/>
      <c r="M55" s="35"/>
      <c r="N55" s="35"/>
      <c r="O55" s="35"/>
    </row>
    <row r="56" spans="1:15" ht="12.75">
      <c r="A56" s="35"/>
      <c r="B56" s="35"/>
      <c r="C56" s="35"/>
      <c r="D56" s="35"/>
      <c r="E56" s="35"/>
      <c r="F56" s="35"/>
      <c r="G56" s="35"/>
      <c r="H56" s="35"/>
      <c r="I56" s="35"/>
      <c r="J56" s="35"/>
      <c r="K56" s="35"/>
      <c r="L56" s="35"/>
      <c r="M56" s="35"/>
      <c r="N56" s="35"/>
      <c r="O56" s="35"/>
    </row>
  </sheetData>
  <sheetProtection/>
  <mergeCells count="22">
    <mergeCell ref="C41:E41"/>
    <mergeCell ref="H41:J41"/>
    <mergeCell ref="M41:N41"/>
    <mergeCell ref="B4:E4"/>
    <mergeCell ref="G4:J4"/>
    <mergeCell ref="A39:K39"/>
    <mergeCell ref="B40:E40"/>
    <mergeCell ref="G40:J40"/>
    <mergeCell ref="M5:O5"/>
    <mergeCell ref="L40:N40"/>
    <mergeCell ref="A24:P24"/>
    <mergeCell ref="B5:B6"/>
    <mergeCell ref="G5:G6"/>
    <mergeCell ref="A2:O2"/>
    <mergeCell ref="A23:O23"/>
    <mergeCell ref="A22:O22"/>
    <mergeCell ref="A4:A6"/>
    <mergeCell ref="A1:O1"/>
    <mergeCell ref="C5:E5"/>
    <mergeCell ref="H5:J5"/>
    <mergeCell ref="L5:L6"/>
    <mergeCell ref="L4:O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P10" sqref="P10"/>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78" t="s">
        <v>151</v>
      </c>
      <c r="B1" s="278"/>
      <c r="C1" s="278"/>
      <c r="D1" s="278"/>
      <c r="E1" s="278"/>
      <c r="F1" s="278"/>
      <c r="G1" s="278"/>
      <c r="H1" s="278"/>
      <c r="I1" s="278"/>
      <c r="J1" s="278"/>
      <c r="K1" s="278"/>
      <c r="L1" s="278"/>
      <c r="M1" s="278"/>
      <c r="N1" s="278"/>
      <c r="O1" s="278"/>
    </row>
    <row r="2" spans="1:15" s="14" customFormat="1" ht="12.75">
      <c r="A2" s="283" t="s">
        <v>149</v>
      </c>
      <c r="B2" s="283"/>
      <c r="C2" s="283"/>
      <c r="D2" s="283"/>
      <c r="E2" s="283"/>
      <c r="F2" s="283"/>
      <c r="G2" s="283"/>
      <c r="H2" s="283"/>
      <c r="I2" s="283"/>
      <c r="J2" s="283"/>
      <c r="K2" s="283"/>
      <c r="L2" s="283"/>
      <c r="M2" s="283"/>
      <c r="N2" s="283"/>
      <c r="O2" s="283"/>
    </row>
    <row r="3" spans="1:15" s="14" customFormat="1" ht="12.75">
      <c r="A3" s="19"/>
      <c r="B3" s="19"/>
      <c r="C3" s="19"/>
      <c r="D3" s="19"/>
      <c r="E3" s="19"/>
      <c r="F3" s="19"/>
      <c r="G3" s="19"/>
      <c r="H3" s="19"/>
      <c r="I3" s="19"/>
      <c r="J3" s="19"/>
      <c r="K3" s="19"/>
      <c r="L3" s="19"/>
      <c r="M3" s="19"/>
      <c r="N3" s="19"/>
      <c r="O3" s="19"/>
    </row>
    <row r="4" spans="1:15" ht="15" customHeight="1">
      <c r="A4" s="268" t="s">
        <v>1</v>
      </c>
      <c r="B4" s="276" t="s">
        <v>0</v>
      </c>
      <c r="C4" s="276"/>
      <c r="D4" s="276"/>
      <c r="E4" s="276"/>
      <c r="F4" s="20"/>
      <c r="G4" s="276" t="s">
        <v>188</v>
      </c>
      <c r="H4" s="276"/>
      <c r="I4" s="276"/>
      <c r="J4" s="276"/>
      <c r="K4" s="20"/>
      <c r="L4" s="274" t="s">
        <v>189</v>
      </c>
      <c r="M4" s="274"/>
      <c r="N4" s="274"/>
      <c r="O4" s="279"/>
    </row>
    <row r="5" spans="1:15" ht="12.75">
      <c r="A5" s="269"/>
      <c r="B5" s="272">
        <v>2010</v>
      </c>
      <c r="C5" s="271" t="s">
        <v>294</v>
      </c>
      <c r="D5" s="271"/>
      <c r="E5" s="271"/>
      <c r="F5" s="21"/>
      <c r="G5" s="272">
        <v>2010</v>
      </c>
      <c r="H5" s="271" t="s">
        <v>295</v>
      </c>
      <c r="I5" s="271"/>
      <c r="J5" s="271"/>
      <c r="K5" s="21"/>
      <c r="L5" s="272">
        <v>2010</v>
      </c>
      <c r="M5" s="280" t="s">
        <v>295</v>
      </c>
      <c r="N5" s="280"/>
      <c r="O5" s="281"/>
    </row>
    <row r="6" spans="1:15" ht="12.75">
      <c r="A6" s="285"/>
      <c r="B6" s="282"/>
      <c r="C6" s="22">
        <v>2010</v>
      </c>
      <c r="D6" s="22">
        <v>2011</v>
      </c>
      <c r="E6" s="23" t="s">
        <v>21</v>
      </c>
      <c r="F6" s="24"/>
      <c r="G6" s="282"/>
      <c r="H6" s="22">
        <f>+C6</f>
        <v>2010</v>
      </c>
      <c r="I6" s="22">
        <f>+D6</f>
        <v>2011</v>
      </c>
      <c r="J6" s="23" t="str">
        <f>+E6</f>
        <v>Var. % 11/10</v>
      </c>
      <c r="K6" s="24"/>
      <c r="L6" s="282"/>
      <c r="M6" s="23">
        <v>2010</v>
      </c>
      <c r="N6" s="23">
        <v>2011</v>
      </c>
      <c r="O6" s="109" t="str">
        <f>+J6</f>
        <v>Var. % 11/10</v>
      </c>
    </row>
    <row r="7" spans="1:15" ht="12.75">
      <c r="A7" s="25" t="s">
        <v>16</v>
      </c>
      <c r="B7" s="112">
        <f>SUM(B8:B18)</f>
        <v>30461.184000000005</v>
      </c>
      <c r="C7" s="112">
        <f>SUM(C8:C18)</f>
        <v>30461.184000000005</v>
      </c>
      <c r="D7" s="112">
        <f>SUM(D8:D18)</f>
        <v>41528.618</v>
      </c>
      <c r="E7" s="113">
        <f aca="true" t="shared" si="0" ref="E7:E18">+D7/C7*100-100</f>
        <v>36.332908136466386</v>
      </c>
      <c r="F7" s="156"/>
      <c r="G7" s="112">
        <f>SUM(G8:G18)</f>
        <v>208651.81699999998</v>
      </c>
      <c r="H7" s="112">
        <f>SUM(H8:H18)</f>
        <v>208651.81699999998</v>
      </c>
      <c r="I7" s="112">
        <f>SUM(I8:I18)</f>
        <v>274630.16599999997</v>
      </c>
      <c r="J7" s="113">
        <f>+I7/H7*100-100</f>
        <v>31.621267405497832</v>
      </c>
      <c r="K7" s="26"/>
      <c r="L7" s="27">
        <f>SUM(G7/B7)</f>
        <v>6.849760567415894</v>
      </c>
      <c r="M7" s="27">
        <f aca="true" t="shared" si="1" ref="M7:M18">SUM(H7/C7)</f>
        <v>6.849760567415894</v>
      </c>
      <c r="N7" s="170">
        <f>SUM(I7/D7)</f>
        <v>6.613034076886448</v>
      </c>
      <c r="O7" s="173">
        <f>SUM(N7-M7)/M7*100</f>
        <v>-3.45598197483787</v>
      </c>
    </row>
    <row r="8" spans="1:15" ht="12.75">
      <c r="A8" s="28" t="s">
        <v>123</v>
      </c>
      <c r="B8" s="94">
        <v>443.98</v>
      </c>
      <c r="C8" s="94">
        <v>443.98</v>
      </c>
      <c r="D8" s="94">
        <v>503.124</v>
      </c>
      <c r="E8" s="95">
        <f t="shared" si="0"/>
        <v>13.32132078021533</v>
      </c>
      <c r="F8" s="30"/>
      <c r="G8" s="94">
        <v>1867.593</v>
      </c>
      <c r="H8" s="94">
        <v>1867.593</v>
      </c>
      <c r="I8" s="94">
        <v>2054.736</v>
      </c>
      <c r="J8" s="95">
        <f>+I8/H8*100-100</f>
        <v>10.020545161606393</v>
      </c>
      <c r="K8" s="30"/>
      <c r="L8" s="31">
        <f aca="true" t="shared" si="2" ref="L8:L18">SUM(G8/B8)</f>
        <v>4.206480021622595</v>
      </c>
      <c r="M8" s="31">
        <f t="shared" si="1"/>
        <v>4.206480021622595</v>
      </c>
      <c r="N8" s="31">
        <f aca="true" t="shared" si="3" ref="N8:N18">SUM(I8/D8)</f>
        <v>4.083955446371073</v>
      </c>
      <c r="O8" s="107">
        <f aca="true" t="shared" si="4" ref="O8:O18">SUM(N8-M8)/M8*100</f>
        <v>-2.912757807518601</v>
      </c>
    </row>
    <row r="9" spans="1:15" ht="12.75">
      <c r="A9" s="28" t="s">
        <v>95</v>
      </c>
      <c r="B9" s="94">
        <v>6245.301</v>
      </c>
      <c r="C9" s="94">
        <v>6245.301</v>
      </c>
      <c r="D9" s="94">
        <v>8799.889</v>
      </c>
      <c r="E9" s="95">
        <f t="shared" si="0"/>
        <v>40.90416138469547</v>
      </c>
      <c r="F9" s="30"/>
      <c r="G9" s="94">
        <v>39344.084</v>
      </c>
      <c r="H9" s="94">
        <v>39344.084</v>
      </c>
      <c r="I9" s="94">
        <v>54429.44</v>
      </c>
      <c r="J9" s="95">
        <f aca="true" t="shared" si="5" ref="J9:J18">+I9/H9*100-100</f>
        <v>38.34212025370829</v>
      </c>
      <c r="K9" s="30"/>
      <c r="L9" s="31">
        <f t="shared" si="2"/>
        <v>6.299789874018883</v>
      </c>
      <c r="M9" s="31">
        <f t="shared" si="1"/>
        <v>6.299789874018883</v>
      </c>
      <c r="N9" s="31">
        <f t="shared" si="3"/>
        <v>6.185241654752692</v>
      </c>
      <c r="O9" s="107">
        <f t="shared" si="4"/>
        <v>-1.818286348543182</v>
      </c>
    </row>
    <row r="10" spans="1:15" ht="12.75">
      <c r="A10" s="28" t="s">
        <v>18</v>
      </c>
      <c r="B10" s="94">
        <v>2203.131</v>
      </c>
      <c r="C10" s="94">
        <v>2203.131</v>
      </c>
      <c r="D10" s="94">
        <v>4999.89</v>
      </c>
      <c r="E10" s="95">
        <f t="shared" si="0"/>
        <v>126.94474363984716</v>
      </c>
      <c r="F10" s="30"/>
      <c r="G10" s="94">
        <v>6422.474</v>
      </c>
      <c r="H10" s="94">
        <v>6422.474</v>
      </c>
      <c r="I10" s="94">
        <v>15775.56</v>
      </c>
      <c r="J10" s="95">
        <f t="shared" si="5"/>
        <v>145.6305778738847</v>
      </c>
      <c r="K10" s="30"/>
      <c r="L10" s="31">
        <f t="shared" si="2"/>
        <v>2.9151575643935836</v>
      </c>
      <c r="M10" s="31">
        <f t="shared" si="1"/>
        <v>2.9151575643935836</v>
      </c>
      <c r="N10" s="31">
        <f t="shared" si="3"/>
        <v>3.1551814139911074</v>
      </c>
      <c r="O10" s="107">
        <f t="shared" si="4"/>
        <v>8.23364927265789</v>
      </c>
    </row>
    <row r="11" spans="1:15" ht="12.75">
      <c r="A11" s="28" t="s">
        <v>124</v>
      </c>
      <c r="B11" s="94">
        <v>47.651</v>
      </c>
      <c r="C11" s="94">
        <v>47.651</v>
      </c>
      <c r="D11" s="94">
        <v>109.31</v>
      </c>
      <c r="E11" s="95">
        <f t="shared" si="0"/>
        <v>129.3970745629682</v>
      </c>
      <c r="F11" s="30"/>
      <c r="G11" s="94">
        <v>315.721</v>
      </c>
      <c r="H11" s="94">
        <v>315.721</v>
      </c>
      <c r="I11" s="94">
        <v>834.739</v>
      </c>
      <c r="J11" s="95">
        <f t="shared" si="5"/>
        <v>164.39134552342097</v>
      </c>
      <c r="K11" s="30"/>
      <c r="L11" s="31">
        <f t="shared" si="2"/>
        <v>6.625695158548614</v>
      </c>
      <c r="M11" s="31">
        <f t="shared" si="1"/>
        <v>6.625695158548614</v>
      </c>
      <c r="N11" s="31">
        <f t="shared" si="3"/>
        <v>7.636437654377459</v>
      </c>
      <c r="O11" s="107">
        <f t="shared" si="4"/>
        <v>15.254889813709035</v>
      </c>
    </row>
    <row r="12" spans="1:15" ht="12.75">
      <c r="A12" s="28" t="s">
        <v>125</v>
      </c>
      <c r="B12" s="94">
        <v>124.279</v>
      </c>
      <c r="C12" s="94">
        <v>124.279</v>
      </c>
      <c r="D12" s="94">
        <v>422.1</v>
      </c>
      <c r="E12" s="95">
        <f t="shared" si="0"/>
        <v>239.63903797101682</v>
      </c>
      <c r="F12" s="30"/>
      <c r="G12" s="94">
        <v>107.777</v>
      </c>
      <c r="H12" s="94">
        <v>107.777</v>
      </c>
      <c r="I12" s="94">
        <v>543.72</v>
      </c>
      <c r="J12" s="95">
        <f t="shared" si="5"/>
        <v>404.48611484825153</v>
      </c>
      <c r="K12" s="30"/>
      <c r="L12" s="31">
        <f t="shared" si="2"/>
        <v>0.8672181140820252</v>
      </c>
      <c r="M12" s="31">
        <f t="shared" si="1"/>
        <v>0.8672181140820252</v>
      </c>
      <c r="N12" s="31">
        <f t="shared" si="3"/>
        <v>1.288130774697939</v>
      </c>
      <c r="O12" s="107">
        <f t="shared" si="4"/>
        <v>48.535962727377026</v>
      </c>
    </row>
    <row r="13" spans="1:15" ht="12.75">
      <c r="A13" s="28" t="s">
        <v>96</v>
      </c>
      <c r="B13" s="94">
        <v>1.104</v>
      </c>
      <c r="C13" s="94">
        <v>1.104</v>
      </c>
      <c r="D13" s="94">
        <v>4.709</v>
      </c>
      <c r="E13" s="95">
        <f t="shared" si="0"/>
        <v>326.5398550724637</v>
      </c>
      <c r="F13" s="30"/>
      <c r="G13" s="94">
        <v>13.984</v>
      </c>
      <c r="H13" s="94">
        <v>13.984</v>
      </c>
      <c r="I13" s="94">
        <v>12.182</v>
      </c>
      <c r="J13" s="95">
        <f t="shared" si="5"/>
        <v>-12.886155606407328</v>
      </c>
      <c r="K13" s="30"/>
      <c r="L13" s="31">
        <f t="shared" si="2"/>
        <v>12.666666666666666</v>
      </c>
      <c r="M13" s="31">
        <f t="shared" si="1"/>
        <v>12.666666666666666</v>
      </c>
      <c r="N13" s="31">
        <f t="shared" si="3"/>
        <v>2.5869611382459126</v>
      </c>
      <c r="O13" s="107">
        <f t="shared" si="4"/>
        <v>-79.57662259279542</v>
      </c>
    </row>
    <row r="14" spans="1:15" ht="12.75">
      <c r="A14" s="28" t="s">
        <v>126</v>
      </c>
      <c r="B14" s="94">
        <v>180.375</v>
      </c>
      <c r="C14" s="94">
        <v>180.375</v>
      </c>
      <c r="D14" s="94">
        <v>0</v>
      </c>
      <c r="E14" s="95">
        <f t="shared" si="0"/>
        <v>-100</v>
      </c>
      <c r="F14" s="30"/>
      <c r="G14" s="94">
        <v>840.336</v>
      </c>
      <c r="H14" s="94">
        <v>840.336</v>
      </c>
      <c r="I14" s="94">
        <v>0</v>
      </c>
      <c r="J14" s="95">
        <f t="shared" si="5"/>
        <v>-100</v>
      </c>
      <c r="K14" s="30"/>
      <c r="L14" s="31">
        <f t="shared" si="2"/>
        <v>4.658827442827443</v>
      </c>
      <c r="M14" s="31">
        <f t="shared" si="1"/>
        <v>4.658827442827443</v>
      </c>
      <c r="N14" s="31"/>
      <c r="O14" s="107"/>
    </row>
    <row r="15" spans="1:15" ht="12.75">
      <c r="A15" s="28" t="s">
        <v>19</v>
      </c>
      <c r="B15" s="94">
        <v>12832.814</v>
      </c>
      <c r="C15" s="94">
        <v>12832.814</v>
      </c>
      <c r="D15" s="94">
        <v>17754.306</v>
      </c>
      <c r="E15" s="95">
        <f t="shared" si="0"/>
        <v>38.35084027556232</v>
      </c>
      <c r="F15" s="30"/>
      <c r="G15" s="94">
        <v>56875.643</v>
      </c>
      <c r="H15" s="94">
        <v>56875.643</v>
      </c>
      <c r="I15" s="94">
        <v>80910.212</v>
      </c>
      <c r="J15" s="95">
        <f t="shared" si="5"/>
        <v>42.25810510836777</v>
      </c>
      <c r="K15" s="30"/>
      <c r="L15" s="31">
        <f t="shared" si="2"/>
        <v>4.432047639746044</v>
      </c>
      <c r="M15" s="31">
        <f t="shared" si="1"/>
        <v>4.432047639746044</v>
      </c>
      <c r="N15" s="31">
        <f t="shared" si="3"/>
        <v>4.5572162606637505</v>
      </c>
      <c r="O15" s="107">
        <f t="shared" si="4"/>
        <v>2.824171378376209</v>
      </c>
    </row>
    <row r="16" spans="1:15" ht="12.75">
      <c r="A16" s="28" t="s">
        <v>20</v>
      </c>
      <c r="B16" s="94">
        <v>8379.023</v>
      </c>
      <c r="C16" s="94">
        <v>8379.023</v>
      </c>
      <c r="D16" s="94">
        <v>8931.14</v>
      </c>
      <c r="E16" s="95">
        <f t="shared" si="0"/>
        <v>6.589276577949477</v>
      </c>
      <c r="F16" s="30"/>
      <c r="G16" s="94">
        <v>102825.701</v>
      </c>
      <c r="H16" s="94">
        <v>102825.701</v>
      </c>
      <c r="I16" s="94">
        <v>120013.707</v>
      </c>
      <c r="J16" s="95">
        <f t="shared" si="5"/>
        <v>16.715671114170178</v>
      </c>
      <c r="K16" s="30"/>
      <c r="L16" s="31">
        <f t="shared" si="2"/>
        <v>12.271800781546967</v>
      </c>
      <c r="M16" s="31">
        <f t="shared" si="1"/>
        <v>12.271800781546967</v>
      </c>
      <c r="N16" s="31">
        <f t="shared" si="3"/>
        <v>13.437669435256865</v>
      </c>
      <c r="O16" s="107">
        <f t="shared" si="4"/>
        <v>9.500387713782056</v>
      </c>
    </row>
    <row r="17" spans="1:15" ht="12.75">
      <c r="A17" s="28" t="s">
        <v>127</v>
      </c>
      <c r="B17" s="94">
        <v>3</v>
      </c>
      <c r="C17" s="94">
        <v>3</v>
      </c>
      <c r="D17" s="94">
        <v>3.65</v>
      </c>
      <c r="E17" s="95">
        <f t="shared" si="0"/>
        <v>21.666666666666657</v>
      </c>
      <c r="F17" s="30"/>
      <c r="G17" s="94">
        <v>34</v>
      </c>
      <c r="H17" s="94">
        <v>34</v>
      </c>
      <c r="I17" s="94">
        <v>49.02</v>
      </c>
      <c r="J17" s="95">
        <f t="shared" si="5"/>
        <v>44.176470588235304</v>
      </c>
      <c r="K17" s="30"/>
      <c r="L17" s="31">
        <f t="shared" si="2"/>
        <v>11.333333333333334</v>
      </c>
      <c r="M17" s="31">
        <f t="shared" si="1"/>
        <v>11.333333333333334</v>
      </c>
      <c r="N17" s="31">
        <f t="shared" si="3"/>
        <v>13.43013698630137</v>
      </c>
      <c r="O17" s="107">
        <f t="shared" si="4"/>
        <v>18.501208702659145</v>
      </c>
    </row>
    <row r="18" spans="1:15" ht="12.75">
      <c r="A18" s="32" t="s">
        <v>128</v>
      </c>
      <c r="B18" s="94">
        <v>0.526</v>
      </c>
      <c r="C18" s="94">
        <v>0.526</v>
      </c>
      <c r="D18" s="94">
        <v>0.5</v>
      </c>
      <c r="E18" s="95">
        <f t="shared" si="0"/>
        <v>-4.942965779467684</v>
      </c>
      <c r="F18" s="33"/>
      <c r="G18" s="94">
        <v>4.504</v>
      </c>
      <c r="H18" s="94">
        <v>4.504</v>
      </c>
      <c r="I18" s="94">
        <v>6.85</v>
      </c>
      <c r="J18" s="95">
        <f t="shared" si="5"/>
        <v>52.08703374777977</v>
      </c>
      <c r="K18" s="33"/>
      <c r="L18" s="34">
        <f t="shared" si="2"/>
        <v>8.56273764258555</v>
      </c>
      <c r="M18" s="31">
        <f t="shared" si="1"/>
        <v>8.56273764258555</v>
      </c>
      <c r="N18" s="34">
        <f t="shared" si="3"/>
        <v>13.7</v>
      </c>
      <c r="O18" s="108">
        <f t="shared" si="4"/>
        <v>59.99555950266432</v>
      </c>
    </row>
    <row r="19" spans="1:15" ht="12.75">
      <c r="A19" s="267" t="s">
        <v>148</v>
      </c>
      <c r="B19" s="267"/>
      <c r="C19" s="267"/>
      <c r="D19" s="267"/>
      <c r="E19" s="267"/>
      <c r="F19" s="267"/>
      <c r="G19" s="267"/>
      <c r="H19" s="267"/>
      <c r="I19" s="267"/>
      <c r="J19" s="267"/>
      <c r="K19" s="267"/>
      <c r="L19" s="267"/>
      <c r="M19" s="267"/>
      <c r="N19" s="266"/>
      <c r="O19" s="266"/>
    </row>
    <row r="20" spans="1:15" s="14" customFormat="1" ht="12.75">
      <c r="A20" s="284" t="s">
        <v>150</v>
      </c>
      <c r="B20" s="284"/>
      <c r="C20" s="284"/>
      <c r="D20" s="284"/>
      <c r="E20" s="284"/>
      <c r="F20" s="284"/>
      <c r="G20" s="284"/>
      <c r="H20" s="284"/>
      <c r="I20" s="284"/>
      <c r="J20" s="284"/>
      <c r="K20" s="284"/>
      <c r="L20" s="284"/>
      <c r="M20" s="284"/>
      <c r="N20" s="284"/>
      <c r="O20" s="284"/>
    </row>
    <row r="21" spans="1:15" ht="15" customHeight="1">
      <c r="A21" s="266"/>
      <c r="B21" s="266"/>
      <c r="C21" s="266"/>
      <c r="D21" s="266"/>
      <c r="E21" s="266"/>
      <c r="F21" s="266"/>
      <c r="G21" s="266"/>
      <c r="H21" s="266"/>
      <c r="I21" s="266"/>
      <c r="J21" s="266"/>
      <c r="K21" s="266"/>
      <c r="L21" s="266"/>
      <c r="M21" s="266"/>
      <c r="N21" s="266"/>
      <c r="O21" s="266"/>
    </row>
    <row r="22" spans="1:15" ht="12.75">
      <c r="A22" s="35"/>
      <c r="B22" s="35"/>
      <c r="C22" s="35"/>
      <c r="D22" s="35"/>
      <c r="E22" s="35"/>
      <c r="F22" s="35"/>
      <c r="G22" s="35"/>
      <c r="H22" s="35"/>
      <c r="I22" s="35"/>
      <c r="J22" s="35"/>
      <c r="K22" s="35"/>
      <c r="L22" s="35"/>
      <c r="M22" s="35"/>
      <c r="N22" s="35"/>
      <c r="O22" s="35"/>
    </row>
    <row r="23" spans="1:15" ht="12.75">
      <c r="A23" s="36"/>
      <c r="B23" s="35"/>
      <c r="C23" s="35"/>
      <c r="D23" s="35"/>
      <c r="E23" s="35"/>
      <c r="F23" s="35"/>
      <c r="G23" s="35"/>
      <c r="H23" s="35"/>
      <c r="I23" s="35"/>
      <c r="J23" s="35"/>
      <c r="K23" s="35"/>
      <c r="L23" s="35"/>
      <c r="M23" s="35"/>
      <c r="N23" s="35"/>
      <c r="O23" s="35"/>
    </row>
    <row r="24" spans="1:15" ht="12.75">
      <c r="A24" s="35"/>
      <c r="B24" s="35"/>
      <c r="C24" s="35"/>
      <c r="D24" s="35"/>
      <c r="E24" s="35"/>
      <c r="F24" s="35"/>
      <c r="G24" s="35"/>
      <c r="H24" s="35"/>
      <c r="I24" s="35"/>
      <c r="J24" s="35"/>
      <c r="K24" s="35"/>
      <c r="L24" s="35"/>
      <c r="M24" s="35"/>
      <c r="N24" s="35"/>
      <c r="O24" s="35"/>
    </row>
    <row r="25" spans="1:15" ht="12.75">
      <c r="A25" s="35"/>
      <c r="B25" s="35"/>
      <c r="C25" s="35"/>
      <c r="D25" s="35"/>
      <c r="E25" s="35"/>
      <c r="F25" s="35"/>
      <c r="G25" s="35"/>
      <c r="H25" s="35"/>
      <c r="I25" s="35"/>
      <c r="J25" s="35"/>
      <c r="K25" s="35"/>
      <c r="L25" s="35"/>
      <c r="M25" s="35"/>
      <c r="N25" s="35"/>
      <c r="O25" s="35"/>
    </row>
    <row r="26" spans="1:15" ht="12.75">
      <c r="A26" s="35"/>
      <c r="B26" s="35"/>
      <c r="C26" s="35"/>
      <c r="D26" s="35"/>
      <c r="E26" s="35"/>
      <c r="F26" s="35"/>
      <c r="G26" s="35"/>
      <c r="H26" s="35"/>
      <c r="I26" s="35"/>
      <c r="J26" s="35"/>
      <c r="K26" s="35"/>
      <c r="L26" s="35"/>
      <c r="M26" s="35"/>
      <c r="N26" s="35"/>
      <c r="O26" s="35"/>
    </row>
    <row r="27" spans="1:15" ht="12.75">
      <c r="A27" s="35"/>
      <c r="B27" s="35"/>
      <c r="C27" s="35"/>
      <c r="D27" s="35"/>
      <c r="E27" s="35"/>
      <c r="F27" s="35"/>
      <c r="G27" s="35"/>
      <c r="H27" s="35"/>
      <c r="I27" s="35"/>
      <c r="J27" s="35"/>
      <c r="K27" s="35"/>
      <c r="L27" s="35"/>
      <c r="M27" s="35"/>
      <c r="N27" s="35"/>
      <c r="O27" s="35"/>
    </row>
    <row r="28" spans="1:15" ht="12.75">
      <c r="A28" s="35"/>
      <c r="B28" s="35"/>
      <c r="C28" s="35"/>
      <c r="D28" s="35"/>
      <c r="E28" s="35"/>
      <c r="F28" s="35"/>
      <c r="G28" s="35"/>
      <c r="H28" s="35"/>
      <c r="I28" s="35"/>
      <c r="J28" s="35"/>
      <c r="K28" s="35"/>
      <c r="L28" s="35"/>
      <c r="M28" s="35"/>
      <c r="N28" s="35"/>
      <c r="O28" s="35"/>
    </row>
    <row r="29" spans="1:15" ht="12.75">
      <c r="A29" s="35"/>
      <c r="B29" s="35"/>
      <c r="C29" s="35"/>
      <c r="D29" s="35"/>
      <c r="E29" s="35"/>
      <c r="F29" s="35"/>
      <c r="G29" s="35"/>
      <c r="H29" s="35"/>
      <c r="I29" s="35"/>
      <c r="J29" s="35"/>
      <c r="K29" s="35"/>
      <c r="L29" s="35"/>
      <c r="M29" s="35"/>
      <c r="N29" s="35"/>
      <c r="O29" s="35"/>
    </row>
    <row r="30" spans="1:15" ht="12.75">
      <c r="A30" s="35"/>
      <c r="B30" s="35"/>
      <c r="C30" s="35"/>
      <c r="D30" s="35"/>
      <c r="E30" s="35"/>
      <c r="F30" s="35"/>
      <c r="G30" s="35"/>
      <c r="H30" s="35"/>
      <c r="I30" s="35"/>
      <c r="J30" s="35"/>
      <c r="K30" s="35"/>
      <c r="L30" s="35"/>
      <c r="M30" s="35"/>
      <c r="N30" s="35"/>
      <c r="O30" s="35"/>
    </row>
    <row r="31" spans="1:15" ht="12.75">
      <c r="A31" s="35"/>
      <c r="B31" s="35"/>
      <c r="C31" s="35"/>
      <c r="D31" s="35"/>
      <c r="E31" s="35"/>
      <c r="F31" s="35"/>
      <c r="G31" s="35"/>
      <c r="H31" s="35"/>
      <c r="I31" s="35"/>
      <c r="J31" s="35"/>
      <c r="K31" s="35"/>
      <c r="L31" s="35"/>
      <c r="M31" s="35"/>
      <c r="N31" s="35"/>
      <c r="O31" s="35"/>
    </row>
    <row r="32" spans="1:15" ht="12.75">
      <c r="A32" s="35"/>
      <c r="B32" s="35"/>
      <c r="C32" s="35"/>
      <c r="D32" s="35"/>
      <c r="E32" s="35"/>
      <c r="F32" s="35"/>
      <c r="G32" s="35"/>
      <c r="H32" s="35"/>
      <c r="I32" s="35"/>
      <c r="J32" s="35"/>
      <c r="K32" s="35"/>
      <c r="L32" s="35"/>
      <c r="M32" s="35"/>
      <c r="N32" s="35"/>
      <c r="O32" s="35"/>
    </row>
    <row r="33" spans="1:15" ht="12.75">
      <c r="A33" s="35"/>
      <c r="B33" s="35"/>
      <c r="C33" s="35"/>
      <c r="D33" s="35"/>
      <c r="E33" s="35"/>
      <c r="F33" s="35"/>
      <c r="G33" s="35"/>
      <c r="H33" s="35"/>
      <c r="I33" s="35"/>
      <c r="J33" s="35"/>
      <c r="K33" s="35"/>
      <c r="L33" s="35"/>
      <c r="M33" s="35"/>
      <c r="N33" s="35"/>
      <c r="O33" s="35"/>
    </row>
    <row r="34" spans="1:15" ht="12.75">
      <c r="A34" s="35"/>
      <c r="B34" s="35"/>
      <c r="C34" s="35"/>
      <c r="D34" s="35"/>
      <c r="E34" s="35"/>
      <c r="F34" s="35"/>
      <c r="G34" s="35"/>
      <c r="H34" s="35"/>
      <c r="I34" s="35"/>
      <c r="J34" s="35"/>
      <c r="K34" s="35"/>
      <c r="L34" s="35"/>
      <c r="M34" s="35"/>
      <c r="N34" s="35"/>
      <c r="O34" s="35"/>
    </row>
    <row r="35" spans="1:15" ht="12.75">
      <c r="A35" s="35"/>
      <c r="B35" s="35"/>
      <c r="C35" s="35"/>
      <c r="D35" s="35"/>
      <c r="E35" s="35"/>
      <c r="F35" s="35"/>
      <c r="G35" s="35"/>
      <c r="H35" s="35"/>
      <c r="I35" s="35"/>
      <c r="J35" s="35"/>
      <c r="K35" s="35"/>
      <c r="L35" s="35"/>
      <c r="M35" s="35"/>
      <c r="N35" s="35"/>
      <c r="O35" s="35"/>
    </row>
    <row r="36" spans="1:15" ht="12.75">
      <c r="A36" s="35"/>
      <c r="B36" s="35"/>
      <c r="C36" s="35"/>
      <c r="D36" s="35"/>
      <c r="E36" s="35"/>
      <c r="F36" s="35"/>
      <c r="G36" s="35"/>
      <c r="H36" s="35"/>
      <c r="I36" s="35"/>
      <c r="J36" s="35"/>
      <c r="K36" s="35"/>
      <c r="L36" s="35"/>
      <c r="M36" s="35"/>
      <c r="N36" s="35"/>
      <c r="O36" s="35"/>
    </row>
    <row r="37" spans="1:15" ht="12.75">
      <c r="A37" s="35"/>
      <c r="B37" s="35"/>
      <c r="C37" s="35"/>
      <c r="D37" s="35"/>
      <c r="E37" s="35"/>
      <c r="F37" s="35"/>
      <c r="G37" s="35"/>
      <c r="H37" s="35"/>
      <c r="I37" s="35"/>
      <c r="J37" s="35"/>
      <c r="K37" s="35"/>
      <c r="L37" s="35"/>
      <c r="M37" s="35"/>
      <c r="N37" s="35"/>
      <c r="O37" s="35"/>
    </row>
    <row r="38" spans="1:15" ht="12.75">
      <c r="A38" s="35"/>
      <c r="B38" s="35"/>
      <c r="C38" s="35"/>
      <c r="D38" s="35"/>
      <c r="E38" s="35"/>
      <c r="F38" s="35"/>
      <c r="G38" s="35"/>
      <c r="H38" s="35"/>
      <c r="I38" s="35"/>
      <c r="J38" s="35"/>
      <c r="K38" s="35"/>
      <c r="L38" s="35"/>
      <c r="M38" s="35"/>
      <c r="N38" s="35"/>
      <c r="O38" s="35"/>
    </row>
    <row r="39" spans="1:15" ht="12.75">
      <c r="A39" s="35"/>
      <c r="B39" s="35"/>
      <c r="C39" s="35"/>
      <c r="D39" s="35"/>
      <c r="E39" s="35"/>
      <c r="F39" s="35"/>
      <c r="G39" s="35"/>
      <c r="H39" s="35"/>
      <c r="I39" s="35"/>
      <c r="J39" s="35"/>
      <c r="K39" s="35"/>
      <c r="L39" s="35"/>
      <c r="M39" s="35"/>
      <c r="N39" s="35"/>
      <c r="O39" s="35"/>
    </row>
    <row r="40" spans="1:15" ht="12.75">
      <c r="A40" s="35"/>
      <c r="B40" s="35"/>
      <c r="C40" s="35"/>
      <c r="D40" s="35"/>
      <c r="E40" s="35"/>
      <c r="F40" s="35"/>
      <c r="G40" s="35"/>
      <c r="H40" s="35"/>
      <c r="I40" s="35"/>
      <c r="J40" s="35"/>
      <c r="K40" s="35"/>
      <c r="L40" s="35"/>
      <c r="M40" s="35"/>
      <c r="N40" s="35"/>
      <c r="O40" s="35"/>
    </row>
    <row r="41" spans="1:15" ht="12.75">
      <c r="A41" s="35"/>
      <c r="B41" s="35"/>
      <c r="C41" s="35"/>
      <c r="D41" s="35"/>
      <c r="E41" s="35"/>
      <c r="F41" s="35"/>
      <c r="G41" s="35"/>
      <c r="H41" s="35"/>
      <c r="I41" s="35"/>
      <c r="J41" s="35"/>
      <c r="K41" s="35"/>
      <c r="L41" s="35"/>
      <c r="M41" s="35"/>
      <c r="N41" s="35"/>
      <c r="O41" s="35"/>
    </row>
    <row r="42" spans="1:15" ht="12.75">
      <c r="A42" s="35"/>
      <c r="B42" s="35"/>
      <c r="C42" s="35"/>
      <c r="D42" s="35"/>
      <c r="E42" s="35"/>
      <c r="F42" s="35"/>
      <c r="G42" s="35"/>
      <c r="H42" s="35"/>
      <c r="I42" s="35"/>
      <c r="J42" s="35"/>
      <c r="K42" s="35"/>
      <c r="L42" s="35"/>
      <c r="M42" s="35"/>
      <c r="N42" s="35"/>
      <c r="O42" s="35"/>
    </row>
    <row r="43" spans="1:15" ht="12.75">
      <c r="A43" s="35"/>
      <c r="B43" s="35"/>
      <c r="C43" s="35"/>
      <c r="D43" s="35"/>
      <c r="E43" s="35"/>
      <c r="F43" s="35"/>
      <c r="G43" s="35"/>
      <c r="H43" s="35"/>
      <c r="I43" s="35"/>
      <c r="J43" s="35"/>
      <c r="K43" s="35"/>
      <c r="L43" s="35"/>
      <c r="M43" s="35"/>
      <c r="N43" s="35"/>
      <c r="O43" s="35"/>
    </row>
    <row r="44" spans="1:15" ht="12.75">
      <c r="A44" s="35"/>
      <c r="B44" s="35"/>
      <c r="C44" s="35"/>
      <c r="D44" s="35"/>
      <c r="E44" s="35"/>
      <c r="F44" s="35"/>
      <c r="G44" s="35"/>
      <c r="H44" s="35"/>
      <c r="I44" s="35"/>
      <c r="J44" s="35"/>
      <c r="K44" s="35"/>
      <c r="L44" s="35"/>
      <c r="M44" s="35"/>
      <c r="N44" s="35"/>
      <c r="O44" s="35"/>
    </row>
    <row r="45" spans="1:15" ht="12.75">
      <c r="A45" s="35"/>
      <c r="B45" s="35"/>
      <c r="C45" s="35"/>
      <c r="D45" s="35"/>
      <c r="E45" s="35"/>
      <c r="F45" s="35"/>
      <c r="G45" s="35"/>
      <c r="H45" s="35"/>
      <c r="I45" s="35"/>
      <c r="J45" s="35"/>
      <c r="K45" s="35"/>
      <c r="L45" s="35"/>
      <c r="M45" s="35"/>
      <c r="N45" s="35"/>
      <c r="O45" s="35"/>
    </row>
    <row r="46" spans="1:15" ht="12.75">
      <c r="A46" s="35"/>
      <c r="B46" s="35"/>
      <c r="C46" s="35"/>
      <c r="D46" s="35"/>
      <c r="E46" s="35"/>
      <c r="F46" s="35"/>
      <c r="G46" s="35"/>
      <c r="H46" s="35"/>
      <c r="I46" s="35"/>
      <c r="J46" s="35"/>
      <c r="K46" s="35"/>
      <c r="L46" s="35"/>
      <c r="M46" s="35"/>
      <c r="N46" s="35"/>
      <c r="O46" s="35"/>
    </row>
    <row r="47" spans="1:15" ht="12.75">
      <c r="A47" s="35"/>
      <c r="B47" s="35"/>
      <c r="C47" s="35"/>
      <c r="D47" s="35"/>
      <c r="E47" s="35"/>
      <c r="F47" s="35"/>
      <c r="G47" s="35"/>
      <c r="H47" s="35"/>
      <c r="I47" s="35"/>
      <c r="J47" s="35"/>
      <c r="K47" s="35"/>
      <c r="L47" s="35"/>
      <c r="M47" s="35"/>
      <c r="N47" s="35"/>
      <c r="O47" s="35"/>
    </row>
  </sheetData>
  <sheetProtection/>
  <mergeCells count="15">
    <mergeCell ref="A19:O19"/>
    <mergeCell ref="A20:O20"/>
    <mergeCell ref="A21:O21"/>
    <mergeCell ref="A4:A6"/>
    <mergeCell ref="L5:L6"/>
    <mergeCell ref="B4:E4"/>
    <mergeCell ref="G4:J4"/>
    <mergeCell ref="C5:E5"/>
    <mergeCell ref="H5:J5"/>
    <mergeCell ref="A1:O1"/>
    <mergeCell ref="L4:O4"/>
    <mergeCell ref="M5:O5"/>
    <mergeCell ref="B5:B6"/>
    <mergeCell ref="G5:G6"/>
    <mergeCell ref="A2:O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1">
      <selection activeCell="O29" sqref="O29"/>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78" t="s">
        <v>152</v>
      </c>
      <c r="B1" s="278"/>
      <c r="C1" s="278"/>
      <c r="D1" s="278"/>
      <c r="E1" s="278"/>
      <c r="F1" s="278"/>
      <c r="G1" s="278"/>
      <c r="H1" s="278"/>
      <c r="I1" s="278"/>
      <c r="J1" s="278"/>
      <c r="K1" s="278"/>
      <c r="L1" s="278"/>
      <c r="M1" s="278"/>
      <c r="N1" s="35"/>
    </row>
    <row r="2" spans="1:14" s="14" customFormat="1" ht="12.75">
      <c r="A2" s="278" t="s">
        <v>235</v>
      </c>
      <c r="B2" s="278"/>
      <c r="C2" s="278"/>
      <c r="D2" s="278"/>
      <c r="E2" s="278"/>
      <c r="F2" s="278"/>
      <c r="G2" s="278"/>
      <c r="H2" s="278"/>
      <c r="I2" s="278"/>
      <c r="J2" s="278"/>
      <c r="K2" s="278"/>
      <c r="L2" s="278"/>
      <c r="M2" s="278"/>
      <c r="N2" s="35"/>
    </row>
    <row r="3" spans="1:14" s="14" customFormat="1" ht="12.75">
      <c r="A3" s="65"/>
      <c r="B3" s="65"/>
      <c r="C3" s="65"/>
      <c r="D3" s="65"/>
      <c r="E3" s="65"/>
      <c r="F3" s="65"/>
      <c r="G3" s="65"/>
      <c r="H3" s="65"/>
      <c r="I3" s="65"/>
      <c r="J3" s="65"/>
      <c r="K3" s="65"/>
      <c r="L3" s="65"/>
      <c r="M3" s="65"/>
      <c r="N3" s="35"/>
    </row>
    <row r="4" spans="1:14" ht="12.75">
      <c r="A4" s="286" t="s">
        <v>129</v>
      </c>
      <c r="B4" s="289" t="s">
        <v>207</v>
      </c>
      <c r="C4" s="289"/>
      <c r="D4" s="289"/>
      <c r="E4" s="289"/>
      <c r="F4" s="289"/>
      <c r="G4" s="289"/>
      <c r="H4" s="289" t="s">
        <v>281</v>
      </c>
      <c r="I4" s="289"/>
      <c r="J4" s="289"/>
      <c r="K4" s="289"/>
      <c r="L4" s="289"/>
      <c r="M4" s="289"/>
      <c r="N4" s="35"/>
    </row>
    <row r="5" spans="1:14" ht="12.75">
      <c r="A5" s="287"/>
      <c r="B5" s="287">
        <v>2010</v>
      </c>
      <c r="C5" s="290" t="s">
        <v>297</v>
      </c>
      <c r="D5" s="290"/>
      <c r="E5" s="290"/>
      <c r="F5" s="290"/>
      <c r="G5" s="290"/>
      <c r="H5" s="287">
        <v>2010</v>
      </c>
      <c r="I5" s="289" t="s">
        <v>295</v>
      </c>
      <c r="J5" s="289"/>
      <c r="K5" s="289"/>
      <c r="L5" s="289"/>
      <c r="M5" s="289"/>
      <c r="N5" s="35"/>
    </row>
    <row r="6" spans="1:14" ht="12.75">
      <c r="A6" s="288"/>
      <c r="B6" s="288"/>
      <c r="C6" s="69">
        <v>2010</v>
      </c>
      <c r="D6" s="69">
        <v>2011</v>
      </c>
      <c r="E6" s="69" t="s">
        <v>21</v>
      </c>
      <c r="F6" s="69" t="s">
        <v>30</v>
      </c>
      <c r="G6" s="69" t="s">
        <v>23</v>
      </c>
      <c r="H6" s="288"/>
      <c r="I6" s="69">
        <v>2010</v>
      </c>
      <c r="J6" s="69">
        <v>2011</v>
      </c>
      <c r="K6" s="69" t="s">
        <v>21</v>
      </c>
      <c r="L6" s="192" t="s">
        <v>22</v>
      </c>
      <c r="M6" s="193" t="s">
        <v>23</v>
      </c>
      <c r="N6" s="35"/>
    </row>
    <row r="7" spans="1:14" ht="15">
      <c r="A7" t="s">
        <v>97</v>
      </c>
      <c r="B7" s="174">
        <v>867722092</v>
      </c>
      <c r="C7" s="174">
        <v>867722092</v>
      </c>
      <c r="D7" s="174">
        <v>882516540</v>
      </c>
      <c r="E7" s="181">
        <f>SUM(D7-C7)/C7*100</f>
        <v>1.7049753759179382</v>
      </c>
      <c r="F7" s="181">
        <f>SUM(D7/$D$19)*100</f>
        <v>33.67106625188496</v>
      </c>
      <c r="G7" s="181">
        <f>SUM(C7/$C$19)*100</f>
        <v>35.15594259274491</v>
      </c>
      <c r="H7" s="174">
        <v>1471171211</v>
      </c>
      <c r="I7" s="174">
        <v>1471171211</v>
      </c>
      <c r="J7" s="174">
        <v>1330699251</v>
      </c>
      <c r="K7" s="181">
        <f>SUM(J7-I7)/I7*100</f>
        <v>-9.54830810647232</v>
      </c>
      <c r="L7" s="181">
        <f>SUM(J7/$J$19)*100</f>
        <v>36.23327367866951</v>
      </c>
      <c r="M7" s="181">
        <f>SUM(I7/$I$19)*100</f>
        <v>41.91652771190705</v>
      </c>
      <c r="N7" s="35"/>
    </row>
    <row r="8" spans="1:14" ht="15">
      <c r="A8" t="s">
        <v>24</v>
      </c>
      <c r="B8" s="174">
        <v>208717117</v>
      </c>
      <c r="C8" s="174">
        <v>208717117</v>
      </c>
      <c r="D8" s="174">
        <v>236954957</v>
      </c>
      <c r="E8" s="181">
        <f aca="true" t="shared" si="0" ref="E8:E19">SUM(D8-C8)/C8*100</f>
        <v>13.529240153312388</v>
      </c>
      <c r="F8" s="181">
        <f aca="true" t="shared" si="1" ref="F8:F19">SUM(D8/$D$19)*100</f>
        <v>9.040653284367396</v>
      </c>
      <c r="G8" s="181">
        <f aca="true" t="shared" si="2" ref="G8:G19">SUM(C8/$C$19)*100</f>
        <v>8.456217781044142</v>
      </c>
      <c r="H8" s="174">
        <v>265851959</v>
      </c>
      <c r="I8" s="174">
        <v>265851959</v>
      </c>
      <c r="J8" s="174">
        <v>301733657</v>
      </c>
      <c r="K8" s="181">
        <f aca="true" t="shared" si="3" ref="K8:K19">SUM(J8-I8)/I8*100</f>
        <v>13.496871768396485</v>
      </c>
      <c r="L8" s="181">
        <f aca="true" t="shared" si="4" ref="L8:L19">SUM(J8/$J$19)*100</f>
        <v>8.215829507629891</v>
      </c>
      <c r="M8" s="181">
        <f aca="true" t="shared" si="5" ref="M8:M19">SUM(I8/$I$19)*100</f>
        <v>7.574639119748435</v>
      </c>
      <c r="N8" s="35"/>
    </row>
    <row r="9" spans="1:14" ht="15">
      <c r="A9" t="s">
        <v>25</v>
      </c>
      <c r="B9" s="174">
        <v>113803081</v>
      </c>
      <c r="C9" s="174">
        <v>113803081</v>
      </c>
      <c r="D9" s="174">
        <v>114494763</v>
      </c>
      <c r="E9" s="181">
        <f t="shared" si="0"/>
        <v>0.6077884657621879</v>
      </c>
      <c r="F9" s="181">
        <f t="shared" si="1"/>
        <v>4.36837223522957</v>
      </c>
      <c r="G9" s="181">
        <f t="shared" si="2"/>
        <v>4.610755700931835</v>
      </c>
      <c r="H9" s="174">
        <v>175605555</v>
      </c>
      <c r="I9" s="174">
        <v>175605555</v>
      </c>
      <c r="J9" s="174">
        <v>187414564</v>
      </c>
      <c r="K9" s="181">
        <f t="shared" si="3"/>
        <v>6.724735444730094</v>
      </c>
      <c r="L9" s="181">
        <f t="shared" si="4"/>
        <v>5.103063809254765</v>
      </c>
      <c r="M9" s="181">
        <f t="shared" si="5"/>
        <v>5.003343633620301</v>
      </c>
      <c r="N9" s="35"/>
    </row>
    <row r="10" spans="1:14" ht="15">
      <c r="A10" t="s">
        <v>280</v>
      </c>
      <c r="B10" s="174">
        <v>59664539</v>
      </c>
      <c r="C10" s="174">
        <v>59664539</v>
      </c>
      <c r="D10" s="174">
        <v>79926673</v>
      </c>
      <c r="E10" s="181">
        <f t="shared" si="0"/>
        <v>33.9600947893019</v>
      </c>
      <c r="F10" s="181">
        <f t="shared" si="1"/>
        <v>3.049479731989776</v>
      </c>
      <c r="G10" s="181">
        <f t="shared" si="2"/>
        <v>2.417321314329968</v>
      </c>
      <c r="H10" s="174">
        <v>137593585</v>
      </c>
      <c r="I10" s="174">
        <v>137593585</v>
      </c>
      <c r="J10" s="174">
        <v>170461352</v>
      </c>
      <c r="K10" s="181">
        <f t="shared" si="3"/>
        <v>23.88757222947567</v>
      </c>
      <c r="L10" s="181">
        <f t="shared" si="4"/>
        <v>4.64144908326248</v>
      </c>
      <c r="M10" s="181">
        <f t="shared" si="5"/>
        <v>3.920308714247358</v>
      </c>
      <c r="N10" s="35"/>
    </row>
    <row r="11" spans="1:14" ht="15">
      <c r="A11" t="s">
        <v>27</v>
      </c>
      <c r="B11" s="174">
        <v>102049128</v>
      </c>
      <c r="C11" s="174">
        <v>102049128</v>
      </c>
      <c r="D11" s="174">
        <v>109894319</v>
      </c>
      <c r="E11" s="181">
        <f t="shared" si="0"/>
        <v>7.687660986186967</v>
      </c>
      <c r="F11" s="181">
        <f t="shared" si="1"/>
        <v>4.192849343939526</v>
      </c>
      <c r="G11" s="181">
        <f t="shared" si="2"/>
        <v>4.134541829329933</v>
      </c>
      <c r="H11" s="174">
        <v>116557822</v>
      </c>
      <c r="I11" s="174">
        <v>116557822</v>
      </c>
      <c r="J11" s="174">
        <v>122914223</v>
      </c>
      <c r="K11" s="181">
        <f t="shared" si="3"/>
        <v>5.4534315165909675</v>
      </c>
      <c r="L11" s="181">
        <f t="shared" si="4"/>
        <v>3.346800321419896</v>
      </c>
      <c r="M11" s="181">
        <f t="shared" si="5"/>
        <v>3.320958933516359</v>
      </c>
      <c r="N11" s="35"/>
    </row>
    <row r="12" spans="1:14" ht="15">
      <c r="A12" t="s">
        <v>28</v>
      </c>
      <c r="B12" s="174">
        <v>68303461</v>
      </c>
      <c r="C12" s="174">
        <v>68303461</v>
      </c>
      <c r="D12" s="174">
        <v>72763857</v>
      </c>
      <c r="E12" s="181">
        <f t="shared" si="0"/>
        <v>6.530263525006442</v>
      </c>
      <c r="F12" s="181">
        <f t="shared" si="1"/>
        <v>2.7761934635125174</v>
      </c>
      <c r="G12" s="181">
        <f t="shared" si="2"/>
        <v>2.7673290514790656</v>
      </c>
      <c r="H12" s="174">
        <v>116281082</v>
      </c>
      <c r="I12" s="174">
        <v>116281082</v>
      </c>
      <c r="J12" s="174">
        <v>134571653</v>
      </c>
      <c r="K12" s="181">
        <f t="shared" si="3"/>
        <v>15.729618855799776</v>
      </c>
      <c r="L12" s="181">
        <f t="shared" si="4"/>
        <v>3.664217537415558</v>
      </c>
      <c r="M12" s="181">
        <f t="shared" si="5"/>
        <v>3.313074072942511</v>
      </c>
      <c r="N12" s="35"/>
    </row>
    <row r="13" spans="1:14" ht="15">
      <c r="A13" t="s">
        <v>29</v>
      </c>
      <c r="B13" s="174">
        <v>67427932</v>
      </c>
      <c r="C13" s="174">
        <v>67427932</v>
      </c>
      <c r="D13" s="174">
        <v>66110606</v>
      </c>
      <c r="E13" s="181">
        <f t="shared" si="0"/>
        <v>-1.9536799675244378</v>
      </c>
      <c r="F13" s="181">
        <f t="shared" si="1"/>
        <v>2.522348866773945</v>
      </c>
      <c r="G13" s="181">
        <f t="shared" si="2"/>
        <v>2.731856810370926</v>
      </c>
      <c r="H13" s="174">
        <v>98929089</v>
      </c>
      <c r="I13" s="174">
        <v>98929089</v>
      </c>
      <c r="J13" s="174">
        <v>101884460</v>
      </c>
      <c r="K13" s="181">
        <f t="shared" si="3"/>
        <v>2.987362998965855</v>
      </c>
      <c r="L13" s="181">
        <f t="shared" si="4"/>
        <v>2.77418621826778</v>
      </c>
      <c r="M13" s="181">
        <f t="shared" si="5"/>
        <v>2.818682060644415</v>
      </c>
      <c r="N13" s="35"/>
    </row>
    <row r="14" spans="1:14" ht="15">
      <c r="A14" t="s">
        <v>26</v>
      </c>
      <c r="B14" s="174">
        <v>31959209</v>
      </c>
      <c r="C14" s="174">
        <v>31959209</v>
      </c>
      <c r="D14" s="174">
        <v>61642754</v>
      </c>
      <c r="E14" s="181">
        <f t="shared" si="0"/>
        <v>92.87947333114533</v>
      </c>
      <c r="F14" s="181">
        <f t="shared" si="1"/>
        <v>2.3518848200654077</v>
      </c>
      <c r="G14" s="181">
        <f t="shared" si="2"/>
        <v>1.2948340572081876</v>
      </c>
      <c r="H14" s="174">
        <v>72339304</v>
      </c>
      <c r="I14" s="174">
        <v>72339304</v>
      </c>
      <c r="J14" s="174">
        <v>119978480</v>
      </c>
      <c r="K14" s="181">
        <f t="shared" si="3"/>
        <v>65.85517604648228</v>
      </c>
      <c r="L14" s="181">
        <f t="shared" si="4"/>
        <v>3.2668637170449397</v>
      </c>
      <c r="M14" s="181">
        <f t="shared" si="5"/>
        <v>2.0610873962895058</v>
      </c>
      <c r="N14" s="35"/>
    </row>
    <row r="15" spans="1:14" ht="15">
      <c r="A15" t="s">
        <v>249</v>
      </c>
      <c r="B15" s="174">
        <v>104915152</v>
      </c>
      <c r="C15" s="174">
        <v>104915152</v>
      </c>
      <c r="D15" s="174">
        <v>103713895</v>
      </c>
      <c r="E15" s="181">
        <f t="shared" si="0"/>
        <v>-1.1449795164000716</v>
      </c>
      <c r="F15" s="181">
        <f t="shared" si="1"/>
        <v>3.9570447368454302</v>
      </c>
      <c r="G15" s="181">
        <f t="shared" si="2"/>
        <v>4.250659392939722</v>
      </c>
      <c r="H15" s="174">
        <v>85802992</v>
      </c>
      <c r="I15" s="174">
        <v>85802992</v>
      </c>
      <c r="J15" s="174">
        <v>95538498</v>
      </c>
      <c r="K15" s="181">
        <f t="shared" si="3"/>
        <v>11.346347922226302</v>
      </c>
      <c r="L15" s="181">
        <f t="shared" si="4"/>
        <v>2.6013936223993714</v>
      </c>
      <c r="M15" s="181">
        <f t="shared" si="5"/>
        <v>2.444694040395098</v>
      </c>
      <c r="N15" s="35"/>
    </row>
    <row r="16" spans="1:14" ht="15">
      <c r="A16" t="s">
        <v>298</v>
      </c>
      <c r="B16" s="174">
        <v>68710370</v>
      </c>
      <c r="C16" s="174">
        <v>68710370</v>
      </c>
      <c r="D16" s="174">
        <v>62390457</v>
      </c>
      <c r="E16" s="181">
        <f t="shared" si="0"/>
        <v>-9.197902732877147</v>
      </c>
      <c r="F16" s="181">
        <f t="shared" si="1"/>
        <v>2.380412282281281</v>
      </c>
      <c r="G16" s="181">
        <f t="shared" si="2"/>
        <v>2.7838150549776044</v>
      </c>
      <c r="H16" s="174">
        <v>85262671</v>
      </c>
      <c r="I16" s="174">
        <v>85262671</v>
      </c>
      <c r="J16" s="174">
        <v>88175871</v>
      </c>
      <c r="K16" s="181">
        <f t="shared" si="3"/>
        <v>3.4167355606300442</v>
      </c>
      <c r="L16" s="181">
        <f t="shared" si="4"/>
        <v>2.4009185121259673</v>
      </c>
      <c r="M16" s="181">
        <f t="shared" si="5"/>
        <v>2.4292992447380852</v>
      </c>
      <c r="N16" s="35"/>
    </row>
    <row r="17" spans="1:14" ht="15">
      <c r="A17" t="s">
        <v>206</v>
      </c>
      <c r="B17" s="174">
        <v>1665694496</v>
      </c>
      <c r="C17" s="174">
        <v>1665694496</v>
      </c>
      <c r="D17" s="174">
        <f>SUM(D7:D16)</f>
        <v>1790408821</v>
      </c>
      <c r="E17" s="181">
        <f t="shared" si="0"/>
        <v>7.487226817371917</v>
      </c>
      <c r="F17" s="181">
        <f t="shared" si="1"/>
        <v>68.3103050168898</v>
      </c>
      <c r="G17" s="181">
        <f t="shared" si="2"/>
        <v>67.48596194370855</v>
      </c>
      <c r="H17" s="174">
        <v>2625395270</v>
      </c>
      <c r="I17" s="174">
        <v>2625395270</v>
      </c>
      <c r="J17" s="174">
        <v>2653372009</v>
      </c>
      <c r="K17" s="181">
        <f t="shared" si="3"/>
        <v>1.0656200732775754</v>
      </c>
      <c r="L17" s="181">
        <f t="shared" si="4"/>
        <v>72.24799600749017</v>
      </c>
      <c r="M17" s="181">
        <f t="shared" si="5"/>
        <v>74.80261492804912</v>
      </c>
      <c r="N17" s="35"/>
    </row>
    <row r="18" spans="1:14" ht="15">
      <c r="A18" t="s">
        <v>205</v>
      </c>
      <c r="B18" s="174">
        <v>802514370</v>
      </c>
      <c r="C18" s="174">
        <v>802514370</v>
      </c>
      <c r="D18" s="174">
        <v>830584923</v>
      </c>
      <c r="E18" s="181">
        <f t="shared" si="0"/>
        <v>3.497825590338027</v>
      </c>
      <c r="F18" s="181">
        <f t="shared" si="1"/>
        <v>31.689694983110194</v>
      </c>
      <c r="G18" s="181">
        <f t="shared" si="2"/>
        <v>32.51403805629147</v>
      </c>
      <c r="H18" s="174">
        <v>884368757</v>
      </c>
      <c r="I18" s="174">
        <v>884368757</v>
      </c>
      <c r="J18" s="174">
        <v>1019217067</v>
      </c>
      <c r="K18" s="181">
        <f t="shared" si="3"/>
        <v>15.247973080532514</v>
      </c>
      <c r="L18" s="181">
        <f t="shared" si="4"/>
        <v>27.752003992509835</v>
      </c>
      <c r="M18" s="181">
        <f t="shared" si="5"/>
        <v>25.19738507195088</v>
      </c>
      <c r="N18" s="35"/>
    </row>
    <row r="19" spans="1:14" ht="15">
      <c r="A19" t="s">
        <v>181</v>
      </c>
      <c r="B19" s="174">
        <v>2468208866</v>
      </c>
      <c r="C19" s="174">
        <v>2468208866</v>
      </c>
      <c r="D19" s="174">
        <v>2620993744</v>
      </c>
      <c r="E19" s="181">
        <f t="shared" si="0"/>
        <v>6.19011138419596</v>
      </c>
      <c r="F19" s="181">
        <f t="shared" si="1"/>
        <v>100</v>
      </c>
      <c r="G19" s="181">
        <f t="shared" si="2"/>
        <v>100</v>
      </c>
      <c r="H19" s="174">
        <v>3509764027</v>
      </c>
      <c r="I19" s="174">
        <v>3509764027</v>
      </c>
      <c r="J19" s="174">
        <v>3672589076</v>
      </c>
      <c r="K19" s="181">
        <f t="shared" si="3"/>
        <v>4.639202172779008</v>
      </c>
      <c r="L19" s="181">
        <f t="shared" si="4"/>
        <v>100</v>
      </c>
      <c r="M19" s="181">
        <f t="shared" si="5"/>
        <v>100</v>
      </c>
      <c r="N19" s="35"/>
    </row>
    <row r="20" spans="1:14" ht="12.75">
      <c r="A20" s="266" t="s">
        <v>148</v>
      </c>
      <c r="B20" s="266"/>
      <c r="C20" s="266"/>
      <c r="D20" s="266"/>
      <c r="E20" s="266"/>
      <c r="F20" s="266"/>
      <c r="G20" s="266"/>
      <c r="H20" s="266"/>
      <c r="I20" s="266"/>
      <c r="J20" s="266"/>
      <c r="K20" s="266"/>
      <c r="L20" s="266"/>
      <c r="M20" s="266"/>
      <c r="N20" s="35"/>
    </row>
    <row r="21" spans="1:14" s="14" customFormat="1" ht="12.75">
      <c r="A21" s="266" t="s">
        <v>150</v>
      </c>
      <c r="B21" s="266"/>
      <c r="C21" s="266"/>
      <c r="D21" s="266"/>
      <c r="E21" s="266"/>
      <c r="F21" s="266"/>
      <c r="G21" s="266"/>
      <c r="H21" s="266"/>
      <c r="I21" s="266"/>
      <c r="J21" s="266"/>
      <c r="K21" s="266"/>
      <c r="L21" s="266"/>
      <c r="M21" s="266"/>
      <c r="N21" s="35"/>
    </row>
    <row r="22" spans="1:14" ht="12.75">
      <c r="A22" s="67"/>
      <c r="B22" s="67"/>
      <c r="C22" s="67"/>
      <c r="D22" s="67"/>
      <c r="E22" s="35"/>
      <c r="F22" s="35"/>
      <c r="G22" s="35"/>
      <c r="H22" s="35"/>
      <c r="I22" s="35"/>
      <c r="J22" s="35"/>
      <c r="K22" s="35"/>
      <c r="L22" s="35"/>
      <c r="M22" s="35"/>
      <c r="N22" s="35"/>
    </row>
    <row r="23" spans="1:14" ht="12.75">
      <c r="A23" s="68"/>
      <c r="B23" s="68"/>
      <c r="C23" s="35"/>
      <c r="D23" s="35"/>
      <c r="E23" s="35"/>
      <c r="F23" s="35"/>
      <c r="G23" s="35"/>
      <c r="H23" s="35"/>
      <c r="I23" s="35"/>
      <c r="J23" s="35"/>
      <c r="K23" s="35"/>
      <c r="L23" s="35"/>
      <c r="M23" s="35"/>
      <c r="N23" s="35"/>
    </row>
    <row r="24" spans="1:14" ht="12.75">
      <c r="A24" s="35"/>
      <c r="B24" s="35"/>
      <c r="C24" s="35"/>
      <c r="D24" s="35"/>
      <c r="E24" s="35"/>
      <c r="F24" s="35"/>
      <c r="G24" s="35"/>
      <c r="H24" s="35"/>
      <c r="I24" s="35"/>
      <c r="J24" s="35"/>
      <c r="K24" s="35"/>
      <c r="L24" s="35"/>
      <c r="M24" s="35"/>
      <c r="N24" s="35"/>
    </row>
    <row r="25" spans="1:14" ht="12.75">
      <c r="A25" s="35"/>
      <c r="B25" s="35"/>
      <c r="C25" s="35"/>
      <c r="D25" s="35"/>
      <c r="E25" s="35"/>
      <c r="F25" s="35"/>
      <c r="G25" s="35"/>
      <c r="H25" s="35"/>
      <c r="I25" s="35"/>
      <c r="J25" s="35"/>
      <c r="K25" s="35"/>
      <c r="L25" s="35"/>
      <c r="M25" s="35"/>
      <c r="N25" s="35"/>
    </row>
    <row r="26" spans="1:14" ht="12.75">
      <c r="A26" s="35"/>
      <c r="B26" s="35"/>
      <c r="C26" s="35"/>
      <c r="D26" s="35"/>
      <c r="E26" s="35"/>
      <c r="F26" s="35"/>
      <c r="G26" s="35"/>
      <c r="H26" s="35"/>
      <c r="I26" s="35"/>
      <c r="J26" s="35"/>
      <c r="K26" s="35"/>
      <c r="L26" s="35"/>
      <c r="M26" s="35"/>
      <c r="N26" s="35"/>
    </row>
    <row r="27" spans="1:14" ht="12.75">
      <c r="A27" s="35"/>
      <c r="B27" s="35"/>
      <c r="C27" s="35"/>
      <c r="D27" s="35"/>
      <c r="E27" s="35"/>
      <c r="F27" s="35"/>
      <c r="G27" s="35"/>
      <c r="H27" s="35"/>
      <c r="I27" s="35"/>
      <c r="J27" s="35"/>
      <c r="K27" s="35"/>
      <c r="L27" s="35"/>
      <c r="M27" s="35"/>
      <c r="N27" s="35"/>
    </row>
    <row r="28" spans="1:14" ht="12.75">
      <c r="A28" s="35"/>
      <c r="B28" s="35"/>
      <c r="C28" s="35"/>
      <c r="D28" s="35"/>
      <c r="E28" s="35"/>
      <c r="F28" s="35"/>
      <c r="G28" s="35"/>
      <c r="H28" s="35"/>
      <c r="I28" s="35"/>
      <c r="J28" s="35"/>
      <c r="K28" s="35"/>
      <c r="L28" s="35"/>
      <c r="M28" s="35"/>
      <c r="N28" s="35"/>
    </row>
    <row r="29" spans="1:14" ht="12.75">
      <c r="A29" s="35"/>
      <c r="B29" s="35"/>
      <c r="C29" s="35"/>
      <c r="D29" s="35"/>
      <c r="E29" s="35"/>
      <c r="F29" s="35"/>
      <c r="G29" s="35"/>
      <c r="H29" s="35"/>
      <c r="I29" s="35"/>
      <c r="J29" s="35"/>
      <c r="K29" s="35"/>
      <c r="L29" s="35"/>
      <c r="M29" s="35"/>
      <c r="N29" s="35"/>
    </row>
    <row r="30" spans="1:14" ht="12.75">
      <c r="A30" s="35"/>
      <c r="B30" s="35"/>
      <c r="C30" s="35"/>
      <c r="D30" s="35"/>
      <c r="E30" s="35"/>
      <c r="F30" s="35"/>
      <c r="G30" s="35"/>
      <c r="H30" s="35"/>
      <c r="I30" s="35"/>
      <c r="J30" s="35"/>
      <c r="K30" s="35"/>
      <c r="L30" s="35"/>
      <c r="M30" s="35"/>
      <c r="N30" s="35"/>
    </row>
    <row r="31" spans="1:14" ht="12.75">
      <c r="A31" s="35"/>
      <c r="B31" s="35"/>
      <c r="C31" s="35"/>
      <c r="D31" s="35"/>
      <c r="E31" s="35"/>
      <c r="F31" s="35"/>
      <c r="G31" s="35"/>
      <c r="H31" s="35"/>
      <c r="I31" s="35"/>
      <c r="J31" s="35"/>
      <c r="K31" s="35"/>
      <c r="L31" s="35"/>
      <c r="M31" s="35"/>
      <c r="N31" s="35"/>
    </row>
    <row r="32" spans="1:14" ht="12.75">
      <c r="A32" s="35"/>
      <c r="B32" s="35"/>
      <c r="C32" s="35"/>
      <c r="D32" s="35"/>
      <c r="E32" s="35"/>
      <c r="F32" s="35"/>
      <c r="G32" s="35"/>
      <c r="H32" s="35"/>
      <c r="I32" s="35"/>
      <c r="J32" s="35"/>
      <c r="K32" s="35"/>
      <c r="L32" s="35"/>
      <c r="M32" s="35"/>
      <c r="N32" s="35"/>
    </row>
    <row r="33" spans="1:14" ht="12.75">
      <c r="A33" s="35"/>
      <c r="B33" s="35"/>
      <c r="C33" s="35"/>
      <c r="D33" s="35"/>
      <c r="E33" s="35"/>
      <c r="F33" s="35"/>
      <c r="G33" s="35"/>
      <c r="H33" s="35"/>
      <c r="I33" s="35"/>
      <c r="J33" s="35"/>
      <c r="K33" s="35"/>
      <c r="L33" s="35"/>
      <c r="M33" s="35"/>
      <c r="N33" s="35"/>
    </row>
    <row r="34" spans="1:14" ht="12.75">
      <c r="A34" s="35"/>
      <c r="B34" s="35"/>
      <c r="C34" s="35"/>
      <c r="D34" s="35"/>
      <c r="E34" s="35"/>
      <c r="F34" s="35"/>
      <c r="G34" s="35"/>
      <c r="H34" s="35"/>
      <c r="I34" s="35"/>
      <c r="J34" s="35"/>
      <c r="K34" s="35"/>
      <c r="L34" s="35"/>
      <c r="M34" s="35"/>
      <c r="N34" s="35"/>
    </row>
    <row r="35" spans="1:14" ht="12.75">
      <c r="A35" s="35"/>
      <c r="B35" s="35"/>
      <c r="C35" s="35"/>
      <c r="D35" s="35"/>
      <c r="E35" s="35"/>
      <c r="F35" s="35"/>
      <c r="G35" s="35"/>
      <c r="H35" s="35"/>
      <c r="I35" s="35"/>
      <c r="J35" s="35"/>
      <c r="K35" s="35"/>
      <c r="L35" s="35"/>
      <c r="M35" s="35"/>
      <c r="N35" s="35"/>
    </row>
    <row r="36" spans="1:14" ht="12.75">
      <c r="A36" s="35"/>
      <c r="B36" s="35"/>
      <c r="C36" s="35"/>
      <c r="D36" s="35"/>
      <c r="E36" s="35"/>
      <c r="F36" s="35"/>
      <c r="G36" s="35"/>
      <c r="H36" s="35"/>
      <c r="I36" s="35"/>
      <c r="J36" s="35"/>
      <c r="K36" s="35"/>
      <c r="L36" s="35"/>
      <c r="M36" s="35"/>
      <c r="N36" s="35"/>
    </row>
    <row r="37" spans="1:14" ht="12.75">
      <c r="A37" s="35"/>
      <c r="B37" s="35"/>
      <c r="C37" s="194"/>
      <c r="D37" s="35"/>
      <c r="E37" s="35"/>
      <c r="F37" s="35"/>
      <c r="G37" s="35"/>
      <c r="H37" s="35"/>
      <c r="I37" s="35"/>
      <c r="J37" s="35"/>
      <c r="K37" s="35"/>
      <c r="L37" s="35"/>
      <c r="M37" s="35"/>
      <c r="N37" s="35"/>
    </row>
    <row r="38" spans="1:14" ht="12.75">
      <c r="A38" s="35"/>
      <c r="B38" s="35"/>
      <c r="C38" s="35"/>
      <c r="D38" s="35"/>
      <c r="E38" s="35"/>
      <c r="F38" s="35"/>
      <c r="G38" s="35"/>
      <c r="H38" s="35"/>
      <c r="I38" s="35"/>
      <c r="J38" s="35"/>
      <c r="K38" s="35"/>
      <c r="L38" s="35"/>
      <c r="M38" s="35"/>
      <c r="N38" s="35"/>
    </row>
    <row r="39" spans="1:14" ht="12.75">
      <c r="A39" s="35"/>
      <c r="B39" s="35"/>
      <c r="C39" s="35"/>
      <c r="D39" s="35"/>
      <c r="E39" s="35"/>
      <c r="F39" s="35"/>
      <c r="G39" s="35"/>
      <c r="H39" s="35"/>
      <c r="I39" s="35"/>
      <c r="J39" s="35"/>
      <c r="K39" s="35"/>
      <c r="L39" s="35"/>
      <c r="M39" s="35"/>
      <c r="N39" s="35"/>
    </row>
    <row r="40" spans="1:14" ht="12.75">
      <c r="A40" s="35"/>
      <c r="B40" s="35"/>
      <c r="C40" s="35"/>
      <c r="D40" s="35"/>
      <c r="E40" s="35"/>
      <c r="F40" s="35"/>
      <c r="G40" s="35"/>
      <c r="H40" s="35"/>
      <c r="I40" s="35"/>
      <c r="J40" s="35"/>
      <c r="K40" s="35"/>
      <c r="L40" s="35"/>
      <c r="M40" s="35"/>
      <c r="N40" s="35"/>
    </row>
    <row r="41" spans="1:14" ht="12.75">
      <c r="A41" s="35"/>
      <c r="B41" s="35"/>
      <c r="C41" s="35"/>
      <c r="D41" s="35"/>
      <c r="E41" s="35"/>
      <c r="F41" s="35"/>
      <c r="G41" s="35"/>
      <c r="H41" s="35"/>
      <c r="I41" s="35"/>
      <c r="J41" s="35"/>
      <c r="K41" s="35"/>
      <c r="L41" s="35"/>
      <c r="M41" s="35"/>
      <c r="N41" s="35"/>
    </row>
    <row r="42" spans="1:14" ht="12.75">
      <c r="A42" s="35"/>
      <c r="B42" s="35"/>
      <c r="C42" s="35"/>
      <c r="D42" s="35"/>
      <c r="E42" s="35"/>
      <c r="F42" s="35"/>
      <c r="G42" s="35"/>
      <c r="H42" s="35"/>
      <c r="I42" s="35"/>
      <c r="J42" s="35"/>
      <c r="K42" s="35"/>
      <c r="L42" s="35"/>
      <c r="M42" s="35"/>
      <c r="N42" s="35"/>
    </row>
    <row r="43" spans="1:14" ht="12.75">
      <c r="A43" s="35"/>
      <c r="B43" s="35"/>
      <c r="C43" s="35"/>
      <c r="D43" s="35"/>
      <c r="E43" s="35"/>
      <c r="F43" s="35"/>
      <c r="G43" s="35"/>
      <c r="H43" s="35"/>
      <c r="I43" s="35"/>
      <c r="J43" s="35"/>
      <c r="K43" s="35"/>
      <c r="L43" s="35"/>
      <c r="M43" s="35"/>
      <c r="N43" s="35"/>
    </row>
    <row r="44" spans="1:14" ht="12.75">
      <c r="A44" s="35"/>
      <c r="B44" s="35"/>
      <c r="C44" s="35"/>
      <c r="D44" s="35"/>
      <c r="E44" s="35"/>
      <c r="F44" s="35"/>
      <c r="G44" s="35"/>
      <c r="H44" s="35"/>
      <c r="I44" s="35"/>
      <c r="J44" s="35"/>
      <c r="K44" s="35"/>
      <c r="L44" s="35"/>
      <c r="M44" s="35"/>
      <c r="N44" s="35"/>
    </row>
    <row r="45" spans="1:14" ht="12.75">
      <c r="A45" s="35"/>
      <c r="B45" s="35"/>
      <c r="C45" s="35"/>
      <c r="D45" s="35"/>
      <c r="E45" s="35"/>
      <c r="F45" s="35"/>
      <c r="G45" s="35"/>
      <c r="H45" s="35"/>
      <c r="I45" s="35"/>
      <c r="J45" s="35"/>
      <c r="K45" s="35"/>
      <c r="L45" s="35"/>
      <c r="M45" s="35"/>
      <c r="N45" s="35"/>
    </row>
    <row r="46" spans="1:14" ht="12.75">
      <c r="A46" s="35"/>
      <c r="B46" s="35"/>
      <c r="C46" s="35"/>
      <c r="D46" s="35"/>
      <c r="E46" s="35"/>
      <c r="F46" s="35"/>
      <c r="G46" s="35"/>
      <c r="H46" s="35"/>
      <c r="I46" s="35"/>
      <c r="J46" s="35"/>
      <c r="K46" s="35"/>
      <c r="L46" s="35"/>
      <c r="M46" s="35"/>
      <c r="N46" s="35"/>
    </row>
    <row r="47" spans="1:14" ht="12.75">
      <c r="A47" s="35"/>
      <c r="B47" s="35"/>
      <c r="C47" s="35"/>
      <c r="D47" s="35"/>
      <c r="E47" s="35"/>
      <c r="F47" s="35"/>
      <c r="G47" s="35"/>
      <c r="H47" s="35"/>
      <c r="I47" s="35"/>
      <c r="J47" s="35"/>
      <c r="K47" s="35"/>
      <c r="L47" s="35"/>
      <c r="M47" s="35"/>
      <c r="N47" s="35"/>
    </row>
    <row r="48" spans="1:14" ht="12.75">
      <c r="A48" s="35"/>
      <c r="B48" s="35"/>
      <c r="C48" s="35"/>
      <c r="D48" s="35"/>
      <c r="E48" s="35"/>
      <c r="F48" s="35"/>
      <c r="G48" s="35"/>
      <c r="H48" s="35"/>
      <c r="I48" s="35"/>
      <c r="J48" s="35"/>
      <c r="K48" s="35"/>
      <c r="L48" s="35"/>
      <c r="M48" s="35"/>
      <c r="N48" s="35"/>
    </row>
    <row r="49" spans="1:14" ht="12.75">
      <c r="A49" s="35"/>
      <c r="B49" s="35"/>
      <c r="C49" s="35"/>
      <c r="D49" s="35"/>
      <c r="E49" s="35"/>
      <c r="F49" s="35"/>
      <c r="G49" s="35"/>
      <c r="H49" s="35"/>
      <c r="I49" s="35"/>
      <c r="J49" s="35"/>
      <c r="K49" s="35"/>
      <c r="L49" s="35"/>
      <c r="M49" s="35"/>
      <c r="N49" s="35"/>
    </row>
    <row r="50" spans="1:14" ht="12.75">
      <c r="A50" s="35"/>
      <c r="B50" s="35"/>
      <c r="C50" s="35"/>
      <c r="D50" s="35"/>
      <c r="E50" s="35"/>
      <c r="F50" s="35"/>
      <c r="G50" s="35"/>
      <c r="H50" s="35"/>
      <c r="I50" s="35"/>
      <c r="J50" s="35"/>
      <c r="K50" s="35"/>
      <c r="L50" s="35"/>
      <c r="M50" s="35"/>
      <c r="N50" s="35"/>
    </row>
    <row r="51" spans="1:14" ht="12.75">
      <c r="A51" s="35"/>
      <c r="B51" s="35"/>
      <c r="C51" s="35"/>
      <c r="D51" s="35"/>
      <c r="E51" s="35"/>
      <c r="F51" s="35"/>
      <c r="G51" s="35"/>
      <c r="H51" s="35"/>
      <c r="I51" s="35"/>
      <c r="J51" s="35"/>
      <c r="K51" s="35"/>
      <c r="L51" s="35"/>
      <c r="M51" s="35"/>
      <c r="N51" s="35"/>
    </row>
    <row r="52" spans="1:14" ht="12.75">
      <c r="A52" s="35"/>
      <c r="B52" s="35"/>
      <c r="C52" s="35"/>
      <c r="D52" s="35"/>
      <c r="E52" s="35"/>
      <c r="F52" s="35"/>
      <c r="G52" s="35"/>
      <c r="H52" s="35"/>
      <c r="I52" s="35"/>
      <c r="J52" s="35"/>
      <c r="K52" s="35"/>
      <c r="L52" s="35"/>
      <c r="M52" s="35"/>
      <c r="N52" s="35"/>
    </row>
    <row r="53" spans="1:14" ht="12.75">
      <c r="A53" s="35"/>
      <c r="B53" s="35"/>
      <c r="C53" s="35"/>
      <c r="D53" s="35"/>
      <c r="E53" s="35"/>
      <c r="F53" s="35"/>
      <c r="G53" s="35"/>
      <c r="H53" s="35"/>
      <c r="I53" s="35"/>
      <c r="J53" s="35"/>
      <c r="K53" s="35"/>
      <c r="L53" s="35"/>
      <c r="M53" s="35"/>
      <c r="N53" s="35"/>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15748031496062992" right="0.15748031496062992" top="0.7480314960629921" bottom="0.3937007874015748" header="0.31496062992125984" footer="0.15748031496062992"/>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D57" sqref="D57"/>
    </sheetView>
  </sheetViews>
  <sheetFormatPr defaultColWidth="11.421875" defaultRowHeight="15"/>
  <cols>
    <col min="1" max="1" width="44.57421875" style="5" customWidth="1"/>
    <col min="2" max="2" width="8.28125" style="14" customWidth="1"/>
    <col min="3" max="3" width="12.00390625" style="5" bestFit="1" customWidth="1"/>
    <col min="4" max="4" width="12.8515625" style="5" customWidth="1"/>
    <col min="5" max="5" width="10.8515625" style="5" bestFit="1" customWidth="1"/>
    <col min="6" max="6" width="10.8515625" style="14"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296" t="s">
        <v>153</v>
      </c>
      <c r="B1" s="296"/>
      <c r="C1" s="296"/>
      <c r="D1" s="296"/>
      <c r="E1" s="296"/>
      <c r="F1" s="296"/>
      <c r="G1" s="296"/>
      <c r="H1" s="296"/>
      <c r="I1" s="296"/>
      <c r="J1" s="296"/>
      <c r="K1" s="296"/>
      <c r="L1" s="296"/>
    </row>
    <row r="2" spans="1:12" ht="12.75">
      <c r="A2" s="296" t="s">
        <v>118</v>
      </c>
      <c r="B2" s="296"/>
      <c r="C2" s="296"/>
      <c r="D2" s="296"/>
      <c r="E2" s="296"/>
      <c r="F2" s="296"/>
      <c r="G2" s="296"/>
      <c r="H2" s="296"/>
      <c r="I2" s="296"/>
      <c r="J2" s="296"/>
      <c r="K2" s="296"/>
      <c r="L2" s="296"/>
    </row>
    <row r="3" spans="1:12" ht="12.75">
      <c r="A3" s="135"/>
      <c r="B3" s="135"/>
      <c r="C3" s="135"/>
      <c r="D3" s="135"/>
      <c r="E3" s="135"/>
      <c r="F3" s="135"/>
      <c r="G3" s="135"/>
      <c r="H3" s="135"/>
      <c r="I3" s="135"/>
      <c r="J3" s="135"/>
      <c r="K3" s="135"/>
      <c r="L3" s="135"/>
    </row>
    <row r="4" spans="1:12" ht="12.75" customHeight="1">
      <c r="A4" s="297" t="s">
        <v>31</v>
      </c>
      <c r="B4" s="297" t="s">
        <v>156</v>
      </c>
      <c r="C4" s="299" t="s">
        <v>130</v>
      </c>
      <c r="D4" s="299"/>
      <c r="E4" s="299"/>
      <c r="F4" s="299"/>
      <c r="G4" s="299" t="s">
        <v>282</v>
      </c>
      <c r="H4" s="300" t="s">
        <v>32</v>
      </c>
      <c r="I4" s="300" t="s">
        <v>32</v>
      </c>
      <c r="J4" s="301" t="s">
        <v>98</v>
      </c>
      <c r="K4" s="301"/>
      <c r="L4" s="301"/>
    </row>
    <row r="5" spans="1:12" ht="24">
      <c r="A5" s="298" t="s">
        <v>32</v>
      </c>
      <c r="B5" s="302"/>
      <c r="C5" s="143">
        <v>2009</v>
      </c>
      <c r="D5" s="144">
        <v>2010</v>
      </c>
      <c r="E5" s="144">
        <v>2011</v>
      </c>
      <c r="F5" s="144" t="s">
        <v>154</v>
      </c>
      <c r="G5" s="143">
        <v>2009</v>
      </c>
      <c r="H5" s="144">
        <v>2010</v>
      </c>
      <c r="I5" s="144">
        <v>2011</v>
      </c>
      <c r="J5" s="144">
        <v>2009</v>
      </c>
      <c r="K5" s="144">
        <v>2010</v>
      </c>
      <c r="L5" s="144">
        <v>2011</v>
      </c>
    </row>
    <row r="6" spans="1:12" ht="13.5" thickBot="1">
      <c r="A6" s="294" t="s">
        <v>33</v>
      </c>
      <c r="B6" s="294"/>
      <c r="C6" s="294"/>
      <c r="D6" s="294"/>
      <c r="E6" s="294"/>
      <c r="F6" s="294"/>
      <c r="G6" s="294"/>
      <c r="H6" s="294"/>
      <c r="I6" s="294"/>
      <c r="J6" s="294"/>
      <c r="K6" s="294"/>
      <c r="L6" s="294"/>
    </row>
    <row r="7" spans="1:12" ht="12.75" customHeight="1" thickBot="1">
      <c r="A7" s="157" t="s">
        <v>157</v>
      </c>
      <c r="B7" s="157">
        <v>8061010</v>
      </c>
      <c r="C7" s="208">
        <v>231492.7</v>
      </c>
      <c r="D7" s="209">
        <v>194326.4</v>
      </c>
      <c r="E7" s="209">
        <v>198585.5</v>
      </c>
      <c r="F7" s="159">
        <f>SUM(E7-D7)/D7*100</f>
        <v>2.191724850560709</v>
      </c>
      <c r="G7" s="208">
        <v>289234.8</v>
      </c>
      <c r="H7" s="209">
        <v>326540.7</v>
      </c>
      <c r="I7" s="209">
        <v>318980.5</v>
      </c>
      <c r="J7" s="158">
        <f aca="true" t="shared" si="0" ref="J7:J16">SUM(G7/C7)</f>
        <v>1.249433783441119</v>
      </c>
      <c r="K7" s="158">
        <f aca="true" t="shared" si="1" ref="K7:K16">SUM(H7/D7)</f>
        <v>1.6803723014474616</v>
      </c>
      <c r="L7" s="162" t="s">
        <v>17</v>
      </c>
    </row>
    <row r="8" spans="1:12" ht="13.5" thickBot="1">
      <c r="A8" s="157" t="s">
        <v>158</v>
      </c>
      <c r="B8" s="157">
        <v>8061030</v>
      </c>
      <c r="C8" s="208">
        <v>189572.6</v>
      </c>
      <c r="D8" s="209">
        <v>194860</v>
      </c>
      <c r="E8" s="209">
        <v>217850.1</v>
      </c>
      <c r="F8" s="159">
        <f aca="true" t="shared" si="2" ref="F8:F15">SUM(E8-D8)/D8*100</f>
        <v>11.798265421328136</v>
      </c>
      <c r="G8" s="208">
        <v>252796.7</v>
      </c>
      <c r="H8" s="209">
        <v>296099.1</v>
      </c>
      <c r="I8" s="209">
        <v>329579.3</v>
      </c>
      <c r="J8" s="158">
        <f t="shared" si="0"/>
        <v>1.3335086399616822</v>
      </c>
      <c r="K8" s="158">
        <f t="shared" si="1"/>
        <v>1.519547880529611</v>
      </c>
      <c r="L8" s="158"/>
    </row>
    <row r="9" spans="1:12" ht="12.75" customHeight="1" thickBot="1">
      <c r="A9" s="157" t="s">
        <v>378</v>
      </c>
      <c r="B9" s="157">
        <v>8061050</v>
      </c>
      <c r="C9" s="208">
        <v>150797.6</v>
      </c>
      <c r="D9" s="209">
        <v>165100.6</v>
      </c>
      <c r="E9" s="209">
        <v>163486.2</v>
      </c>
      <c r="F9" s="159">
        <f t="shared" si="2"/>
        <v>-0.977828063616967</v>
      </c>
      <c r="G9" s="208">
        <v>202415.1</v>
      </c>
      <c r="H9" s="209">
        <v>251859.4</v>
      </c>
      <c r="I9" s="209">
        <v>247257</v>
      </c>
      <c r="J9" s="158">
        <f t="shared" si="0"/>
        <v>1.3422965617489933</v>
      </c>
      <c r="K9" s="158">
        <f t="shared" si="1"/>
        <v>1.5254905191138008</v>
      </c>
      <c r="L9" s="158"/>
    </row>
    <row r="10" spans="1:12" ht="13.5" thickBot="1">
      <c r="A10" s="157" t="s">
        <v>159</v>
      </c>
      <c r="B10" s="157">
        <v>8061020</v>
      </c>
      <c r="C10" s="208">
        <v>123724.5</v>
      </c>
      <c r="D10" s="209">
        <v>99796.9</v>
      </c>
      <c r="E10" s="209">
        <v>129813.3</v>
      </c>
      <c r="F10" s="159">
        <f t="shared" si="2"/>
        <v>30.077487376862415</v>
      </c>
      <c r="G10" s="208">
        <v>201754.8</v>
      </c>
      <c r="H10" s="209">
        <v>192028.3</v>
      </c>
      <c r="I10" s="209">
        <v>186050.6</v>
      </c>
      <c r="J10" s="158">
        <f t="shared" si="0"/>
        <v>1.6306778366451269</v>
      </c>
      <c r="K10" s="158">
        <f t="shared" si="1"/>
        <v>1.9241910319859634</v>
      </c>
      <c r="L10" s="158"/>
    </row>
    <row r="11" spans="1:12" ht="13.5" thickBot="1">
      <c r="A11" s="157" t="s">
        <v>160</v>
      </c>
      <c r="B11" s="157">
        <v>8061090</v>
      </c>
      <c r="C11" s="208">
        <v>77372</v>
      </c>
      <c r="D11" s="209">
        <v>65475.9</v>
      </c>
      <c r="E11" s="209">
        <v>70031.5</v>
      </c>
      <c r="F11" s="159">
        <f t="shared" si="2"/>
        <v>6.957674503137794</v>
      </c>
      <c r="G11" s="208">
        <v>116853.9</v>
      </c>
      <c r="H11" s="209">
        <v>124203.8</v>
      </c>
      <c r="I11" s="209">
        <v>116499.5</v>
      </c>
      <c r="J11" s="158">
        <f t="shared" si="0"/>
        <v>1.5102866670113217</v>
      </c>
      <c r="K11" s="158">
        <f t="shared" si="1"/>
        <v>1.8969391791483583</v>
      </c>
      <c r="L11" s="158"/>
    </row>
    <row r="12" spans="1:12" ht="13.5" thickBot="1">
      <c r="A12" s="157" t="s">
        <v>379</v>
      </c>
      <c r="B12" s="157">
        <v>8061070</v>
      </c>
      <c r="C12" s="208">
        <v>59489</v>
      </c>
      <c r="D12" s="209">
        <v>47723.5</v>
      </c>
      <c r="E12" s="209">
        <v>59388.8</v>
      </c>
      <c r="F12" s="159">
        <f t="shared" si="2"/>
        <v>24.443513153896934</v>
      </c>
      <c r="G12" s="208">
        <v>87835.7</v>
      </c>
      <c r="H12" s="209">
        <v>90736.8</v>
      </c>
      <c r="I12" s="209">
        <v>90109.2</v>
      </c>
      <c r="J12" s="158">
        <f t="shared" si="0"/>
        <v>1.4765032190825194</v>
      </c>
      <c r="K12" s="158">
        <f t="shared" si="1"/>
        <v>1.9013022934193846</v>
      </c>
      <c r="L12" s="158"/>
    </row>
    <row r="13" spans="1:12" ht="13.5" thickBot="1">
      <c r="A13" s="157" t="s">
        <v>380</v>
      </c>
      <c r="B13" s="157">
        <v>8061060</v>
      </c>
      <c r="C13" s="208">
        <v>9913.9</v>
      </c>
      <c r="D13" s="209">
        <v>8876.6</v>
      </c>
      <c r="E13" s="209">
        <v>9567.9</v>
      </c>
      <c r="F13" s="159">
        <f t="shared" si="2"/>
        <v>7.787891760358686</v>
      </c>
      <c r="G13" s="208">
        <v>14249.1</v>
      </c>
      <c r="H13" s="209">
        <v>18277.5</v>
      </c>
      <c r="I13" s="209">
        <v>14401.6</v>
      </c>
      <c r="J13" s="158">
        <f t="shared" si="0"/>
        <v>1.437285024057132</v>
      </c>
      <c r="K13" s="158">
        <f t="shared" si="1"/>
        <v>2.0590654079264583</v>
      </c>
      <c r="L13" s="158"/>
    </row>
    <row r="14" spans="1:12" ht="13.5" thickBot="1">
      <c r="A14" s="157" t="s">
        <v>381</v>
      </c>
      <c r="B14" s="157">
        <v>8061080</v>
      </c>
      <c r="C14" s="208">
        <v>4303.3</v>
      </c>
      <c r="D14" s="209">
        <v>2305.6</v>
      </c>
      <c r="E14" s="209">
        <v>2518.2</v>
      </c>
      <c r="F14" s="159">
        <f t="shared" si="2"/>
        <v>9.22102706453851</v>
      </c>
      <c r="G14" s="208">
        <v>4844.3</v>
      </c>
      <c r="H14" s="209">
        <v>3316.6</v>
      </c>
      <c r="I14" s="209">
        <v>3254.8</v>
      </c>
      <c r="J14" s="158">
        <f t="shared" si="0"/>
        <v>1.1257174726372783</v>
      </c>
      <c r="K14" s="158">
        <f t="shared" si="1"/>
        <v>1.438497571131159</v>
      </c>
      <c r="L14" s="158"/>
    </row>
    <row r="15" spans="1:12" ht="13.5" thickBot="1">
      <c r="A15" s="157" t="s">
        <v>161</v>
      </c>
      <c r="B15" s="157">
        <v>8061040</v>
      </c>
      <c r="C15" s="208">
        <v>3739.7</v>
      </c>
      <c r="D15" s="209">
        <v>2619.7</v>
      </c>
      <c r="E15" s="209">
        <v>2300</v>
      </c>
      <c r="F15" s="159">
        <f t="shared" si="2"/>
        <v>-12.203687445127297</v>
      </c>
      <c r="G15" s="208">
        <v>4554.7</v>
      </c>
      <c r="H15" s="209">
        <v>3912.3</v>
      </c>
      <c r="I15" s="209">
        <v>3489.7</v>
      </c>
      <c r="J15" s="158">
        <f t="shared" si="0"/>
        <v>1.217931919672701</v>
      </c>
      <c r="K15" s="158">
        <f t="shared" si="1"/>
        <v>1.4934152765583848</v>
      </c>
      <c r="L15" s="158"/>
    </row>
    <row r="16" spans="1:12" ht="12.75">
      <c r="A16" s="291" t="s">
        <v>34</v>
      </c>
      <c r="B16" s="291"/>
      <c r="C16" s="160">
        <f aca="true" t="shared" si="3" ref="C16:I16">SUM(C7:C15)</f>
        <v>850405.3</v>
      </c>
      <c r="D16" s="160">
        <f t="shared" si="3"/>
        <v>781085.2</v>
      </c>
      <c r="E16" s="160">
        <f t="shared" si="3"/>
        <v>853541.5000000001</v>
      </c>
      <c r="F16" s="185">
        <f>SUM(E16-D16)/D16*100</f>
        <v>9.276363193157438</v>
      </c>
      <c r="G16" s="160">
        <f t="shared" si="3"/>
        <v>1174539.0999999999</v>
      </c>
      <c r="H16" s="160">
        <f t="shared" si="3"/>
        <v>1306974.5000000002</v>
      </c>
      <c r="I16" s="160">
        <f t="shared" si="3"/>
        <v>1309622.2000000002</v>
      </c>
      <c r="J16" s="161">
        <f t="shared" si="0"/>
        <v>1.381152140044282</v>
      </c>
      <c r="K16" s="161">
        <f t="shared" si="1"/>
        <v>1.673280328445604</v>
      </c>
      <c r="L16" s="161"/>
    </row>
    <row r="17" spans="1:12" ht="10.5" customHeight="1" thickBot="1">
      <c r="A17" s="293" t="s">
        <v>35</v>
      </c>
      <c r="B17" s="293"/>
      <c r="C17" s="293"/>
      <c r="D17" s="293"/>
      <c r="E17" s="293"/>
      <c r="F17" s="293"/>
      <c r="G17" s="293"/>
      <c r="H17" s="293"/>
      <c r="I17" s="293"/>
      <c r="J17" s="293"/>
      <c r="K17" s="293"/>
      <c r="L17" s="293"/>
    </row>
    <row r="18" spans="1:12" ht="13.5" thickBot="1">
      <c r="A18" s="92" t="s">
        <v>162</v>
      </c>
      <c r="B18" s="92">
        <v>8081020</v>
      </c>
      <c r="C18" s="208">
        <v>282940.9</v>
      </c>
      <c r="D18" s="209">
        <v>351225.3</v>
      </c>
      <c r="E18" s="209">
        <v>367318.7</v>
      </c>
      <c r="F18" s="182">
        <f>SUM(E18-D18)/D18*100</f>
        <v>4.582073102364785</v>
      </c>
      <c r="G18" s="208">
        <v>200077.9</v>
      </c>
      <c r="H18" s="209">
        <v>264993.4</v>
      </c>
      <c r="I18" s="209">
        <v>289339.9</v>
      </c>
      <c r="J18" s="162">
        <f aca="true" t="shared" si="4" ref="J18:J26">SUM(G18/C18)</f>
        <v>0.7071367200712233</v>
      </c>
      <c r="K18" s="162">
        <f aca="true" t="shared" si="5" ref="K18:K26">SUM(H18/D18)</f>
        <v>0.7544826639766555</v>
      </c>
      <c r="L18" s="162" t="s">
        <v>17</v>
      </c>
    </row>
    <row r="19" spans="1:12" ht="13.5" thickBot="1">
      <c r="A19" s="92" t="s">
        <v>163</v>
      </c>
      <c r="B19" s="92">
        <v>8081060</v>
      </c>
      <c r="C19" s="208">
        <v>117300.2</v>
      </c>
      <c r="D19" s="209">
        <v>123478.2</v>
      </c>
      <c r="E19" s="209">
        <v>105990.1</v>
      </c>
      <c r="F19" s="182">
        <f aca="true" t="shared" si="6" ref="F19:F25">SUM(E19-D19)/D19*100</f>
        <v>-14.162904869037604</v>
      </c>
      <c r="G19" s="208">
        <v>76042</v>
      </c>
      <c r="H19" s="209">
        <v>86497.4</v>
      </c>
      <c r="I19" s="209">
        <v>76633.7</v>
      </c>
      <c r="J19" s="162">
        <f t="shared" si="4"/>
        <v>0.648268289397631</v>
      </c>
      <c r="K19" s="162">
        <f t="shared" si="5"/>
        <v>0.7005074579966342</v>
      </c>
      <c r="L19" s="162"/>
    </row>
    <row r="20" spans="1:12" ht="13.5" thickBot="1">
      <c r="A20" s="92" t="s">
        <v>208</v>
      </c>
      <c r="B20" s="92">
        <v>8081010</v>
      </c>
      <c r="C20" s="208">
        <v>81354.6</v>
      </c>
      <c r="D20" s="209">
        <v>110531.9</v>
      </c>
      <c r="E20" s="209">
        <v>99891.1</v>
      </c>
      <c r="F20" s="182">
        <f t="shared" si="6"/>
        <v>-9.626904088322004</v>
      </c>
      <c r="G20" s="208">
        <v>61495.2</v>
      </c>
      <c r="H20" s="209">
        <v>73271.1</v>
      </c>
      <c r="I20" s="209">
        <v>71401.5</v>
      </c>
      <c r="J20" s="162">
        <f t="shared" si="4"/>
        <v>0.7558908777131225</v>
      </c>
      <c r="K20" s="162">
        <f t="shared" si="5"/>
        <v>0.6628955079936201</v>
      </c>
      <c r="L20" s="162"/>
    </row>
    <row r="21" spans="1:12" ht="13.5" thickBot="1">
      <c r="A21" s="92" t="s">
        <v>164</v>
      </c>
      <c r="B21" s="92">
        <v>8081090</v>
      </c>
      <c r="C21" s="208">
        <v>85025.3</v>
      </c>
      <c r="D21" s="209">
        <v>103861.9</v>
      </c>
      <c r="E21" s="209">
        <v>107745.6</v>
      </c>
      <c r="F21" s="182">
        <f t="shared" si="6"/>
        <v>3.739292271757027</v>
      </c>
      <c r="G21" s="208">
        <v>63374.1</v>
      </c>
      <c r="H21" s="209">
        <v>76101</v>
      </c>
      <c r="I21" s="209">
        <v>93673.6</v>
      </c>
      <c r="J21" s="162">
        <f t="shared" si="4"/>
        <v>0.7453557940989328</v>
      </c>
      <c r="K21" s="162">
        <f t="shared" si="5"/>
        <v>0.7327133433915614</v>
      </c>
      <c r="L21" s="162"/>
    </row>
    <row r="22" spans="1:12" ht="12.75" customHeight="1" thickBot="1">
      <c r="A22" s="92" t="s">
        <v>382</v>
      </c>
      <c r="B22" s="92">
        <v>8081070</v>
      </c>
      <c r="C22" s="208">
        <v>25365.3</v>
      </c>
      <c r="D22" s="209">
        <v>38275.8</v>
      </c>
      <c r="E22" s="209">
        <v>34826.7</v>
      </c>
      <c r="F22" s="182">
        <f t="shared" si="6"/>
        <v>-9.011176774881271</v>
      </c>
      <c r="G22" s="208">
        <v>16107.9</v>
      </c>
      <c r="H22" s="209">
        <v>24295.7</v>
      </c>
      <c r="I22" s="209">
        <v>24052.2</v>
      </c>
      <c r="J22" s="162">
        <f t="shared" si="4"/>
        <v>0.6350368416695249</v>
      </c>
      <c r="K22" s="162">
        <f t="shared" si="5"/>
        <v>0.6347535518526066</v>
      </c>
      <c r="L22" s="162"/>
    </row>
    <row r="23" spans="1:12" ht="13.5" thickBot="1">
      <c r="A23" s="92" t="s">
        <v>165</v>
      </c>
      <c r="B23" s="92">
        <v>8081030</v>
      </c>
      <c r="C23" s="208">
        <v>13764.9</v>
      </c>
      <c r="D23" s="209">
        <v>10850.1</v>
      </c>
      <c r="E23" s="209">
        <v>7230.8</v>
      </c>
      <c r="F23" s="182">
        <f t="shared" si="6"/>
        <v>-33.35729624611755</v>
      </c>
      <c r="G23" s="208">
        <v>10056.6</v>
      </c>
      <c r="H23" s="209">
        <v>7346.6</v>
      </c>
      <c r="I23" s="209">
        <v>5453.8</v>
      </c>
      <c r="J23" s="162">
        <f t="shared" si="4"/>
        <v>0.7305973890111807</v>
      </c>
      <c r="K23" s="162">
        <f t="shared" si="5"/>
        <v>0.6770997502327167</v>
      </c>
      <c r="L23" s="162"/>
    </row>
    <row r="24" spans="1:12" ht="13.5" thickBot="1">
      <c r="A24" s="92" t="s">
        <v>166</v>
      </c>
      <c r="B24" s="92">
        <v>8081050</v>
      </c>
      <c r="C24" s="208">
        <v>25050.2</v>
      </c>
      <c r="D24" s="209">
        <v>23227.9</v>
      </c>
      <c r="E24" s="209">
        <v>14612</v>
      </c>
      <c r="F24" s="182">
        <f t="shared" si="6"/>
        <v>-37.092892598986566</v>
      </c>
      <c r="G24" s="208">
        <v>15770</v>
      </c>
      <c r="H24" s="209">
        <v>16697.5</v>
      </c>
      <c r="I24" s="209">
        <v>12475.7</v>
      </c>
      <c r="J24" s="162">
        <f t="shared" si="4"/>
        <v>0.6295358919290065</v>
      </c>
      <c r="K24" s="162">
        <f t="shared" si="5"/>
        <v>0.7188553420670831</v>
      </c>
      <c r="L24" s="162"/>
    </row>
    <row r="25" spans="1:12" ht="13.5" thickBot="1">
      <c r="A25" s="92" t="s">
        <v>167</v>
      </c>
      <c r="B25" s="92">
        <v>8081040</v>
      </c>
      <c r="C25" s="208">
        <v>47698.1</v>
      </c>
      <c r="D25" s="209">
        <v>75698</v>
      </c>
      <c r="E25" s="209">
        <v>63218.5</v>
      </c>
      <c r="F25" s="182">
        <f t="shared" si="6"/>
        <v>-16.48590451531084</v>
      </c>
      <c r="G25" s="208">
        <v>43664.7</v>
      </c>
      <c r="H25" s="209">
        <v>75728.3</v>
      </c>
      <c r="I25" s="209">
        <v>66202.5</v>
      </c>
      <c r="J25" s="162">
        <f t="shared" si="4"/>
        <v>0.9154389797497174</v>
      </c>
      <c r="K25" s="162">
        <f t="shared" si="5"/>
        <v>1.0004002747760838</v>
      </c>
      <c r="L25" s="162"/>
    </row>
    <row r="26" spans="1:12" ht="12.75">
      <c r="A26" s="292" t="s">
        <v>34</v>
      </c>
      <c r="B26" s="292"/>
      <c r="C26" s="163">
        <f aca="true" t="shared" si="7" ref="C26:I26">SUM(C18:C25)</f>
        <v>678499.5000000001</v>
      </c>
      <c r="D26" s="163">
        <f t="shared" si="7"/>
        <v>837149.1000000001</v>
      </c>
      <c r="E26" s="163">
        <f t="shared" si="7"/>
        <v>800833.5</v>
      </c>
      <c r="F26" s="164">
        <f>SUM(E26-D26)/D26*100</f>
        <v>-4.338008605635494</v>
      </c>
      <c r="G26" s="163">
        <f t="shared" si="7"/>
        <v>486588.4</v>
      </c>
      <c r="H26" s="163">
        <f t="shared" si="7"/>
        <v>624931</v>
      </c>
      <c r="I26" s="163">
        <f t="shared" si="7"/>
        <v>639232.9</v>
      </c>
      <c r="J26" s="165">
        <f t="shared" si="4"/>
        <v>0.7171536603932648</v>
      </c>
      <c r="K26" s="165">
        <f t="shared" si="5"/>
        <v>0.7464990406129565</v>
      </c>
      <c r="L26" s="165"/>
    </row>
    <row r="27" spans="1:12" ht="13.5" thickBot="1">
      <c r="A27" s="295" t="s">
        <v>36</v>
      </c>
      <c r="B27" s="295"/>
      <c r="C27" s="295"/>
      <c r="D27" s="295"/>
      <c r="E27" s="295"/>
      <c r="F27" s="295"/>
      <c r="G27" s="295"/>
      <c r="H27" s="295"/>
      <c r="I27" s="295"/>
      <c r="J27" s="295"/>
      <c r="K27" s="295"/>
      <c r="L27" s="295"/>
    </row>
    <row r="28" spans="1:12" ht="13.5" thickBot="1">
      <c r="A28" s="92" t="s">
        <v>168</v>
      </c>
      <c r="B28" s="92">
        <v>8082011</v>
      </c>
      <c r="C28" s="208">
        <v>68112.7</v>
      </c>
      <c r="D28" s="209">
        <v>57406.9</v>
      </c>
      <c r="E28" s="209">
        <v>60845.6</v>
      </c>
      <c r="F28" s="180">
        <f aca="true" t="shared" si="8" ref="F28:F36">SUM(E28-D28)/D28*100</f>
        <v>5.990046492668995</v>
      </c>
      <c r="G28" s="208">
        <v>51153.8</v>
      </c>
      <c r="H28" s="209">
        <v>44109.4</v>
      </c>
      <c r="I28" s="209">
        <v>51855.9</v>
      </c>
      <c r="J28" s="162">
        <f aca="true" t="shared" si="9" ref="J28:J36">SUM(G28/C28)</f>
        <v>0.7510170643653827</v>
      </c>
      <c r="K28" s="162">
        <f aca="true" t="shared" si="10" ref="K28:K36">SUM(H28/D28)</f>
        <v>0.7683640816696251</v>
      </c>
      <c r="L28" s="162" t="s">
        <v>17</v>
      </c>
    </row>
    <row r="29" spans="1:12" ht="13.5" thickBot="1">
      <c r="A29" s="92" t="s">
        <v>383</v>
      </c>
      <c r="B29" s="92">
        <v>8082014</v>
      </c>
      <c r="C29" s="208">
        <v>17257.7</v>
      </c>
      <c r="D29" s="209">
        <v>17012.3</v>
      </c>
      <c r="E29" s="209">
        <v>21694.4</v>
      </c>
      <c r="F29" s="180">
        <f t="shared" si="8"/>
        <v>27.52185183661235</v>
      </c>
      <c r="G29" s="208">
        <v>22119.2</v>
      </c>
      <c r="H29" s="209">
        <v>20697.8</v>
      </c>
      <c r="I29" s="209">
        <v>25985.8</v>
      </c>
      <c r="J29" s="162">
        <f t="shared" si="9"/>
        <v>1.2817003424558313</v>
      </c>
      <c r="K29" s="162">
        <f t="shared" si="10"/>
        <v>1.2166373741351846</v>
      </c>
      <c r="L29" s="162"/>
    </row>
    <row r="30" spans="1:12" ht="13.5" thickBot="1">
      <c r="A30" s="92" t="s">
        <v>169</v>
      </c>
      <c r="B30" s="92">
        <v>8082019</v>
      </c>
      <c r="C30" s="208">
        <v>10572.6</v>
      </c>
      <c r="D30" s="209">
        <v>12827.8</v>
      </c>
      <c r="E30" s="209">
        <v>14987.1</v>
      </c>
      <c r="F30" s="180">
        <f t="shared" si="8"/>
        <v>16.83297213863641</v>
      </c>
      <c r="G30" s="208">
        <v>10949.8</v>
      </c>
      <c r="H30" s="209">
        <v>14350</v>
      </c>
      <c r="I30" s="209">
        <v>16864.6</v>
      </c>
      <c r="J30" s="162">
        <f t="shared" si="9"/>
        <v>1.0356771276696366</v>
      </c>
      <c r="K30" s="162">
        <f t="shared" si="10"/>
        <v>1.1186641512964033</v>
      </c>
      <c r="L30" s="162"/>
    </row>
    <row r="31" spans="1:12" ht="13.5" thickBot="1">
      <c r="A31" s="92" t="s">
        <v>384</v>
      </c>
      <c r="B31" s="92">
        <v>8082017</v>
      </c>
      <c r="C31" s="208">
        <v>7060.6</v>
      </c>
      <c r="D31" s="209">
        <v>7642.3</v>
      </c>
      <c r="E31" s="209">
        <v>9606.3</v>
      </c>
      <c r="F31" s="180">
        <f t="shared" si="8"/>
        <v>25.699069651806383</v>
      </c>
      <c r="G31" s="208">
        <v>9055.8</v>
      </c>
      <c r="H31" s="209">
        <v>9937.8</v>
      </c>
      <c r="I31" s="209">
        <v>10994.2</v>
      </c>
      <c r="J31" s="162">
        <f t="shared" si="9"/>
        <v>1.2825822168087697</v>
      </c>
      <c r="K31" s="162">
        <f t="shared" si="10"/>
        <v>1.3003676903549977</v>
      </c>
      <c r="L31" s="162"/>
    </row>
    <row r="32" spans="1:12" ht="13.5" thickBot="1">
      <c r="A32" s="92" t="s">
        <v>385</v>
      </c>
      <c r="B32" s="92">
        <v>8082015</v>
      </c>
      <c r="C32" s="208">
        <v>6706</v>
      </c>
      <c r="D32" s="209">
        <v>6693</v>
      </c>
      <c r="E32" s="209">
        <v>6785.5</v>
      </c>
      <c r="F32" s="180">
        <f t="shared" si="8"/>
        <v>1.3820409382937398</v>
      </c>
      <c r="G32" s="208">
        <v>4685.3</v>
      </c>
      <c r="H32" s="209">
        <v>5384</v>
      </c>
      <c r="I32" s="209">
        <v>4171.3</v>
      </c>
      <c r="J32" s="162">
        <f t="shared" si="9"/>
        <v>0.6986728303012228</v>
      </c>
      <c r="K32" s="162">
        <f t="shared" si="10"/>
        <v>0.80442253100254</v>
      </c>
      <c r="L32" s="162"/>
    </row>
    <row r="33" spans="1:12" ht="13.5" thickBot="1">
      <c r="A33" s="92" t="s">
        <v>386</v>
      </c>
      <c r="B33" s="92">
        <v>8082016</v>
      </c>
      <c r="C33" s="208">
        <v>12709.1</v>
      </c>
      <c r="D33" s="209">
        <v>8555.5</v>
      </c>
      <c r="E33" s="209">
        <v>14112</v>
      </c>
      <c r="F33" s="180">
        <f t="shared" si="8"/>
        <v>64.94652562678979</v>
      </c>
      <c r="G33" s="208">
        <v>9324.1</v>
      </c>
      <c r="H33" s="209">
        <v>7170.8</v>
      </c>
      <c r="I33" s="209">
        <v>9791.7</v>
      </c>
      <c r="J33" s="162">
        <f t="shared" si="9"/>
        <v>0.7336554122636536</v>
      </c>
      <c r="K33" s="162">
        <f t="shared" si="10"/>
        <v>0.8381508970837473</v>
      </c>
      <c r="L33" s="162"/>
    </row>
    <row r="34" spans="1:12" ht="13.5" thickBot="1">
      <c r="A34" s="92" t="s">
        <v>387</v>
      </c>
      <c r="B34" s="92">
        <v>8082018</v>
      </c>
      <c r="C34" s="208">
        <v>3983.3</v>
      </c>
      <c r="D34" s="209">
        <v>3912.3</v>
      </c>
      <c r="E34" s="209">
        <v>2833.9</v>
      </c>
      <c r="F34" s="180">
        <f t="shared" si="8"/>
        <v>-27.564348337295197</v>
      </c>
      <c r="G34" s="208">
        <v>2926.3</v>
      </c>
      <c r="H34" s="209">
        <v>2753.8</v>
      </c>
      <c r="I34" s="209">
        <v>2158.5</v>
      </c>
      <c r="J34" s="162">
        <f t="shared" si="9"/>
        <v>0.7346421308964929</v>
      </c>
      <c r="K34" s="162">
        <f t="shared" si="10"/>
        <v>0.7038826265879407</v>
      </c>
      <c r="L34" s="162"/>
    </row>
    <row r="35" spans="1:12" ht="13.5" thickBot="1">
      <c r="A35" s="92" t="s">
        <v>170</v>
      </c>
      <c r="B35" s="92">
        <v>8082013</v>
      </c>
      <c r="C35" s="208">
        <v>3168</v>
      </c>
      <c r="D35" s="209">
        <v>2231.3</v>
      </c>
      <c r="E35" s="209">
        <v>2686.2</v>
      </c>
      <c r="F35" s="180">
        <f t="shared" si="8"/>
        <v>20.387218213597436</v>
      </c>
      <c r="G35" s="208">
        <v>3683.7</v>
      </c>
      <c r="H35" s="209">
        <v>2545.4</v>
      </c>
      <c r="I35" s="209">
        <v>2609.8</v>
      </c>
      <c r="J35" s="162">
        <f t="shared" si="9"/>
        <v>1.162784090909091</v>
      </c>
      <c r="K35" s="162">
        <f t="shared" si="10"/>
        <v>1.140769954734908</v>
      </c>
      <c r="L35" s="162"/>
    </row>
    <row r="36" spans="1:12" ht="12.75">
      <c r="A36" s="292" t="s">
        <v>34</v>
      </c>
      <c r="B36" s="292"/>
      <c r="C36" s="166">
        <f aca="true" t="shared" si="11" ref="C36:I36">SUM(C28:C35)</f>
        <v>129570.00000000001</v>
      </c>
      <c r="D36" s="166">
        <f t="shared" si="11"/>
        <v>116281.40000000001</v>
      </c>
      <c r="E36" s="166">
        <f t="shared" si="11"/>
        <v>133551</v>
      </c>
      <c r="F36" s="184">
        <f t="shared" si="8"/>
        <v>14.85155837477016</v>
      </c>
      <c r="G36" s="166">
        <f t="shared" si="11"/>
        <v>113898.00000000001</v>
      </c>
      <c r="H36" s="166">
        <f t="shared" si="11"/>
        <v>106949</v>
      </c>
      <c r="I36" s="166">
        <f t="shared" si="11"/>
        <v>124431.79999999999</v>
      </c>
      <c r="J36" s="165">
        <f t="shared" si="9"/>
        <v>0.8790460754804353</v>
      </c>
      <c r="K36" s="165">
        <f t="shared" si="10"/>
        <v>0.9197429683509142</v>
      </c>
      <c r="L36" s="165"/>
    </row>
    <row r="37" spans="1:12" ht="12.75">
      <c r="A37" s="145" t="s">
        <v>148</v>
      </c>
      <c r="B37" s="145"/>
      <c r="C37" s="145"/>
      <c r="D37" s="145"/>
      <c r="E37" s="145"/>
      <c r="F37" s="145"/>
      <c r="G37" s="145"/>
      <c r="H37" s="145"/>
      <c r="I37" s="145"/>
      <c r="J37" s="167"/>
      <c r="K37" s="167"/>
      <c r="L37" s="167"/>
    </row>
    <row r="38" spans="1:14" s="14" customFormat="1" ht="15">
      <c r="A38" s="145" t="s">
        <v>150</v>
      </c>
      <c r="B38" s="145"/>
      <c r="C38" s="145"/>
      <c r="D38" s="145"/>
      <c r="E38" s="145"/>
      <c r="F38" s="145"/>
      <c r="G38" s="145"/>
      <c r="H38" s="145"/>
      <c r="I38" s="145"/>
      <c r="J38" s="135"/>
      <c r="K38" s="135"/>
      <c r="L38" s="183"/>
      <c r="M38" s="183"/>
      <c r="N38" s="183"/>
    </row>
    <row r="39" spans="1:12" ht="12.75">
      <c r="A39" s="146" t="s">
        <v>388</v>
      </c>
      <c r="B39" s="146"/>
      <c r="C39" s="146"/>
      <c r="D39" s="146"/>
      <c r="E39" s="146"/>
      <c r="F39" s="146"/>
      <c r="G39" s="146"/>
      <c r="H39" s="146"/>
      <c r="I39" s="146"/>
      <c r="J39" s="146"/>
      <c r="K39" s="146"/>
      <c r="L39" s="147"/>
    </row>
    <row r="40" spans="1:12" ht="12.75">
      <c r="A40" s="135"/>
      <c r="B40" s="135"/>
      <c r="C40" s="135"/>
      <c r="D40" s="135"/>
      <c r="E40" s="135"/>
      <c r="F40" s="135"/>
      <c r="G40" s="135"/>
      <c r="H40" s="135"/>
      <c r="I40" s="135"/>
      <c r="J40" s="135"/>
      <c r="K40" s="135"/>
      <c r="L40" s="135"/>
    </row>
    <row r="41" spans="1:12" ht="12.75">
      <c r="A41" s="135"/>
      <c r="B41" s="135"/>
      <c r="C41" s="135"/>
      <c r="D41" s="135"/>
      <c r="E41" s="135"/>
      <c r="F41" s="135"/>
      <c r="G41" s="135"/>
      <c r="H41" s="135"/>
      <c r="I41" s="135"/>
      <c r="J41" s="135"/>
      <c r="K41" s="135"/>
      <c r="L41" s="135"/>
    </row>
    <row r="42" spans="1:12" ht="12.75">
      <c r="A42" s="135"/>
      <c r="B42" s="135"/>
      <c r="C42" s="135"/>
      <c r="D42" s="135"/>
      <c r="E42" s="135"/>
      <c r="F42" s="135"/>
      <c r="G42" s="135"/>
      <c r="H42" s="135"/>
      <c r="I42" s="135"/>
      <c r="J42" s="135"/>
      <c r="K42" s="135"/>
      <c r="L42" s="135"/>
    </row>
    <row r="43" spans="1:12" ht="12.75">
      <c r="A43" s="135"/>
      <c r="B43" s="135"/>
      <c r="C43" s="135"/>
      <c r="D43" s="135"/>
      <c r="E43" s="135"/>
      <c r="F43" s="135"/>
      <c r="G43" s="135"/>
      <c r="H43" s="135"/>
      <c r="I43" s="135"/>
      <c r="J43" s="135"/>
      <c r="K43" s="135"/>
      <c r="L43" s="135"/>
    </row>
    <row r="44" spans="1:12" ht="12.75">
      <c r="A44" s="135"/>
      <c r="B44" s="135"/>
      <c r="C44" s="135"/>
      <c r="D44" s="135"/>
      <c r="E44" s="135"/>
      <c r="F44" s="135"/>
      <c r="G44" s="135"/>
      <c r="H44" s="135"/>
      <c r="I44" s="135"/>
      <c r="J44" s="135"/>
      <c r="K44" s="135"/>
      <c r="L44" s="135"/>
    </row>
    <row r="45" spans="1:12" ht="12.75">
      <c r="A45" s="135"/>
      <c r="B45" s="135"/>
      <c r="C45" s="135"/>
      <c r="D45" s="135"/>
      <c r="E45" s="135"/>
      <c r="F45" s="135"/>
      <c r="G45" s="135"/>
      <c r="H45" s="135"/>
      <c r="I45" s="135"/>
      <c r="J45" s="135"/>
      <c r="K45" s="135"/>
      <c r="L45" s="135"/>
    </row>
    <row r="46" spans="1:12" ht="12.75">
      <c r="A46" s="135"/>
      <c r="B46" s="135"/>
      <c r="C46" s="135"/>
      <c r="D46" s="135"/>
      <c r="E46" s="135"/>
      <c r="F46" s="135"/>
      <c r="G46" s="135"/>
      <c r="H46" s="135"/>
      <c r="I46" s="135"/>
      <c r="J46" s="135"/>
      <c r="K46" s="135"/>
      <c r="L46" s="135"/>
    </row>
    <row r="47" spans="1:12" ht="12.75">
      <c r="A47" s="135"/>
      <c r="B47" s="135"/>
      <c r="C47" s="135"/>
      <c r="D47" s="135"/>
      <c r="E47" s="135"/>
      <c r="F47" s="135"/>
      <c r="G47" s="135"/>
      <c r="H47" s="135"/>
      <c r="I47" s="135"/>
      <c r="J47" s="135"/>
      <c r="K47" s="135"/>
      <c r="L47" s="135"/>
    </row>
    <row r="48" spans="1:12" ht="12.75">
      <c r="A48" s="135"/>
      <c r="B48" s="135"/>
      <c r="C48" s="135"/>
      <c r="D48" s="135"/>
      <c r="E48" s="135"/>
      <c r="F48" s="135"/>
      <c r="G48" s="135"/>
      <c r="H48" s="135"/>
      <c r="I48" s="135"/>
      <c r="J48" s="135"/>
      <c r="K48" s="135"/>
      <c r="L48" s="135"/>
    </row>
    <row r="49" spans="1:12" ht="12.75">
      <c r="A49" s="135"/>
      <c r="B49" s="135"/>
      <c r="C49" s="135"/>
      <c r="D49" s="135"/>
      <c r="E49" s="135"/>
      <c r="F49" s="135"/>
      <c r="G49" s="135"/>
      <c r="H49" s="135"/>
      <c r="I49" s="135"/>
      <c r="J49" s="135"/>
      <c r="K49" s="135"/>
      <c r="L49" s="135"/>
    </row>
    <row r="50" spans="1:12" ht="12.75">
      <c r="A50" s="135"/>
      <c r="B50" s="135"/>
      <c r="C50" s="135"/>
      <c r="D50" s="135"/>
      <c r="E50" s="135"/>
      <c r="F50" s="135"/>
      <c r="G50" s="135"/>
      <c r="H50" s="135"/>
      <c r="I50" s="135"/>
      <c r="J50" s="135"/>
      <c r="K50" s="135"/>
      <c r="L50" s="135"/>
    </row>
    <row r="51" spans="1:12" ht="12.75">
      <c r="A51" s="135"/>
      <c r="B51" s="135"/>
      <c r="C51" s="135"/>
      <c r="D51" s="135"/>
      <c r="E51" s="135"/>
      <c r="F51" s="135"/>
      <c r="G51" s="135"/>
      <c r="H51" s="135"/>
      <c r="I51" s="135"/>
      <c r="J51" s="135"/>
      <c r="K51" s="135"/>
      <c r="L51" s="135"/>
    </row>
    <row r="52" spans="1:12" ht="12.75">
      <c r="A52" s="135"/>
      <c r="B52" s="135"/>
      <c r="C52" s="135"/>
      <c r="D52" s="135"/>
      <c r="E52" s="135"/>
      <c r="F52" s="135"/>
      <c r="G52" s="135"/>
      <c r="H52" s="135"/>
      <c r="I52" s="135"/>
      <c r="J52" s="135"/>
      <c r="K52" s="135"/>
      <c r="L52" s="135"/>
    </row>
    <row r="53" spans="1:12" ht="12.75">
      <c r="A53" s="135"/>
      <c r="B53" s="135"/>
      <c r="C53" s="135"/>
      <c r="D53" s="135"/>
      <c r="E53" s="135"/>
      <c r="F53" s="135"/>
      <c r="G53" s="135"/>
      <c r="H53" s="135"/>
      <c r="I53" s="135"/>
      <c r="J53" s="135"/>
      <c r="K53" s="135"/>
      <c r="L53" s="135"/>
    </row>
    <row r="54" spans="1:12" ht="12.75">
      <c r="A54" s="135"/>
      <c r="B54" s="135"/>
      <c r="C54" s="135"/>
      <c r="D54" s="135"/>
      <c r="E54" s="135"/>
      <c r="F54" s="135"/>
      <c r="G54" s="135"/>
      <c r="H54" s="135"/>
      <c r="I54" s="135"/>
      <c r="J54" s="135"/>
      <c r="K54" s="135"/>
      <c r="L54" s="135"/>
    </row>
    <row r="55" spans="1:12" ht="12.75">
      <c r="A55" s="148"/>
      <c r="B55" s="148"/>
      <c r="C55" s="148"/>
      <c r="D55" s="148"/>
      <c r="E55" s="148"/>
      <c r="F55" s="148"/>
      <c r="G55" s="148"/>
      <c r="H55" s="148"/>
      <c r="I55" s="148"/>
      <c r="J55" s="148"/>
      <c r="K55" s="148"/>
      <c r="L55" s="148"/>
    </row>
    <row r="56" spans="1:12" ht="12.75">
      <c r="A56" s="148"/>
      <c r="B56" s="148"/>
      <c r="C56" s="148"/>
      <c r="D56" s="148"/>
      <c r="E56" s="148"/>
      <c r="F56" s="148"/>
      <c r="G56" s="148"/>
      <c r="H56" s="148"/>
      <c r="I56" s="148"/>
      <c r="J56" s="148"/>
      <c r="K56" s="148"/>
      <c r="L56" s="148"/>
    </row>
    <row r="57" spans="1:12" ht="12.75">
      <c r="A57" s="148"/>
      <c r="B57" s="148"/>
      <c r="C57" s="148"/>
      <c r="D57" s="148"/>
      <c r="E57" s="148"/>
      <c r="F57" s="148"/>
      <c r="G57" s="148"/>
      <c r="H57" s="148"/>
      <c r="I57" s="148"/>
      <c r="J57" s="148"/>
      <c r="K57" s="148"/>
      <c r="L57" s="148"/>
    </row>
    <row r="58" spans="1:12" ht="12.75">
      <c r="A58" s="148"/>
      <c r="B58" s="148"/>
      <c r="C58" s="148"/>
      <c r="D58" s="148"/>
      <c r="E58" s="148"/>
      <c r="F58" s="148"/>
      <c r="G58" s="148"/>
      <c r="H58" s="148"/>
      <c r="I58" s="148"/>
      <c r="J58" s="148"/>
      <c r="K58" s="148"/>
      <c r="L58" s="148"/>
    </row>
  </sheetData>
  <sheetProtection/>
  <mergeCells count="13">
    <mergeCell ref="A1:L1"/>
    <mergeCell ref="A4:A5"/>
    <mergeCell ref="G4:I4"/>
    <mergeCell ref="J4:L4"/>
    <mergeCell ref="C4:F4"/>
    <mergeCell ref="A2:L2"/>
    <mergeCell ref="B4:B5"/>
    <mergeCell ref="A16:B16"/>
    <mergeCell ref="A26:B26"/>
    <mergeCell ref="A36:B36"/>
    <mergeCell ref="A17:L17"/>
    <mergeCell ref="A6:L6"/>
    <mergeCell ref="A27:L27"/>
  </mergeCells>
  <printOptions horizontalCentered="1" verticalCentered="1"/>
  <pageMargins left="0.15748031496062992" right="0.1968503937007874" top="0.2362204724409449" bottom="0.3937007874015748" header="0.15748031496062992" footer="0.31496062992125984"/>
  <pageSetup fitToHeight="2" fitToWidth="1" horizontalDpi="600" verticalDpi="600" orientation="landscape" scale="81" r:id="rId2"/>
  <headerFooter>
    <oddFooter>&amp;C&amp;"Arial,Normal"&amp;10 10</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dimension ref="A1:X123"/>
  <sheetViews>
    <sheetView zoomScalePageLayoutView="0" workbookViewId="0" topLeftCell="A98">
      <selection activeCell="A1" sqref="A1:K123"/>
    </sheetView>
  </sheetViews>
  <sheetFormatPr defaultColWidth="11.421875" defaultRowHeight="15"/>
  <cols>
    <col min="1" max="1" width="13.28125" style="6" customWidth="1"/>
    <col min="2" max="2" width="9.140625" style="6" bestFit="1" customWidth="1"/>
    <col min="3" max="3" width="18.00390625" style="6" bestFit="1" customWidth="1"/>
    <col min="4" max="4" width="13.140625" style="6" customWidth="1"/>
    <col min="5" max="5" width="15.140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278" t="s">
        <v>155</v>
      </c>
      <c r="B1" s="278"/>
      <c r="C1" s="278"/>
      <c r="D1" s="278"/>
      <c r="E1" s="278"/>
      <c r="F1" s="278"/>
      <c r="G1" s="278"/>
      <c r="H1" s="278"/>
      <c r="I1" s="278"/>
      <c r="J1" s="278"/>
      <c r="K1" s="278"/>
      <c r="L1" s="5"/>
      <c r="N1" s="305"/>
      <c r="O1" s="305"/>
      <c r="P1" s="305"/>
      <c r="Q1" s="305"/>
      <c r="R1" s="305"/>
      <c r="S1" s="305"/>
      <c r="T1" s="305"/>
      <c r="U1" s="305"/>
      <c r="V1" s="305"/>
      <c r="W1" s="305"/>
      <c r="X1" s="305"/>
    </row>
    <row r="2" spans="1:24" ht="14.25">
      <c r="A2" s="278" t="s">
        <v>119</v>
      </c>
      <c r="B2" s="278"/>
      <c r="C2" s="278"/>
      <c r="D2" s="278"/>
      <c r="E2" s="278"/>
      <c r="F2" s="278"/>
      <c r="G2" s="278"/>
      <c r="H2" s="278"/>
      <c r="I2" s="278"/>
      <c r="J2" s="278"/>
      <c r="K2" s="278"/>
      <c r="L2" s="14"/>
      <c r="N2" s="136"/>
      <c r="O2" s="136"/>
      <c r="P2" s="136"/>
      <c r="Q2" s="136"/>
      <c r="R2" s="136"/>
      <c r="S2" s="136"/>
      <c r="T2" s="136"/>
      <c r="U2" s="136"/>
      <c r="V2" s="136"/>
      <c r="W2" s="136"/>
      <c r="X2" s="136"/>
    </row>
    <row r="3" spans="1:24" ht="14.25">
      <c r="A3" s="304" t="s">
        <v>389</v>
      </c>
      <c r="B3" s="304"/>
      <c r="C3" s="304"/>
      <c r="D3" s="304"/>
      <c r="E3" s="304"/>
      <c r="F3" s="304"/>
      <c r="G3" s="304"/>
      <c r="H3" s="304"/>
      <c r="I3" s="304"/>
      <c r="J3" s="304"/>
      <c r="K3" s="304"/>
      <c r="L3" s="5"/>
      <c r="N3" s="306"/>
      <c r="O3" s="306"/>
      <c r="P3" s="306"/>
      <c r="Q3" s="306"/>
      <c r="R3" s="306"/>
      <c r="S3" s="306"/>
      <c r="T3" s="306"/>
      <c r="U3" s="306"/>
      <c r="V3" s="306"/>
      <c r="W3" s="306"/>
      <c r="X3" s="306"/>
    </row>
    <row r="4" spans="1:24" ht="14.25">
      <c r="A4" s="304" t="s">
        <v>390</v>
      </c>
      <c r="B4" s="304"/>
      <c r="C4" s="304"/>
      <c r="D4" s="304"/>
      <c r="E4" s="304"/>
      <c r="F4" s="304"/>
      <c r="G4" s="304"/>
      <c r="H4" s="304"/>
      <c r="I4" s="304"/>
      <c r="J4" s="304"/>
      <c r="K4" s="304"/>
      <c r="L4" s="5"/>
      <c r="N4" s="306"/>
      <c r="O4" s="306"/>
      <c r="P4" s="306"/>
      <c r="Q4" s="306"/>
      <c r="R4" s="306"/>
      <c r="S4" s="306"/>
      <c r="T4" s="306"/>
      <c r="U4" s="306"/>
      <c r="V4" s="306"/>
      <c r="W4" s="306"/>
      <c r="X4" s="306"/>
    </row>
    <row r="5" spans="1:24" ht="12.75">
      <c r="A5" s="96"/>
      <c r="B5" s="96"/>
      <c r="C5" s="96"/>
      <c r="D5" s="96"/>
      <c r="E5" s="96"/>
      <c r="F5" s="96"/>
      <c r="G5" s="96"/>
      <c r="H5" s="96"/>
      <c r="I5" s="96"/>
      <c r="J5" s="96"/>
      <c r="K5" s="96"/>
      <c r="L5" s="14"/>
      <c r="N5" s="137"/>
      <c r="O5" s="137"/>
      <c r="P5" s="137"/>
      <c r="Q5" s="137"/>
      <c r="R5" s="137"/>
      <c r="S5" s="137"/>
      <c r="T5" s="137"/>
      <c r="U5" s="137"/>
      <c r="V5" s="137"/>
      <c r="W5" s="303"/>
      <c r="X5" s="303"/>
    </row>
    <row r="6" spans="1:24" ht="25.5">
      <c r="A6" s="70" t="s">
        <v>131</v>
      </c>
      <c r="B6" s="70" t="s">
        <v>132</v>
      </c>
      <c r="C6" s="70" t="s">
        <v>133</v>
      </c>
      <c r="D6" s="70" t="s">
        <v>134</v>
      </c>
      <c r="E6" s="70" t="s">
        <v>135</v>
      </c>
      <c r="F6" s="70" t="s">
        <v>136</v>
      </c>
      <c r="G6" s="70" t="s">
        <v>137</v>
      </c>
      <c r="H6" s="70" t="s">
        <v>138</v>
      </c>
      <c r="I6" s="70" t="s">
        <v>139</v>
      </c>
      <c r="J6" s="71" t="s">
        <v>209</v>
      </c>
      <c r="K6" s="71" t="s">
        <v>210</v>
      </c>
      <c r="L6" s="5"/>
      <c r="N6" s="138"/>
      <c r="O6" s="138"/>
      <c r="P6" s="138"/>
      <c r="Q6" s="138"/>
      <c r="R6" s="138"/>
      <c r="S6" s="138"/>
      <c r="T6" s="138"/>
      <c r="U6" s="138"/>
      <c r="V6" s="138"/>
      <c r="W6" s="138"/>
      <c r="X6" s="138"/>
    </row>
    <row r="7" spans="1:24" ht="12.75">
      <c r="A7" s="15" t="s">
        <v>392</v>
      </c>
      <c r="B7" s="99">
        <v>40903</v>
      </c>
      <c r="C7" s="215" t="s">
        <v>391</v>
      </c>
      <c r="D7" s="15" t="s">
        <v>48</v>
      </c>
      <c r="E7" s="15" t="s">
        <v>256</v>
      </c>
      <c r="F7" s="15" t="s">
        <v>253</v>
      </c>
      <c r="G7" s="15" t="s">
        <v>39</v>
      </c>
      <c r="H7" s="15" t="s">
        <v>40</v>
      </c>
      <c r="I7" s="15" t="s">
        <v>254</v>
      </c>
      <c r="J7" s="100">
        <v>4</v>
      </c>
      <c r="K7" s="100">
        <v>5</v>
      </c>
      <c r="N7" s="139"/>
      <c r="O7" s="139"/>
      <c r="P7" s="139"/>
      <c r="Q7" s="139"/>
      <c r="R7" s="139"/>
      <c r="S7" s="139"/>
      <c r="T7" s="139"/>
      <c r="U7" s="139"/>
      <c r="V7" s="139"/>
      <c r="W7" s="139"/>
      <c r="X7" s="139"/>
    </row>
    <row r="8" spans="1:11" ht="12.75">
      <c r="A8" s="15" t="s">
        <v>392</v>
      </c>
      <c r="B8" s="99">
        <v>40903</v>
      </c>
      <c r="C8" s="215" t="s">
        <v>391</v>
      </c>
      <c r="D8" s="15" t="s">
        <v>48</v>
      </c>
      <c r="E8" s="215" t="s">
        <v>391</v>
      </c>
      <c r="F8" s="15" t="s">
        <v>262</v>
      </c>
      <c r="G8" s="15" t="s">
        <v>39</v>
      </c>
      <c r="H8" s="15" t="s">
        <v>40</v>
      </c>
      <c r="I8" s="15" t="s">
        <v>254</v>
      </c>
      <c r="J8" s="100">
        <v>20</v>
      </c>
      <c r="K8" s="100">
        <v>20</v>
      </c>
    </row>
    <row r="9" spans="1:11" ht="12.75">
      <c r="A9" s="15" t="s">
        <v>392</v>
      </c>
      <c r="B9" s="99">
        <v>40903</v>
      </c>
      <c r="C9" s="215" t="s">
        <v>391</v>
      </c>
      <c r="D9" s="15" t="s">
        <v>38</v>
      </c>
      <c r="E9" s="215" t="s">
        <v>391</v>
      </c>
      <c r="F9" s="15" t="s">
        <v>253</v>
      </c>
      <c r="G9" s="15" t="s">
        <v>39</v>
      </c>
      <c r="H9" s="15" t="s">
        <v>40</v>
      </c>
      <c r="I9" s="15" t="s">
        <v>243</v>
      </c>
      <c r="J9" s="100">
        <v>12</v>
      </c>
      <c r="K9" s="100">
        <v>12</v>
      </c>
    </row>
    <row r="10" spans="1:11" ht="12.75">
      <c r="A10" s="15" t="s">
        <v>392</v>
      </c>
      <c r="B10" s="99">
        <v>40903</v>
      </c>
      <c r="C10" s="215" t="s">
        <v>391</v>
      </c>
      <c r="D10" s="15" t="s">
        <v>38</v>
      </c>
      <c r="E10" s="215" t="s">
        <v>391</v>
      </c>
      <c r="F10" s="15" t="s">
        <v>253</v>
      </c>
      <c r="G10" s="15" t="s">
        <v>39</v>
      </c>
      <c r="H10" s="15" t="s">
        <v>40</v>
      </c>
      <c r="I10" s="15" t="s">
        <v>254</v>
      </c>
      <c r="J10" s="100">
        <v>16</v>
      </c>
      <c r="K10" s="100">
        <v>18</v>
      </c>
    </row>
    <row r="11" spans="1:11" ht="12.75">
      <c r="A11" s="15" t="s">
        <v>392</v>
      </c>
      <c r="B11" s="99">
        <v>40903</v>
      </c>
      <c r="C11" s="215" t="s">
        <v>391</v>
      </c>
      <c r="D11" s="15" t="s">
        <v>38</v>
      </c>
      <c r="E11" s="215" t="s">
        <v>391</v>
      </c>
      <c r="F11" s="15" t="s">
        <v>299</v>
      </c>
      <c r="G11" s="15" t="s">
        <v>39</v>
      </c>
      <c r="H11" s="15" t="s">
        <v>40</v>
      </c>
      <c r="I11" s="15" t="s">
        <v>254</v>
      </c>
      <c r="J11" s="100">
        <v>13</v>
      </c>
      <c r="K11" s="100">
        <v>14</v>
      </c>
    </row>
    <row r="12" spans="1:11" ht="12.75">
      <c r="A12" s="15" t="s">
        <v>392</v>
      </c>
      <c r="B12" s="99">
        <v>40903</v>
      </c>
      <c r="C12" s="215" t="s">
        <v>391</v>
      </c>
      <c r="D12" s="15" t="s">
        <v>38</v>
      </c>
      <c r="E12" s="215" t="s">
        <v>391</v>
      </c>
      <c r="F12" s="15" t="s">
        <v>300</v>
      </c>
      <c r="G12" s="15" t="s">
        <v>301</v>
      </c>
      <c r="H12" s="15" t="s">
        <v>396</v>
      </c>
      <c r="I12" s="15" t="s">
        <v>254</v>
      </c>
      <c r="J12" s="100">
        <v>20</v>
      </c>
      <c r="K12" s="100">
        <v>22</v>
      </c>
    </row>
    <row r="13" spans="1:11" ht="12.75">
      <c r="A13" s="15" t="s">
        <v>392</v>
      </c>
      <c r="B13" s="99">
        <v>40903</v>
      </c>
      <c r="C13" s="215" t="s">
        <v>391</v>
      </c>
      <c r="D13" s="15" t="s">
        <v>38</v>
      </c>
      <c r="E13" s="215" t="s">
        <v>391</v>
      </c>
      <c r="F13" s="15" t="s">
        <v>253</v>
      </c>
      <c r="G13" s="15" t="s">
        <v>301</v>
      </c>
      <c r="H13" s="15" t="s">
        <v>396</v>
      </c>
      <c r="I13" s="15" t="s">
        <v>254</v>
      </c>
      <c r="J13" s="100">
        <v>16</v>
      </c>
      <c r="K13" s="100">
        <v>20</v>
      </c>
    </row>
    <row r="14" spans="1:11" ht="12.75">
      <c r="A14" s="15" t="s">
        <v>392</v>
      </c>
      <c r="B14" s="99">
        <v>40903</v>
      </c>
      <c r="C14" s="215" t="s">
        <v>391</v>
      </c>
      <c r="D14" s="15" t="s">
        <v>38</v>
      </c>
      <c r="E14" s="215" t="s">
        <v>391</v>
      </c>
      <c r="F14" s="15" t="s">
        <v>253</v>
      </c>
      <c r="G14" s="15" t="s">
        <v>301</v>
      </c>
      <c r="H14" s="15" t="s">
        <v>396</v>
      </c>
      <c r="I14" s="15" t="s">
        <v>302</v>
      </c>
      <c r="J14" s="100">
        <v>30</v>
      </c>
      <c r="K14" s="100">
        <v>30</v>
      </c>
    </row>
    <row r="15" spans="1:11" ht="12.75">
      <c r="A15" s="15" t="s">
        <v>392</v>
      </c>
      <c r="B15" s="99">
        <v>40907</v>
      </c>
      <c r="C15" s="215" t="s">
        <v>391</v>
      </c>
      <c r="D15" s="15" t="s">
        <v>48</v>
      </c>
      <c r="E15" s="15" t="s">
        <v>256</v>
      </c>
      <c r="F15" s="15" t="s">
        <v>262</v>
      </c>
      <c r="G15" s="15" t="s">
        <v>39</v>
      </c>
      <c r="H15" s="15" t="s">
        <v>40</v>
      </c>
      <c r="I15" s="15" t="s">
        <v>254</v>
      </c>
      <c r="J15" s="100">
        <v>6</v>
      </c>
      <c r="K15" s="100">
        <v>8</v>
      </c>
    </row>
    <row r="16" spans="1:11" ht="12.75">
      <c r="A16" s="15" t="s">
        <v>392</v>
      </c>
      <c r="B16" s="99">
        <v>40907</v>
      </c>
      <c r="C16" s="215" t="s">
        <v>391</v>
      </c>
      <c r="D16" s="15" t="s">
        <v>38</v>
      </c>
      <c r="E16" s="215" t="s">
        <v>391</v>
      </c>
      <c r="F16" s="15" t="s">
        <v>300</v>
      </c>
      <c r="G16" s="15" t="s">
        <v>39</v>
      </c>
      <c r="H16" s="15" t="s">
        <v>40</v>
      </c>
      <c r="I16" s="15" t="s">
        <v>254</v>
      </c>
      <c r="J16" s="100">
        <v>10</v>
      </c>
      <c r="K16" s="100">
        <v>13</v>
      </c>
    </row>
    <row r="17" spans="1:11" ht="12.75">
      <c r="A17" s="15" t="s">
        <v>392</v>
      </c>
      <c r="B17" s="99">
        <v>40907</v>
      </c>
      <c r="C17" s="215" t="s">
        <v>391</v>
      </c>
      <c r="D17" s="15" t="s">
        <v>38</v>
      </c>
      <c r="E17" s="215" t="s">
        <v>391</v>
      </c>
      <c r="F17" s="15" t="s">
        <v>253</v>
      </c>
      <c r="G17" s="15" t="s">
        <v>39</v>
      </c>
      <c r="H17" s="15" t="s">
        <v>40</v>
      </c>
      <c r="I17" s="15" t="s">
        <v>302</v>
      </c>
      <c r="J17" s="100">
        <v>22</v>
      </c>
      <c r="K17" s="100">
        <v>24</v>
      </c>
    </row>
    <row r="18" spans="1:11" ht="12.75">
      <c r="A18" s="15" t="s">
        <v>392</v>
      </c>
      <c r="B18" s="99">
        <v>40907</v>
      </c>
      <c r="C18" s="215" t="s">
        <v>391</v>
      </c>
      <c r="D18" s="15" t="s">
        <v>38</v>
      </c>
      <c r="E18" s="215" t="s">
        <v>391</v>
      </c>
      <c r="F18" s="15" t="s">
        <v>395</v>
      </c>
      <c r="G18" s="15" t="s">
        <v>39</v>
      </c>
      <c r="H18" s="15" t="s">
        <v>40</v>
      </c>
      <c r="I18" s="15" t="s">
        <v>254</v>
      </c>
      <c r="J18" s="100">
        <v>6</v>
      </c>
      <c r="K18" s="100">
        <v>8</v>
      </c>
    </row>
    <row r="19" spans="1:11" ht="12.75">
      <c r="A19" s="15" t="s">
        <v>392</v>
      </c>
      <c r="B19" s="99">
        <v>40907</v>
      </c>
      <c r="C19" s="215" t="s">
        <v>391</v>
      </c>
      <c r="D19" s="15" t="s">
        <v>38</v>
      </c>
      <c r="E19" s="215" t="s">
        <v>391</v>
      </c>
      <c r="F19" s="15" t="s">
        <v>253</v>
      </c>
      <c r="G19" s="15" t="s">
        <v>301</v>
      </c>
      <c r="H19" s="15" t="s">
        <v>42</v>
      </c>
      <c r="I19" s="15" t="s">
        <v>254</v>
      </c>
      <c r="J19" s="100">
        <v>16</v>
      </c>
      <c r="K19" s="100">
        <v>18</v>
      </c>
    </row>
    <row r="20" spans="1:11" ht="12.75">
      <c r="A20" s="15" t="s">
        <v>392</v>
      </c>
      <c r="B20" s="99">
        <v>40907</v>
      </c>
      <c r="C20" s="215" t="s">
        <v>391</v>
      </c>
      <c r="D20" s="15" t="s">
        <v>38</v>
      </c>
      <c r="E20" s="215" t="s">
        <v>391</v>
      </c>
      <c r="F20" s="15" t="s">
        <v>253</v>
      </c>
      <c r="G20" s="15" t="s">
        <v>301</v>
      </c>
      <c r="H20" s="15" t="s">
        <v>42</v>
      </c>
      <c r="I20" s="15" t="s">
        <v>302</v>
      </c>
      <c r="J20" s="100">
        <v>26</v>
      </c>
      <c r="K20" s="100">
        <v>28</v>
      </c>
    </row>
    <row r="21" spans="1:11" ht="12.75">
      <c r="A21" s="15" t="s">
        <v>392</v>
      </c>
      <c r="B21" s="99">
        <v>40907</v>
      </c>
      <c r="C21" s="215" t="s">
        <v>391</v>
      </c>
      <c r="D21" s="15" t="s">
        <v>38</v>
      </c>
      <c r="E21" s="215" t="s">
        <v>391</v>
      </c>
      <c r="F21" s="15" t="s">
        <v>303</v>
      </c>
      <c r="G21" s="15" t="s">
        <v>301</v>
      </c>
      <c r="H21" s="15" t="s">
        <v>42</v>
      </c>
      <c r="I21" s="15" t="s">
        <v>254</v>
      </c>
      <c r="J21" s="100">
        <v>28</v>
      </c>
      <c r="K21" s="100">
        <v>28</v>
      </c>
    </row>
    <row r="22" spans="1:11" ht="12.75">
      <c r="A22" s="15" t="s">
        <v>175</v>
      </c>
      <c r="B22" s="99">
        <v>40903</v>
      </c>
      <c r="C22" s="215" t="s">
        <v>257</v>
      </c>
      <c r="D22" s="15" t="s">
        <v>38</v>
      </c>
      <c r="E22" s="15" t="s">
        <v>256</v>
      </c>
      <c r="F22" s="15" t="s">
        <v>258</v>
      </c>
      <c r="G22" s="15" t="s">
        <v>39</v>
      </c>
      <c r="H22" s="15" t="s">
        <v>40</v>
      </c>
      <c r="I22" s="15" t="s">
        <v>43</v>
      </c>
      <c r="J22" s="100">
        <v>26</v>
      </c>
      <c r="K22" s="100">
        <v>26</v>
      </c>
    </row>
    <row r="23" spans="1:11" ht="12.75">
      <c r="A23" s="15" t="s">
        <v>175</v>
      </c>
      <c r="B23" s="99">
        <v>40903</v>
      </c>
      <c r="C23" s="215" t="s">
        <v>257</v>
      </c>
      <c r="D23" s="15" t="s">
        <v>38</v>
      </c>
      <c r="E23" s="15" t="s">
        <v>256</v>
      </c>
      <c r="F23" s="15" t="s">
        <v>261</v>
      </c>
      <c r="G23" s="15" t="s">
        <v>39</v>
      </c>
      <c r="H23" s="15" t="s">
        <v>40</v>
      </c>
      <c r="I23" s="15" t="s">
        <v>43</v>
      </c>
      <c r="J23" s="100">
        <v>18</v>
      </c>
      <c r="K23" s="100">
        <v>20</v>
      </c>
    </row>
    <row r="24" spans="1:11" ht="12.75">
      <c r="A24" s="15" t="s">
        <v>175</v>
      </c>
      <c r="B24" s="99">
        <v>40903</v>
      </c>
      <c r="C24" s="215" t="s">
        <v>257</v>
      </c>
      <c r="D24" s="15" t="s">
        <v>38</v>
      </c>
      <c r="E24" s="215" t="s">
        <v>391</v>
      </c>
      <c r="F24" s="15" t="s">
        <v>258</v>
      </c>
      <c r="G24" s="15" t="s">
        <v>39</v>
      </c>
      <c r="H24" s="15" t="s">
        <v>40</v>
      </c>
      <c r="I24" s="15" t="s">
        <v>43</v>
      </c>
      <c r="J24" s="100">
        <v>40</v>
      </c>
      <c r="K24" s="100">
        <v>40</v>
      </c>
    </row>
    <row r="25" spans="1:11" ht="12.75">
      <c r="A25" s="15" t="s">
        <v>175</v>
      </c>
      <c r="B25" s="99">
        <v>40903</v>
      </c>
      <c r="C25" s="215" t="s">
        <v>257</v>
      </c>
      <c r="D25" s="15" t="s">
        <v>38</v>
      </c>
      <c r="E25" s="215" t="s">
        <v>391</v>
      </c>
      <c r="F25" s="15" t="s">
        <v>261</v>
      </c>
      <c r="G25" s="15" t="s">
        <v>39</v>
      </c>
      <c r="H25" s="15" t="s">
        <v>40</v>
      </c>
      <c r="I25" s="15" t="s">
        <v>43</v>
      </c>
      <c r="J25" s="100">
        <v>30</v>
      </c>
      <c r="K25" s="100">
        <v>34</v>
      </c>
    </row>
    <row r="26" spans="1:11" ht="12.75">
      <c r="A26" s="15" t="s">
        <v>175</v>
      </c>
      <c r="B26" s="99">
        <v>40903</v>
      </c>
      <c r="C26" s="215" t="s">
        <v>257</v>
      </c>
      <c r="D26" s="15" t="s">
        <v>38</v>
      </c>
      <c r="E26" s="15" t="s">
        <v>256</v>
      </c>
      <c r="F26" s="15" t="s">
        <v>258</v>
      </c>
      <c r="G26" s="15" t="s">
        <v>301</v>
      </c>
      <c r="H26" s="15" t="s">
        <v>396</v>
      </c>
      <c r="I26" s="15" t="s">
        <v>43</v>
      </c>
      <c r="J26" s="100">
        <v>29</v>
      </c>
      <c r="K26" s="100">
        <v>29</v>
      </c>
    </row>
    <row r="27" spans="1:11" ht="12.75">
      <c r="A27" s="15" t="s">
        <v>175</v>
      </c>
      <c r="B27" s="99">
        <v>40903</v>
      </c>
      <c r="C27" s="215" t="s">
        <v>257</v>
      </c>
      <c r="D27" s="15" t="s">
        <v>38</v>
      </c>
      <c r="E27" s="15" t="s">
        <v>256</v>
      </c>
      <c r="F27" s="15" t="s">
        <v>300</v>
      </c>
      <c r="G27" s="15" t="s">
        <v>301</v>
      </c>
      <c r="H27" s="15" t="s">
        <v>396</v>
      </c>
      <c r="I27" s="15" t="s">
        <v>43</v>
      </c>
      <c r="J27" s="100">
        <v>20</v>
      </c>
      <c r="K27" s="100">
        <v>20</v>
      </c>
    </row>
    <row r="28" spans="1:11" ht="12.75">
      <c r="A28" s="15" t="s">
        <v>175</v>
      </c>
      <c r="B28" s="99">
        <v>40903</v>
      </c>
      <c r="C28" s="215" t="s">
        <v>257</v>
      </c>
      <c r="D28" s="15" t="s">
        <v>38</v>
      </c>
      <c r="E28" s="215" t="s">
        <v>391</v>
      </c>
      <c r="F28" s="15" t="s">
        <v>259</v>
      </c>
      <c r="G28" s="15" t="s">
        <v>301</v>
      </c>
      <c r="H28" s="15" t="s">
        <v>396</v>
      </c>
      <c r="I28" s="15" t="s">
        <v>43</v>
      </c>
      <c r="J28" s="100">
        <v>40</v>
      </c>
      <c r="K28" s="100">
        <v>45</v>
      </c>
    </row>
    <row r="29" spans="1:11" ht="12.75">
      <c r="A29" s="15" t="s">
        <v>175</v>
      </c>
      <c r="B29" s="99">
        <v>40903</v>
      </c>
      <c r="C29" s="215" t="s">
        <v>257</v>
      </c>
      <c r="D29" s="15" t="s">
        <v>38</v>
      </c>
      <c r="E29" s="215" t="s">
        <v>391</v>
      </c>
      <c r="F29" s="15" t="s">
        <v>258</v>
      </c>
      <c r="G29" s="15" t="s">
        <v>301</v>
      </c>
      <c r="H29" s="15" t="s">
        <v>396</v>
      </c>
      <c r="I29" s="15" t="s">
        <v>43</v>
      </c>
      <c r="J29" s="100">
        <v>35</v>
      </c>
      <c r="K29" s="100">
        <v>40</v>
      </c>
    </row>
    <row r="30" spans="1:11" ht="12.75">
      <c r="A30" s="15" t="s">
        <v>175</v>
      </c>
      <c r="B30" s="99">
        <v>40903</v>
      </c>
      <c r="C30" s="215" t="s">
        <v>257</v>
      </c>
      <c r="D30" s="15" t="s">
        <v>38</v>
      </c>
      <c r="E30" s="215" t="s">
        <v>391</v>
      </c>
      <c r="F30" s="15" t="s">
        <v>261</v>
      </c>
      <c r="G30" s="15" t="s">
        <v>301</v>
      </c>
      <c r="H30" s="15" t="s">
        <v>396</v>
      </c>
      <c r="I30" s="15" t="s">
        <v>43</v>
      </c>
      <c r="J30" s="100">
        <v>34</v>
      </c>
      <c r="K30" s="100">
        <v>36</v>
      </c>
    </row>
    <row r="31" spans="1:11" ht="12.75">
      <c r="A31" s="15" t="s">
        <v>175</v>
      </c>
      <c r="B31" s="99">
        <v>40903</v>
      </c>
      <c r="C31" s="215" t="s">
        <v>260</v>
      </c>
      <c r="D31" s="15" t="s">
        <v>38</v>
      </c>
      <c r="E31" s="215" t="s">
        <v>391</v>
      </c>
      <c r="F31" s="15" t="s">
        <v>259</v>
      </c>
      <c r="G31" s="15" t="s">
        <v>301</v>
      </c>
      <c r="H31" s="15" t="s">
        <v>396</v>
      </c>
      <c r="I31" s="15" t="s">
        <v>43</v>
      </c>
      <c r="J31" s="100">
        <v>64</v>
      </c>
      <c r="K31" s="100">
        <v>65</v>
      </c>
    </row>
    <row r="32" spans="1:11" ht="12.75">
      <c r="A32" s="15" t="s">
        <v>175</v>
      </c>
      <c r="B32" s="99">
        <v>40903</v>
      </c>
      <c r="C32" s="215" t="s">
        <v>260</v>
      </c>
      <c r="D32" s="15" t="s">
        <v>38</v>
      </c>
      <c r="E32" s="215" t="s">
        <v>391</v>
      </c>
      <c r="F32" s="15" t="s">
        <v>258</v>
      </c>
      <c r="G32" s="15" t="s">
        <v>301</v>
      </c>
      <c r="H32" s="15" t="s">
        <v>396</v>
      </c>
      <c r="I32" s="15" t="s">
        <v>43</v>
      </c>
      <c r="J32" s="100">
        <v>60</v>
      </c>
      <c r="K32" s="100">
        <v>60</v>
      </c>
    </row>
    <row r="33" spans="1:11" ht="12.75">
      <c r="A33" s="15" t="s">
        <v>175</v>
      </c>
      <c r="B33" s="99">
        <v>40907</v>
      </c>
      <c r="C33" s="215" t="s">
        <v>257</v>
      </c>
      <c r="D33" s="15" t="s">
        <v>38</v>
      </c>
      <c r="E33" s="15" t="s">
        <v>255</v>
      </c>
      <c r="F33" s="15" t="s">
        <v>261</v>
      </c>
      <c r="G33" s="15" t="s">
        <v>39</v>
      </c>
      <c r="H33" s="15" t="s">
        <v>40</v>
      </c>
      <c r="I33" s="15" t="s">
        <v>43</v>
      </c>
      <c r="J33" s="100">
        <v>15</v>
      </c>
      <c r="K33" s="100">
        <v>15</v>
      </c>
    </row>
    <row r="34" spans="1:11" ht="12.75">
      <c r="A34" s="15" t="s">
        <v>175</v>
      </c>
      <c r="B34" s="99">
        <v>40907</v>
      </c>
      <c r="C34" s="215" t="s">
        <v>304</v>
      </c>
      <c r="D34" s="15" t="s">
        <v>38</v>
      </c>
      <c r="E34" s="215" t="s">
        <v>391</v>
      </c>
      <c r="F34" s="15" t="s">
        <v>261</v>
      </c>
      <c r="G34" s="15" t="s">
        <v>39</v>
      </c>
      <c r="H34" s="15" t="s">
        <v>40</v>
      </c>
      <c r="I34" s="15" t="s">
        <v>43</v>
      </c>
      <c r="J34" s="100">
        <v>30</v>
      </c>
      <c r="K34" s="100">
        <v>30</v>
      </c>
    </row>
    <row r="35" spans="1:11" ht="12.75">
      <c r="A35" s="15" t="s">
        <v>175</v>
      </c>
      <c r="B35" s="99">
        <v>40907</v>
      </c>
      <c r="C35" s="215" t="s">
        <v>257</v>
      </c>
      <c r="D35" s="15" t="s">
        <v>38</v>
      </c>
      <c r="E35" s="15" t="s">
        <v>256</v>
      </c>
      <c r="F35" s="15" t="s">
        <v>300</v>
      </c>
      <c r="G35" s="15" t="s">
        <v>301</v>
      </c>
      <c r="H35" s="15" t="s">
        <v>42</v>
      </c>
      <c r="I35" s="15" t="s">
        <v>43</v>
      </c>
      <c r="J35" s="100">
        <v>18</v>
      </c>
      <c r="K35" s="100">
        <v>20</v>
      </c>
    </row>
    <row r="36" spans="1:11" ht="12.75">
      <c r="A36" s="15" t="s">
        <v>175</v>
      </c>
      <c r="B36" s="99">
        <v>40907</v>
      </c>
      <c r="C36" s="215" t="s">
        <v>257</v>
      </c>
      <c r="D36" s="15" t="s">
        <v>38</v>
      </c>
      <c r="E36" s="215" t="s">
        <v>391</v>
      </c>
      <c r="F36" s="15" t="s">
        <v>259</v>
      </c>
      <c r="G36" s="15" t="s">
        <v>301</v>
      </c>
      <c r="H36" s="15" t="s">
        <v>42</v>
      </c>
      <c r="I36" s="15" t="s">
        <v>43</v>
      </c>
      <c r="J36" s="100">
        <v>35</v>
      </c>
      <c r="K36" s="100">
        <v>40</v>
      </c>
    </row>
    <row r="37" spans="1:11" ht="12.75">
      <c r="A37" s="15" t="s">
        <v>175</v>
      </c>
      <c r="B37" s="99">
        <v>40907</v>
      </c>
      <c r="C37" s="215" t="s">
        <v>257</v>
      </c>
      <c r="D37" s="15" t="s">
        <v>38</v>
      </c>
      <c r="E37" s="215" t="s">
        <v>391</v>
      </c>
      <c r="F37" s="15" t="s">
        <v>258</v>
      </c>
      <c r="G37" s="15" t="s">
        <v>301</v>
      </c>
      <c r="H37" s="15" t="s">
        <v>42</v>
      </c>
      <c r="I37" s="15" t="s">
        <v>43</v>
      </c>
      <c r="J37" s="100">
        <v>30</v>
      </c>
      <c r="K37" s="100">
        <v>36</v>
      </c>
    </row>
    <row r="38" spans="1:11" ht="12.75">
      <c r="A38" s="15" t="s">
        <v>175</v>
      </c>
      <c r="B38" s="99">
        <v>40907</v>
      </c>
      <c r="C38" s="215" t="s">
        <v>257</v>
      </c>
      <c r="D38" s="15" t="s">
        <v>38</v>
      </c>
      <c r="E38" s="215" t="s">
        <v>391</v>
      </c>
      <c r="F38" s="15" t="s">
        <v>261</v>
      </c>
      <c r="G38" s="15" t="s">
        <v>301</v>
      </c>
      <c r="H38" s="15" t="s">
        <v>42</v>
      </c>
      <c r="I38" s="15" t="s">
        <v>43</v>
      </c>
      <c r="J38" s="100">
        <v>28</v>
      </c>
      <c r="K38" s="100">
        <v>32</v>
      </c>
    </row>
    <row r="39" spans="1:11" ht="12.75">
      <c r="A39" s="15" t="s">
        <v>175</v>
      </c>
      <c r="B39" s="99">
        <v>40907</v>
      </c>
      <c r="C39" s="215" t="s">
        <v>260</v>
      </c>
      <c r="D39" s="15" t="s">
        <v>38</v>
      </c>
      <c r="E39" s="215" t="s">
        <v>391</v>
      </c>
      <c r="F39" s="15" t="s">
        <v>259</v>
      </c>
      <c r="G39" s="15" t="s">
        <v>301</v>
      </c>
      <c r="H39" s="15" t="s">
        <v>42</v>
      </c>
      <c r="I39" s="15" t="s">
        <v>43</v>
      </c>
      <c r="J39" s="100">
        <v>60</v>
      </c>
      <c r="K39" s="100">
        <v>63</v>
      </c>
    </row>
    <row r="40" spans="1:11" ht="12.75">
      <c r="A40" s="15" t="s">
        <v>175</v>
      </c>
      <c r="B40" s="99">
        <v>40907</v>
      </c>
      <c r="C40" s="215" t="s">
        <v>260</v>
      </c>
      <c r="D40" s="15" t="s">
        <v>38</v>
      </c>
      <c r="E40" s="215" t="s">
        <v>391</v>
      </c>
      <c r="F40" s="15" t="s">
        <v>258</v>
      </c>
      <c r="G40" s="15" t="s">
        <v>301</v>
      </c>
      <c r="H40" s="15" t="s">
        <v>42</v>
      </c>
      <c r="I40" s="15" t="s">
        <v>43</v>
      </c>
      <c r="J40" s="100">
        <v>58</v>
      </c>
      <c r="K40" s="100">
        <v>60</v>
      </c>
    </row>
    <row r="41" spans="1:11" ht="12.75">
      <c r="A41" s="15" t="s">
        <v>37</v>
      </c>
      <c r="B41" s="99">
        <v>40907</v>
      </c>
      <c r="C41" s="215" t="s">
        <v>305</v>
      </c>
      <c r="D41" s="15" t="s">
        <v>38</v>
      </c>
      <c r="E41" s="215" t="s">
        <v>391</v>
      </c>
      <c r="F41" s="15" t="s">
        <v>230</v>
      </c>
      <c r="G41" s="15" t="s">
        <v>39</v>
      </c>
      <c r="H41" s="15" t="s">
        <v>40</v>
      </c>
      <c r="I41" s="15" t="s">
        <v>306</v>
      </c>
      <c r="J41" s="100">
        <v>26</v>
      </c>
      <c r="K41" s="100">
        <v>26</v>
      </c>
    </row>
    <row r="42" spans="1:11" ht="12.75">
      <c r="A42" s="15" t="s">
        <v>37</v>
      </c>
      <c r="B42" s="99">
        <v>40907</v>
      </c>
      <c r="C42" s="215" t="s">
        <v>305</v>
      </c>
      <c r="D42" s="15" t="s">
        <v>38</v>
      </c>
      <c r="E42" s="215" t="s">
        <v>391</v>
      </c>
      <c r="F42" s="15" t="s">
        <v>230</v>
      </c>
      <c r="G42" s="15" t="s">
        <v>39</v>
      </c>
      <c r="H42" s="15" t="s">
        <v>307</v>
      </c>
      <c r="I42" s="15" t="s">
        <v>52</v>
      </c>
      <c r="J42" s="100">
        <v>24</v>
      </c>
      <c r="K42" s="100">
        <v>28</v>
      </c>
    </row>
    <row r="43" spans="1:11" ht="12.75">
      <c r="A43" s="15" t="s">
        <v>37</v>
      </c>
      <c r="B43" s="99">
        <v>40907</v>
      </c>
      <c r="C43" s="215" t="s">
        <v>305</v>
      </c>
      <c r="D43" s="15" t="s">
        <v>38</v>
      </c>
      <c r="E43" s="215" t="s">
        <v>391</v>
      </c>
      <c r="F43" s="15" t="s">
        <v>50</v>
      </c>
      <c r="G43" s="15" t="s">
        <v>301</v>
      </c>
      <c r="H43" s="15" t="s">
        <v>42</v>
      </c>
      <c r="I43" s="15" t="s">
        <v>41</v>
      </c>
      <c r="J43" s="100">
        <v>52</v>
      </c>
      <c r="K43" s="100">
        <v>52</v>
      </c>
    </row>
    <row r="44" spans="1:11" ht="12.75">
      <c r="A44" s="15" t="s">
        <v>272</v>
      </c>
      <c r="B44" s="99">
        <v>40903</v>
      </c>
      <c r="C44" s="215" t="s">
        <v>308</v>
      </c>
      <c r="D44" s="15" t="s">
        <v>38</v>
      </c>
      <c r="E44" s="215" t="s">
        <v>391</v>
      </c>
      <c r="F44" s="15" t="s">
        <v>309</v>
      </c>
      <c r="G44" s="15" t="s">
        <v>39</v>
      </c>
      <c r="H44" s="15" t="s">
        <v>40</v>
      </c>
      <c r="I44" s="15" t="s">
        <v>310</v>
      </c>
      <c r="J44" s="100">
        <v>27</v>
      </c>
      <c r="K44" s="100">
        <v>28</v>
      </c>
    </row>
    <row r="45" spans="1:11" ht="12.75">
      <c r="A45" s="15" t="s">
        <v>272</v>
      </c>
      <c r="B45" s="99">
        <v>40903</v>
      </c>
      <c r="C45" s="215" t="s">
        <v>311</v>
      </c>
      <c r="D45" s="15" t="s">
        <v>38</v>
      </c>
      <c r="E45" s="215" t="s">
        <v>391</v>
      </c>
      <c r="F45" s="15" t="s">
        <v>312</v>
      </c>
      <c r="G45" s="15" t="s">
        <v>301</v>
      </c>
      <c r="H45" s="15" t="s">
        <v>42</v>
      </c>
      <c r="I45" s="15" t="s">
        <v>313</v>
      </c>
      <c r="J45" s="100">
        <v>36</v>
      </c>
      <c r="K45" s="100">
        <v>38</v>
      </c>
    </row>
    <row r="46" spans="1:11" ht="12.75">
      <c r="A46" s="15" t="s">
        <v>272</v>
      </c>
      <c r="B46" s="99">
        <v>40903</v>
      </c>
      <c r="C46" s="215" t="s">
        <v>311</v>
      </c>
      <c r="D46" s="15" t="s">
        <v>38</v>
      </c>
      <c r="E46" s="215" t="s">
        <v>391</v>
      </c>
      <c r="F46" s="15" t="s">
        <v>50</v>
      </c>
      <c r="G46" s="15" t="s">
        <v>301</v>
      </c>
      <c r="H46" s="15" t="s">
        <v>42</v>
      </c>
      <c r="I46" s="15" t="s">
        <v>313</v>
      </c>
      <c r="J46" s="100">
        <v>33</v>
      </c>
      <c r="K46" s="100">
        <v>33</v>
      </c>
    </row>
    <row r="47" spans="1:11" ht="12.75">
      <c r="A47" s="15" t="s">
        <v>272</v>
      </c>
      <c r="B47" s="99">
        <v>40907</v>
      </c>
      <c r="C47" s="215" t="s">
        <v>308</v>
      </c>
      <c r="D47" s="15" t="s">
        <v>38</v>
      </c>
      <c r="E47" s="215" t="s">
        <v>391</v>
      </c>
      <c r="F47" s="15" t="s">
        <v>309</v>
      </c>
      <c r="G47" s="15" t="s">
        <v>39</v>
      </c>
      <c r="H47" s="15" t="s">
        <v>40</v>
      </c>
      <c r="I47" s="15" t="s">
        <v>310</v>
      </c>
      <c r="J47" s="100">
        <v>26</v>
      </c>
      <c r="K47" s="100">
        <v>28</v>
      </c>
    </row>
    <row r="48" spans="1:11" ht="12.75">
      <c r="A48" s="15" t="s">
        <v>272</v>
      </c>
      <c r="B48" s="99">
        <v>40907</v>
      </c>
      <c r="C48" s="215" t="s">
        <v>311</v>
      </c>
      <c r="D48" s="15" t="s">
        <v>38</v>
      </c>
      <c r="E48" s="215" t="s">
        <v>391</v>
      </c>
      <c r="F48" s="15" t="s">
        <v>314</v>
      </c>
      <c r="G48" s="15" t="s">
        <v>39</v>
      </c>
      <c r="H48" s="15" t="s">
        <v>40</v>
      </c>
      <c r="I48" s="15" t="s">
        <v>313</v>
      </c>
      <c r="J48" s="100">
        <v>16</v>
      </c>
      <c r="K48" s="100">
        <v>20</v>
      </c>
    </row>
    <row r="49" spans="1:11" ht="12.75">
      <c r="A49" s="15" t="s">
        <v>272</v>
      </c>
      <c r="B49" s="99">
        <v>40907</v>
      </c>
      <c r="C49" s="215" t="s">
        <v>315</v>
      </c>
      <c r="D49" s="15" t="s">
        <v>38</v>
      </c>
      <c r="E49" s="215" t="s">
        <v>391</v>
      </c>
      <c r="F49" s="15" t="s">
        <v>316</v>
      </c>
      <c r="G49" s="15" t="s">
        <v>301</v>
      </c>
      <c r="H49" s="15" t="s">
        <v>42</v>
      </c>
      <c r="I49" s="15" t="s">
        <v>310</v>
      </c>
      <c r="J49" s="100">
        <v>26</v>
      </c>
      <c r="K49" s="100">
        <v>26.5</v>
      </c>
    </row>
    <row r="50" spans="1:11" ht="12.75">
      <c r="A50" s="15" t="s">
        <v>272</v>
      </c>
      <c r="B50" s="99">
        <v>40907</v>
      </c>
      <c r="C50" s="215" t="s">
        <v>315</v>
      </c>
      <c r="D50" s="15" t="s">
        <v>38</v>
      </c>
      <c r="E50" s="215" t="s">
        <v>391</v>
      </c>
      <c r="F50" s="15" t="s">
        <v>317</v>
      </c>
      <c r="G50" s="15" t="s">
        <v>301</v>
      </c>
      <c r="H50" s="15" t="s">
        <v>42</v>
      </c>
      <c r="I50" s="15" t="s">
        <v>313</v>
      </c>
      <c r="J50" s="100">
        <v>30</v>
      </c>
      <c r="K50" s="100">
        <v>30</v>
      </c>
    </row>
    <row r="51" spans="1:11" ht="12.75">
      <c r="A51" s="15" t="s">
        <v>176</v>
      </c>
      <c r="B51" s="99">
        <v>40903</v>
      </c>
      <c r="C51" s="215" t="s">
        <v>393</v>
      </c>
      <c r="D51" s="15" t="s">
        <v>38</v>
      </c>
      <c r="E51" s="215" t="s">
        <v>391</v>
      </c>
      <c r="F51" s="15" t="s">
        <v>318</v>
      </c>
      <c r="G51" s="15" t="s">
        <v>39</v>
      </c>
      <c r="H51" s="15" t="s">
        <v>40</v>
      </c>
      <c r="I51" s="15" t="s">
        <v>306</v>
      </c>
      <c r="J51" s="100">
        <v>20</v>
      </c>
      <c r="K51" s="100">
        <v>22</v>
      </c>
    </row>
    <row r="52" spans="1:11" ht="12.75">
      <c r="A52" s="15" t="s">
        <v>176</v>
      </c>
      <c r="B52" s="99">
        <v>40903</v>
      </c>
      <c r="C52" s="215" t="s">
        <v>393</v>
      </c>
      <c r="D52" s="15" t="s">
        <v>38</v>
      </c>
      <c r="E52" s="215" t="s">
        <v>391</v>
      </c>
      <c r="F52" s="15" t="s">
        <v>318</v>
      </c>
      <c r="G52" s="15" t="s">
        <v>301</v>
      </c>
      <c r="H52" s="15" t="s">
        <v>42</v>
      </c>
      <c r="I52" s="15" t="s">
        <v>306</v>
      </c>
      <c r="J52" s="100">
        <v>30</v>
      </c>
      <c r="K52" s="100">
        <v>30</v>
      </c>
    </row>
    <row r="53" spans="1:11" ht="12.75">
      <c r="A53" s="15" t="s">
        <v>176</v>
      </c>
      <c r="B53" s="99">
        <v>40903</v>
      </c>
      <c r="C53" s="215" t="s">
        <v>393</v>
      </c>
      <c r="D53" s="15" t="s">
        <v>38</v>
      </c>
      <c r="E53" s="215" t="s">
        <v>391</v>
      </c>
      <c r="F53" s="15" t="s">
        <v>319</v>
      </c>
      <c r="G53" s="15" t="s">
        <v>301</v>
      </c>
      <c r="H53" s="15" t="s">
        <v>42</v>
      </c>
      <c r="I53" s="15" t="s">
        <v>306</v>
      </c>
      <c r="J53" s="100">
        <v>24</v>
      </c>
      <c r="K53" s="100">
        <v>28</v>
      </c>
    </row>
    <row r="54" spans="1:11" ht="12.75">
      <c r="A54" s="15" t="s">
        <v>176</v>
      </c>
      <c r="B54" s="99">
        <v>40903</v>
      </c>
      <c r="C54" s="215" t="s">
        <v>393</v>
      </c>
      <c r="D54" s="15" t="s">
        <v>38</v>
      </c>
      <c r="E54" s="215" t="s">
        <v>391</v>
      </c>
      <c r="F54" s="15" t="s">
        <v>320</v>
      </c>
      <c r="G54" s="15" t="s">
        <v>301</v>
      </c>
      <c r="H54" s="15" t="s">
        <v>42</v>
      </c>
      <c r="I54" s="15" t="s">
        <v>306</v>
      </c>
      <c r="J54" s="100">
        <v>18</v>
      </c>
      <c r="K54" s="100">
        <v>20</v>
      </c>
    </row>
    <row r="55" spans="1:11" ht="12.75">
      <c r="A55" s="15" t="s">
        <v>176</v>
      </c>
      <c r="B55" s="99">
        <v>40903</v>
      </c>
      <c r="C55" s="215" t="s">
        <v>321</v>
      </c>
      <c r="D55" s="15" t="s">
        <v>38</v>
      </c>
      <c r="E55" s="215" t="s">
        <v>391</v>
      </c>
      <c r="F55" s="15" t="s">
        <v>322</v>
      </c>
      <c r="G55" s="15" t="s">
        <v>301</v>
      </c>
      <c r="H55" s="15" t="s">
        <v>42</v>
      </c>
      <c r="I55" s="15" t="s">
        <v>306</v>
      </c>
      <c r="J55" s="100">
        <v>28</v>
      </c>
      <c r="K55" s="100">
        <v>32</v>
      </c>
    </row>
    <row r="56" spans="1:11" ht="12.75">
      <c r="A56" s="15" t="s">
        <v>176</v>
      </c>
      <c r="B56" s="99">
        <v>40903</v>
      </c>
      <c r="C56" s="215" t="s">
        <v>321</v>
      </c>
      <c r="D56" s="15" t="s">
        <v>38</v>
      </c>
      <c r="E56" s="215" t="s">
        <v>391</v>
      </c>
      <c r="F56" s="15" t="s">
        <v>230</v>
      </c>
      <c r="G56" s="15" t="s">
        <v>301</v>
      </c>
      <c r="H56" s="15" t="s">
        <v>42</v>
      </c>
      <c r="I56" s="15" t="s">
        <v>41</v>
      </c>
      <c r="J56" s="100">
        <v>28</v>
      </c>
      <c r="K56" s="100">
        <v>28</v>
      </c>
    </row>
    <row r="57" spans="1:11" ht="12.75">
      <c r="A57" s="15" t="s">
        <v>176</v>
      </c>
      <c r="B57" s="99">
        <v>40907</v>
      </c>
      <c r="C57" s="215" t="s">
        <v>323</v>
      </c>
      <c r="D57" s="15" t="s">
        <v>38</v>
      </c>
      <c r="E57" s="215" t="s">
        <v>391</v>
      </c>
      <c r="F57" s="15" t="s">
        <v>324</v>
      </c>
      <c r="G57" s="15" t="s">
        <v>39</v>
      </c>
      <c r="H57" s="15" t="s">
        <v>40</v>
      </c>
      <c r="I57" s="15" t="s">
        <v>306</v>
      </c>
      <c r="J57" s="100">
        <v>20</v>
      </c>
      <c r="K57" s="100">
        <v>24</v>
      </c>
    </row>
    <row r="58" spans="1:11" ht="12.75">
      <c r="A58" s="15" t="s">
        <v>176</v>
      </c>
      <c r="B58" s="99">
        <v>40907</v>
      </c>
      <c r="C58" s="215" t="s">
        <v>393</v>
      </c>
      <c r="D58" s="15" t="s">
        <v>38</v>
      </c>
      <c r="E58" s="215" t="s">
        <v>391</v>
      </c>
      <c r="F58" s="15" t="s">
        <v>325</v>
      </c>
      <c r="G58" s="15" t="s">
        <v>39</v>
      </c>
      <c r="H58" s="15" t="s">
        <v>40</v>
      </c>
      <c r="I58" s="15" t="s">
        <v>306</v>
      </c>
      <c r="J58" s="100">
        <v>20</v>
      </c>
      <c r="K58" s="100">
        <v>24</v>
      </c>
    </row>
    <row r="59" spans="1:11" ht="12.75">
      <c r="A59" s="15" t="s">
        <v>176</v>
      </c>
      <c r="B59" s="99">
        <v>40907</v>
      </c>
      <c r="C59" s="215" t="s">
        <v>393</v>
      </c>
      <c r="D59" s="15" t="s">
        <v>38</v>
      </c>
      <c r="E59" s="215" t="s">
        <v>391</v>
      </c>
      <c r="F59" s="15" t="s">
        <v>326</v>
      </c>
      <c r="G59" s="15" t="s">
        <v>39</v>
      </c>
      <c r="H59" s="15" t="s">
        <v>327</v>
      </c>
      <c r="I59" s="15" t="s">
        <v>52</v>
      </c>
      <c r="J59" s="100">
        <v>16</v>
      </c>
      <c r="K59" s="100">
        <v>20</v>
      </c>
    </row>
    <row r="60" spans="1:11" ht="12.75">
      <c r="A60" s="15" t="s">
        <v>176</v>
      </c>
      <c r="B60" s="99">
        <v>40907</v>
      </c>
      <c r="C60" s="215" t="s">
        <v>393</v>
      </c>
      <c r="D60" s="15" t="s">
        <v>38</v>
      </c>
      <c r="E60" s="215" t="s">
        <v>391</v>
      </c>
      <c r="F60" s="15" t="s">
        <v>328</v>
      </c>
      <c r="G60" s="15" t="s">
        <v>301</v>
      </c>
      <c r="H60" s="15" t="s">
        <v>42</v>
      </c>
      <c r="I60" s="15" t="s">
        <v>306</v>
      </c>
      <c r="J60" s="100">
        <v>24</v>
      </c>
      <c r="K60" s="100">
        <v>28</v>
      </c>
    </row>
    <row r="61" spans="1:11" ht="12.75">
      <c r="A61" s="15" t="s">
        <v>176</v>
      </c>
      <c r="B61" s="99">
        <v>40907</v>
      </c>
      <c r="C61" s="215" t="s">
        <v>393</v>
      </c>
      <c r="D61" s="15" t="s">
        <v>38</v>
      </c>
      <c r="E61" s="215" t="s">
        <v>391</v>
      </c>
      <c r="F61" s="15" t="s">
        <v>329</v>
      </c>
      <c r="G61" s="15" t="s">
        <v>301</v>
      </c>
      <c r="H61" s="15" t="s">
        <v>42</v>
      </c>
      <c r="I61" s="15" t="s">
        <v>306</v>
      </c>
      <c r="J61" s="100">
        <v>22</v>
      </c>
      <c r="K61" s="100">
        <v>24</v>
      </c>
    </row>
    <row r="62" spans="1:11" ht="12.75">
      <c r="A62" s="15" t="s">
        <v>176</v>
      </c>
      <c r="B62" s="99">
        <v>40907</v>
      </c>
      <c r="C62" s="215" t="s">
        <v>394</v>
      </c>
      <c r="D62" s="15" t="s">
        <v>38</v>
      </c>
      <c r="E62" s="215" t="s">
        <v>391</v>
      </c>
      <c r="F62" s="15" t="s">
        <v>330</v>
      </c>
      <c r="G62" s="15" t="s">
        <v>301</v>
      </c>
      <c r="H62" s="15" t="s">
        <v>42</v>
      </c>
      <c r="I62" s="15" t="s">
        <v>306</v>
      </c>
      <c r="J62" s="100">
        <v>30</v>
      </c>
      <c r="K62" s="100">
        <v>32</v>
      </c>
    </row>
    <row r="63" spans="1:11" ht="12.75">
      <c r="A63" s="15" t="s">
        <v>176</v>
      </c>
      <c r="B63" s="99">
        <v>40907</v>
      </c>
      <c r="C63" s="215" t="s">
        <v>394</v>
      </c>
      <c r="D63" s="15" t="s">
        <v>38</v>
      </c>
      <c r="E63" s="215" t="s">
        <v>391</v>
      </c>
      <c r="F63" s="15" t="s">
        <v>329</v>
      </c>
      <c r="G63" s="15" t="s">
        <v>301</v>
      </c>
      <c r="H63" s="15" t="s">
        <v>42</v>
      </c>
      <c r="I63" s="15" t="s">
        <v>306</v>
      </c>
      <c r="J63" s="100">
        <v>26</v>
      </c>
      <c r="K63" s="100">
        <v>28</v>
      </c>
    </row>
    <row r="64" spans="1:11" ht="12.75">
      <c r="A64" s="15" t="s">
        <v>176</v>
      </c>
      <c r="B64" s="99">
        <v>40907</v>
      </c>
      <c r="C64" s="215" t="s">
        <v>394</v>
      </c>
      <c r="D64" s="15" t="s">
        <v>38</v>
      </c>
      <c r="E64" s="215" t="s">
        <v>391</v>
      </c>
      <c r="F64" s="15" t="s">
        <v>331</v>
      </c>
      <c r="G64" s="15" t="s">
        <v>301</v>
      </c>
      <c r="H64" s="15" t="s">
        <v>42</v>
      </c>
      <c r="I64" s="15" t="s">
        <v>306</v>
      </c>
      <c r="J64" s="100">
        <v>20</v>
      </c>
      <c r="K64" s="100">
        <v>20</v>
      </c>
    </row>
    <row r="65" spans="1:11" ht="12.75">
      <c r="A65" s="15" t="s">
        <v>44</v>
      </c>
      <c r="B65" s="99">
        <v>40903</v>
      </c>
      <c r="C65" s="215" t="s">
        <v>45</v>
      </c>
      <c r="D65" s="15" t="s">
        <v>38</v>
      </c>
      <c r="E65" s="215" t="s">
        <v>391</v>
      </c>
      <c r="F65" s="15" t="s">
        <v>263</v>
      </c>
      <c r="G65" s="15" t="s">
        <v>301</v>
      </c>
      <c r="H65" s="15" t="s">
        <v>42</v>
      </c>
      <c r="I65" s="15" t="s">
        <v>41</v>
      </c>
      <c r="J65" s="100">
        <v>16</v>
      </c>
      <c r="K65" s="100">
        <v>17</v>
      </c>
    </row>
    <row r="66" spans="1:11" ht="12.75">
      <c r="A66" s="15" t="s">
        <v>178</v>
      </c>
      <c r="B66" s="99">
        <v>40903</v>
      </c>
      <c r="C66" s="215" t="s">
        <v>393</v>
      </c>
      <c r="D66" s="15" t="s">
        <v>38</v>
      </c>
      <c r="E66" s="215" t="s">
        <v>391</v>
      </c>
      <c r="F66" s="15" t="s">
        <v>329</v>
      </c>
      <c r="G66" s="15" t="s">
        <v>39</v>
      </c>
      <c r="H66" s="15" t="s">
        <v>40</v>
      </c>
      <c r="I66" s="15" t="s">
        <v>306</v>
      </c>
      <c r="J66" s="100">
        <v>26</v>
      </c>
      <c r="K66" s="100">
        <v>30</v>
      </c>
    </row>
    <row r="67" spans="1:11" ht="12.75">
      <c r="A67" s="15" t="s">
        <v>178</v>
      </c>
      <c r="B67" s="99">
        <v>40903</v>
      </c>
      <c r="C67" s="215" t="s">
        <v>393</v>
      </c>
      <c r="D67" s="15" t="s">
        <v>38</v>
      </c>
      <c r="E67" s="215" t="s">
        <v>391</v>
      </c>
      <c r="F67" s="15" t="s">
        <v>331</v>
      </c>
      <c r="G67" s="15" t="s">
        <v>39</v>
      </c>
      <c r="H67" s="15" t="s">
        <v>40</v>
      </c>
      <c r="I67" s="15" t="s">
        <v>306</v>
      </c>
      <c r="J67" s="100">
        <v>24</v>
      </c>
      <c r="K67" s="100">
        <v>24</v>
      </c>
    </row>
    <row r="68" spans="1:11" ht="12.75">
      <c r="A68" s="15" t="s">
        <v>178</v>
      </c>
      <c r="B68" s="99">
        <v>40903</v>
      </c>
      <c r="C68" s="215" t="s">
        <v>393</v>
      </c>
      <c r="D68" s="15" t="s">
        <v>38</v>
      </c>
      <c r="E68" s="215" t="s">
        <v>391</v>
      </c>
      <c r="F68" s="15" t="s">
        <v>328</v>
      </c>
      <c r="G68" s="15" t="s">
        <v>301</v>
      </c>
      <c r="H68" s="15" t="s">
        <v>42</v>
      </c>
      <c r="I68" s="15" t="s">
        <v>306</v>
      </c>
      <c r="J68" s="100">
        <v>28</v>
      </c>
      <c r="K68" s="100">
        <v>30</v>
      </c>
    </row>
    <row r="69" spans="1:11" ht="12.75">
      <c r="A69" s="15" t="s">
        <v>178</v>
      </c>
      <c r="B69" s="99">
        <v>40903</v>
      </c>
      <c r="C69" s="215" t="s">
        <v>393</v>
      </c>
      <c r="D69" s="15" t="s">
        <v>38</v>
      </c>
      <c r="E69" s="215" t="s">
        <v>391</v>
      </c>
      <c r="F69" s="15" t="s">
        <v>332</v>
      </c>
      <c r="G69" s="15" t="s">
        <v>301</v>
      </c>
      <c r="H69" s="15" t="s">
        <v>42</v>
      </c>
      <c r="I69" s="15" t="s">
        <v>306</v>
      </c>
      <c r="J69" s="100">
        <v>26</v>
      </c>
      <c r="K69" s="100">
        <v>28</v>
      </c>
    </row>
    <row r="70" spans="1:11" ht="12.75">
      <c r="A70" s="15" t="s">
        <v>178</v>
      </c>
      <c r="B70" s="99">
        <v>40903</v>
      </c>
      <c r="C70" s="215" t="s">
        <v>393</v>
      </c>
      <c r="D70" s="15" t="s">
        <v>38</v>
      </c>
      <c r="E70" s="215" t="s">
        <v>391</v>
      </c>
      <c r="F70" s="15" t="s">
        <v>320</v>
      </c>
      <c r="G70" s="15" t="s">
        <v>301</v>
      </c>
      <c r="H70" s="15" t="s">
        <v>42</v>
      </c>
      <c r="I70" s="15" t="s">
        <v>41</v>
      </c>
      <c r="J70" s="100">
        <v>24</v>
      </c>
      <c r="K70" s="100">
        <v>25</v>
      </c>
    </row>
    <row r="71" spans="1:11" ht="12.75">
      <c r="A71" s="15" t="s">
        <v>178</v>
      </c>
      <c r="B71" s="99">
        <v>40903</v>
      </c>
      <c r="C71" s="215" t="s">
        <v>393</v>
      </c>
      <c r="D71" s="15" t="s">
        <v>38</v>
      </c>
      <c r="E71" s="215" t="s">
        <v>391</v>
      </c>
      <c r="F71" s="15" t="s">
        <v>333</v>
      </c>
      <c r="G71" s="15" t="s">
        <v>301</v>
      </c>
      <c r="H71" s="15" t="s">
        <v>42</v>
      </c>
      <c r="I71" s="15" t="s">
        <v>306</v>
      </c>
      <c r="J71" s="100">
        <v>18</v>
      </c>
      <c r="K71" s="100">
        <v>20</v>
      </c>
    </row>
    <row r="72" spans="1:11" ht="12.75">
      <c r="A72" s="15" t="s">
        <v>178</v>
      </c>
      <c r="B72" s="99">
        <v>40907</v>
      </c>
      <c r="C72" s="215" t="s">
        <v>334</v>
      </c>
      <c r="D72" s="15" t="s">
        <v>38</v>
      </c>
      <c r="E72" s="215" t="s">
        <v>391</v>
      </c>
      <c r="F72" s="15" t="s">
        <v>319</v>
      </c>
      <c r="G72" s="15" t="s">
        <v>39</v>
      </c>
      <c r="H72" s="15" t="s">
        <v>40</v>
      </c>
      <c r="I72" s="15" t="s">
        <v>306</v>
      </c>
      <c r="J72" s="100">
        <v>21</v>
      </c>
      <c r="K72" s="100">
        <v>24</v>
      </c>
    </row>
    <row r="73" spans="1:11" ht="12.75">
      <c r="A73" s="15" t="s">
        <v>178</v>
      </c>
      <c r="B73" s="99">
        <v>40907</v>
      </c>
      <c r="C73" s="215" t="s">
        <v>334</v>
      </c>
      <c r="D73" s="15" t="s">
        <v>38</v>
      </c>
      <c r="E73" s="215" t="s">
        <v>391</v>
      </c>
      <c r="F73" s="15" t="s">
        <v>230</v>
      </c>
      <c r="G73" s="15" t="s">
        <v>39</v>
      </c>
      <c r="H73" s="15" t="s">
        <v>327</v>
      </c>
      <c r="I73" s="15" t="s">
        <v>52</v>
      </c>
      <c r="J73" s="100">
        <v>20</v>
      </c>
      <c r="K73" s="100">
        <v>22</v>
      </c>
    </row>
    <row r="74" spans="1:11" ht="12.75">
      <c r="A74" s="15" t="s">
        <v>178</v>
      </c>
      <c r="B74" s="99">
        <v>40907</v>
      </c>
      <c r="C74" s="215" t="s">
        <v>334</v>
      </c>
      <c r="D74" s="15" t="s">
        <v>38</v>
      </c>
      <c r="E74" s="215" t="s">
        <v>391</v>
      </c>
      <c r="F74" s="15" t="s">
        <v>193</v>
      </c>
      <c r="G74" s="15" t="s">
        <v>39</v>
      </c>
      <c r="H74" s="15" t="s">
        <v>327</v>
      </c>
      <c r="I74" s="15" t="s">
        <v>52</v>
      </c>
      <c r="J74" s="100">
        <v>18</v>
      </c>
      <c r="K74" s="100">
        <v>20</v>
      </c>
    </row>
    <row r="75" spans="1:11" ht="12.75">
      <c r="A75" s="15" t="s">
        <v>178</v>
      </c>
      <c r="B75" s="99">
        <v>40907</v>
      </c>
      <c r="C75" s="215" t="s">
        <v>393</v>
      </c>
      <c r="D75" s="15" t="s">
        <v>38</v>
      </c>
      <c r="E75" s="215" t="s">
        <v>391</v>
      </c>
      <c r="F75" s="15" t="s">
        <v>318</v>
      </c>
      <c r="G75" s="15" t="s">
        <v>39</v>
      </c>
      <c r="H75" s="15" t="s">
        <v>40</v>
      </c>
      <c r="I75" s="15" t="s">
        <v>306</v>
      </c>
      <c r="J75" s="100">
        <v>24</v>
      </c>
      <c r="K75" s="100">
        <v>28</v>
      </c>
    </row>
    <row r="76" spans="1:11" ht="12.75">
      <c r="A76" s="15" t="s">
        <v>178</v>
      </c>
      <c r="B76" s="99">
        <v>40907</v>
      </c>
      <c r="C76" s="215" t="s">
        <v>393</v>
      </c>
      <c r="D76" s="15" t="s">
        <v>38</v>
      </c>
      <c r="E76" s="215" t="s">
        <v>391</v>
      </c>
      <c r="F76" s="15" t="s">
        <v>335</v>
      </c>
      <c r="G76" s="15" t="s">
        <v>39</v>
      </c>
      <c r="H76" s="15" t="s">
        <v>327</v>
      </c>
      <c r="I76" s="15" t="s">
        <v>52</v>
      </c>
      <c r="J76" s="100">
        <v>18</v>
      </c>
      <c r="K76" s="100">
        <v>22</v>
      </c>
    </row>
    <row r="77" spans="1:11" ht="12.75">
      <c r="A77" s="15" t="s">
        <v>178</v>
      </c>
      <c r="B77" s="99">
        <v>40907</v>
      </c>
      <c r="C77" s="215" t="s">
        <v>393</v>
      </c>
      <c r="D77" s="15" t="s">
        <v>38</v>
      </c>
      <c r="E77" s="215" t="s">
        <v>391</v>
      </c>
      <c r="F77" s="15" t="s">
        <v>322</v>
      </c>
      <c r="G77" s="15" t="s">
        <v>301</v>
      </c>
      <c r="H77" s="15" t="s">
        <v>42</v>
      </c>
      <c r="I77" s="15" t="s">
        <v>306</v>
      </c>
      <c r="J77" s="100">
        <v>26</v>
      </c>
      <c r="K77" s="100">
        <v>30</v>
      </c>
    </row>
    <row r="78" spans="1:11" ht="12.75">
      <c r="A78" s="15" t="s">
        <v>178</v>
      </c>
      <c r="B78" s="99">
        <v>40907</v>
      </c>
      <c r="C78" s="215" t="s">
        <v>393</v>
      </c>
      <c r="D78" s="15" t="s">
        <v>38</v>
      </c>
      <c r="E78" s="215" t="s">
        <v>391</v>
      </c>
      <c r="F78" s="15" t="s">
        <v>331</v>
      </c>
      <c r="G78" s="15" t="s">
        <v>301</v>
      </c>
      <c r="H78" s="15" t="s">
        <v>42</v>
      </c>
      <c r="I78" s="15" t="s">
        <v>306</v>
      </c>
      <c r="J78" s="100">
        <v>24</v>
      </c>
      <c r="K78" s="100">
        <v>26</v>
      </c>
    </row>
    <row r="79" spans="1:11" ht="12.75">
      <c r="A79" s="15" t="s">
        <v>178</v>
      </c>
      <c r="B79" s="99">
        <v>40907</v>
      </c>
      <c r="C79" s="215" t="s">
        <v>393</v>
      </c>
      <c r="D79" s="15" t="s">
        <v>38</v>
      </c>
      <c r="E79" s="215" t="s">
        <v>391</v>
      </c>
      <c r="F79" s="15" t="s">
        <v>320</v>
      </c>
      <c r="G79" s="15" t="s">
        <v>301</v>
      </c>
      <c r="H79" s="15" t="s">
        <v>42</v>
      </c>
      <c r="I79" s="15" t="s">
        <v>41</v>
      </c>
      <c r="J79" s="100">
        <v>23</v>
      </c>
      <c r="K79" s="100">
        <v>24</v>
      </c>
    </row>
    <row r="80" spans="1:12" ht="12.75">
      <c r="A80" s="15" t="s">
        <v>178</v>
      </c>
      <c r="B80" s="99">
        <v>40907</v>
      </c>
      <c r="C80" s="215" t="s">
        <v>393</v>
      </c>
      <c r="D80" s="15" t="s">
        <v>38</v>
      </c>
      <c r="E80" s="215" t="s">
        <v>391</v>
      </c>
      <c r="F80" s="15" t="s">
        <v>336</v>
      </c>
      <c r="G80" s="15" t="s">
        <v>301</v>
      </c>
      <c r="H80" s="15" t="s">
        <v>42</v>
      </c>
      <c r="I80" s="15" t="s">
        <v>306</v>
      </c>
      <c r="J80" s="100">
        <v>18</v>
      </c>
      <c r="K80" s="100">
        <v>18</v>
      </c>
      <c r="L80" s="5"/>
    </row>
    <row r="81" spans="1:12" ht="12.75">
      <c r="A81" s="15" t="s">
        <v>178</v>
      </c>
      <c r="B81" s="99">
        <v>40907</v>
      </c>
      <c r="C81" s="215" t="s">
        <v>393</v>
      </c>
      <c r="D81" s="15" t="s">
        <v>38</v>
      </c>
      <c r="E81" s="215" t="s">
        <v>391</v>
      </c>
      <c r="F81" s="15" t="s">
        <v>312</v>
      </c>
      <c r="G81" s="15" t="s">
        <v>301</v>
      </c>
      <c r="H81" s="15" t="s">
        <v>42</v>
      </c>
      <c r="I81" s="15" t="s">
        <v>306</v>
      </c>
      <c r="J81" s="100">
        <v>18</v>
      </c>
      <c r="K81" s="100">
        <v>18</v>
      </c>
      <c r="L81" s="14"/>
    </row>
    <row r="82" spans="1:12" ht="11.25" customHeight="1">
      <c r="A82" s="15" t="s">
        <v>62</v>
      </c>
      <c r="B82" s="99">
        <v>40903</v>
      </c>
      <c r="C82" s="215" t="s">
        <v>227</v>
      </c>
      <c r="D82" s="15" t="s">
        <v>38</v>
      </c>
      <c r="E82" s="215" t="s">
        <v>391</v>
      </c>
      <c r="F82" s="15" t="s">
        <v>228</v>
      </c>
      <c r="G82" s="15" t="s">
        <v>301</v>
      </c>
      <c r="H82" s="15" t="s">
        <v>42</v>
      </c>
      <c r="I82" s="15" t="s">
        <v>192</v>
      </c>
      <c r="J82" s="100">
        <v>27</v>
      </c>
      <c r="K82" s="100">
        <v>27</v>
      </c>
      <c r="L82" s="5"/>
    </row>
    <row r="83" spans="1:12" ht="12.75" customHeight="1">
      <c r="A83" s="15" t="s">
        <v>62</v>
      </c>
      <c r="B83" s="99">
        <v>40903</v>
      </c>
      <c r="C83" s="215" t="s">
        <v>227</v>
      </c>
      <c r="D83" s="15" t="s">
        <v>38</v>
      </c>
      <c r="E83" s="215" t="s">
        <v>391</v>
      </c>
      <c r="F83" s="15" t="s">
        <v>230</v>
      </c>
      <c r="G83" s="15" t="s">
        <v>301</v>
      </c>
      <c r="H83" s="15" t="s">
        <v>42</v>
      </c>
      <c r="I83" s="15" t="s">
        <v>192</v>
      </c>
      <c r="J83" s="100">
        <v>23</v>
      </c>
      <c r="K83" s="100">
        <v>23</v>
      </c>
      <c r="L83" s="14"/>
    </row>
    <row r="84" spans="1:12" ht="12.75" customHeight="1">
      <c r="A84" s="15" t="s">
        <v>62</v>
      </c>
      <c r="B84" s="99">
        <v>40903</v>
      </c>
      <c r="C84" s="215" t="s">
        <v>227</v>
      </c>
      <c r="D84" s="15" t="s">
        <v>38</v>
      </c>
      <c r="E84" s="215" t="s">
        <v>391</v>
      </c>
      <c r="F84" s="15" t="s">
        <v>193</v>
      </c>
      <c r="G84" s="15" t="s">
        <v>301</v>
      </c>
      <c r="H84" s="15" t="s">
        <v>42</v>
      </c>
      <c r="I84" s="15" t="s">
        <v>192</v>
      </c>
      <c r="J84" s="100">
        <v>19</v>
      </c>
      <c r="K84" s="100">
        <v>19</v>
      </c>
      <c r="L84" s="14"/>
    </row>
    <row r="85" spans="1:12" ht="12.75" customHeight="1">
      <c r="A85" s="15" t="s">
        <v>62</v>
      </c>
      <c r="B85" s="99">
        <v>40903</v>
      </c>
      <c r="C85" s="215" t="s">
        <v>227</v>
      </c>
      <c r="D85" s="15" t="s">
        <v>38</v>
      </c>
      <c r="E85" s="215" t="s">
        <v>391</v>
      </c>
      <c r="F85" s="15" t="s">
        <v>229</v>
      </c>
      <c r="G85" s="15" t="s">
        <v>301</v>
      </c>
      <c r="H85" s="15" t="s">
        <v>42</v>
      </c>
      <c r="I85" s="15" t="s">
        <v>192</v>
      </c>
      <c r="J85" s="100">
        <v>18</v>
      </c>
      <c r="K85" s="100">
        <v>18</v>
      </c>
      <c r="L85" s="14"/>
    </row>
    <row r="86" spans="1:11" ht="12.75">
      <c r="A86" s="15" t="s">
        <v>62</v>
      </c>
      <c r="B86" s="99">
        <v>40907</v>
      </c>
      <c r="C86" s="215" t="s">
        <v>227</v>
      </c>
      <c r="D86" s="15" t="s">
        <v>38</v>
      </c>
      <c r="E86" s="215" t="s">
        <v>391</v>
      </c>
      <c r="F86" s="15" t="s">
        <v>228</v>
      </c>
      <c r="G86" s="15" t="s">
        <v>301</v>
      </c>
      <c r="H86" s="15" t="s">
        <v>42</v>
      </c>
      <c r="I86" s="15" t="s">
        <v>192</v>
      </c>
      <c r="J86" s="100">
        <v>27</v>
      </c>
      <c r="K86" s="100">
        <v>27</v>
      </c>
    </row>
    <row r="87" spans="1:11" ht="12.75">
      <c r="A87" s="15" t="s">
        <v>62</v>
      </c>
      <c r="B87" s="99">
        <v>40907</v>
      </c>
      <c r="C87" s="215" t="s">
        <v>227</v>
      </c>
      <c r="D87" s="15" t="s">
        <v>38</v>
      </c>
      <c r="E87" s="215" t="s">
        <v>391</v>
      </c>
      <c r="F87" s="15" t="s">
        <v>230</v>
      </c>
      <c r="G87" s="15" t="s">
        <v>301</v>
      </c>
      <c r="H87" s="15" t="s">
        <v>42</v>
      </c>
      <c r="I87" s="15" t="s">
        <v>192</v>
      </c>
      <c r="J87" s="100">
        <v>23</v>
      </c>
      <c r="K87" s="100">
        <v>23</v>
      </c>
    </row>
    <row r="88" spans="1:11" ht="12.75">
      <c r="A88" s="15" t="s">
        <v>62</v>
      </c>
      <c r="B88" s="99">
        <v>40907</v>
      </c>
      <c r="C88" s="215" t="s">
        <v>227</v>
      </c>
      <c r="D88" s="15" t="s">
        <v>38</v>
      </c>
      <c r="E88" s="215" t="s">
        <v>391</v>
      </c>
      <c r="F88" s="15" t="s">
        <v>193</v>
      </c>
      <c r="G88" s="15" t="s">
        <v>301</v>
      </c>
      <c r="H88" s="15" t="s">
        <v>42</v>
      </c>
      <c r="I88" s="15" t="s">
        <v>192</v>
      </c>
      <c r="J88" s="100">
        <v>19</v>
      </c>
      <c r="K88" s="100">
        <v>19</v>
      </c>
    </row>
    <row r="89" spans="1:11" ht="12.75">
      <c r="A89" s="15" t="s">
        <v>62</v>
      </c>
      <c r="B89" s="99">
        <v>40907</v>
      </c>
      <c r="C89" s="215" t="s">
        <v>227</v>
      </c>
      <c r="D89" s="15" t="s">
        <v>38</v>
      </c>
      <c r="E89" s="215" t="s">
        <v>391</v>
      </c>
      <c r="F89" s="15" t="s">
        <v>229</v>
      </c>
      <c r="G89" s="15" t="s">
        <v>301</v>
      </c>
      <c r="H89" s="15" t="s">
        <v>42</v>
      </c>
      <c r="I89" s="15" t="s">
        <v>192</v>
      </c>
      <c r="J89" s="100">
        <v>18</v>
      </c>
      <c r="K89" s="100">
        <v>18</v>
      </c>
    </row>
    <row r="90" spans="1:11" ht="12.75">
      <c r="A90" s="15" t="s">
        <v>184</v>
      </c>
      <c r="B90" s="99">
        <v>40903</v>
      </c>
      <c r="C90" s="215" t="s">
        <v>391</v>
      </c>
      <c r="D90" s="15" t="s">
        <v>185</v>
      </c>
      <c r="E90" s="215" t="s">
        <v>391</v>
      </c>
      <c r="F90" s="15" t="s">
        <v>186</v>
      </c>
      <c r="G90" s="15" t="s">
        <v>301</v>
      </c>
      <c r="H90" s="15" t="s">
        <v>396</v>
      </c>
      <c r="I90" s="15" t="s">
        <v>187</v>
      </c>
      <c r="J90" s="100">
        <v>13.5</v>
      </c>
      <c r="K90" s="100">
        <v>14</v>
      </c>
    </row>
    <row r="91" spans="1:11" ht="12.75">
      <c r="A91" s="15" t="s">
        <v>184</v>
      </c>
      <c r="B91" s="99">
        <v>40907</v>
      </c>
      <c r="C91" s="215" t="s">
        <v>391</v>
      </c>
      <c r="D91" s="15" t="s">
        <v>185</v>
      </c>
      <c r="E91" s="215" t="s">
        <v>391</v>
      </c>
      <c r="F91" s="15" t="s">
        <v>337</v>
      </c>
      <c r="G91" s="15" t="s">
        <v>301</v>
      </c>
      <c r="H91" s="15" t="s">
        <v>396</v>
      </c>
      <c r="I91" s="15" t="s">
        <v>187</v>
      </c>
      <c r="J91" s="100">
        <v>13.5</v>
      </c>
      <c r="K91" s="100">
        <v>14</v>
      </c>
    </row>
    <row r="92" spans="1:11" ht="12.75">
      <c r="A92" s="15" t="s">
        <v>49</v>
      </c>
      <c r="B92" s="99">
        <v>40903</v>
      </c>
      <c r="C92" s="215" t="s">
        <v>269</v>
      </c>
      <c r="D92" s="15" t="s">
        <v>28</v>
      </c>
      <c r="E92" s="215" t="s">
        <v>391</v>
      </c>
      <c r="F92" s="15" t="s">
        <v>300</v>
      </c>
      <c r="G92" s="15" t="s">
        <v>39</v>
      </c>
      <c r="H92" s="15" t="s">
        <v>327</v>
      </c>
      <c r="I92" s="15" t="s">
        <v>338</v>
      </c>
      <c r="J92" s="100">
        <v>34</v>
      </c>
      <c r="K92" s="100">
        <v>38</v>
      </c>
    </row>
    <row r="93" spans="1:11" ht="12.75">
      <c r="A93" s="15" t="s">
        <v>49</v>
      </c>
      <c r="B93" s="99">
        <v>40903</v>
      </c>
      <c r="C93" s="215" t="s">
        <v>269</v>
      </c>
      <c r="D93" s="15" t="s">
        <v>28</v>
      </c>
      <c r="E93" s="215" t="s">
        <v>391</v>
      </c>
      <c r="F93" s="15" t="s">
        <v>253</v>
      </c>
      <c r="G93" s="15" t="s">
        <v>39</v>
      </c>
      <c r="H93" s="15" t="s">
        <v>327</v>
      </c>
      <c r="I93" s="15" t="s">
        <v>338</v>
      </c>
      <c r="J93" s="100">
        <v>26</v>
      </c>
      <c r="K93" s="100">
        <v>27</v>
      </c>
    </row>
    <row r="94" spans="1:11" ht="12.75">
      <c r="A94" s="15" t="s">
        <v>49</v>
      </c>
      <c r="B94" s="99">
        <v>40903</v>
      </c>
      <c r="C94" s="215" t="s">
        <v>240</v>
      </c>
      <c r="D94" s="15" t="s">
        <v>28</v>
      </c>
      <c r="E94" s="15" t="s">
        <v>256</v>
      </c>
      <c r="F94" s="15" t="s">
        <v>300</v>
      </c>
      <c r="G94" s="15" t="s">
        <v>39</v>
      </c>
      <c r="H94" s="15" t="s">
        <v>327</v>
      </c>
      <c r="I94" s="15" t="s">
        <v>338</v>
      </c>
      <c r="J94" s="100">
        <v>15</v>
      </c>
      <c r="K94" s="100">
        <v>16</v>
      </c>
    </row>
    <row r="95" spans="1:11" ht="12.75">
      <c r="A95" s="15" t="s">
        <v>49</v>
      </c>
      <c r="B95" s="99">
        <v>40903</v>
      </c>
      <c r="C95" s="215" t="s">
        <v>240</v>
      </c>
      <c r="D95" s="15" t="s">
        <v>28</v>
      </c>
      <c r="E95" s="215" t="s">
        <v>391</v>
      </c>
      <c r="F95" s="15" t="s">
        <v>300</v>
      </c>
      <c r="G95" s="15" t="s">
        <v>39</v>
      </c>
      <c r="H95" s="15" t="s">
        <v>327</v>
      </c>
      <c r="I95" s="15" t="s">
        <v>338</v>
      </c>
      <c r="J95" s="100">
        <v>26</v>
      </c>
      <c r="K95" s="100">
        <v>30</v>
      </c>
    </row>
    <row r="96" spans="1:11" ht="12.75">
      <c r="A96" s="15" t="s">
        <v>49</v>
      </c>
      <c r="B96" s="99">
        <v>40903</v>
      </c>
      <c r="C96" s="215" t="s">
        <v>339</v>
      </c>
      <c r="D96" s="15" t="s">
        <v>28</v>
      </c>
      <c r="E96" s="15" t="s">
        <v>255</v>
      </c>
      <c r="F96" s="15" t="s">
        <v>300</v>
      </c>
      <c r="G96" s="15" t="s">
        <v>39</v>
      </c>
      <c r="H96" s="15" t="s">
        <v>327</v>
      </c>
      <c r="I96" s="15" t="s">
        <v>338</v>
      </c>
      <c r="J96" s="100">
        <v>8</v>
      </c>
      <c r="K96" s="100">
        <v>10</v>
      </c>
    </row>
    <row r="97" spans="1:11" ht="12.75">
      <c r="A97" s="15" t="s">
        <v>49</v>
      </c>
      <c r="B97" s="99">
        <v>40903</v>
      </c>
      <c r="C97" s="215" t="s">
        <v>269</v>
      </c>
      <c r="D97" s="15" t="s">
        <v>28</v>
      </c>
      <c r="E97" s="215" t="s">
        <v>391</v>
      </c>
      <c r="F97" s="15" t="s">
        <v>300</v>
      </c>
      <c r="G97" s="15" t="s">
        <v>301</v>
      </c>
      <c r="H97" s="15" t="s">
        <v>327</v>
      </c>
      <c r="I97" s="15" t="s">
        <v>338</v>
      </c>
      <c r="J97" s="100">
        <v>38</v>
      </c>
      <c r="K97" s="100">
        <v>40</v>
      </c>
    </row>
    <row r="98" spans="1:11" ht="12.75">
      <c r="A98" s="15" t="s">
        <v>49</v>
      </c>
      <c r="B98" s="99">
        <v>40903</v>
      </c>
      <c r="C98" s="215" t="s">
        <v>340</v>
      </c>
      <c r="D98" s="15" t="s">
        <v>38</v>
      </c>
      <c r="E98" s="215" t="s">
        <v>391</v>
      </c>
      <c r="F98" s="15" t="s">
        <v>262</v>
      </c>
      <c r="G98" s="15" t="s">
        <v>39</v>
      </c>
      <c r="H98" s="15" t="s">
        <v>327</v>
      </c>
      <c r="I98" s="15" t="s">
        <v>338</v>
      </c>
      <c r="J98" s="100">
        <v>26</v>
      </c>
      <c r="K98" s="100">
        <v>26</v>
      </c>
    </row>
    <row r="99" spans="1:11" ht="12.75">
      <c r="A99" s="15" t="s">
        <v>49</v>
      </c>
      <c r="B99" s="99">
        <v>40903</v>
      </c>
      <c r="C99" s="215" t="s">
        <v>340</v>
      </c>
      <c r="D99" s="15" t="s">
        <v>38</v>
      </c>
      <c r="E99" s="215" t="s">
        <v>391</v>
      </c>
      <c r="F99" s="15" t="s">
        <v>253</v>
      </c>
      <c r="G99" s="15" t="s">
        <v>39</v>
      </c>
      <c r="H99" s="15" t="s">
        <v>327</v>
      </c>
      <c r="I99" s="15" t="s">
        <v>338</v>
      </c>
      <c r="J99" s="100">
        <v>38</v>
      </c>
      <c r="K99" s="100">
        <v>38</v>
      </c>
    </row>
    <row r="100" spans="1:11" ht="12.75">
      <c r="A100" s="15" t="s">
        <v>49</v>
      </c>
      <c r="B100" s="99">
        <v>40903</v>
      </c>
      <c r="C100" s="215" t="s">
        <v>341</v>
      </c>
      <c r="D100" s="15" t="s">
        <v>38</v>
      </c>
      <c r="E100" s="215" t="s">
        <v>391</v>
      </c>
      <c r="F100" s="15" t="s">
        <v>262</v>
      </c>
      <c r="G100" s="15" t="s">
        <v>39</v>
      </c>
      <c r="H100" s="15" t="s">
        <v>327</v>
      </c>
      <c r="I100" s="15" t="s">
        <v>338</v>
      </c>
      <c r="J100" s="100">
        <v>26</v>
      </c>
      <c r="K100" s="100">
        <v>32</v>
      </c>
    </row>
    <row r="101" spans="1:12" ht="12.75">
      <c r="A101" s="15" t="s">
        <v>49</v>
      </c>
      <c r="B101" s="99">
        <v>40903</v>
      </c>
      <c r="C101" s="215" t="s">
        <v>339</v>
      </c>
      <c r="D101" s="15" t="s">
        <v>38</v>
      </c>
      <c r="E101" s="215" t="s">
        <v>391</v>
      </c>
      <c r="F101" s="15" t="s">
        <v>300</v>
      </c>
      <c r="G101" s="15" t="s">
        <v>39</v>
      </c>
      <c r="H101" s="15" t="s">
        <v>327</v>
      </c>
      <c r="I101" s="15" t="s">
        <v>338</v>
      </c>
      <c r="J101" s="100">
        <v>34</v>
      </c>
      <c r="K101" s="100">
        <v>38</v>
      </c>
      <c r="L101" s="5"/>
    </row>
    <row r="102" spans="1:11" ht="12.75">
      <c r="A102" s="15" t="s">
        <v>49</v>
      </c>
      <c r="B102" s="99">
        <v>40903</v>
      </c>
      <c r="C102" s="215" t="s">
        <v>269</v>
      </c>
      <c r="D102" s="15" t="s">
        <v>38</v>
      </c>
      <c r="E102" s="215" t="s">
        <v>391</v>
      </c>
      <c r="F102" s="15" t="s">
        <v>262</v>
      </c>
      <c r="G102" s="15" t="s">
        <v>301</v>
      </c>
      <c r="H102" s="15" t="s">
        <v>42</v>
      </c>
      <c r="I102" s="15" t="s">
        <v>338</v>
      </c>
      <c r="J102" s="100">
        <v>36</v>
      </c>
      <c r="K102" s="100">
        <v>40</v>
      </c>
    </row>
    <row r="103" spans="1:11" ht="12.75">
      <c r="A103" s="15" t="s">
        <v>49</v>
      </c>
      <c r="B103" s="99">
        <v>40903</v>
      </c>
      <c r="C103" s="215" t="s">
        <v>269</v>
      </c>
      <c r="D103" s="15" t="s">
        <v>38</v>
      </c>
      <c r="E103" s="215" t="s">
        <v>391</v>
      </c>
      <c r="F103" s="15" t="s">
        <v>299</v>
      </c>
      <c r="G103" s="15" t="s">
        <v>301</v>
      </c>
      <c r="H103" s="15" t="s">
        <v>42</v>
      </c>
      <c r="I103" s="15" t="s">
        <v>338</v>
      </c>
      <c r="J103" s="100">
        <v>30</v>
      </c>
      <c r="K103" s="100">
        <v>32</v>
      </c>
    </row>
    <row r="104" spans="1:11" ht="12.75">
      <c r="A104" s="15" t="s">
        <v>49</v>
      </c>
      <c r="B104" s="99">
        <v>40903</v>
      </c>
      <c r="C104" s="215" t="s">
        <v>340</v>
      </c>
      <c r="D104" s="15" t="s">
        <v>51</v>
      </c>
      <c r="E104" s="15" t="s">
        <v>256</v>
      </c>
      <c r="F104" s="15" t="s">
        <v>253</v>
      </c>
      <c r="G104" s="15" t="s">
        <v>39</v>
      </c>
      <c r="H104" s="15" t="s">
        <v>327</v>
      </c>
      <c r="I104" s="15" t="s">
        <v>338</v>
      </c>
      <c r="J104" s="100">
        <v>8</v>
      </c>
      <c r="K104" s="100">
        <v>10</v>
      </c>
    </row>
    <row r="105" spans="1:11" ht="12.75">
      <c r="A105" s="15" t="s">
        <v>49</v>
      </c>
      <c r="B105" s="99">
        <v>40903</v>
      </c>
      <c r="C105" s="215" t="s">
        <v>340</v>
      </c>
      <c r="D105" s="15" t="s">
        <v>51</v>
      </c>
      <c r="E105" s="215" t="s">
        <v>391</v>
      </c>
      <c r="F105" s="15" t="s">
        <v>253</v>
      </c>
      <c r="G105" s="15" t="s">
        <v>39</v>
      </c>
      <c r="H105" s="15" t="s">
        <v>327</v>
      </c>
      <c r="I105" s="15" t="s">
        <v>338</v>
      </c>
      <c r="J105" s="100">
        <v>24</v>
      </c>
      <c r="K105" s="100">
        <v>26</v>
      </c>
    </row>
    <row r="106" spans="1:11" ht="12.75">
      <c r="A106" s="15" t="s">
        <v>49</v>
      </c>
      <c r="B106" s="99">
        <v>40903</v>
      </c>
      <c r="C106" s="215" t="s">
        <v>268</v>
      </c>
      <c r="D106" s="15" t="s">
        <v>51</v>
      </c>
      <c r="E106" s="215" t="s">
        <v>391</v>
      </c>
      <c r="F106" s="15" t="s">
        <v>300</v>
      </c>
      <c r="G106" s="15" t="s">
        <v>39</v>
      </c>
      <c r="H106" s="15" t="s">
        <v>327</v>
      </c>
      <c r="I106" s="15" t="s">
        <v>338</v>
      </c>
      <c r="J106" s="100">
        <v>29</v>
      </c>
      <c r="K106" s="100">
        <v>32</v>
      </c>
    </row>
    <row r="107" spans="1:11" ht="12.75">
      <c r="A107" s="15" t="s">
        <v>49</v>
      </c>
      <c r="B107" s="99">
        <v>40903</v>
      </c>
      <c r="C107" s="215" t="s">
        <v>340</v>
      </c>
      <c r="D107" s="15" t="s">
        <v>51</v>
      </c>
      <c r="E107" s="215" t="s">
        <v>391</v>
      </c>
      <c r="F107" s="15" t="s">
        <v>299</v>
      </c>
      <c r="G107" s="15" t="s">
        <v>301</v>
      </c>
      <c r="H107" s="15" t="s">
        <v>42</v>
      </c>
      <c r="I107" s="15" t="s">
        <v>338</v>
      </c>
      <c r="J107" s="100">
        <v>44</v>
      </c>
      <c r="K107" s="100">
        <v>44</v>
      </c>
    </row>
    <row r="108" spans="1:11" ht="12.75">
      <c r="A108" s="15" t="s">
        <v>49</v>
      </c>
      <c r="B108" s="99">
        <v>40907</v>
      </c>
      <c r="C108" s="215" t="s">
        <v>340</v>
      </c>
      <c r="D108" s="15" t="s">
        <v>28</v>
      </c>
      <c r="E108" s="215" t="s">
        <v>391</v>
      </c>
      <c r="F108" s="15" t="s">
        <v>300</v>
      </c>
      <c r="G108" s="15" t="s">
        <v>39</v>
      </c>
      <c r="H108" s="15" t="s">
        <v>327</v>
      </c>
      <c r="I108" s="15" t="s">
        <v>338</v>
      </c>
      <c r="J108" s="100">
        <v>16</v>
      </c>
      <c r="K108" s="100">
        <v>20</v>
      </c>
    </row>
    <row r="109" spans="1:11" ht="12.75">
      <c r="A109" s="15" t="s">
        <v>49</v>
      </c>
      <c r="B109" s="99">
        <v>40907</v>
      </c>
      <c r="C109" s="215" t="s">
        <v>269</v>
      </c>
      <c r="D109" s="15" t="s">
        <v>28</v>
      </c>
      <c r="E109" s="15" t="s">
        <v>256</v>
      </c>
      <c r="F109" s="15" t="s">
        <v>300</v>
      </c>
      <c r="G109" s="15" t="s">
        <v>39</v>
      </c>
      <c r="H109" s="15" t="s">
        <v>327</v>
      </c>
      <c r="I109" s="15" t="s">
        <v>338</v>
      </c>
      <c r="J109" s="100">
        <v>18</v>
      </c>
      <c r="K109" s="100">
        <v>18</v>
      </c>
    </row>
    <row r="110" spans="1:11" ht="12.75">
      <c r="A110" s="15" t="s">
        <v>49</v>
      </c>
      <c r="B110" s="99">
        <v>40907</v>
      </c>
      <c r="C110" s="215" t="s">
        <v>269</v>
      </c>
      <c r="D110" s="15" t="s">
        <v>28</v>
      </c>
      <c r="E110" s="215" t="s">
        <v>391</v>
      </c>
      <c r="F110" s="15" t="s">
        <v>300</v>
      </c>
      <c r="G110" s="15" t="s">
        <v>39</v>
      </c>
      <c r="H110" s="15" t="s">
        <v>327</v>
      </c>
      <c r="I110" s="15" t="s">
        <v>338</v>
      </c>
      <c r="J110" s="100">
        <v>27</v>
      </c>
      <c r="K110" s="100">
        <v>28</v>
      </c>
    </row>
    <row r="111" spans="1:11" ht="12.75">
      <c r="A111" s="15" t="s">
        <v>49</v>
      </c>
      <c r="B111" s="99">
        <v>40907</v>
      </c>
      <c r="C111" s="215" t="s">
        <v>240</v>
      </c>
      <c r="D111" s="15" t="s">
        <v>28</v>
      </c>
      <c r="E111" s="15" t="s">
        <v>256</v>
      </c>
      <c r="F111" s="15" t="s">
        <v>300</v>
      </c>
      <c r="G111" s="15" t="s">
        <v>39</v>
      </c>
      <c r="H111" s="15" t="s">
        <v>327</v>
      </c>
      <c r="I111" s="15" t="s">
        <v>338</v>
      </c>
      <c r="J111" s="100">
        <v>18</v>
      </c>
      <c r="K111" s="100">
        <v>24</v>
      </c>
    </row>
    <row r="112" spans="1:11" ht="12.75">
      <c r="A112" s="15" t="s">
        <v>49</v>
      </c>
      <c r="B112" s="99">
        <v>40907</v>
      </c>
      <c r="C112" s="215" t="s">
        <v>339</v>
      </c>
      <c r="D112" s="15" t="s">
        <v>28</v>
      </c>
      <c r="E112" s="15" t="s">
        <v>255</v>
      </c>
      <c r="F112" s="15" t="s">
        <v>300</v>
      </c>
      <c r="G112" s="15" t="s">
        <v>39</v>
      </c>
      <c r="H112" s="15" t="s">
        <v>327</v>
      </c>
      <c r="I112" s="15" t="s">
        <v>338</v>
      </c>
      <c r="J112" s="100">
        <v>5</v>
      </c>
      <c r="K112" s="100">
        <v>10</v>
      </c>
    </row>
    <row r="113" spans="1:11" ht="12.75">
      <c r="A113" s="15" t="s">
        <v>49</v>
      </c>
      <c r="B113" s="99">
        <v>40907</v>
      </c>
      <c r="C113" s="215" t="s">
        <v>269</v>
      </c>
      <c r="D113" s="15" t="s">
        <v>28</v>
      </c>
      <c r="E113" s="215" t="s">
        <v>391</v>
      </c>
      <c r="F113" s="15" t="s">
        <v>300</v>
      </c>
      <c r="G113" s="15" t="s">
        <v>301</v>
      </c>
      <c r="H113" s="15" t="s">
        <v>327</v>
      </c>
      <c r="I113" s="15" t="s">
        <v>338</v>
      </c>
      <c r="J113" s="100">
        <v>38</v>
      </c>
      <c r="K113" s="100">
        <v>40</v>
      </c>
    </row>
    <row r="114" spans="1:11" ht="12.75">
      <c r="A114" s="15" t="s">
        <v>49</v>
      </c>
      <c r="B114" s="99">
        <v>40907</v>
      </c>
      <c r="C114" s="215" t="s">
        <v>340</v>
      </c>
      <c r="D114" s="15" t="s">
        <v>38</v>
      </c>
      <c r="E114" s="15" t="s">
        <v>256</v>
      </c>
      <c r="F114" s="15" t="s">
        <v>253</v>
      </c>
      <c r="G114" s="15" t="s">
        <v>39</v>
      </c>
      <c r="H114" s="15" t="s">
        <v>327</v>
      </c>
      <c r="I114" s="15" t="s">
        <v>338</v>
      </c>
      <c r="J114" s="100">
        <v>16</v>
      </c>
      <c r="K114" s="100">
        <v>20</v>
      </c>
    </row>
    <row r="115" spans="1:11" ht="12.75">
      <c r="A115" s="15" t="s">
        <v>49</v>
      </c>
      <c r="B115" s="99">
        <v>40907</v>
      </c>
      <c r="C115" s="215" t="s">
        <v>341</v>
      </c>
      <c r="D115" s="15" t="s">
        <v>38</v>
      </c>
      <c r="E115" s="215" t="s">
        <v>391</v>
      </c>
      <c r="F115" s="15" t="s">
        <v>395</v>
      </c>
      <c r="G115" s="15" t="s">
        <v>39</v>
      </c>
      <c r="H115" s="15" t="s">
        <v>327</v>
      </c>
      <c r="I115" s="15" t="s">
        <v>338</v>
      </c>
      <c r="J115" s="100">
        <v>7</v>
      </c>
      <c r="K115" s="100">
        <v>9</v>
      </c>
    </row>
    <row r="116" spans="1:11" ht="12.75">
      <c r="A116" s="15" t="s">
        <v>49</v>
      </c>
      <c r="B116" s="99">
        <v>40907</v>
      </c>
      <c r="C116" s="215" t="s">
        <v>340</v>
      </c>
      <c r="D116" s="15" t="s">
        <v>38</v>
      </c>
      <c r="E116" s="215" t="s">
        <v>391</v>
      </c>
      <c r="F116" s="15" t="s">
        <v>300</v>
      </c>
      <c r="G116" s="15" t="s">
        <v>301</v>
      </c>
      <c r="H116" s="15" t="s">
        <v>42</v>
      </c>
      <c r="I116" s="15" t="s">
        <v>338</v>
      </c>
      <c r="J116" s="100">
        <v>30</v>
      </c>
      <c r="K116" s="100">
        <v>30</v>
      </c>
    </row>
    <row r="117" spans="1:11" ht="12.75">
      <c r="A117" s="15" t="s">
        <v>49</v>
      </c>
      <c r="B117" s="99">
        <v>40907</v>
      </c>
      <c r="C117" s="215" t="s">
        <v>341</v>
      </c>
      <c r="D117" s="15" t="s">
        <v>38</v>
      </c>
      <c r="E117" s="215" t="s">
        <v>391</v>
      </c>
      <c r="F117" s="15" t="s">
        <v>262</v>
      </c>
      <c r="G117" s="15" t="s">
        <v>301</v>
      </c>
      <c r="H117" s="15" t="s">
        <v>42</v>
      </c>
      <c r="I117" s="15" t="s">
        <v>338</v>
      </c>
      <c r="J117" s="100">
        <v>26</v>
      </c>
      <c r="K117" s="100">
        <v>28</v>
      </c>
    </row>
    <row r="118" spans="1:11" ht="12.75">
      <c r="A118" s="15" t="s">
        <v>49</v>
      </c>
      <c r="B118" s="99">
        <v>40907</v>
      </c>
      <c r="C118" s="215" t="s">
        <v>269</v>
      </c>
      <c r="D118" s="15" t="s">
        <v>38</v>
      </c>
      <c r="E118" s="215" t="s">
        <v>391</v>
      </c>
      <c r="F118" s="15" t="s">
        <v>300</v>
      </c>
      <c r="G118" s="15" t="s">
        <v>301</v>
      </c>
      <c r="H118" s="15" t="s">
        <v>42</v>
      </c>
      <c r="I118" s="15" t="s">
        <v>338</v>
      </c>
      <c r="J118" s="100">
        <v>36</v>
      </c>
      <c r="K118" s="100">
        <v>40</v>
      </c>
    </row>
    <row r="119" spans="1:11" ht="12.75">
      <c r="A119" s="15" t="s">
        <v>49</v>
      </c>
      <c r="B119" s="99">
        <v>40907</v>
      </c>
      <c r="C119" s="215" t="s">
        <v>269</v>
      </c>
      <c r="D119" s="15" t="s">
        <v>38</v>
      </c>
      <c r="E119" s="215" t="s">
        <v>391</v>
      </c>
      <c r="F119" s="15" t="s">
        <v>262</v>
      </c>
      <c r="G119" s="15" t="s">
        <v>301</v>
      </c>
      <c r="H119" s="15" t="s">
        <v>42</v>
      </c>
      <c r="I119" s="15" t="s">
        <v>338</v>
      </c>
      <c r="J119" s="100">
        <v>36</v>
      </c>
      <c r="K119" s="100">
        <v>36</v>
      </c>
    </row>
    <row r="120" spans="1:11" ht="12.75">
      <c r="A120" s="195"/>
      <c r="B120" s="195"/>
      <c r="C120" s="195"/>
      <c r="D120" s="195"/>
      <c r="E120" s="195"/>
      <c r="F120" s="195"/>
      <c r="G120" s="195"/>
      <c r="H120" s="195"/>
      <c r="I120" s="195"/>
      <c r="J120" s="195"/>
      <c r="K120" s="195"/>
    </row>
    <row r="121" spans="1:11" ht="12.75">
      <c r="A121" s="195"/>
      <c r="B121" s="195"/>
      <c r="C121" s="195"/>
      <c r="D121" s="195"/>
      <c r="E121" s="195"/>
      <c r="F121" s="195"/>
      <c r="G121" s="195"/>
      <c r="H121" s="195"/>
      <c r="I121" s="195"/>
      <c r="J121" s="195"/>
      <c r="K121" s="195"/>
    </row>
    <row r="122" spans="1:11" ht="12.75">
      <c r="A122" s="195" t="s">
        <v>397</v>
      </c>
      <c r="B122" s="195"/>
      <c r="C122" s="195"/>
      <c r="D122" s="195"/>
      <c r="E122" s="195"/>
      <c r="F122" s="195"/>
      <c r="G122" s="195"/>
      <c r="H122" s="195"/>
      <c r="I122" s="195"/>
      <c r="J122" s="195"/>
      <c r="K122" s="195"/>
    </row>
    <row r="123" spans="1:11" ht="12.75">
      <c r="A123" s="195" t="s">
        <v>264</v>
      </c>
      <c r="B123" s="195"/>
      <c r="C123" s="195"/>
      <c r="D123" s="195"/>
      <c r="E123" s="195"/>
      <c r="F123" s="195"/>
      <c r="G123" s="195"/>
      <c r="H123" s="195"/>
      <c r="I123" s="195"/>
      <c r="J123" s="195"/>
      <c r="K123" s="195"/>
    </row>
  </sheetData>
  <sheetProtection/>
  <mergeCells count="8">
    <mergeCell ref="W5:X5"/>
    <mergeCell ref="A4:K4"/>
    <mergeCell ref="A1:K1"/>
    <mergeCell ref="A3:K3"/>
    <mergeCell ref="A2:K2"/>
    <mergeCell ref="N1:X1"/>
    <mergeCell ref="N3:X3"/>
    <mergeCell ref="N4:X4"/>
  </mergeCells>
  <printOptions horizont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J24"/>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278" t="s">
        <v>171</v>
      </c>
      <c r="B1" s="278"/>
      <c r="C1" s="278"/>
      <c r="D1" s="278"/>
      <c r="E1" s="278"/>
      <c r="F1" s="278"/>
      <c r="G1" s="278"/>
      <c r="H1" s="278"/>
      <c r="I1" s="278"/>
      <c r="J1" s="278"/>
      <c r="K1" s="17"/>
    </row>
    <row r="2" spans="1:11" s="14" customFormat="1" ht="12.75">
      <c r="A2" s="278" t="s">
        <v>172</v>
      </c>
      <c r="B2" s="278"/>
      <c r="C2" s="278"/>
      <c r="D2" s="278"/>
      <c r="E2" s="278"/>
      <c r="F2" s="278"/>
      <c r="G2" s="278"/>
      <c r="H2" s="278"/>
      <c r="I2" s="278"/>
      <c r="J2" s="278"/>
      <c r="K2" s="13"/>
    </row>
    <row r="3" spans="1:11" ht="15">
      <c r="A3" s="307" t="s">
        <v>398</v>
      </c>
      <c r="B3" s="308"/>
      <c r="C3" s="308"/>
      <c r="D3" s="308"/>
      <c r="E3" s="308"/>
      <c r="F3" s="308"/>
      <c r="G3" s="308"/>
      <c r="H3" s="308"/>
      <c r="I3" s="308"/>
      <c r="J3" s="308"/>
      <c r="K3" s="15"/>
    </row>
    <row r="4" spans="1:11" ht="12.75">
      <c r="A4" s="309" t="s">
        <v>399</v>
      </c>
      <c r="B4" s="309"/>
      <c r="C4" s="309"/>
      <c r="D4" s="309"/>
      <c r="E4" s="309"/>
      <c r="F4" s="309"/>
      <c r="G4" s="309"/>
      <c r="H4" s="309"/>
      <c r="I4" s="309"/>
      <c r="J4" s="309"/>
      <c r="K4" s="191"/>
    </row>
    <row r="5" spans="1:11" s="14" customFormat="1" ht="12.75">
      <c r="A5" s="96"/>
      <c r="B5" s="96"/>
      <c r="C5" s="96"/>
      <c r="D5" s="96"/>
      <c r="E5" s="96"/>
      <c r="F5" s="96"/>
      <c r="G5" s="96"/>
      <c r="H5" s="96"/>
      <c r="I5" s="96"/>
      <c r="J5" s="96"/>
      <c r="K5" s="15"/>
    </row>
    <row r="6" spans="1:10" ht="38.25">
      <c r="A6" s="70" t="s">
        <v>131</v>
      </c>
      <c r="B6" s="70" t="s">
        <v>132</v>
      </c>
      <c r="C6" s="70" t="s">
        <v>133</v>
      </c>
      <c r="D6" s="70" t="s">
        <v>134</v>
      </c>
      <c r="E6" s="70" t="s">
        <v>135</v>
      </c>
      <c r="F6" s="70" t="s">
        <v>136</v>
      </c>
      <c r="G6" s="70" t="s">
        <v>138</v>
      </c>
      <c r="H6" s="70" t="s">
        <v>139</v>
      </c>
      <c r="I6" s="71" t="s">
        <v>209</v>
      </c>
      <c r="J6" s="71" t="s">
        <v>210</v>
      </c>
    </row>
    <row r="7" spans="1:10" ht="12.75">
      <c r="A7" s="15" t="s">
        <v>102</v>
      </c>
      <c r="B7" s="216">
        <v>40907</v>
      </c>
      <c r="C7" s="15" t="s">
        <v>265</v>
      </c>
      <c r="D7" s="15" t="s">
        <v>28</v>
      </c>
      <c r="E7" s="215" t="s">
        <v>391</v>
      </c>
      <c r="F7" s="215" t="s">
        <v>266</v>
      </c>
      <c r="G7" s="215" t="s">
        <v>40</v>
      </c>
      <c r="H7" s="15" t="s">
        <v>54</v>
      </c>
      <c r="I7" s="100">
        <v>6</v>
      </c>
      <c r="J7" s="100">
        <v>6</v>
      </c>
    </row>
    <row r="8" spans="1:10" ht="12.75">
      <c r="A8" s="15" t="s">
        <v>102</v>
      </c>
      <c r="B8" s="216">
        <v>40907</v>
      </c>
      <c r="C8" s="15" t="s">
        <v>401</v>
      </c>
      <c r="D8" s="15" t="s">
        <v>403</v>
      </c>
      <c r="E8" s="215" t="s">
        <v>391</v>
      </c>
      <c r="F8" s="215" t="s">
        <v>336</v>
      </c>
      <c r="G8" s="215" t="s">
        <v>40</v>
      </c>
      <c r="H8" s="15" t="s">
        <v>232</v>
      </c>
      <c r="I8" s="100">
        <v>9</v>
      </c>
      <c r="J8" s="100">
        <v>9</v>
      </c>
    </row>
    <row r="9" spans="1:10" ht="12.75">
      <c r="A9" s="15" t="s">
        <v>102</v>
      </c>
      <c r="B9" s="216">
        <v>40907</v>
      </c>
      <c r="C9" s="15" t="s">
        <v>231</v>
      </c>
      <c r="D9" s="15" t="s">
        <v>403</v>
      </c>
      <c r="E9" s="215" t="s">
        <v>391</v>
      </c>
      <c r="F9" s="215" t="s">
        <v>342</v>
      </c>
      <c r="G9" s="215" t="s">
        <v>40</v>
      </c>
      <c r="H9" s="15" t="s">
        <v>54</v>
      </c>
      <c r="I9" s="100">
        <v>7</v>
      </c>
      <c r="J9" s="100">
        <v>7</v>
      </c>
    </row>
    <row r="10" spans="1:10" ht="12.75">
      <c r="A10" s="15" t="s">
        <v>400</v>
      </c>
      <c r="B10" s="216">
        <v>40907</v>
      </c>
      <c r="C10" s="15" t="s">
        <v>267</v>
      </c>
      <c r="D10" s="15" t="s">
        <v>28</v>
      </c>
      <c r="E10" s="215" t="s">
        <v>391</v>
      </c>
      <c r="F10" s="215" t="s">
        <v>391</v>
      </c>
      <c r="G10" s="215" t="s">
        <v>391</v>
      </c>
      <c r="H10" s="15" t="s">
        <v>237</v>
      </c>
      <c r="I10" s="100">
        <v>0.75</v>
      </c>
      <c r="J10" s="100">
        <v>0.8</v>
      </c>
    </row>
    <row r="11" spans="1:10" ht="12.75">
      <c r="A11" s="15" t="s">
        <v>400</v>
      </c>
      <c r="B11" s="216">
        <v>40907</v>
      </c>
      <c r="C11" s="15" t="s">
        <v>236</v>
      </c>
      <c r="D11" s="15" t="s">
        <v>28</v>
      </c>
      <c r="E11" s="215" t="s">
        <v>391</v>
      </c>
      <c r="F11" s="215" t="s">
        <v>391</v>
      </c>
      <c r="G11" s="215" t="s">
        <v>391</v>
      </c>
      <c r="H11" s="15" t="s">
        <v>237</v>
      </c>
      <c r="I11" s="100">
        <v>0.6</v>
      </c>
      <c r="J11" s="100">
        <v>0.8</v>
      </c>
    </row>
    <row r="12" spans="1:10" ht="12.75">
      <c r="A12" s="15" t="s">
        <v>400</v>
      </c>
      <c r="B12" s="216">
        <v>40907</v>
      </c>
      <c r="C12" s="15" t="s">
        <v>238</v>
      </c>
      <c r="D12" s="15" t="s">
        <v>28</v>
      </c>
      <c r="E12" s="215" t="s">
        <v>391</v>
      </c>
      <c r="F12" s="215" t="s">
        <v>391</v>
      </c>
      <c r="G12" s="215" t="s">
        <v>391</v>
      </c>
      <c r="H12" s="15" t="s">
        <v>237</v>
      </c>
      <c r="I12" s="100">
        <v>0.7</v>
      </c>
      <c r="J12" s="100">
        <v>0.85</v>
      </c>
    </row>
    <row r="13" spans="1:10" ht="12.75">
      <c r="A13" s="15" t="s">
        <v>49</v>
      </c>
      <c r="B13" s="216">
        <v>40907</v>
      </c>
      <c r="C13" s="15" t="s">
        <v>268</v>
      </c>
      <c r="D13" s="15" t="s">
        <v>51</v>
      </c>
      <c r="E13" s="215" t="s">
        <v>391</v>
      </c>
      <c r="F13" s="215" t="s">
        <v>239</v>
      </c>
      <c r="G13" s="215" t="s">
        <v>40</v>
      </c>
      <c r="H13" s="15" t="s">
        <v>55</v>
      </c>
      <c r="I13" s="100">
        <v>11</v>
      </c>
      <c r="J13" s="100">
        <v>14</v>
      </c>
    </row>
    <row r="14" spans="1:10" ht="12.75">
      <c r="A14" s="15" t="s">
        <v>49</v>
      </c>
      <c r="B14" s="216">
        <v>40907</v>
      </c>
      <c r="C14" s="15" t="s">
        <v>268</v>
      </c>
      <c r="D14" s="15" t="s">
        <v>51</v>
      </c>
      <c r="E14" s="215" t="s">
        <v>391</v>
      </c>
      <c r="F14" s="215" t="s">
        <v>239</v>
      </c>
      <c r="G14" s="215" t="s">
        <v>40</v>
      </c>
      <c r="H14" s="15" t="s">
        <v>343</v>
      </c>
      <c r="I14" s="100">
        <v>16.7</v>
      </c>
      <c r="J14" s="100">
        <v>19</v>
      </c>
    </row>
    <row r="15" spans="1:10" ht="12.75">
      <c r="A15" s="15" t="s">
        <v>49</v>
      </c>
      <c r="B15" s="216">
        <v>40907</v>
      </c>
      <c r="C15" s="15" t="s">
        <v>344</v>
      </c>
      <c r="D15" s="15" t="s">
        <v>403</v>
      </c>
      <c r="E15" s="215" t="s">
        <v>391</v>
      </c>
      <c r="F15" s="215" t="s">
        <v>239</v>
      </c>
      <c r="G15" s="215" t="s">
        <v>40</v>
      </c>
      <c r="H15" s="15" t="s">
        <v>55</v>
      </c>
      <c r="I15" s="100">
        <v>13.5</v>
      </c>
      <c r="J15" s="100">
        <v>14</v>
      </c>
    </row>
    <row r="16" spans="1:10" ht="12.75">
      <c r="A16" s="15" t="s">
        <v>49</v>
      </c>
      <c r="B16" s="216">
        <v>40907</v>
      </c>
      <c r="C16" s="15" t="s">
        <v>345</v>
      </c>
      <c r="D16" s="15" t="s">
        <v>403</v>
      </c>
      <c r="E16" s="215" t="s">
        <v>391</v>
      </c>
      <c r="F16" s="215" t="s">
        <v>239</v>
      </c>
      <c r="G16" s="215" t="s">
        <v>40</v>
      </c>
      <c r="H16" s="15" t="s">
        <v>55</v>
      </c>
      <c r="I16" s="100">
        <v>12</v>
      </c>
      <c r="J16" s="100">
        <v>12</v>
      </c>
    </row>
    <row r="17" spans="1:10" ht="12.75">
      <c r="A17" s="15" t="s">
        <v>49</v>
      </c>
      <c r="B17" s="216">
        <v>40907</v>
      </c>
      <c r="C17" s="15" t="s">
        <v>402</v>
      </c>
      <c r="D17" s="15" t="s">
        <v>403</v>
      </c>
      <c r="E17" s="215" t="s">
        <v>391</v>
      </c>
      <c r="F17" s="215" t="s">
        <v>239</v>
      </c>
      <c r="G17" s="215" t="s">
        <v>40</v>
      </c>
      <c r="H17" s="15" t="s">
        <v>241</v>
      </c>
      <c r="I17" s="100">
        <v>11.5</v>
      </c>
      <c r="J17" s="100">
        <v>14</v>
      </c>
    </row>
    <row r="18" spans="1:10" ht="12.75">
      <c r="A18" s="15" t="s">
        <v>49</v>
      </c>
      <c r="B18" s="216">
        <v>40907</v>
      </c>
      <c r="C18" s="15" t="s">
        <v>269</v>
      </c>
      <c r="D18" s="15" t="s">
        <v>403</v>
      </c>
      <c r="E18" s="215" t="s">
        <v>391</v>
      </c>
      <c r="F18" s="215" t="s">
        <v>239</v>
      </c>
      <c r="G18" s="215" t="s">
        <v>40</v>
      </c>
      <c r="H18" s="15" t="s">
        <v>55</v>
      </c>
      <c r="I18" s="100">
        <v>11.5</v>
      </c>
      <c r="J18" s="100">
        <v>13</v>
      </c>
    </row>
    <row r="19" spans="1:10" ht="12.75">
      <c r="A19" s="15" t="s">
        <v>49</v>
      </c>
      <c r="B19" s="216">
        <v>40907</v>
      </c>
      <c r="C19" s="15" t="s">
        <v>240</v>
      </c>
      <c r="D19" s="15" t="s">
        <v>403</v>
      </c>
      <c r="E19" s="215" t="s">
        <v>391</v>
      </c>
      <c r="F19" s="215" t="s">
        <v>239</v>
      </c>
      <c r="G19" s="215" t="s">
        <v>40</v>
      </c>
      <c r="H19" s="15" t="s">
        <v>55</v>
      </c>
      <c r="I19" s="100">
        <v>11.5</v>
      </c>
      <c r="J19" s="100">
        <v>13</v>
      </c>
    </row>
    <row r="20" spans="1:10" ht="12.75">
      <c r="A20" s="15"/>
      <c r="B20" s="15"/>
      <c r="C20" s="15"/>
      <c r="D20" s="15"/>
      <c r="E20" s="15"/>
      <c r="F20" s="15"/>
      <c r="G20" s="15"/>
      <c r="H20" s="15"/>
      <c r="I20" s="15"/>
      <c r="J20" s="15"/>
    </row>
    <row r="21" spans="1:10" ht="12.75">
      <c r="A21" s="15"/>
      <c r="B21" s="15"/>
      <c r="C21" s="15"/>
      <c r="D21" s="15"/>
      <c r="E21" s="15"/>
      <c r="F21" s="15"/>
      <c r="G21" s="15"/>
      <c r="H21" s="15"/>
      <c r="I21" s="15"/>
      <c r="J21" s="15"/>
    </row>
    <row r="22" spans="1:10" ht="12.75">
      <c r="A22" s="15" t="s">
        <v>397</v>
      </c>
      <c r="B22" s="15"/>
      <c r="C22" s="15"/>
      <c r="D22" s="15"/>
      <c r="E22" s="15"/>
      <c r="F22" s="15"/>
      <c r="G22" s="15"/>
      <c r="H22" s="15"/>
      <c r="I22" s="15"/>
      <c r="J22" s="15"/>
    </row>
    <row r="23" spans="1:10" ht="12.75">
      <c r="A23" s="15" t="s">
        <v>347</v>
      </c>
      <c r="B23" s="15"/>
      <c r="C23" s="15"/>
      <c r="D23" s="15"/>
      <c r="E23" s="15"/>
      <c r="F23" s="15"/>
      <c r="G23" s="15"/>
      <c r="H23" s="15"/>
      <c r="I23" s="15"/>
      <c r="J23" s="15"/>
    </row>
  </sheetData>
  <sheetProtection/>
  <mergeCells count="4">
    <mergeCell ref="A3:J3"/>
    <mergeCell ref="A2:J2"/>
    <mergeCell ref="A1:J1"/>
    <mergeCell ref="A4:J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95"/>
  <sheetViews>
    <sheetView zoomScalePageLayoutView="0" workbookViewId="0" topLeftCell="A16">
      <selection activeCell="A1" sqref="A1:K63"/>
    </sheetView>
  </sheetViews>
  <sheetFormatPr defaultColWidth="11.421875" defaultRowHeight="15"/>
  <cols>
    <col min="1" max="1" width="11.57421875" style="5" customWidth="1"/>
    <col min="2" max="2" width="11.421875" style="5" customWidth="1"/>
    <col min="3" max="3" width="17.7109375" style="5"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1" customWidth="1"/>
    <col min="12" max="16384" width="11.421875" style="5" customWidth="1"/>
  </cols>
  <sheetData>
    <row r="1" spans="1:11" ht="12.75">
      <c r="A1" s="278" t="s">
        <v>173</v>
      </c>
      <c r="B1" s="278"/>
      <c r="C1" s="278"/>
      <c r="D1" s="278"/>
      <c r="E1" s="278"/>
      <c r="F1" s="278"/>
      <c r="G1" s="278"/>
      <c r="H1" s="278"/>
      <c r="I1" s="278"/>
      <c r="J1" s="278"/>
      <c r="K1" s="278"/>
    </row>
    <row r="2" spans="1:11" s="14" customFormat="1" ht="12.75">
      <c r="A2" s="278" t="s">
        <v>120</v>
      </c>
      <c r="B2" s="278"/>
      <c r="C2" s="278"/>
      <c r="D2" s="278"/>
      <c r="E2" s="278"/>
      <c r="F2" s="278"/>
      <c r="G2" s="278"/>
      <c r="H2" s="278"/>
      <c r="I2" s="278"/>
      <c r="J2" s="278"/>
      <c r="K2" s="278"/>
    </row>
    <row r="3" spans="1:11" ht="14.25">
      <c r="A3" s="304" t="s">
        <v>404</v>
      </c>
      <c r="B3" s="304"/>
      <c r="C3" s="304"/>
      <c r="D3" s="304"/>
      <c r="E3" s="304"/>
      <c r="F3" s="304"/>
      <c r="G3" s="304"/>
      <c r="H3" s="304"/>
      <c r="I3" s="304"/>
      <c r="J3" s="304"/>
      <c r="K3" s="35"/>
    </row>
    <row r="4" spans="1:11" ht="12.75">
      <c r="A4" s="309" t="s">
        <v>405</v>
      </c>
      <c r="B4" s="309"/>
      <c r="C4" s="309"/>
      <c r="D4" s="309"/>
      <c r="E4" s="309"/>
      <c r="F4" s="309"/>
      <c r="G4" s="309"/>
      <c r="H4" s="309"/>
      <c r="I4" s="309"/>
      <c r="J4" s="309"/>
      <c r="K4" s="35"/>
    </row>
    <row r="5" spans="1:11" s="14" customFormat="1" ht="12.75">
      <c r="A5" s="44"/>
      <c r="B5" s="44"/>
      <c r="C5" s="44"/>
      <c r="D5" s="44"/>
      <c r="E5" s="44"/>
      <c r="F5" s="44"/>
      <c r="G5" s="44"/>
      <c r="H5" s="44"/>
      <c r="I5" s="44"/>
      <c r="J5" s="44"/>
      <c r="K5" s="35"/>
    </row>
    <row r="6" spans="1:11" ht="25.5">
      <c r="A6" s="70" t="s">
        <v>131</v>
      </c>
      <c r="B6" s="70" t="s">
        <v>132</v>
      </c>
      <c r="C6" s="70" t="s">
        <v>133</v>
      </c>
      <c r="D6" s="70" t="s">
        <v>134</v>
      </c>
      <c r="E6" s="70" t="s">
        <v>135</v>
      </c>
      <c r="F6" s="70" t="s">
        <v>136</v>
      </c>
      <c r="G6" s="70" t="s">
        <v>137</v>
      </c>
      <c r="H6" s="70" t="s">
        <v>138</v>
      </c>
      <c r="I6" s="70" t="s">
        <v>139</v>
      </c>
      <c r="J6" s="71" t="s">
        <v>247</v>
      </c>
      <c r="K6" s="71" t="s">
        <v>246</v>
      </c>
    </row>
    <row r="7" spans="1:11" ht="12.75">
      <c r="A7" s="15" t="s">
        <v>392</v>
      </c>
      <c r="B7" s="216">
        <v>40912</v>
      </c>
      <c r="C7" s="215" t="s">
        <v>391</v>
      </c>
      <c r="D7" s="15" t="s">
        <v>48</v>
      </c>
      <c r="E7" s="215" t="s">
        <v>391</v>
      </c>
      <c r="F7" s="215" t="s">
        <v>391</v>
      </c>
      <c r="G7" s="15" t="s">
        <v>58</v>
      </c>
      <c r="H7" s="215" t="s">
        <v>391</v>
      </c>
      <c r="I7" s="15" t="s">
        <v>242</v>
      </c>
      <c r="J7" s="217">
        <v>100</v>
      </c>
      <c r="K7" s="100" t="s">
        <v>270</v>
      </c>
    </row>
    <row r="8" spans="1:11" ht="12.75">
      <c r="A8" s="15" t="s">
        <v>392</v>
      </c>
      <c r="B8" s="216">
        <v>40912</v>
      </c>
      <c r="C8" s="215" t="s">
        <v>391</v>
      </c>
      <c r="D8" s="15" t="s">
        <v>38</v>
      </c>
      <c r="E8" s="215" t="s">
        <v>391</v>
      </c>
      <c r="F8" s="215" t="s">
        <v>391</v>
      </c>
      <c r="G8" s="15" t="s">
        <v>60</v>
      </c>
      <c r="H8" s="215" t="s">
        <v>391</v>
      </c>
      <c r="I8" s="15" t="s">
        <v>242</v>
      </c>
      <c r="J8" s="217">
        <v>60</v>
      </c>
      <c r="K8" s="100" t="s">
        <v>270</v>
      </c>
    </row>
    <row r="9" spans="1:11" ht="12.75">
      <c r="A9" s="15" t="s">
        <v>392</v>
      </c>
      <c r="B9" s="216">
        <v>40912</v>
      </c>
      <c r="C9" s="215" t="s">
        <v>391</v>
      </c>
      <c r="D9" s="15" t="s">
        <v>38</v>
      </c>
      <c r="E9" s="215" t="s">
        <v>391</v>
      </c>
      <c r="F9" s="215" t="s">
        <v>391</v>
      </c>
      <c r="G9" s="15" t="s">
        <v>57</v>
      </c>
      <c r="H9" s="215" t="s">
        <v>391</v>
      </c>
      <c r="I9" s="15" t="s">
        <v>242</v>
      </c>
      <c r="J9" s="217">
        <v>85</v>
      </c>
      <c r="K9" s="100" t="s">
        <v>270</v>
      </c>
    </row>
    <row r="10" spans="1:11" ht="12.75">
      <c r="A10" s="15" t="s">
        <v>392</v>
      </c>
      <c r="B10" s="216">
        <v>40912</v>
      </c>
      <c r="C10" s="215" t="s">
        <v>391</v>
      </c>
      <c r="D10" s="15" t="s">
        <v>38</v>
      </c>
      <c r="E10" s="215" t="s">
        <v>391</v>
      </c>
      <c r="F10" s="215" t="s">
        <v>391</v>
      </c>
      <c r="G10" s="15" t="s">
        <v>58</v>
      </c>
      <c r="H10" s="215" t="s">
        <v>391</v>
      </c>
      <c r="I10" s="15" t="s">
        <v>242</v>
      </c>
      <c r="J10" s="217">
        <v>100</v>
      </c>
      <c r="K10" s="100" t="s">
        <v>270</v>
      </c>
    </row>
    <row r="11" spans="1:11" ht="12.75">
      <c r="A11" s="15" t="s">
        <v>392</v>
      </c>
      <c r="B11" s="216">
        <v>40912</v>
      </c>
      <c r="C11" s="215" t="s">
        <v>391</v>
      </c>
      <c r="D11" s="15" t="s">
        <v>403</v>
      </c>
      <c r="E11" s="215" t="s">
        <v>391</v>
      </c>
      <c r="F11" s="215" t="s">
        <v>391</v>
      </c>
      <c r="G11" s="15" t="s">
        <v>348</v>
      </c>
      <c r="H11" s="215" t="s">
        <v>391</v>
      </c>
      <c r="I11" s="15" t="s">
        <v>242</v>
      </c>
      <c r="J11" s="217">
        <v>40</v>
      </c>
      <c r="K11" s="100" t="s">
        <v>270</v>
      </c>
    </row>
    <row r="12" spans="1:11" ht="12.75">
      <c r="A12" s="15" t="s">
        <v>175</v>
      </c>
      <c r="B12" s="216">
        <v>40912</v>
      </c>
      <c r="C12" s="215" t="s">
        <v>391</v>
      </c>
      <c r="D12" s="15" t="s">
        <v>38</v>
      </c>
      <c r="E12" s="215" t="s">
        <v>391</v>
      </c>
      <c r="F12" s="215" t="s">
        <v>391</v>
      </c>
      <c r="G12" s="15" t="s">
        <v>59</v>
      </c>
      <c r="H12" s="215" t="s">
        <v>391</v>
      </c>
      <c r="I12" s="15" t="s">
        <v>43</v>
      </c>
      <c r="J12" s="217">
        <v>2650</v>
      </c>
      <c r="K12" s="100" t="s">
        <v>270</v>
      </c>
    </row>
    <row r="13" spans="1:11" ht="12.75">
      <c r="A13" s="15" t="s">
        <v>37</v>
      </c>
      <c r="B13" s="216">
        <v>40912</v>
      </c>
      <c r="C13" s="215" t="s">
        <v>349</v>
      </c>
      <c r="D13" s="15" t="s">
        <v>403</v>
      </c>
      <c r="E13" s="215" t="s">
        <v>391</v>
      </c>
      <c r="F13" s="215" t="s">
        <v>391</v>
      </c>
      <c r="G13" s="15" t="s">
        <v>56</v>
      </c>
      <c r="H13" s="215" t="s">
        <v>391</v>
      </c>
      <c r="I13" s="15" t="s">
        <v>55</v>
      </c>
      <c r="J13" s="217">
        <v>1000</v>
      </c>
      <c r="K13" s="100" t="s">
        <v>270</v>
      </c>
    </row>
    <row r="14" spans="1:11" ht="12.75">
      <c r="A14" s="15" t="s">
        <v>37</v>
      </c>
      <c r="B14" s="216">
        <v>40912</v>
      </c>
      <c r="C14" s="215" t="s">
        <v>349</v>
      </c>
      <c r="D14" s="15" t="s">
        <v>403</v>
      </c>
      <c r="E14" s="215" t="s">
        <v>391</v>
      </c>
      <c r="F14" s="215" t="s">
        <v>391</v>
      </c>
      <c r="G14" s="15" t="s">
        <v>57</v>
      </c>
      <c r="H14" s="215" t="s">
        <v>391</v>
      </c>
      <c r="I14" s="15" t="s">
        <v>55</v>
      </c>
      <c r="J14" s="217">
        <v>1125</v>
      </c>
      <c r="K14" s="100" t="s">
        <v>270</v>
      </c>
    </row>
    <row r="15" spans="1:11" ht="12.75">
      <c r="A15" s="15" t="s">
        <v>37</v>
      </c>
      <c r="B15" s="216">
        <v>40912</v>
      </c>
      <c r="C15" s="215" t="s">
        <v>349</v>
      </c>
      <c r="D15" s="15" t="s">
        <v>403</v>
      </c>
      <c r="E15" s="215" t="s">
        <v>391</v>
      </c>
      <c r="F15" s="215" t="s">
        <v>391</v>
      </c>
      <c r="G15" s="15" t="s">
        <v>59</v>
      </c>
      <c r="H15" s="215" t="s">
        <v>391</v>
      </c>
      <c r="I15" s="15" t="s">
        <v>55</v>
      </c>
      <c r="J15" s="217">
        <v>700</v>
      </c>
      <c r="K15" s="100" t="s">
        <v>270</v>
      </c>
    </row>
    <row r="16" spans="1:11" ht="12.75">
      <c r="A16" s="15" t="s">
        <v>272</v>
      </c>
      <c r="B16" s="216">
        <v>40912</v>
      </c>
      <c r="C16" s="215" t="s">
        <v>391</v>
      </c>
      <c r="D16" s="15" t="s">
        <v>403</v>
      </c>
      <c r="E16" s="215" t="s">
        <v>391</v>
      </c>
      <c r="F16" s="215" t="s">
        <v>391</v>
      </c>
      <c r="G16" s="15" t="s">
        <v>58</v>
      </c>
      <c r="H16" s="215" t="s">
        <v>391</v>
      </c>
      <c r="I16" s="15" t="s">
        <v>43</v>
      </c>
      <c r="J16" s="217">
        <v>800</v>
      </c>
      <c r="K16" s="100" t="s">
        <v>270</v>
      </c>
    </row>
    <row r="17" spans="1:11" ht="12.75">
      <c r="A17" s="15" t="s">
        <v>272</v>
      </c>
      <c r="B17" s="216">
        <v>40912</v>
      </c>
      <c r="C17" s="215" t="s">
        <v>391</v>
      </c>
      <c r="D17" s="15" t="s">
        <v>403</v>
      </c>
      <c r="E17" s="215" t="s">
        <v>391</v>
      </c>
      <c r="F17" s="215" t="s">
        <v>391</v>
      </c>
      <c r="G17" s="15" t="s">
        <v>59</v>
      </c>
      <c r="H17" s="215" t="s">
        <v>391</v>
      </c>
      <c r="I17" s="15" t="s">
        <v>43</v>
      </c>
      <c r="J17" s="217">
        <v>800</v>
      </c>
      <c r="K17" s="100" t="s">
        <v>270</v>
      </c>
    </row>
    <row r="18" spans="1:11" ht="12.75">
      <c r="A18" s="15" t="s">
        <v>176</v>
      </c>
      <c r="B18" s="216">
        <v>40912</v>
      </c>
      <c r="C18" s="215" t="s">
        <v>391</v>
      </c>
      <c r="D18" s="15" t="s">
        <v>403</v>
      </c>
      <c r="E18" s="215" t="s">
        <v>391</v>
      </c>
      <c r="F18" s="215" t="s">
        <v>391</v>
      </c>
      <c r="G18" s="15" t="s">
        <v>57</v>
      </c>
      <c r="H18" s="215" t="s">
        <v>391</v>
      </c>
      <c r="I18" s="15" t="s">
        <v>271</v>
      </c>
      <c r="J18" s="217">
        <v>465</v>
      </c>
      <c r="K18" s="100" t="s">
        <v>270</v>
      </c>
    </row>
    <row r="19" spans="1:11" ht="12.75">
      <c r="A19" s="15" t="s">
        <v>176</v>
      </c>
      <c r="B19" s="216">
        <v>40912</v>
      </c>
      <c r="C19" s="215" t="s">
        <v>391</v>
      </c>
      <c r="D19" s="15" t="s">
        <v>403</v>
      </c>
      <c r="E19" s="215" t="s">
        <v>391</v>
      </c>
      <c r="F19" s="215" t="s">
        <v>391</v>
      </c>
      <c r="G19" s="15" t="s">
        <v>59</v>
      </c>
      <c r="H19" s="215" t="s">
        <v>391</v>
      </c>
      <c r="I19" s="15" t="s">
        <v>271</v>
      </c>
      <c r="J19" s="217">
        <v>615</v>
      </c>
      <c r="K19" s="100" t="s">
        <v>270</v>
      </c>
    </row>
    <row r="20" spans="1:11" ht="12.75">
      <c r="A20" s="15" t="s">
        <v>350</v>
      </c>
      <c r="B20" s="216">
        <v>40912</v>
      </c>
      <c r="C20" s="215" t="s">
        <v>391</v>
      </c>
      <c r="D20" s="15" t="s">
        <v>403</v>
      </c>
      <c r="E20" s="215" t="s">
        <v>391</v>
      </c>
      <c r="F20" s="215" t="s">
        <v>391</v>
      </c>
      <c r="G20" s="15" t="s">
        <v>348</v>
      </c>
      <c r="H20" s="215" t="s">
        <v>391</v>
      </c>
      <c r="I20" s="15" t="s">
        <v>242</v>
      </c>
      <c r="J20" s="217">
        <v>60</v>
      </c>
      <c r="K20" s="100" t="s">
        <v>270</v>
      </c>
    </row>
    <row r="21" spans="1:11" ht="12.75">
      <c r="A21" s="15" t="s">
        <v>351</v>
      </c>
      <c r="B21" s="216">
        <v>40912</v>
      </c>
      <c r="C21" s="215" t="s">
        <v>391</v>
      </c>
      <c r="D21" s="15" t="s">
        <v>403</v>
      </c>
      <c r="E21" s="215" t="s">
        <v>391</v>
      </c>
      <c r="F21" s="215" t="s">
        <v>391</v>
      </c>
      <c r="G21" s="15" t="s">
        <v>348</v>
      </c>
      <c r="H21" s="215" t="s">
        <v>391</v>
      </c>
      <c r="I21" s="15" t="s">
        <v>352</v>
      </c>
      <c r="J21" s="217">
        <v>80</v>
      </c>
      <c r="K21" s="100" t="s">
        <v>270</v>
      </c>
    </row>
    <row r="22" spans="1:11" ht="12.75">
      <c r="A22" s="15" t="s">
        <v>353</v>
      </c>
      <c r="B22" s="216">
        <v>40912</v>
      </c>
      <c r="C22" s="215" t="s">
        <v>391</v>
      </c>
      <c r="D22" s="15" t="s">
        <v>28</v>
      </c>
      <c r="E22" s="215" t="s">
        <v>391</v>
      </c>
      <c r="F22" s="215" t="s">
        <v>391</v>
      </c>
      <c r="G22" s="15" t="s">
        <v>60</v>
      </c>
      <c r="H22" s="215" t="s">
        <v>391</v>
      </c>
      <c r="I22" s="15" t="s">
        <v>354</v>
      </c>
      <c r="J22" s="217">
        <v>900</v>
      </c>
      <c r="K22" s="100" t="s">
        <v>270</v>
      </c>
    </row>
    <row r="23" spans="1:11" ht="12.75">
      <c r="A23" s="15" t="s">
        <v>406</v>
      </c>
      <c r="B23" s="216">
        <v>40912</v>
      </c>
      <c r="C23" s="215" t="s">
        <v>273</v>
      </c>
      <c r="D23" s="15" t="s">
        <v>28</v>
      </c>
      <c r="E23" s="215" t="s">
        <v>391</v>
      </c>
      <c r="F23" s="215" t="s">
        <v>391</v>
      </c>
      <c r="G23" s="15" t="s">
        <v>56</v>
      </c>
      <c r="H23" s="215" t="s">
        <v>391</v>
      </c>
      <c r="I23" s="15" t="s">
        <v>43</v>
      </c>
      <c r="J23" s="217">
        <v>700</v>
      </c>
      <c r="K23" s="100" t="s">
        <v>270</v>
      </c>
    </row>
    <row r="24" spans="1:11" ht="12.75">
      <c r="A24" s="15" t="s">
        <v>406</v>
      </c>
      <c r="B24" s="216">
        <v>40912</v>
      </c>
      <c r="C24" s="215" t="s">
        <v>274</v>
      </c>
      <c r="D24" s="15" t="s">
        <v>28</v>
      </c>
      <c r="E24" s="215" t="s">
        <v>391</v>
      </c>
      <c r="F24" s="215" t="s">
        <v>391</v>
      </c>
      <c r="G24" s="15" t="s">
        <v>56</v>
      </c>
      <c r="H24" s="215" t="s">
        <v>391</v>
      </c>
      <c r="I24" s="15" t="s">
        <v>43</v>
      </c>
      <c r="J24" s="217">
        <v>700</v>
      </c>
      <c r="K24" s="100" t="s">
        <v>270</v>
      </c>
    </row>
    <row r="25" spans="1:11" ht="12.75">
      <c r="A25" s="15" t="s">
        <v>406</v>
      </c>
      <c r="B25" s="216">
        <v>40912</v>
      </c>
      <c r="C25" s="215" t="s">
        <v>275</v>
      </c>
      <c r="D25" s="15" t="s">
        <v>28</v>
      </c>
      <c r="E25" s="215" t="s">
        <v>391</v>
      </c>
      <c r="F25" s="215" t="s">
        <v>391</v>
      </c>
      <c r="G25" s="15" t="s">
        <v>56</v>
      </c>
      <c r="H25" s="215" t="s">
        <v>391</v>
      </c>
      <c r="I25" s="15" t="s">
        <v>52</v>
      </c>
      <c r="J25" s="217">
        <v>800</v>
      </c>
      <c r="K25" s="100" t="s">
        <v>270</v>
      </c>
    </row>
    <row r="26" spans="1:11" ht="12.75">
      <c r="A26" s="15" t="s">
        <v>406</v>
      </c>
      <c r="B26" s="216">
        <v>40912</v>
      </c>
      <c r="C26" s="215" t="s">
        <v>273</v>
      </c>
      <c r="D26" s="15" t="s">
        <v>28</v>
      </c>
      <c r="E26" s="215" t="s">
        <v>391</v>
      </c>
      <c r="F26" s="215" t="s">
        <v>391</v>
      </c>
      <c r="G26" s="15" t="s">
        <v>60</v>
      </c>
      <c r="H26" s="215" t="s">
        <v>391</v>
      </c>
      <c r="I26" s="15" t="s">
        <v>52</v>
      </c>
      <c r="J26" s="217">
        <v>1100</v>
      </c>
      <c r="K26" s="100" t="s">
        <v>270</v>
      </c>
    </row>
    <row r="27" spans="1:11" ht="12.75">
      <c r="A27" s="15" t="s">
        <v>406</v>
      </c>
      <c r="B27" s="216">
        <v>40912</v>
      </c>
      <c r="C27" s="215" t="s">
        <v>275</v>
      </c>
      <c r="D27" s="15" t="s">
        <v>28</v>
      </c>
      <c r="E27" s="215" t="s">
        <v>391</v>
      </c>
      <c r="F27" s="215" t="s">
        <v>391</v>
      </c>
      <c r="G27" s="15" t="s">
        <v>60</v>
      </c>
      <c r="H27" s="215" t="s">
        <v>391</v>
      </c>
      <c r="I27" s="15" t="s">
        <v>52</v>
      </c>
      <c r="J27" s="217">
        <v>1000</v>
      </c>
      <c r="K27" s="100" t="s">
        <v>270</v>
      </c>
    </row>
    <row r="28" spans="1:11" ht="12.75">
      <c r="A28" s="15" t="s">
        <v>406</v>
      </c>
      <c r="B28" s="216">
        <v>40912</v>
      </c>
      <c r="C28" s="215" t="s">
        <v>273</v>
      </c>
      <c r="D28" s="15" t="s">
        <v>28</v>
      </c>
      <c r="E28" s="215" t="s">
        <v>391</v>
      </c>
      <c r="F28" s="215" t="s">
        <v>391</v>
      </c>
      <c r="G28" s="15" t="s">
        <v>57</v>
      </c>
      <c r="H28" s="215" t="s">
        <v>391</v>
      </c>
      <c r="I28" s="15" t="s">
        <v>52</v>
      </c>
      <c r="J28" s="217">
        <v>925</v>
      </c>
      <c r="K28" s="100" t="s">
        <v>270</v>
      </c>
    </row>
    <row r="29" spans="1:11" ht="12.75">
      <c r="A29" s="15" t="s">
        <v>406</v>
      </c>
      <c r="B29" s="216">
        <v>40912</v>
      </c>
      <c r="C29" s="215" t="s">
        <v>274</v>
      </c>
      <c r="D29" s="15" t="s">
        <v>28</v>
      </c>
      <c r="E29" s="215" t="s">
        <v>391</v>
      </c>
      <c r="F29" s="215" t="s">
        <v>391</v>
      </c>
      <c r="G29" s="15" t="s">
        <v>57</v>
      </c>
      <c r="H29" s="215" t="s">
        <v>391</v>
      </c>
      <c r="I29" s="15" t="s">
        <v>43</v>
      </c>
      <c r="J29" s="217">
        <v>830</v>
      </c>
      <c r="K29" s="100" t="s">
        <v>270</v>
      </c>
    </row>
    <row r="30" spans="1:11" ht="12.75">
      <c r="A30" s="15" t="s">
        <v>406</v>
      </c>
      <c r="B30" s="216">
        <v>40912</v>
      </c>
      <c r="C30" s="215" t="s">
        <v>275</v>
      </c>
      <c r="D30" s="15" t="s">
        <v>28</v>
      </c>
      <c r="E30" s="215" t="s">
        <v>391</v>
      </c>
      <c r="F30" s="215" t="s">
        <v>391</v>
      </c>
      <c r="G30" s="15" t="s">
        <v>57</v>
      </c>
      <c r="H30" s="215" t="s">
        <v>391</v>
      </c>
      <c r="I30" s="15" t="s">
        <v>52</v>
      </c>
      <c r="J30" s="217">
        <v>950</v>
      </c>
      <c r="K30" s="100" t="s">
        <v>270</v>
      </c>
    </row>
    <row r="31" spans="1:11" ht="12.75">
      <c r="A31" s="15" t="s">
        <v>406</v>
      </c>
      <c r="B31" s="216">
        <v>40912</v>
      </c>
      <c r="C31" s="215" t="s">
        <v>273</v>
      </c>
      <c r="D31" s="15" t="s">
        <v>28</v>
      </c>
      <c r="E31" s="215" t="s">
        <v>391</v>
      </c>
      <c r="F31" s="215" t="s">
        <v>391</v>
      </c>
      <c r="G31" s="15" t="s">
        <v>59</v>
      </c>
      <c r="H31" s="215" t="s">
        <v>391</v>
      </c>
      <c r="I31" s="15" t="s">
        <v>43</v>
      </c>
      <c r="J31" s="217">
        <v>750</v>
      </c>
      <c r="K31" s="100" t="s">
        <v>270</v>
      </c>
    </row>
    <row r="32" spans="1:11" ht="12.75">
      <c r="A32" s="15" t="s">
        <v>406</v>
      </c>
      <c r="B32" s="216">
        <v>40912</v>
      </c>
      <c r="C32" s="215" t="s">
        <v>274</v>
      </c>
      <c r="D32" s="15" t="s">
        <v>28</v>
      </c>
      <c r="E32" s="215" t="s">
        <v>391</v>
      </c>
      <c r="F32" s="215" t="s">
        <v>391</v>
      </c>
      <c r="G32" s="15" t="s">
        <v>59</v>
      </c>
      <c r="H32" s="215" t="s">
        <v>391</v>
      </c>
      <c r="I32" s="15" t="s">
        <v>43</v>
      </c>
      <c r="J32" s="217">
        <v>750</v>
      </c>
      <c r="K32" s="100" t="s">
        <v>270</v>
      </c>
    </row>
    <row r="33" spans="1:11" ht="12.75">
      <c r="A33" s="15" t="s">
        <v>406</v>
      </c>
      <c r="B33" s="216">
        <v>40912</v>
      </c>
      <c r="C33" s="215" t="s">
        <v>275</v>
      </c>
      <c r="D33" s="15" t="s">
        <v>28</v>
      </c>
      <c r="E33" s="215" t="s">
        <v>391</v>
      </c>
      <c r="F33" s="215" t="s">
        <v>391</v>
      </c>
      <c r="G33" s="15" t="s">
        <v>59</v>
      </c>
      <c r="H33" s="215" t="s">
        <v>391</v>
      </c>
      <c r="I33" s="15" t="s">
        <v>52</v>
      </c>
      <c r="J33" s="217">
        <v>1100</v>
      </c>
      <c r="K33" s="100" t="s">
        <v>270</v>
      </c>
    </row>
    <row r="34" spans="1:11" ht="12.75">
      <c r="A34" s="15" t="s">
        <v>406</v>
      </c>
      <c r="B34" s="216">
        <v>40912</v>
      </c>
      <c r="C34" s="215" t="s">
        <v>355</v>
      </c>
      <c r="D34" s="15" t="s">
        <v>28</v>
      </c>
      <c r="E34" s="215" t="s">
        <v>391</v>
      </c>
      <c r="F34" s="215" t="s">
        <v>391</v>
      </c>
      <c r="G34" s="15" t="s">
        <v>59</v>
      </c>
      <c r="H34" s="215" t="s">
        <v>391</v>
      </c>
      <c r="I34" s="15" t="s">
        <v>54</v>
      </c>
      <c r="J34" s="217">
        <v>900</v>
      </c>
      <c r="K34" s="100" t="s">
        <v>270</v>
      </c>
    </row>
    <row r="35" spans="1:11" ht="12.75">
      <c r="A35" s="15" t="s">
        <v>102</v>
      </c>
      <c r="B35" s="216">
        <v>40912</v>
      </c>
      <c r="C35" s="215" t="s">
        <v>391</v>
      </c>
      <c r="D35" s="15" t="s">
        <v>61</v>
      </c>
      <c r="E35" s="215" t="s">
        <v>391</v>
      </c>
      <c r="F35" s="215" t="s">
        <v>391</v>
      </c>
      <c r="G35" s="15" t="s">
        <v>57</v>
      </c>
      <c r="H35" s="215" t="s">
        <v>391</v>
      </c>
      <c r="I35" s="15" t="s">
        <v>54</v>
      </c>
      <c r="J35" s="217">
        <v>915</v>
      </c>
      <c r="K35" s="100" t="s">
        <v>270</v>
      </c>
    </row>
    <row r="36" spans="1:11" ht="12.75">
      <c r="A36" s="15" t="s">
        <v>178</v>
      </c>
      <c r="B36" s="216">
        <v>40912</v>
      </c>
      <c r="C36" s="215" t="s">
        <v>391</v>
      </c>
      <c r="D36" s="15" t="s">
        <v>403</v>
      </c>
      <c r="E36" s="215" t="s">
        <v>391</v>
      </c>
      <c r="F36" s="215" t="s">
        <v>391</v>
      </c>
      <c r="G36" s="15" t="s">
        <v>60</v>
      </c>
      <c r="H36" s="215" t="s">
        <v>391</v>
      </c>
      <c r="I36" s="15" t="s">
        <v>43</v>
      </c>
      <c r="J36" s="217">
        <v>400</v>
      </c>
      <c r="K36" s="100" t="s">
        <v>270</v>
      </c>
    </row>
    <row r="37" spans="1:11" ht="12.75">
      <c r="A37" s="15" t="s">
        <v>178</v>
      </c>
      <c r="B37" s="216">
        <v>40912</v>
      </c>
      <c r="C37" s="215" t="s">
        <v>391</v>
      </c>
      <c r="D37" s="15" t="s">
        <v>403</v>
      </c>
      <c r="E37" s="215" t="s">
        <v>391</v>
      </c>
      <c r="F37" s="215" t="s">
        <v>391</v>
      </c>
      <c r="G37" s="15" t="s">
        <v>57</v>
      </c>
      <c r="H37" s="215" t="s">
        <v>391</v>
      </c>
      <c r="I37" s="15" t="s">
        <v>43</v>
      </c>
      <c r="J37" s="217">
        <v>500</v>
      </c>
      <c r="K37" s="100" t="s">
        <v>270</v>
      </c>
    </row>
    <row r="38" spans="1:11" ht="12.75">
      <c r="A38" s="15" t="s">
        <v>178</v>
      </c>
      <c r="B38" s="216">
        <v>40912</v>
      </c>
      <c r="C38" s="215" t="s">
        <v>391</v>
      </c>
      <c r="D38" s="15" t="s">
        <v>403</v>
      </c>
      <c r="E38" s="215" t="s">
        <v>391</v>
      </c>
      <c r="F38" s="215" t="s">
        <v>391</v>
      </c>
      <c r="G38" s="15" t="s">
        <v>59</v>
      </c>
      <c r="H38" s="215" t="s">
        <v>391</v>
      </c>
      <c r="I38" s="15" t="s">
        <v>43</v>
      </c>
      <c r="J38" s="217">
        <v>650</v>
      </c>
      <c r="K38" s="100" t="s">
        <v>270</v>
      </c>
    </row>
    <row r="39" spans="1:11" ht="12.75">
      <c r="A39" s="15" t="s">
        <v>62</v>
      </c>
      <c r="B39" s="216">
        <v>40912</v>
      </c>
      <c r="C39" s="215" t="s">
        <v>391</v>
      </c>
      <c r="D39" s="15" t="s">
        <v>403</v>
      </c>
      <c r="E39" s="215" t="s">
        <v>391</v>
      </c>
      <c r="F39" s="215" t="s">
        <v>391</v>
      </c>
      <c r="G39" s="15" t="s">
        <v>56</v>
      </c>
      <c r="H39" s="215" t="s">
        <v>391</v>
      </c>
      <c r="I39" s="15" t="s">
        <v>63</v>
      </c>
      <c r="J39" s="217">
        <v>800</v>
      </c>
      <c r="K39" s="100" t="s">
        <v>270</v>
      </c>
    </row>
    <row r="40" spans="1:11" ht="12.75">
      <c r="A40" s="15" t="s">
        <v>62</v>
      </c>
      <c r="B40" s="216">
        <v>40912</v>
      </c>
      <c r="C40" s="215" t="s">
        <v>391</v>
      </c>
      <c r="D40" s="15" t="s">
        <v>403</v>
      </c>
      <c r="E40" s="215" t="s">
        <v>391</v>
      </c>
      <c r="F40" s="215" t="s">
        <v>391</v>
      </c>
      <c r="G40" s="15" t="s">
        <v>57</v>
      </c>
      <c r="H40" s="215" t="s">
        <v>391</v>
      </c>
      <c r="I40" s="15" t="s">
        <v>63</v>
      </c>
      <c r="J40" s="217">
        <v>715</v>
      </c>
      <c r="K40" s="100" t="s">
        <v>270</v>
      </c>
    </row>
    <row r="41" spans="1:11" ht="12.75">
      <c r="A41" s="15" t="s">
        <v>47</v>
      </c>
      <c r="B41" s="216">
        <v>40912</v>
      </c>
      <c r="C41" s="215" t="s">
        <v>356</v>
      </c>
      <c r="D41" s="15" t="s">
        <v>403</v>
      </c>
      <c r="E41" s="215" t="s">
        <v>391</v>
      </c>
      <c r="F41" s="215" t="s">
        <v>391</v>
      </c>
      <c r="G41" s="15" t="s">
        <v>57</v>
      </c>
      <c r="H41" s="215" t="s">
        <v>391</v>
      </c>
      <c r="I41" s="15" t="s">
        <v>43</v>
      </c>
      <c r="J41" s="217">
        <v>600</v>
      </c>
      <c r="K41" s="100" t="s">
        <v>270</v>
      </c>
    </row>
    <row r="42" spans="1:11" ht="12.75">
      <c r="A42" s="15" t="s">
        <v>400</v>
      </c>
      <c r="B42" s="216">
        <v>40912</v>
      </c>
      <c r="C42" s="215" t="s">
        <v>391</v>
      </c>
      <c r="D42" s="15" t="s">
        <v>28</v>
      </c>
      <c r="E42" s="215" t="s">
        <v>391</v>
      </c>
      <c r="F42" s="215" t="s">
        <v>391</v>
      </c>
      <c r="G42" s="15" t="s">
        <v>56</v>
      </c>
      <c r="H42" s="215" t="s">
        <v>391</v>
      </c>
      <c r="I42" s="15" t="s">
        <v>194</v>
      </c>
      <c r="J42" s="217">
        <v>1100</v>
      </c>
      <c r="K42" s="100" t="s">
        <v>270</v>
      </c>
    </row>
    <row r="43" spans="1:11" ht="12.75">
      <c r="A43" s="15" t="s">
        <v>400</v>
      </c>
      <c r="B43" s="216">
        <v>40912</v>
      </c>
      <c r="C43" s="215" t="s">
        <v>391</v>
      </c>
      <c r="D43" s="15" t="s">
        <v>28</v>
      </c>
      <c r="E43" s="215" t="s">
        <v>391</v>
      </c>
      <c r="F43" s="215" t="s">
        <v>391</v>
      </c>
      <c r="G43" s="15" t="s">
        <v>57</v>
      </c>
      <c r="H43" s="215" t="s">
        <v>391</v>
      </c>
      <c r="I43" s="15" t="s">
        <v>194</v>
      </c>
      <c r="J43" s="217">
        <v>950</v>
      </c>
      <c r="K43" s="100" t="s">
        <v>270</v>
      </c>
    </row>
    <row r="44" spans="1:11" ht="12.75">
      <c r="A44" s="15" t="s">
        <v>400</v>
      </c>
      <c r="B44" s="216">
        <v>40912</v>
      </c>
      <c r="C44" s="215" t="s">
        <v>391</v>
      </c>
      <c r="D44" s="15" t="s">
        <v>28</v>
      </c>
      <c r="E44" s="215" t="s">
        <v>391</v>
      </c>
      <c r="F44" s="215" t="s">
        <v>391</v>
      </c>
      <c r="G44" s="15" t="s">
        <v>58</v>
      </c>
      <c r="H44" s="215" t="s">
        <v>391</v>
      </c>
      <c r="I44" s="15" t="s">
        <v>194</v>
      </c>
      <c r="J44" s="217">
        <v>775</v>
      </c>
      <c r="K44" s="100" t="s">
        <v>270</v>
      </c>
    </row>
    <row r="45" spans="1:11" ht="12.75">
      <c r="A45" s="15" t="s">
        <v>400</v>
      </c>
      <c r="B45" s="216">
        <v>40912</v>
      </c>
      <c r="C45" s="215" t="s">
        <v>391</v>
      </c>
      <c r="D45" s="15" t="s">
        <v>28</v>
      </c>
      <c r="E45" s="215" t="s">
        <v>391</v>
      </c>
      <c r="F45" s="215" t="s">
        <v>391</v>
      </c>
      <c r="G45" s="15" t="s">
        <v>59</v>
      </c>
      <c r="H45" s="215" t="s">
        <v>391</v>
      </c>
      <c r="I45" s="15" t="s">
        <v>194</v>
      </c>
      <c r="J45" s="217">
        <v>1100</v>
      </c>
      <c r="K45" s="100" t="s">
        <v>270</v>
      </c>
    </row>
    <row r="46" spans="1:11" ht="12.75">
      <c r="A46" s="15" t="s">
        <v>49</v>
      </c>
      <c r="B46" s="216">
        <v>40912</v>
      </c>
      <c r="C46" s="215" t="s">
        <v>357</v>
      </c>
      <c r="D46" s="15" t="s">
        <v>28</v>
      </c>
      <c r="E46" s="215" t="s">
        <v>391</v>
      </c>
      <c r="F46" s="215" t="s">
        <v>391</v>
      </c>
      <c r="G46" s="15" t="s">
        <v>57</v>
      </c>
      <c r="H46" s="215" t="s">
        <v>391</v>
      </c>
      <c r="I46" s="15" t="s">
        <v>55</v>
      </c>
      <c r="J46" s="217">
        <v>1475</v>
      </c>
      <c r="K46" s="100" t="s">
        <v>270</v>
      </c>
    </row>
    <row r="47" spans="1:11" ht="12.75">
      <c r="A47" s="15" t="s">
        <v>49</v>
      </c>
      <c r="B47" s="216">
        <v>40912</v>
      </c>
      <c r="C47" s="215" t="s">
        <v>268</v>
      </c>
      <c r="D47" s="15" t="s">
        <v>51</v>
      </c>
      <c r="E47" s="215" t="s">
        <v>391</v>
      </c>
      <c r="F47" s="215" t="s">
        <v>391</v>
      </c>
      <c r="G47" s="15" t="s">
        <v>59</v>
      </c>
      <c r="H47" s="215" t="s">
        <v>391</v>
      </c>
      <c r="I47" s="15" t="s">
        <v>276</v>
      </c>
      <c r="J47" s="217">
        <v>1025</v>
      </c>
      <c r="K47" s="100" t="s">
        <v>270</v>
      </c>
    </row>
    <row r="48" spans="1:11" ht="12.75">
      <c r="A48" s="15" t="s">
        <v>49</v>
      </c>
      <c r="B48" s="216">
        <v>40912</v>
      </c>
      <c r="C48" s="215" t="s">
        <v>269</v>
      </c>
      <c r="D48" s="15" t="s">
        <v>51</v>
      </c>
      <c r="E48" s="215" t="s">
        <v>391</v>
      </c>
      <c r="F48" s="215" t="s">
        <v>391</v>
      </c>
      <c r="G48" s="15" t="s">
        <v>59</v>
      </c>
      <c r="H48" s="215" t="s">
        <v>391</v>
      </c>
      <c r="I48" s="15" t="s">
        <v>55</v>
      </c>
      <c r="J48" s="217">
        <v>1100</v>
      </c>
      <c r="K48" s="100" t="s">
        <v>270</v>
      </c>
    </row>
    <row r="49" spans="1:11" ht="12.75">
      <c r="A49" s="15" t="s">
        <v>49</v>
      </c>
      <c r="B49" s="216">
        <v>40912</v>
      </c>
      <c r="C49" s="215" t="s">
        <v>340</v>
      </c>
      <c r="D49" s="15" t="s">
        <v>403</v>
      </c>
      <c r="E49" s="215" t="s">
        <v>391</v>
      </c>
      <c r="F49" s="215" t="s">
        <v>391</v>
      </c>
      <c r="G49" s="15" t="s">
        <v>56</v>
      </c>
      <c r="H49" s="215" t="s">
        <v>391</v>
      </c>
      <c r="I49" s="15" t="s">
        <v>55</v>
      </c>
      <c r="J49" s="217">
        <v>1600</v>
      </c>
      <c r="K49" s="100" t="s">
        <v>270</v>
      </c>
    </row>
    <row r="50" spans="1:11" ht="12.75">
      <c r="A50" s="15" t="s">
        <v>49</v>
      </c>
      <c r="B50" s="216">
        <v>40912</v>
      </c>
      <c r="C50" s="215" t="s">
        <v>346</v>
      </c>
      <c r="D50" s="15" t="s">
        <v>403</v>
      </c>
      <c r="E50" s="215" t="s">
        <v>391</v>
      </c>
      <c r="F50" s="215" t="s">
        <v>391</v>
      </c>
      <c r="G50" s="15" t="s">
        <v>56</v>
      </c>
      <c r="H50" s="215" t="s">
        <v>391</v>
      </c>
      <c r="I50" s="15" t="s">
        <v>55</v>
      </c>
      <c r="J50" s="217">
        <v>1325</v>
      </c>
      <c r="K50" s="100" t="s">
        <v>270</v>
      </c>
    </row>
    <row r="51" spans="1:11" ht="12.75">
      <c r="A51" s="15" t="s">
        <v>49</v>
      </c>
      <c r="B51" s="216">
        <v>40912</v>
      </c>
      <c r="C51" s="215" t="s">
        <v>340</v>
      </c>
      <c r="D51" s="15" t="s">
        <v>403</v>
      </c>
      <c r="E51" s="215" t="s">
        <v>391</v>
      </c>
      <c r="F51" s="215" t="s">
        <v>391</v>
      </c>
      <c r="G51" s="15" t="s">
        <v>60</v>
      </c>
      <c r="H51" s="215" t="s">
        <v>391</v>
      </c>
      <c r="I51" s="15" t="s">
        <v>55</v>
      </c>
      <c r="J51" s="217">
        <v>1450</v>
      </c>
      <c r="K51" s="100" t="s">
        <v>270</v>
      </c>
    </row>
    <row r="52" spans="1:11" ht="12.75">
      <c r="A52" s="15" t="s">
        <v>49</v>
      </c>
      <c r="B52" s="216">
        <v>40912</v>
      </c>
      <c r="C52" s="215" t="s">
        <v>346</v>
      </c>
      <c r="D52" s="15" t="s">
        <v>403</v>
      </c>
      <c r="E52" s="215" t="s">
        <v>391</v>
      </c>
      <c r="F52" s="215" t="s">
        <v>391</v>
      </c>
      <c r="G52" s="15" t="s">
        <v>60</v>
      </c>
      <c r="H52" s="215" t="s">
        <v>391</v>
      </c>
      <c r="I52" s="15" t="s">
        <v>55</v>
      </c>
      <c r="J52" s="217">
        <v>1400</v>
      </c>
      <c r="K52" s="100" t="s">
        <v>270</v>
      </c>
    </row>
    <row r="53" spans="1:11" ht="12.75">
      <c r="A53" s="15" t="s">
        <v>49</v>
      </c>
      <c r="B53" s="216">
        <v>40912</v>
      </c>
      <c r="C53" s="215" t="s">
        <v>240</v>
      </c>
      <c r="D53" s="15" t="s">
        <v>403</v>
      </c>
      <c r="E53" s="215" t="s">
        <v>391</v>
      </c>
      <c r="F53" s="215" t="s">
        <v>391</v>
      </c>
      <c r="G53" s="15" t="s">
        <v>57</v>
      </c>
      <c r="H53" s="215" t="s">
        <v>391</v>
      </c>
      <c r="I53" s="15" t="s">
        <v>55</v>
      </c>
      <c r="J53" s="217">
        <v>1425</v>
      </c>
      <c r="K53" s="100" t="s">
        <v>270</v>
      </c>
    </row>
    <row r="54" spans="1:11" ht="12.75">
      <c r="A54" s="15" t="s">
        <v>49</v>
      </c>
      <c r="B54" s="216">
        <v>40912</v>
      </c>
      <c r="C54" s="215" t="s">
        <v>340</v>
      </c>
      <c r="D54" s="15" t="s">
        <v>403</v>
      </c>
      <c r="E54" s="215" t="s">
        <v>391</v>
      </c>
      <c r="F54" s="215" t="s">
        <v>391</v>
      </c>
      <c r="G54" s="15" t="s">
        <v>58</v>
      </c>
      <c r="H54" s="215" t="s">
        <v>391</v>
      </c>
      <c r="I54" s="15" t="s">
        <v>55</v>
      </c>
      <c r="J54" s="217">
        <v>1500</v>
      </c>
      <c r="K54" s="100" t="s">
        <v>270</v>
      </c>
    </row>
    <row r="55" spans="1:11" ht="12.75">
      <c r="A55" s="15" t="s">
        <v>49</v>
      </c>
      <c r="B55" s="216">
        <v>40912</v>
      </c>
      <c r="C55" s="215" t="s">
        <v>346</v>
      </c>
      <c r="D55" s="15" t="s">
        <v>403</v>
      </c>
      <c r="E55" s="215" t="s">
        <v>391</v>
      </c>
      <c r="F55" s="215" t="s">
        <v>391</v>
      </c>
      <c r="G55" s="15" t="s">
        <v>58</v>
      </c>
      <c r="H55" s="215" t="s">
        <v>391</v>
      </c>
      <c r="I55" s="15" t="s">
        <v>55</v>
      </c>
      <c r="J55" s="217">
        <v>1225</v>
      </c>
      <c r="K55" s="100" t="s">
        <v>270</v>
      </c>
    </row>
    <row r="56" spans="1:11" ht="12.75">
      <c r="A56" s="15" t="s">
        <v>49</v>
      </c>
      <c r="B56" s="216">
        <v>40912</v>
      </c>
      <c r="C56" s="215" t="s">
        <v>358</v>
      </c>
      <c r="D56" s="15" t="s">
        <v>403</v>
      </c>
      <c r="E56" s="215" t="s">
        <v>391</v>
      </c>
      <c r="F56" s="215" t="s">
        <v>391</v>
      </c>
      <c r="G56" s="15" t="s">
        <v>59</v>
      </c>
      <c r="H56" s="215" t="s">
        <v>391</v>
      </c>
      <c r="I56" s="15" t="s">
        <v>55</v>
      </c>
      <c r="J56" s="217">
        <v>1100</v>
      </c>
      <c r="K56" s="100" t="s">
        <v>270</v>
      </c>
    </row>
    <row r="57" spans="1:11" ht="12.75">
      <c r="A57" s="15" t="s">
        <v>49</v>
      </c>
      <c r="B57" s="216">
        <v>40912</v>
      </c>
      <c r="C57" s="215" t="s">
        <v>340</v>
      </c>
      <c r="D57" s="15" t="s">
        <v>403</v>
      </c>
      <c r="E57" s="215" t="s">
        <v>391</v>
      </c>
      <c r="F57" s="215" t="s">
        <v>391</v>
      </c>
      <c r="G57" s="15" t="s">
        <v>59</v>
      </c>
      <c r="H57" s="215" t="s">
        <v>391</v>
      </c>
      <c r="I57" s="15" t="s">
        <v>55</v>
      </c>
      <c r="J57" s="217">
        <v>1500</v>
      </c>
      <c r="K57" s="100" t="s">
        <v>270</v>
      </c>
    </row>
    <row r="58" spans="1:11" ht="12.75">
      <c r="A58" s="15" t="s">
        <v>49</v>
      </c>
      <c r="B58" s="216">
        <v>40912</v>
      </c>
      <c r="C58" s="215" t="s">
        <v>346</v>
      </c>
      <c r="D58" s="15" t="s">
        <v>403</v>
      </c>
      <c r="E58" s="215" t="s">
        <v>391</v>
      </c>
      <c r="F58" s="215" t="s">
        <v>391</v>
      </c>
      <c r="G58" s="15" t="s">
        <v>59</v>
      </c>
      <c r="H58" s="215" t="s">
        <v>391</v>
      </c>
      <c r="I58" s="15" t="s">
        <v>55</v>
      </c>
      <c r="J58" s="217">
        <v>1200</v>
      </c>
      <c r="K58" s="100" t="s">
        <v>270</v>
      </c>
    </row>
    <row r="59" spans="1:11" ht="12.75">
      <c r="A59" s="15" t="s">
        <v>49</v>
      </c>
      <c r="B59" s="216">
        <v>40912</v>
      </c>
      <c r="C59" s="215" t="s">
        <v>269</v>
      </c>
      <c r="D59" s="15" t="s">
        <v>403</v>
      </c>
      <c r="E59" s="215" t="s">
        <v>391</v>
      </c>
      <c r="F59" s="215" t="s">
        <v>391</v>
      </c>
      <c r="G59" s="15" t="s">
        <v>59</v>
      </c>
      <c r="H59" s="215" t="s">
        <v>391</v>
      </c>
      <c r="I59" s="15" t="s">
        <v>55</v>
      </c>
      <c r="J59" s="217">
        <v>970</v>
      </c>
      <c r="K59" s="100" t="s">
        <v>270</v>
      </c>
    </row>
    <row r="60" spans="1:11" ht="12.75">
      <c r="A60" s="15"/>
      <c r="B60" s="15"/>
      <c r="C60" s="15"/>
      <c r="D60" s="15"/>
      <c r="E60" s="15"/>
      <c r="F60" s="15"/>
      <c r="G60" s="15"/>
      <c r="H60" s="15"/>
      <c r="I60" s="15"/>
      <c r="J60" s="15"/>
      <c r="K60" s="15"/>
    </row>
    <row r="61" spans="1:11" ht="12.75">
      <c r="A61" s="15" t="s">
        <v>397</v>
      </c>
      <c r="B61" s="15"/>
      <c r="C61" s="15"/>
      <c r="D61" s="15"/>
      <c r="E61" s="15"/>
      <c r="F61" s="15"/>
      <c r="G61" s="15"/>
      <c r="H61" s="15"/>
      <c r="I61" s="15"/>
      <c r="J61" s="15"/>
      <c r="K61" s="15"/>
    </row>
    <row r="62" spans="1:11" ht="12.75">
      <c r="A62" s="15" t="s">
        <v>407</v>
      </c>
      <c r="B62" s="15"/>
      <c r="C62" s="15"/>
      <c r="D62" s="15"/>
      <c r="E62" s="15"/>
      <c r="F62" s="15"/>
      <c r="G62" s="15"/>
      <c r="H62" s="15"/>
      <c r="I62" s="15"/>
      <c r="J62" s="15"/>
      <c r="K62" s="15"/>
    </row>
    <row r="63" spans="1:11" ht="12.75">
      <c r="A63" s="15" t="s">
        <v>277</v>
      </c>
      <c r="B63" s="15"/>
      <c r="C63" s="15"/>
      <c r="D63" s="15"/>
      <c r="E63" s="15"/>
      <c r="F63" s="15"/>
      <c r="G63" s="15"/>
      <c r="H63" s="15"/>
      <c r="I63" s="15"/>
      <c r="J63" s="15"/>
      <c r="K63" s="15"/>
    </row>
    <row r="64" spans="1:11" ht="12.75">
      <c r="A64" s="15"/>
      <c r="B64" s="99"/>
      <c r="C64" s="15"/>
      <c r="D64" s="15"/>
      <c r="E64" s="15"/>
      <c r="F64" s="15"/>
      <c r="G64" s="15"/>
      <c r="H64" s="15"/>
      <c r="I64" s="15"/>
      <c r="J64" s="100"/>
      <c r="K64" s="100"/>
    </row>
    <row r="65" spans="1:11" ht="12.75">
      <c r="A65" s="15"/>
      <c r="B65" s="99"/>
      <c r="C65" s="15"/>
      <c r="D65" s="15"/>
      <c r="E65" s="15"/>
      <c r="F65" s="15"/>
      <c r="G65" s="15"/>
      <c r="H65" s="15"/>
      <c r="I65" s="15"/>
      <c r="J65" s="100"/>
      <c r="K65" s="100"/>
    </row>
    <row r="66" spans="1:11" ht="12.75">
      <c r="A66" s="15"/>
      <c r="B66" s="15"/>
      <c r="C66" s="15"/>
      <c r="D66" s="15"/>
      <c r="E66" s="15"/>
      <c r="F66" s="15"/>
      <c r="G66" s="15"/>
      <c r="H66" s="15"/>
      <c r="I66" s="15"/>
      <c r="J66" s="100"/>
      <c r="K66" s="100"/>
    </row>
    <row r="67" spans="1:11" ht="12.75">
      <c r="A67" s="15"/>
      <c r="B67" s="15"/>
      <c r="C67" s="15"/>
      <c r="D67" s="15"/>
      <c r="E67" s="15"/>
      <c r="F67" s="15"/>
      <c r="G67" s="15"/>
      <c r="H67" s="15"/>
      <c r="I67" s="15"/>
      <c r="J67" s="100"/>
      <c r="K67" s="100"/>
    </row>
    <row r="68" spans="1:11" ht="12.75">
      <c r="A68" s="15"/>
      <c r="B68" s="99"/>
      <c r="C68" s="15"/>
      <c r="D68" s="15"/>
      <c r="E68" s="15"/>
      <c r="F68" s="15"/>
      <c r="G68" s="15"/>
      <c r="H68" s="15"/>
      <c r="I68" s="134"/>
      <c r="J68" s="121"/>
      <c r="K68" s="100"/>
    </row>
    <row r="69" spans="1:11" ht="12.75">
      <c r="A69" s="15"/>
      <c r="B69" s="99"/>
      <c r="C69" s="15"/>
      <c r="D69" s="15"/>
      <c r="E69" s="15"/>
      <c r="F69" s="15"/>
      <c r="G69" s="15"/>
      <c r="H69" s="15"/>
      <c r="I69" s="134"/>
      <c r="J69" s="121"/>
      <c r="K69" s="100"/>
    </row>
    <row r="70" spans="1:11" ht="12.75">
      <c r="A70" s="15"/>
      <c r="B70" s="99"/>
      <c r="C70" s="15"/>
      <c r="D70" s="15"/>
      <c r="E70" s="15"/>
      <c r="F70" s="15"/>
      <c r="G70" s="15"/>
      <c r="H70" s="15"/>
      <c r="I70" s="134"/>
      <c r="J70" s="121"/>
      <c r="K70" s="100"/>
    </row>
    <row r="71" spans="1:11" ht="12.75">
      <c r="A71" s="15"/>
      <c r="B71" s="99"/>
      <c r="C71" s="15"/>
      <c r="D71" s="15"/>
      <c r="E71" s="15"/>
      <c r="F71" s="15"/>
      <c r="G71" s="15"/>
      <c r="H71" s="15"/>
      <c r="I71" s="134"/>
      <c r="J71" s="121"/>
      <c r="K71" s="100"/>
    </row>
    <row r="72" spans="1:11" ht="12.75">
      <c r="A72" s="15"/>
      <c r="B72" s="99"/>
      <c r="C72" s="15"/>
      <c r="D72" s="15"/>
      <c r="E72" s="15"/>
      <c r="F72" s="15"/>
      <c r="G72" s="15"/>
      <c r="H72" s="15"/>
      <c r="I72" s="134"/>
      <c r="J72" s="121"/>
      <c r="K72" s="100"/>
    </row>
    <row r="73" spans="1:11" ht="12.75">
      <c r="A73" s="15"/>
      <c r="B73" s="99"/>
      <c r="C73" s="15"/>
      <c r="D73" s="15"/>
      <c r="E73" s="15"/>
      <c r="F73" s="15"/>
      <c r="G73" s="15"/>
      <c r="H73" s="15"/>
      <c r="I73" s="134"/>
      <c r="J73" s="121"/>
      <c r="K73" s="100"/>
    </row>
    <row r="74" spans="1:11" ht="12.75">
      <c r="A74" s="15"/>
      <c r="B74" s="99"/>
      <c r="C74" s="15"/>
      <c r="D74" s="15"/>
      <c r="E74" s="15"/>
      <c r="F74" s="15"/>
      <c r="G74" s="15"/>
      <c r="H74" s="15"/>
      <c r="I74" s="134"/>
      <c r="J74" s="121"/>
      <c r="K74" s="100"/>
    </row>
    <row r="75" spans="1:11" ht="12.75">
      <c r="A75" s="15"/>
      <c r="B75" s="99"/>
      <c r="C75" s="15"/>
      <c r="D75" s="15"/>
      <c r="E75" s="15"/>
      <c r="F75" s="15"/>
      <c r="G75" s="15"/>
      <c r="H75" s="15"/>
      <c r="I75" s="134"/>
      <c r="J75" s="121"/>
      <c r="K75" s="100"/>
    </row>
    <row r="76" spans="1:11" ht="12.75">
      <c r="A76" s="15"/>
      <c r="B76" s="99"/>
      <c r="C76" s="15"/>
      <c r="D76" s="15"/>
      <c r="E76" s="15"/>
      <c r="F76" s="15"/>
      <c r="G76" s="15"/>
      <c r="H76" s="15"/>
      <c r="I76" s="134"/>
      <c r="J76" s="121"/>
      <c r="K76" s="100"/>
    </row>
    <row r="77" spans="1:11" ht="12.75">
      <c r="A77" s="15"/>
      <c r="B77" s="99"/>
      <c r="C77" s="15"/>
      <c r="D77" s="15"/>
      <c r="E77" s="15"/>
      <c r="F77" s="15"/>
      <c r="G77" s="15"/>
      <c r="H77" s="15"/>
      <c r="I77" s="134"/>
      <c r="J77" s="121"/>
      <c r="K77" s="100"/>
    </row>
    <row r="78" spans="1:11" ht="12.75">
      <c r="A78" s="15"/>
      <c r="B78" s="99"/>
      <c r="C78" s="15"/>
      <c r="D78" s="15"/>
      <c r="E78" s="15"/>
      <c r="F78" s="15"/>
      <c r="G78" s="15"/>
      <c r="H78" s="15"/>
      <c r="I78" s="134"/>
      <c r="J78" s="121"/>
      <c r="K78" s="100"/>
    </row>
    <row r="79" spans="1:11" ht="12.75">
      <c r="A79" s="15"/>
      <c r="B79" s="99"/>
      <c r="C79" s="15"/>
      <c r="D79" s="15"/>
      <c r="E79" s="15"/>
      <c r="F79" s="15"/>
      <c r="G79" s="15"/>
      <c r="H79" s="15"/>
      <c r="I79" s="134"/>
      <c r="J79" s="121"/>
      <c r="K79" s="100"/>
    </row>
    <row r="80" spans="1:11" ht="12.75">
      <c r="A80" s="15"/>
      <c r="B80" s="99"/>
      <c r="C80" s="15"/>
      <c r="D80" s="15"/>
      <c r="E80" s="15"/>
      <c r="F80" s="15"/>
      <c r="G80" s="15"/>
      <c r="H80" s="15"/>
      <c r="I80" s="134"/>
      <c r="J80" s="121"/>
      <c r="K80" s="100"/>
    </row>
    <row r="81" spans="1:11" ht="12.75">
      <c r="A81" s="15"/>
      <c r="B81" s="99"/>
      <c r="C81" s="15"/>
      <c r="D81" s="15"/>
      <c r="E81" s="15"/>
      <c r="F81" s="15"/>
      <c r="G81" s="15"/>
      <c r="H81" s="15"/>
      <c r="I81" s="134"/>
      <c r="J81" s="121"/>
      <c r="K81" s="100"/>
    </row>
    <row r="82" spans="1:11" ht="12.75">
      <c r="A82" s="15"/>
      <c r="B82" s="99"/>
      <c r="C82" s="15"/>
      <c r="D82" s="15"/>
      <c r="E82" s="15"/>
      <c r="F82" s="15"/>
      <c r="G82" s="15"/>
      <c r="H82" s="15"/>
      <c r="I82" s="134"/>
      <c r="J82" s="121"/>
      <c r="K82" s="100"/>
    </row>
    <row r="83" spans="1:11" ht="12.75">
      <c r="A83" s="15"/>
      <c r="B83" s="99"/>
      <c r="C83" s="15"/>
      <c r="D83" s="15"/>
      <c r="E83" s="15"/>
      <c r="F83" s="15"/>
      <c r="G83" s="15"/>
      <c r="H83" s="15"/>
      <c r="I83" s="134"/>
      <c r="J83" s="121"/>
      <c r="K83" s="100"/>
    </row>
    <row r="84" spans="1:11" ht="12.75">
      <c r="A84" s="15"/>
      <c r="B84" s="99"/>
      <c r="C84" s="15"/>
      <c r="D84" s="15"/>
      <c r="E84" s="15"/>
      <c r="F84" s="15"/>
      <c r="G84" s="15"/>
      <c r="H84" s="15"/>
      <c r="I84" s="134"/>
      <c r="J84" s="121"/>
      <c r="K84" s="100"/>
    </row>
    <row r="85" spans="1:11" ht="12.75">
      <c r="A85" s="15"/>
      <c r="B85" s="99"/>
      <c r="C85" s="15"/>
      <c r="D85" s="15"/>
      <c r="E85" s="15"/>
      <c r="F85" s="15"/>
      <c r="G85" s="15"/>
      <c r="H85" s="15"/>
      <c r="I85" s="134"/>
      <c r="J85" s="121"/>
      <c r="K85" s="100"/>
    </row>
    <row r="86" spans="1:11" ht="12.75">
      <c r="A86" s="15"/>
      <c r="B86" s="99"/>
      <c r="C86" s="15"/>
      <c r="D86" s="15"/>
      <c r="E86" s="15"/>
      <c r="F86" s="15"/>
      <c r="G86" s="15"/>
      <c r="H86" s="15"/>
      <c r="I86" s="134"/>
      <c r="J86" s="121"/>
      <c r="K86" s="100"/>
    </row>
    <row r="87" spans="1:11" ht="12.75">
      <c r="A87" s="15"/>
      <c r="B87" s="99"/>
      <c r="C87" s="15"/>
      <c r="D87" s="15"/>
      <c r="E87" s="15"/>
      <c r="F87" s="15"/>
      <c r="G87" s="15"/>
      <c r="H87" s="15"/>
      <c r="I87" s="134"/>
      <c r="J87" s="121"/>
      <c r="K87" s="100"/>
    </row>
    <row r="88" spans="1:11" ht="12.75">
      <c r="A88" s="15"/>
      <c r="B88" s="99"/>
      <c r="C88" s="15"/>
      <c r="D88" s="15"/>
      <c r="E88" s="15"/>
      <c r="F88" s="15"/>
      <c r="G88" s="15"/>
      <c r="H88" s="15"/>
      <c r="I88" s="134"/>
      <c r="J88" s="121"/>
      <c r="K88" s="100"/>
    </row>
    <row r="89" spans="1:11" ht="12.75">
      <c r="A89" s="15"/>
      <c r="B89" s="99"/>
      <c r="C89" s="15"/>
      <c r="D89" s="15"/>
      <c r="E89" s="15"/>
      <c r="F89" s="15"/>
      <c r="G89" s="15"/>
      <c r="H89" s="15"/>
      <c r="I89" s="134"/>
      <c r="J89" s="121"/>
      <c r="K89" s="100"/>
    </row>
    <row r="90" spans="1:11" ht="12.75">
      <c r="A90" s="15"/>
      <c r="B90" s="99"/>
      <c r="C90" s="15"/>
      <c r="D90" s="15"/>
      <c r="E90" s="15"/>
      <c r="F90" s="15"/>
      <c r="G90" s="15"/>
      <c r="H90" s="15"/>
      <c r="I90" s="134"/>
      <c r="J90" s="121"/>
      <c r="K90" s="100"/>
    </row>
    <row r="91" spans="1:11" ht="12.75">
      <c r="A91" s="15"/>
      <c r="B91" s="99"/>
      <c r="C91" s="15"/>
      <c r="D91" s="15"/>
      <c r="E91" s="15"/>
      <c r="F91" s="15"/>
      <c r="G91" s="15"/>
      <c r="H91" s="15"/>
      <c r="I91" s="134"/>
      <c r="J91" s="121"/>
      <c r="K91" s="100"/>
    </row>
    <row r="92" spans="1:11" ht="12.75">
      <c r="A92" s="15"/>
      <c r="B92" s="15"/>
      <c r="C92" s="15"/>
      <c r="D92" s="15"/>
      <c r="E92" s="15"/>
      <c r="F92" s="15"/>
      <c r="G92" s="15"/>
      <c r="H92" s="15"/>
      <c r="I92" s="15"/>
      <c r="J92" s="15"/>
      <c r="K92" s="15"/>
    </row>
    <row r="93" spans="1:11" ht="12.75">
      <c r="A93" s="15"/>
      <c r="B93" s="15"/>
      <c r="C93" s="15"/>
      <c r="D93" s="15"/>
      <c r="E93" s="15"/>
      <c r="F93" s="15"/>
      <c r="G93" s="15"/>
      <c r="H93" s="15"/>
      <c r="I93" s="15"/>
      <c r="J93" s="15"/>
      <c r="K93" s="15"/>
    </row>
    <row r="94" spans="1:11" ht="12.75">
      <c r="A94" s="15"/>
      <c r="B94" s="15"/>
      <c r="C94" s="15"/>
      <c r="D94" s="15"/>
      <c r="E94" s="15"/>
      <c r="F94" s="15"/>
      <c r="G94" s="15"/>
      <c r="H94" s="15"/>
      <c r="I94" s="15"/>
      <c r="J94" s="15"/>
      <c r="K94" s="15"/>
    </row>
    <row r="95" spans="1:11" ht="12.75">
      <c r="A95" s="15"/>
      <c r="B95" s="15"/>
      <c r="C95" s="15"/>
      <c r="D95" s="15"/>
      <c r="E95" s="15"/>
      <c r="F95" s="15"/>
      <c r="G95" s="15"/>
      <c r="H95" s="15"/>
      <c r="I95" s="15"/>
      <c r="J95" s="15"/>
      <c r="K95" s="15"/>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 </cp:lastModifiedBy>
  <cp:lastPrinted>2012-02-28T19:08:16Z</cp:lastPrinted>
  <dcterms:created xsi:type="dcterms:W3CDTF">2011-06-01T19:03:54Z</dcterms:created>
  <dcterms:modified xsi:type="dcterms:W3CDTF">2012-02-28T19:11:04Z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