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 C4" sheetId="6" r:id="rId6"/>
    <sheet name="Pág.8- C5" sheetId="7" r:id="rId7"/>
    <sheet name="Pág.9 - C6" sheetId="8" r:id="rId8"/>
    <sheet name="Pág.10 - C7" sheetId="9" r:id="rId9"/>
    <sheet name="Pág.11 - C8" sheetId="10" r:id="rId10"/>
    <sheet name="Pág.12 - C09" sheetId="11" r:id="rId11"/>
    <sheet name="Pág 13-Comenta" sheetId="12" r:id="rId12"/>
    <sheet name="arándanos" sheetId="13" r:id="rId13"/>
    <sheet name="cerezas" sheetId="14" r:id="rId14"/>
    <sheet name="manzanas" sheetId="15" r:id="rId15"/>
    <sheet name="nueces" sheetId="16" r:id="rId16"/>
    <sheet name="paltas" sheetId="17" r:id="rId17"/>
    <sheet name="uvas" sheetId="18" r:id="rId18"/>
    <sheet name="Hoja1" sheetId="19" r:id="rId19"/>
  </sheets>
  <definedNames>
    <definedName name="_xlnm.Print_Area" localSheetId="12">'arándanos'!$A$1:$N$85</definedName>
    <definedName name="_xlnm.Print_Area" localSheetId="13">'cerezas'!$A$1:$M$88</definedName>
    <definedName name="_xlnm.Print_Area" localSheetId="1">'Contenido'!$A$1:$F$27</definedName>
    <definedName name="_xlnm.Print_Area" localSheetId="9">'Pág.11 - C8'!$A$1:$N$55</definedName>
    <definedName name="_xlnm.Print_Area" localSheetId="10">'Pág.12 - C09'!$A$1:$Q$48</definedName>
    <definedName name="_xlnm.Print_Area" localSheetId="2">'Pág.4 - C1'!$A$1:$N$51</definedName>
    <definedName name="_xlnm.Print_Area" localSheetId="3">'Pág.5 - C2'!$A$1:$M$26</definedName>
    <definedName name="_xlnm.Print_Area" localSheetId="4">'Pág.6 - C3'!$A$1:$N$42</definedName>
    <definedName name="_xlnm.Print_Area" localSheetId="5">'Pág.7- C4'!$A$1:$L$53</definedName>
    <definedName name="_xlnm.Print_Area" localSheetId="6">'Pág.8- C5'!$A$1:$K$165</definedName>
    <definedName name="_xlnm.Print_Area" localSheetId="7">'Pág.9 - C6'!$A$1:$J$45</definedName>
    <definedName name="_xlnm.Print_Area" localSheetId="0">'Portada '!$A$1:$G$72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1">'Contenido'!$A$1:$F$33</definedName>
    <definedName name="_xlnm.Print_Area" localSheetId="11">'Pág 13-Comenta'!$A$1:$J$16</definedName>
    <definedName name="_xlnm.Print_Area" localSheetId="8">'Pág.10 - C7'!$A$1:$K$83</definedName>
    <definedName name="_xlnm.Print_Area" localSheetId="9">'Pág.11 - C8'!$A$1:$M$52</definedName>
    <definedName name="_xlnm.Print_Area" localSheetId="5">'Pág.7- C4'!$A$1:$L$50</definedName>
    <definedName name="_xlnm.Print_Area" localSheetId="7">'Pág.9 - C6'!$A$1:$J$10</definedName>
    <definedName name="_xlnm.Print_Area" localSheetId="0">'Portada '!$A$1:$G$83</definedName>
  </definedNames>
  <calcPr fullCalcOnLoad="1"/>
</workbook>
</file>

<file path=xl/sharedStrings.xml><?xml version="1.0" encoding="utf-8"?>
<sst xmlns="http://schemas.openxmlformats.org/spreadsheetml/2006/main" count="2787" uniqueCount="445">
  <si>
    <t>Volumen (toneladas)</t>
  </si>
  <si>
    <t>Productos</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</si>
  <si>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</si>
  <si>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</si>
  <si>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</si>
  <si>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</si>
  <si>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</si>
  <si>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</si>
  <si>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</si>
  <si>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</si>
  <si>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</si>
  <si>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</si>
  <si>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</si>
  <si>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</si>
  <si>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</si>
  <si>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</si>
  <si>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</si>
  <si>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</si>
  <si>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</si>
  <si>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</si>
  <si>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Holanda</t>
  </si>
  <si>
    <t>Reino Unido</t>
  </si>
  <si>
    <t>China</t>
  </si>
  <si>
    <t>Brasil</t>
  </si>
  <si>
    <t>Taiwán</t>
  </si>
  <si>
    <t>% Part. 2011</t>
  </si>
  <si>
    <t xml:space="preserve">Productos </t>
  </si>
  <si>
    <t/>
  </si>
  <si>
    <t>UVAS</t>
  </si>
  <si>
    <t>Total</t>
  </si>
  <si>
    <t>MANZANAS</t>
  </si>
  <si>
    <t>PERAS</t>
  </si>
  <si>
    <t>Ciruela</t>
  </si>
  <si>
    <t>Chile</t>
  </si>
  <si>
    <t>Filadelfia</t>
  </si>
  <si>
    <t>cartón</t>
  </si>
  <si>
    <t>9 kilos</t>
  </si>
  <si>
    <t>cont-barco</t>
  </si>
  <si>
    <t>5 kilos</t>
  </si>
  <si>
    <t>Kiwi</t>
  </si>
  <si>
    <t>Manzana</t>
  </si>
  <si>
    <t>Pera</t>
  </si>
  <si>
    <t>Argentina</t>
  </si>
  <si>
    <t>Uva</t>
  </si>
  <si>
    <t>Perú</t>
  </si>
  <si>
    <t>10 kilos</t>
  </si>
  <si>
    <t>Mandarina</t>
  </si>
  <si>
    <t>15 kilos</t>
  </si>
  <si>
    <t>4,5 kilos</t>
  </si>
  <si>
    <t>Belfast</t>
  </si>
  <si>
    <t>Glasgow</t>
  </si>
  <si>
    <t>Liverpool</t>
  </si>
  <si>
    <t>New Covent Garden</t>
  </si>
  <si>
    <t>Birmingham</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</si>
  <si>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</si>
  <si>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</si>
  <si>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</si>
  <si>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</si>
  <si>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</si>
  <si>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</si>
  <si>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</si>
  <si>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</si>
  <si>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</si>
  <si>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</si>
  <si>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</si>
  <si>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</si>
  <si>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</si>
  <si>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</si>
  <si>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</si>
  <si>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</si>
  <si>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</si>
  <si>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</si>
  <si>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</si>
  <si>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</si>
  <si>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</si>
  <si>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</si>
  <si>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</si>
  <si>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</si>
  <si>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</si>
  <si>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</si>
  <si>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</si>
  <si>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</si>
  <si>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</si>
  <si>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</si>
  <si>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</si>
  <si>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</si>
  <si>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</si>
  <si>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Almendras sin cáscara</t>
  </si>
  <si>
    <t xml:space="preserve">Los demás cocos, excepto secos                                                                                                                                                                                                                           </t>
  </si>
  <si>
    <t>EE.UU.</t>
  </si>
  <si>
    <t>Precios medios FOB (US$/kg)</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</si>
  <si>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</si>
  <si>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</si>
  <si>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</si>
  <si>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</si>
  <si>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</si>
  <si>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</si>
  <si>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</si>
  <si>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</si>
  <si>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</si>
  <si>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</si>
  <si>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</si>
  <si>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</si>
  <si>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</si>
  <si>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</si>
  <si>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</si>
  <si>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</si>
  <si>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</si>
  <si>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</si>
  <si>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</si>
  <si>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</si>
  <si>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</si>
  <si>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</si>
  <si>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</si>
  <si>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</si>
  <si>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</si>
  <si>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</si>
  <si>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</si>
  <si>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</si>
  <si>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</si>
  <si>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</si>
  <si>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</si>
  <si>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 xml:space="preserve">Volumen (toneladas) </t>
  </si>
  <si>
    <t>Especie</t>
  </si>
  <si>
    <t xml:space="preserve">Exportaciones de fruta fresca </t>
  </si>
  <si>
    <t>Exportaciones de fruta fresca por país de destino</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</si>
  <si>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</si>
  <si>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</si>
  <si>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</si>
  <si>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</si>
  <si>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</si>
  <si>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</si>
  <si>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</si>
  <si>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</si>
  <si>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</si>
  <si>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</si>
  <si>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</si>
  <si>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Cuadro 6 </t>
  </si>
  <si>
    <t>Código SACH</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</si>
  <si>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</si>
  <si>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</si>
  <si>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</si>
  <si>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</si>
  <si>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</si>
  <si>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</si>
  <si>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</si>
  <si>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</si>
  <si>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Starking </t>
  </si>
  <si>
    <t xml:space="preserve">Manzanas frescas, variedad Braeburn </t>
  </si>
  <si>
    <t xml:space="preserve">Manzanas frescas, variedad Fuji </t>
  </si>
  <si>
    <t xml:space="preserve">Peras Packham's Triumph, frescas </t>
  </si>
  <si>
    <t xml:space="preserve">Peras frescas, las demás variedades </t>
  </si>
  <si>
    <t xml:space="preserve">Peras asiáticas, frescas </t>
  </si>
  <si>
    <t xml:space="preserve">Cuadro 7 </t>
  </si>
  <si>
    <t>Precios de fruta fresca en Holanda</t>
  </si>
  <si>
    <t xml:space="preserve">Precios mayoristas para las principales especies frutícolas </t>
  </si>
  <si>
    <t>Cereza</t>
  </si>
  <si>
    <t>Durazno</t>
  </si>
  <si>
    <t>Limón</t>
  </si>
  <si>
    <t>Nectarín</t>
  </si>
  <si>
    <t xml:space="preserve">Boletín frutícola </t>
  </si>
  <si>
    <t>05/2011</t>
  </si>
  <si>
    <t>06/2011</t>
  </si>
  <si>
    <t>Valor (miles de US$ FOB)*</t>
  </si>
  <si>
    <t>Precios (por kilo en US$ )*</t>
  </si>
  <si>
    <t xml:space="preserve">Mandarinas, clementinas                                                                                                </t>
  </si>
  <si>
    <t>07/2011</t>
  </si>
  <si>
    <t>11 kilos</t>
  </si>
  <si>
    <t>70/70</t>
  </si>
  <si>
    <t>16 kilos</t>
  </si>
  <si>
    <t>Arándanos</t>
  </si>
  <si>
    <t>Fuente: Odepa y Catastros Frutícolas de Ciren</t>
  </si>
  <si>
    <t>Toneladas</t>
  </si>
  <si>
    <t>Exportaciones</t>
  </si>
  <si>
    <t>Producción*</t>
  </si>
  <si>
    <t>Producción* y exportaciones de arándanos</t>
  </si>
  <si>
    <t>Nogales</t>
  </si>
  <si>
    <t>Paltas</t>
  </si>
  <si>
    <t>Otras cifras de interés</t>
  </si>
  <si>
    <t>Comentario</t>
  </si>
  <si>
    <t>Otros países</t>
  </si>
  <si>
    <t>Volumen (kilos)</t>
  </si>
  <si>
    <t xml:space="preserve">Manzanas frescas, variedad Richared Delicious </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</si>
  <si>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</si>
  <si>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</si>
  <si>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</si>
  <si>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</si>
  <si>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</si>
  <si>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</si>
  <si>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</si>
  <si>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 Estimación.</t>
  </si>
  <si>
    <t xml:space="preserve">Exportaciones ** </t>
  </si>
  <si>
    <t>Fuente: Odepa y Catastros Frutícolas de Ciren.  * Estimación.</t>
  </si>
  <si>
    <t xml:space="preserve">Producción (toneladas) * </t>
  </si>
  <si>
    <t>Fuente: Odepa.  * Estimación.</t>
  </si>
  <si>
    <t>s/d</t>
  </si>
  <si>
    <t>08/2011</t>
  </si>
  <si>
    <t>Hass</t>
  </si>
  <si>
    <t>50/50</t>
  </si>
  <si>
    <t>84/84</t>
  </si>
  <si>
    <t>60/60</t>
  </si>
  <si>
    <t>Exportaciones frescos</t>
  </si>
  <si>
    <t>Exportaciones congelados</t>
  </si>
  <si>
    <t>Exportaciones de fruta fresca y frutos secos por país de destino</t>
  </si>
  <si>
    <t>Quetzali</t>
  </si>
  <si>
    <t>1 kilo</t>
  </si>
  <si>
    <t>Sin Semilla</t>
  </si>
  <si>
    <t>X</t>
  </si>
  <si>
    <t>Thompson Seedless</t>
  </si>
  <si>
    <t>125 gramos</t>
  </si>
  <si>
    <t>1,5 kilos</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</si>
  <si>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</si>
  <si>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</si>
  <si>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(Pesos nominales sin IVA, mercados mayoristas de Santiago)</t>
  </si>
  <si>
    <t>10/2011</t>
  </si>
  <si>
    <t>Med-large</t>
  </si>
  <si>
    <t>2,1 kilos</t>
  </si>
  <si>
    <t>Poor quality/cond</t>
  </si>
  <si>
    <t>Fair quality/cond</t>
  </si>
  <si>
    <t>Med</t>
  </si>
  <si>
    <t xml:space="preserve">Fuente: FEDERAL STATE MARKET NEWS SERVICE                                               </t>
  </si>
  <si>
    <t>Fashion</t>
  </si>
  <si>
    <t>Red Globe</t>
  </si>
  <si>
    <t>Sugraone</t>
  </si>
  <si>
    <t>G.B.</t>
  </si>
  <si>
    <t>Damasco</t>
  </si>
  <si>
    <t>Cantaloupe</t>
  </si>
  <si>
    <t>Galia</t>
  </si>
  <si>
    <t>Honey dew</t>
  </si>
  <si>
    <t>8,2 kilos</t>
  </si>
  <si>
    <t xml:space="preserve">Fuente: FRESH PRODUCE JOURNAL                                                           </t>
  </si>
  <si>
    <t>Precios (por kilo en US$)</t>
  </si>
  <si>
    <t>Valor (miles de US$ FOB) *</t>
  </si>
  <si>
    <t>Valor (US$ FOB) *</t>
  </si>
  <si>
    <t>Valor (miles de dólares FOB ) *</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</si>
  <si>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</si>
  <si>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</si>
  <si>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</si>
  <si>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</si>
  <si>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</si>
  <si>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</si>
  <si>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Mediano-Chico</t>
  </si>
  <si>
    <t>Large</t>
  </si>
  <si>
    <t>Los Angeles</t>
  </si>
  <si>
    <t>4,1 kilos</t>
  </si>
  <si>
    <t>8,1 kilos</t>
  </si>
  <si>
    <t>cont-a granel</t>
  </si>
  <si>
    <t>90/90</t>
  </si>
  <si>
    <t>40/40</t>
  </si>
  <si>
    <t>36/48</t>
  </si>
  <si>
    <t>40/48</t>
  </si>
  <si>
    <t>contenedor</t>
  </si>
  <si>
    <t>36/44</t>
  </si>
  <si>
    <t>48/48</t>
  </si>
  <si>
    <t>52/52</t>
  </si>
  <si>
    <t>48/52</t>
  </si>
  <si>
    <t>66/66</t>
  </si>
  <si>
    <t>50/60</t>
  </si>
  <si>
    <t>64/64</t>
  </si>
  <si>
    <t>18 libras</t>
  </si>
  <si>
    <t>Flame Seedless</t>
  </si>
  <si>
    <t>Dan Ben Hannah</t>
  </si>
  <si>
    <t>New Spitalfields</t>
  </si>
  <si>
    <t>Piel de Sapo</t>
  </si>
  <si>
    <t>Rosemary</t>
  </si>
  <si>
    <t>Crimson seedless</t>
  </si>
  <si>
    <t>Black Gem</t>
  </si>
  <si>
    <t>11/2011</t>
  </si>
  <si>
    <t>12/2011</t>
  </si>
  <si>
    <t>Fuente: Odepa y Catastros e Intercatastros Frutícolas de Ciren.  *  Estimación.</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</si>
  <si>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</si>
  <si>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</si>
  <si>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</si>
  <si>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</si>
  <si>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</si>
  <si>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</si>
  <si>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</si>
  <si>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</si>
  <si>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</si>
  <si>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Superficie y producción de arándanos 2000-2011</t>
  </si>
  <si>
    <t>Superficie y producción de paltas 2000-2011</t>
  </si>
  <si>
    <t>Paltas (aguacates)</t>
  </si>
  <si>
    <t>Duraznos (melocotones)</t>
  </si>
  <si>
    <t xml:space="preserve">Uva fresca, variedad Crimson Seedless  </t>
  </si>
  <si>
    <t xml:space="preserve">Uva fresca, variedad Sugraone  </t>
  </si>
  <si>
    <t xml:space="preserve">Uva fresca, variedad Black Seedless  </t>
  </si>
  <si>
    <t xml:space="preserve">Uva fresca, variedad Ruby  </t>
  </si>
  <si>
    <t xml:space="preserve">Manzanas frescas, variedad Red Chief </t>
  </si>
  <si>
    <t xml:space="preserve">Peras Abate Fetel, frescas  </t>
  </si>
  <si>
    <t xml:space="preserve">Peras Coscia, frescas  </t>
  </si>
  <si>
    <t xml:space="preserve">Peras Bartlett, frescas </t>
  </si>
  <si>
    <t xml:space="preserve">Peras Bosc, frescas  </t>
  </si>
  <si>
    <t xml:space="preserve">Peras D'Anjou, frescas </t>
  </si>
  <si>
    <t>s/d ** Los precios FOB para el período enero-diciembre de 2011 no pueden ser calculados aún, a la espera de los informes de variación de valor (IVV).</t>
  </si>
  <si>
    <t>Fuente: Odepa y Catastros e Intercatastros Frutícolas de Ciren</t>
  </si>
  <si>
    <t>Var % 12/11</t>
  </si>
  <si>
    <t>Var. % 12/11</t>
  </si>
  <si>
    <t>México</t>
  </si>
  <si>
    <t>Corea del Sur</t>
  </si>
  <si>
    <t>% Part. 2012</t>
  </si>
  <si>
    <t xml:space="preserve">% Part.2012 </t>
  </si>
  <si>
    <t xml:space="preserve">Variación 2012/2011 </t>
  </si>
  <si>
    <t>PRECIOS</t>
  </si>
  <si>
    <t>ESPECIE</t>
  </si>
  <si>
    <t>FECHA</t>
  </si>
  <si>
    <t>VARIEDAD</t>
  </si>
  <si>
    <t>ORIGEN</t>
  </si>
  <si>
    <t>CALIDAD</t>
  </si>
  <si>
    <t>CALIBRE</t>
  </si>
  <si>
    <t>MERCADO</t>
  </si>
  <si>
    <t>ENVASE</t>
  </si>
  <si>
    <t>UNIDAD</t>
  </si>
  <si>
    <t>MÍNIMO</t>
  </si>
  <si>
    <t>MÁXIMO</t>
  </si>
  <si>
    <t>Black Amber</t>
  </si>
  <si>
    <t>Sapphire</t>
  </si>
  <si>
    <t>30/30</t>
  </si>
  <si>
    <t>52/60</t>
  </si>
  <si>
    <t>cartón avion</t>
  </si>
  <si>
    <t>5,4 kilos</t>
  </si>
  <si>
    <t>54/64</t>
  </si>
  <si>
    <t>Summer Bartlett</t>
  </si>
  <si>
    <t>CAT1</t>
  </si>
  <si>
    <t>18 kilos</t>
  </si>
  <si>
    <t>Black Seedless</t>
  </si>
  <si>
    <t>NOT = Sin Información de Precio</t>
  </si>
  <si>
    <t>112/120</t>
  </si>
  <si>
    <t>12,5 kilos</t>
  </si>
  <si>
    <t>Williams</t>
  </si>
  <si>
    <t>70/90</t>
  </si>
  <si>
    <t>96/120</t>
  </si>
  <si>
    <t>Imperial seedless</t>
  </si>
  <si>
    <t>Regal seedless</t>
  </si>
  <si>
    <t>Victoria</t>
  </si>
  <si>
    <t>G.B. = Sin Información de Precio</t>
  </si>
  <si>
    <t>MEDIO</t>
  </si>
  <si>
    <t>RANGO</t>
  </si>
  <si>
    <t>Lady Red</t>
  </si>
  <si>
    <t>Souvenir</t>
  </si>
  <si>
    <t>Fortune</t>
  </si>
  <si>
    <t>Songold</t>
  </si>
  <si>
    <t>Sun Kiss</t>
  </si>
  <si>
    <t>Higo.Breva</t>
  </si>
  <si>
    <t>14 kilos</t>
  </si>
  <si>
    <t>01/2012</t>
  </si>
  <si>
    <t xml:space="preserve">01/2012 </t>
  </si>
  <si>
    <t xml:space="preserve">12/2011 </t>
  </si>
  <si>
    <t>Enero-febrero</t>
  </si>
  <si>
    <t>Enero-febrero **</t>
  </si>
  <si>
    <t xml:space="preserve">          Avance enero-febrero 2012</t>
  </si>
  <si>
    <t>Avance enero-febrero 2012</t>
  </si>
  <si>
    <t>Precios mayoristas para las principales especies frutícolas marzo 2009-febrero 2012</t>
  </si>
  <si>
    <t>Precios promedio a consumidor marzo 2009- febrero 2012</t>
  </si>
  <si>
    <t>Colombia</t>
  </si>
  <si>
    <t>enero-febrero 2011</t>
  </si>
  <si>
    <t>enero-febrero 2012</t>
  </si>
  <si>
    <t>72/72</t>
  </si>
  <si>
    <t>44/44</t>
  </si>
  <si>
    <t>Friar</t>
  </si>
  <si>
    <t>Laetitia</t>
  </si>
  <si>
    <t>78/80</t>
  </si>
  <si>
    <t>Larry Anne</t>
  </si>
  <si>
    <t>Lemon</t>
  </si>
  <si>
    <t>Black Diamond</t>
  </si>
  <si>
    <t>68/68</t>
  </si>
  <si>
    <t>68/70</t>
  </si>
  <si>
    <t>32/32</t>
  </si>
  <si>
    <t>Valley Gold</t>
  </si>
  <si>
    <t>36/50</t>
  </si>
  <si>
    <t>36/42</t>
  </si>
  <si>
    <t>40/50</t>
  </si>
  <si>
    <t>20/30</t>
  </si>
  <si>
    <t>36/40</t>
  </si>
  <si>
    <t>Zee Lady</t>
  </si>
  <si>
    <t>40/42</t>
  </si>
  <si>
    <t>July Red</t>
  </si>
  <si>
    <t>36/60</t>
  </si>
  <si>
    <t>Summer Brite</t>
  </si>
  <si>
    <t>Summer Grand</t>
  </si>
  <si>
    <t>36/52</t>
  </si>
  <si>
    <t>64/66</t>
  </si>
  <si>
    <t>Pepino dulce</t>
  </si>
  <si>
    <t>Ecuador</t>
  </si>
  <si>
    <t>15/20</t>
  </si>
  <si>
    <t>11 libras</t>
  </si>
  <si>
    <t>100/100</t>
  </si>
  <si>
    <t>120/135</t>
  </si>
  <si>
    <t>70/80</t>
  </si>
  <si>
    <t>80/80</t>
  </si>
  <si>
    <t>100/110</t>
  </si>
  <si>
    <t>Autumn Royal</t>
  </si>
  <si>
    <t>Golden Delicious</t>
  </si>
  <si>
    <t>110/120</t>
  </si>
  <si>
    <t>Carmen</t>
  </si>
  <si>
    <t>65/65</t>
  </si>
  <si>
    <t>70/75</t>
  </si>
  <si>
    <t>60/70</t>
  </si>
  <si>
    <t>90/96</t>
  </si>
  <si>
    <t>38/42</t>
  </si>
  <si>
    <t>45/48</t>
  </si>
  <si>
    <t>90/120</t>
  </si>
  <si>
    <t>Flavor Queen</t>
  </si>
  <si>
    <t>13 kilos</t>
  </si>
  <si>
    <t>2,5 kilos</t>
  </si>
  <si>
    <t>Williams Bon Chretie</t>
  </si>
  <si>
    <t>La Rochelle</t>
  </si>
  <si>
    <t>Sun Red Seedless</t>
  </si>
  <si>
    <t>Waltham Cross</t>
  </si>
  <si>
    <t>02/2012</t>
  </si>
  <si>
    <t xml:space="preserve">Enero-febrero </t>
  </si>
  <si>
    <t>Marzo 2012</t>
  </si>
  <si>
    <t>Hong Kong</t>
  </si>
  <si>
    <t>Arándano</t>
  </si>
  <si>
    <t>s/e</t>
  </si>
  <si>
    <t>Dapple Dandy (Tordil)</t>
  </si>
  <si>
    <t>s/e pulpa amarilla</t>
  </si>
  <si>
    <t>s/e pulpa blanca</t>
  </si>
  <si>
    <t>Extra Large</t>
  </si>
  <si>
    <t>Sandía</t>
  </si>
  <si>
    <t>Packham's</t>
  </si>
  <si>
    <t>Sin semilla</t>
  </si>
  <si>
    <t>Crimson Seedless</t>
  </si>
  <si>
    <t>Prime Seedless</t>
  </si>
  <si>
    <t>Regal Seedless</t>
  </si>
  <si>
    <t>Alphonse Lavallée</t>
  </si>
  <si>
    <t>Sudáfrica</t>
  </si>
  <si>
    <t>Melón</t>
  </si>
  <si>
    <t>Precios en centavos de libra esterlina por unidad de embalaje</t>
  </si>
  <si>
    <t>(Al 02/03/2012 : 1 centavo de libra esterlina = 0,02 dólares EE.UU = 7,66 pesos chilenos)</t>
  </si>
  <si>
    <t>Precios en euros por unidad de embalaje</t>
  </si>
  <si>
    <t>(Al 02/03/2012 : 1 euro = 1,33 dólares EE.UU. = 639,63 pesos chilenos)</t>
  </si>
  <si>
    <t>Imperial Seedless</t>
  </si>
  <si>
    <t>Precios en dólares americanos por unidad de embalaje</t>
  </si>
  <si>
    <t>(Al 02/03/2012 : 1 dólar EE.UU. = 480,62 pesos chilenos)</t>
  </si>
  <si>
    <t xml:space="preserve">Cuadro 4 </t>
  </si>
  <si>
    <t xml:space="preserve">Cuadro 8  </t>
  </si>
  <si>
    <t xml:space="preserve">Cuadro 9 </t>
  </si>
  <si>
    <t>Fuente: Odepa.   *Estimación. **Incluye nueces con y sin cáscara.</t>
  </si>
  <si>
    <t>Fuente: Odepa y Catastros Frutícolas de Ciren.</t>
  </si>
  <si>
    <t>Fuente: Odepa y catastros frutícolas de Ciren.</t>
  </si>
  <si>
    <t>Super-
mercados</t>
  </si>
  <si>
    <t>Fuente: Odepa.</t>
  </si>
  <si>
    <t>Fuente: DUTCH FRUIT MARKET,TRICOP SALES REPORTS.</t>
  </si>
  <si>
    <t>Subtotal</t>
  </si>
  <si>
    <t>s/d ** Los precios FOB para los 12 meses de 2011 no pueden ser calculados aún, a la espera de los informes de variación de valor (IVV), los cuales pueden registrar importantes variaciones al alza.</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</si>
</sst>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dd/mm/yy"/>
    <numFmt numFmtId="167" formatCode="_(* #,##0_);_(* \(#,##0\);_(* &quot;-&quot;??_);_(@_)"/>
    <numFmt numFmtId="168" formatCode="_-* #,##0.00\ _p_t_a_-;\-* #,##0.00\ _p_t_a_-;_-* &quot;-&quot;??\ _p_t_a_-;_-@_-"/>
    <numFmt numFmtId="169" formatCode="_-* #,##0_-;\-* #,##0_-;_-* &quot;-&quot;??_-;_-@_-"/>
    <numFmt numFmtId="170" formatCode="_(* #,##0.00_);_(* \(#,##0.00\);_(* &quot;-&quot;??_);_(@_)"/>
    <numFmt numFmtId="171" formatCode="0.000"/>
    <numFmt numFmtId="172" formatCode="#,##0.0##"/>
    <numFmt numFmtId="173" formatCode="0.0%"/>
  </numFmts>
  <fonts count="125">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10"/>
      <name val="Arial"/>
      <family val="2"/>
    </font>
    <font>
      <b/>
      <sz val="10"/>
      <color indexed="10"/>
      <name val="Arial"/>
      <family val="2"/>
    </font>
    <font>
      <sz val="10"/>
      <color indexed="8"/>
      <name val="Calibri"/>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Verdana"/>
      <family val="2"/>
    </font>
    <font>
      <sz val="10"/>
      <color indexed="8"/>
      <name val="Arial"/>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sz val="11"/>
      <color indexed="56"/>
      <name val="Arial"/>
      <family val="2"/>
    </font>
    <font>
      <b/>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9"/>
      <color indexed="8"/>
      <name val="Arial"/>
      <family val="2"/>
    </font>
    <font>
      <sz val="11"/>
      <color indexed="8"/>
      <name val="Arial"/>
      <family val="2"/>
    </font>
    <font>
      <b/>
      <sz val="8"/>
      <color indexed="8"/>
      <name val="Arial"/>
      <family val="2"/>
    </font>
    <font>
      <sz val="10"/>
      <color indexed="17"/>
      <name val="Arial"/>
      <family val="2"/>
    </font>
    <font>
      <sz val="10"/>
      <color indexed="30"/>
      <name val="Arial"/>
      <family val="2"/>
    </font>
    <font>
      <sz val="11"/>
      <color indexed="57"/>
      <name val="Calibri"/>
      <family val="2"/>
    </font>
    <font>
      <sz val="16"/>
      <color indexed="10"/>
      <name val="Calibri"/>
      <family val="2"/>
    </font>
    <font>
      <sz val="11"/>
      <color indexed="30"/>
      <name val="Calibri"/>
      <family val="2"/>
    </font>
    <font>
      <sz val="8"/>
      <color indexed="19"/>
      <name val="Arial"/>
      <family val="2"/>
    </font>
    <font>
      <b/>
      <sz val="8"/>
      <color indexed="8"/>
      <name val="Calibri"/>
      <family val="2"/>
    </font>
    <font>
      <sz val="8"/>
      <color indexed="8"/>
      <name val="Calibri"/>
      <family val="2"/>
    </font>
    <font>
      <sz val="8"/>
      <color indexed="10"/>
      <name val="Arial"/>
      <family val="2"/>
    </font>
    <font>
      <b/>
      <sz val="9"/>
      <color indexed="8"/>
      <name val="Arial"/>
      <family val="2"/>
    </font>
    <font>
      <b/>
      <sz val="16"/>
      <color indexed="8"/>
      <name val="Arial"/>
      <family val="2"/>
    </font>
    <font>
      <sz val="10.5"/>
      <color indexed="8"/>
      <name val="Arial"/>
      <family val="2"/>
    </font>
    <font>
      <b/>
      <sz val="10"/>
      <color indexed="57"/>
      <name val="Arial"/>
      <family val="2"/>
    </font>
    <font>
      <b/>
      <sz val="9.6"/>
      <color indexed="8"/>
      <name val="Arial"/>
      <family val="2"/>
    </font>
    <font>
      <sz val="10"/>
      <color indexed="5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sz val="11"/>
      <color theme="3"/>
      <name val="Arial"/>
      <family val="2"/>
    </font>
    <font>
      <b/>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sz val="11"/>
      <color theme="1"/>
      <name val="Arial"/>
      <family val="2"/>
    </font>
    <font>
      <b/>
      <sz val="8"/>
      <color theme="1"/>
      <name val="Arial"/>
      <family val="2"/>
    </font>
    <font>
      <sz val="10"/>
      <color rgb="FFFF0000"/>
      <name val="Arial"/>
      <family val="2"/>
    </font>
    <font>
      <sz val="10"/>
      <color theme="6" tint="-0.4999699890613556"/>
      <name val="Arial"/>
      <family val="2"/>
    </font>
    <font>
      <sz val="10"/>
      <color rgb="FF0070C0"/>
      <name val="Arial"/>
      <family val="2"/>
    </font>
    <font>
      <sz val="11"/>
      <color theme="6" tint="-0.24997000396251678"/>
      <name val="Calibri"/>
      <family val="2"/>
    </font>
    <font>
      <sz val="10"/>
      <color rgb="FF00B050"/>
      <name val="Arial"/>
      <family val="2"/>
    </font>
    <font>
      <sz val="16"/>
      <color rgb="FFFF0000"/>
      <name val="Calibri"/>
      <family val="2"/>
    </font>
    <font>
      <sz val="11"/>
      <color rgb="FF0070C0"/>
      <name val="Calibri"/>
      <family val="2"/>
    </font>
    <font>
      <sz val="8"/>
      <color rgb="FF6A5C1A"/>
      <name val="Arial"/>
      <family val="2"/>
    </font>
    <font>
      <sz val="11"/>
      <color rgb="FF000000"/>
      <name val="Calibri"/>
      <family val="2"/>
    </font>
    <font>
      <b/>
      <sz val="8"/>
      <color theme="1"/>
      <name val="Calibri"/>
      <family val="2"/>
    </font>
    <font>
      <sz val="8"/>
      <color theme="1"/>
      <name val="Calibri"/>
      <family val="2"/>
    </font>
    <font>
      <sz val="8"/>
      <color rgb="FFFF0000"/>
      <name val="Arial"/>
      <family val="2"/>
    </font>
    <font>
      <b/>
      <sz val="9"/>
      <color theme="1"/>
      <name val="Arial"/>
      <family val="2"/>
    </font>
    <font>
      <b/>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style="thin"/>
      <bottom style="thin"/>
    </border>
    <border>
      <left/>
      <right style="thin"/>
      <top/>
      <bottom/>
    </border>
    <border>
      <left/>
      <right style="thin"/>
      <top/>
      <bottom style="thin"/>
    </border>
    <border>
      <left/>
      <right style="thin"/>
      <top style="thin">
        <color indexed="55"/>
      </top>
      <bottom style="thin"/>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
      <left style="thin"/>
      <right/>
      <top/>
      <bottom style="thin"/>
    </border>
    <border>
      <left>
        <color indexed="63"/>
      </left>
      <right style="medium"/>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top/>
      <bottom style="medium"/>
    </border>
    <border>
      <left/>
      <right/>
      <top/>
      <bottom style="thin">
        <color indexed="55"/>
      </bottom>
    </border>
    <border>
      <left style="medium"/>
      <right>
        <color indexed="63"/>
      </right>
      <top/>
      <bottom style="thin"/>
    </border>
    <border>
      <left style="medium"/>
      <right>
        <color indexed="63"/>
      </right>
      <top style="thin"/>
      <bottom/>
    </border>
    <border>
      <left/>
      <right style="medium"/>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border>
    <border>
      <left/>
      <right style="thin"/>
      <top style="thin"/>
      <bottom/>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8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2" fillId="21" borderId="5"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77" fillId="0" borderId="8" applyNumberFormat="0" applyFill="0" applyAlignment="0" applyProtection="0"/>
    <xf numFmtId="0" fontId="88" fillId="0" borderId="9" applyNumberFormat="0" applyFill="0" applyAlignment="0" applyProtection="0"/>
  </cellStyleXfs>
  <cellXfs count="436">
    <xf numFmtId="0" fontId="0" fillId="0" borderId="0" xfId="0" applyFont="1" applyAlignment="1">
      <alignment/>
    </xf>
    <xf numFmtId="0" fontId="0" fillId="0" borderId="0" xfId="57">
      <alignment/>
      <protection/>
    </xf>
    <xf numFmtId="0" fontId="89" fillId="0" borderId="0" xfId="57" applyFont="1" applyAlignment="1">
      <alignment horizontal="center"/>
      <protection/>
    </xf>
    <xf numFmtId="0" fontId="2" fillId="0" borderId="0" xfId="57" applyFont="1">
      <alignment/>
      <protection/>
    </xf>
    <xf numFmtId="0" fontId="0" fillId="0" borderId="0" xfId="57" applyBorder="1">
      <alignment/>
      <protection/>
    </xf>
    <xf numFmtId="0" fontId="90" fillId="0" borderId="0" xfId="0" applyFont="1" applyAlignment="1">
      <alignment/>
    </xf>
    <xf numFmtId="0" fontId="91" fillId="0" borderId="0" xfId="0" applyFont="1" applyAlignment="1">
      <alignment/>
    </xf>
    <xf numFmtId="0" fontId="90" fillId="0" borderId="0" xfId="0" applyFont="1" applyAlignment="1">
      <alignment horizontal="right"/>
    </xf>
    <xf numFmtId="0" fontId="91" fillId="0" borderId="0" xfId="0" applyFont="1" applyAlignment="1">
      <alignment horizontal="right"/>
    </xf>
    <xf numFmtId="0" fontId="92" fillId="0" borderId="0" xfId="0" applyFont="1" applyBorder="1" applyAlignment="1">
      <alignment horizontal="center"/>
    </xf>
    <xf numFmtId="0" fontId="92" fillId="0" borderId="0" xfId="0" applyFont="1" applyBorder="1" applyAlignment="1">
      <alignment/>
    </xf>
    <xf numFmtId="0" fontId="90" fillId="0" borderId="0" xfId="0" applyFont="1" applyFill="1" applyAlignment="1">
      <alignment/>
    </xf>
    <xf numFmtId="0" fontId="4" fillId="0" borderId="0" xfId="57" applyFont="1" applyBorder="1" applyAlignment="1">
      <alignment vertical="center" wrapText="1"/>
      <protection/>
    </xf>
    <xf numFmtId="0" fontId="92" fillId="0" borderId="0" xfId="0" applyFont="1" applyAlignment="1">
      <alignment horizontal="center"/>
    </xf>
    <xf numFmtId="0" fontId="90" fillId="0" borderId="0" xfId="0" applyFont="1" applyAlignment="1">
      <alignment/>
    </xf>
    <xf numFmtId="0" fontId="90" fillId="0" borderId="0" xfId="0" applyFont="1" applyAlignment="1">
      <alignment/>
    </xf>
    <xf numFmtId="0" fontId="92" fillId="0" borderId="0" xfId="0" applyFont="1" applyAlignment="1">
      <alignment/>
    </xf>
    <xf numFmtId="0" fontId="92" fillId="33" borderId="10" xfId="0" applyFont="1" applyFill="1" applyBorder="1" applyAlignment="1">
      <alignment horizontal="center"/>
    </xf>
    <xf numFmtId="0" fontId="2" fillId="33" borderId="0" xfId="0" applyFont="1" applyFill="1" applyBorder="1" applyAlignment="1">
      <alignment horizontal="center"/>
    </xf>
    <xf numFmtId="0" fontId="2" fillId="33" borderId="11" xfId="0" applyFont="1" applyFill="1" applyBorder="1" applyAlignment="1" quotePrefix="1">
      <alignment horizontal="center"/>
    </xf>
    <xf numFmtId="0" fontId="2" fillId="33" borderId="11" xfId="0" applyFont="1" applyFill="1" applyBorder="1" applyAlignment="1">
      <alignment horizontal="center"/>
    </xf>
    <xf numFmtId="0" fontId="2" fillId="33" borderId="12" xfId="0" applyFont="1" applyFill="1" applyBorder="1" applyAlignment="1">
      <alignment/>
    </xf>
    <xf numFmtId="2" fontId="92" fillId="33" borderId="12"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4" fontId="7" fillId="33" borderId="0" xfId="0" applyNumberFormat="1" applyFont="1" applyFill="1" applyBorder="1" applyAlignment="1">
      <alignment/>
    </xf>
    <xf numFmtId="2" fontId="90" fillId="33" borderId="0" xfId="0" applyNumberFormat="1" applyFont="1" applyFill="1" applyBorder="1" applyAlignment="1">
      <alignment horizontal="center"/>
    </xf>
    <xf numFmtId="0" fontId="7" fillId="33" borderId="10" xfId="0" applyFont="1" applyFill="1" applyBorder="1" applyAlignment="1">
      <alignment/>
    </xf>
    <xf numFmtId="2" fontId="90" fillId="33" borderId="10" xfId="0" applyNumberFormat="1" applyFont="1" applyFill="1" applyBorder="1" applyAlignment="1">
      <alignment horizontal="center"/>
    </xf>
    <xf numFmtId="0" fontId="90" fillId="33" borderId="0" xfId="0" applyFont="1" applyFill="1" applyAlignment="1">
      <alignment/>
    </xf>
    <xf numFmtId="0" fontId="2" fillId="33" borderId="13" xfId="0" applyFont="1" applyFill="1" applyBorder="1" applyAlignment="1" quotePrefix="1">
      <alignment horizontal="center"/>
    </xf>
    <xf numFmtId="0" fontId="2" fillId="33" borderId="13"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4" fontId="2" fillId="33" borderId="0" xfId="0" applyNumberFormat="1" applyFont="1" applyFill="1" applyBorder="1" applyAlignment="1">
      <alignment/>
    </xf>
    <xf numFmtId="0" fontId="7" fillId="33" borderId="0" xfId="0" applyFont="1" applyFill="1" applyAlignment="1">
      <alignment/>
    </xf>
    <xf numFmtId="2" fontId="90"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2" fillId="33" borderId="0" xfId="0" applyNumberFormat="1" applyFont="1" applyFill="1" applyAlignment="1">
      <alignment horizontal="center"/>
    </xf>
    <xf numFmtId="0" fontId="90" fillId="33" borderId="0" xfId="48" applyNumberFormat="1" applyFont="1" applyFill="1" applyAlignment="1">
      <alignment horizontal="center"/>
    </xf>
    <xf numFmtId="0" fontId="90" fillId="33" borderId="0" xfId="0" applyNumberFormat="1" applyFont="1" applyFill="1" applyAlignment="1">
      <alignment horizontal="center"/>
    </xf>
    <xf numFmtId="2" fontId="2" fillId="33" borderId="0" xfId="0" applyNumberFormat="1" applyFont="1" applyFill="1" applyAlignment="1">
      <alignment horizontal="center"/>
    </xf>
    <xf numFmtId="165" fontId="2" fillId="33" borderId="0" xfId="0" applyNumberFormat="1" applyFont="1" applyFill="1" applyAlignment="1">
      <alignment/>
    </xf>
    <xf numFmtId="0" fontId="13" fillId="33" borderId="0" xfId="68" applyFont="1" applyFill="1" applyBorder="1" applyProtection="1">
      <alignment/>
      <protection/>
    </xf>
    <xf numFmtId="0" fontId="12" fillId="33" borderId="14"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0" xfId="68" applyFont="1" applyFill="1" applyBorder="1" applyAlignment="1" applyProtection="1">
      <alignment horizontal="left"/>
      <protection/>
    </xf>
    <xf numFmtId="0" fontId="11" fillId="33" borderId="10"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90" fillId="33" borderId="0" xfId="0" applyFont="1" applyFill="1" applyBorder="1" applyAlignment="1">
      <alignment/>
    </xf>
    <xf numFmtId="0" fontId="92" fillId="33" borderId="0" xfId="0" applyFont="1" applyFill="1" applyAlignment="1">
      <alignment horizontal="center"/>
    </xf>
    <xf numFmtId="3" fontId="90" fillId="33" borderId="0" xfId="0" applyNumberFormat="1" applyFont="1" applyFill="1" applyBorder="1" applyAlignment="1">
      <alignment/>
    </xf>
    <xf numFmtId="0" fontId="90" fillId="33" borderId="0" xfId="0" applyFont="1" applyFill="1" applyAlignment="1">
      <alignment/>
    </xf>
    <xf numFmtId="0" fontId="92" fillId="33" borderId="0" xfId="0" applyFont="1" applyFill="1" applyAlignment="1">
      <alignment/>
    </xf>
    <xf numFmtId="0" fontId="92" fillId="33" borderId="10" xfId="0" applyFont="1" applyFill="1" applyBorder="1" applyAlignment="1">
      <alignment horizontal="center" vertical="top"/>
    </xf>
    <xf numFmtId="0" fontId="90" fillId="33" borderId="0" xfId="0" applyFont="1" applyFill="1" applyAlignment="1">
      <alignment horizontal="right"/>
    </xf>
    <xf numFmtId="167" fontId="90" fillId="33" borderId="0" xfId="48" applyNumberFormat="1" applyFont="1" applyFill="1" applyBorder="1" applyAlignment="1">
      <alignment horizontal="right" vertical="center" wrapText="1"/>
    </xf>
    <xf numFmtId="3" fontId="90" fillId="33" borderId="0" xfId="0" applyNumberFormat="1" applyFont="1" applyFill="1" applyBorder="1" applyAlignment="1">
      <alignment horizontal="center"/>
    </xf>
    <xf numFmtId="1" fontId="90" fillId="33" borderId="0" xfId="0" applyNumberFormat="1" applyFont="1" applyFill="1" applyBorder="1" applyAlignment="1">
      <alignment/>
    </xf>
    <xf numFmtId="0" fontId="0" fillId="33" borderId="0" xfId="57" applyFill="1">
      <alignment/>
      <protection/>
    </xf>
    <xf numFmtId="0" fontId="93" fillId="33" borderId="0" xfId="57" applyFont="1" applyFill="1">
      <alignment/>
      <protection/>
    </xf>
    <xf numFmtId="0" fontId="94" fillId="33" borderId="0" xfId="57" applyFont="1" applyFill="1">
      <alignment/>
      <protection/>
    </xf>
    <xf numFmtId="0" fontId="89" fillId="33" borderId="0" xfId="57" applyFont="1" applyFill="1" applyAlignment="1">
      <alignment horizontal="center"/>
      <protection/>
    </xf>
    <xf numFmtId="0" fontId="95"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96" fillId="33" borderId="0" xfId="57" applyFont="1" applyFill="1">
      <alignment/>
      <protection/>
    </xf>
    <xf numFmtId="0" fontId="93" fillId="33" borderId="0" xfId="57" applyFont="1" applyFill="1" quotePrefix="1">
      <alignment/>
      <protection/>
    </xf>
    <xf numFmtId="0" fontId="97" fillId="33" borderId="0" xfId="57" applyFont="1" applyFill="1">
      <alignment/>
      <protection/>
    </xf>
    <xf numFmtId="0" fontId="2" fillId="33" borderId="0" xfId="57" applyFont="1" applyFill="1">
      <alignment/>
      <protection/>
    </xf>
    <xf numFmtId="17" fontId="95" fillId="33" borderId="0" xfId="57" applyNumberFormat="1" applyFont="1" applyFill="1" applyAlignment="1" quotePrefix="1">
      <alignment horizontal="center"/>
      <protection/>
    </xf>
    <xf numFmtId="0" fontId="98" fillId="33" borderId="0" xfId="57" applyFont="1" applyFill="1" applyAlignment="1">
      <alignment horizontal="left" indent="15"/>
      <protection/>
    </xf>
    <xf numFmtId="0" fontId="3" fillId="0" borderId="0" xfId="57" applyFont="1" applyAlignment="1">
      <alignment wrapText="1"/>
      <protection/>
    </xf>
    <xf numFmtId="0" fontId="99" fillId="33" borderId="0" xfId="57" applyFont="1" applyFill="1" applyAlignment="1">
      <alignment/>
      <protection/>
    </xf>
    <xf numFmtId="2" fontId="90" fillId="0" borderId="0" xfId="0" applyNumberFormat="1" applyFont="1" applyAlignment="1">
      <alignment/>
    </xf>
    <xf numFmtId="0" fontId="90" fillId="33" borderId="0" xfId="0" applyFont="1" applyFill="1" applyBorder="1" applyAlignment="1">
      <alignment horizontal="right" vertical="center" wrapText="1"/>
    </xf>
    <xf numFmtId="3" fontId="90" fillId="33" borderId="0" xfId="0" applyNumberFormat="1" applyFont="1" applyFill="1" applyBorder="1" applyAlignment="1">
      <alignment horizontal="right" vertical="center" wrapText="1"/>
    </xf>
    <xf numFmtId="166" fontId="90" fillId="0" borderId="0" xfId="0" applyNumberFormat="1" applyFont="1" applyAlignment="1">
      <alignment/>
    </xf>
    <xf numFmtId="2" fontId="90" fillId="0" borderId="0" xfId="0" applyNumberFormat="1" applyFont="1" applyAlignment="1">
      <alignment horizontal="right"/>
    </xf>
    <xf numFmtId="17" fontId="90" fillId="0" borderId="0" xfId="0" applyNumberFormat="1" applyFont="1" applyAlignment="1">
      <alignment/>
    </xf>
    <xf numFmtId="0" fontId="90" fillId="33" borderId="0" xfId="0" applyFont="1" applyFill="1" applyBorder="1" applyAlignment="1">
      <alignment horizontal="center"/>
    </xf>
    <xf numFmtId="0" fontId="90" fillId="33" borderId="0" xfId="0" applyFont="1" applyFill="1" applyBorder="1" applyAlignment="1" applyProtection="1">
      <alignment vertical="center" wrapText="1"/>
      <protection/>
    </xf>
    <xf numFmtId="3" fontId="90" fillId="33" borderId="0" xfId="0" applyNumberFormat="1" applyFont="1" applyFill="1" applyBorder="1" applyAlignment="1" applyProtection="1">
      <alignment vertical="center" wrapText="1"/>
      <protection/>
    </xf>
    <xf numFmtId="165" fontId="90" fillId="33" borderId="15" xfId="0" applyNumberFormat="1" applyFont="1" applyFill="1" applyBorder="1" applyAlignment="1">
      <alignment horizontal="center"/>
    </xf>
    <xf numFmtId="165" fontId="90" fillId="33" borderId="16" xfId="0" applyNumberFormat="1" applyFont="1" applyFill="1" applyBorder="1" applyAlignment="1">
      <alignment horizontal="center"/>
    </xf>
    <xf numFmtId="0" fontId="2" fillId="33" borderId="17" xfId="0" applyFont="1" applyFill="1" applyBorder="1" applyAlignment="1">
      <alignment horizontal="center"/>
    </xf>
    <xf numFmtId="3" fontId="90" fillId="0" borderId="0" xfId="0" applyNumberFormat="1" applyFont="1" applyAlignment="1">
      <alignment/>
    </xf>
    <xf numFmtId="0" fontId="13" fillId="33" borderId="0" xfId="57" applyFont="1" applyFill="1" applyAlignment="1">
      <alignment horizontal="left" vertical="center"/>
      <protection/>
    </xf>
    <xf numFmtId="0" fontId="100" fillId="0" borderId="0" xfId="0" applyFont="1" applyAlignment="1">
      <alignment/>
    </xf>
    <xf numFmtId="0" fontId="92" fillId="0" borderId="12" xfId="0" applyFont="1" applyBorder="1" applyAlignment="1">
      <alignment horizontal="center"/>
    </xf>
    <xf numFmtId="0" fontId="90" fillId="0" borderId="12" xfId="0" applyFont="1" applyBorder="1" applyAlignment="1">
      <alignment/>
    </xf>
    <xf numFmtId="0" fontId="90" fillId="0" borderId="14" xfId="0" applyFont="1" applyBorder="1" applyAlignment="1">
      <alignment/>
    </xf>
    <xf numFmtId="0" fontId="92" fillId="0" borderId="14" xfId="0" applyFont="1" applyBorder="1" applyAlignment="1">
      <alignment horizontal="center"/>
    </xf>
    <xf numFmtId="0" fontId="101" fillId="33" borderId="0" xfId="68" applyFont="1" applyFill="1" applyBorder="1" applyAlignment="1" applyProtection="1">
      <alignment horizontal="center"/>
      <protection/>
    </xf>
    <xf numFmtId="0" fontId="102" fillId="33" borderId="14" xfId="68" applyFont="1" applyFill="1" applyBorder="1" applyAlignment="1" applyProtection="1">
      <alignment horizontal="center"/>
      <protection/>
    </xf>
    <xf numFmtId="0" fontId="103" fillId="33" borderId="0" xfId="57" applyFont="1" applyFill="1" applyAlignment="1">
      <alignment horizontal="center"/>
      <protection/>
    </xf>
    <xf numFmtId="0" fontId="103" fillId="33" borderId="0" xfId="68" applyFont="1" applyFill="1" applyBorder="1" applyAlignment="1" applyProtection="1">
      <alignment horizontal="center"/>
      <protection/>
    </xf>
    <xf numFmtId="0" fontId="104" fillId="0" borderId="0" xfId="0" applyFont="1" applyAlignment="1">
      <alignment horizontal="center"/>
    </xf>
    <xf numFmtId="0" fontId="104" fillId="33" borderId="0" xfId="68" applyFont="1" applyFill="1" applyBorder="1" applyAlignment="1" applyProtection="1">
      <alignment horizontal="center"/>
      <protection/>
    </xf>
    <xf numFmtId="0" fontId="105" fillId="33" borderId="0" xfId="68" applyFont="1" applyFill="1" applyBorder="1" applyAlignment="1" applyProtection="1">
      <alignment horizontal="center"/>
      <protection/>
    </xf>
    <xf numFmtId="0" fontId="106" fillId="33" borderId="0" xfId="45" applyFont="1" applyFill="1" applyAlignment="1" applyProtection="1">
      <alignment horizontal="center" vertical="center"/>
      <protection/>
    </xf>
    <xf numFmtId="0" fontId="105" fillId="33" borderId="0" xfId="57" applyFont="1" applyFill="1" applyAlignment="1">
      <alignment horizontal="center" vertical="center"/>
      <protection/>
    </xf>
    <xf numFmtId="0" fontId="107" fillId="33" borderId="10" xfId="68" applyFont="1" applyFill="1" applyBorder="1" applyAlignment="1" applyProtection="1">
      <alignment horizontal="center"/>
      <protection/>
    </xf>
    <xf numFmtId="17" fontId="0" fillId="0" borderId="0" xfId="57" applyNumberFormat="1">
      <alignment/>
      <protection/>
    </xf>
    <xf numFmtId="0" fontId="108" fillId="33" borderId="0" xfId="0" applyFont="1" applyFill="1" applyAlignment="1">
      <alignment/>
    </xf>
    <xf numFmtId="0" fontId="109" fillId="0" borderId="0" xfId="0" applyFont="1" applyBorder="1" applyAlignment="1">
      <alignment horizontal="center"/>
    </xf>
    <xf numFmtId="0" fontId="100" fillId="0" borderId="0" xfId="0" applyFont="1" applyBorder="1" applyAlignment="1">
      <alignment/>
    </xf>
    <xf numFmtId="0" fontId="110" fillId="0" borderId="0" xfId="0" applyFont="1" applyBorder="1" applyAlignment="1">
      <alignment horizontal="center"/>
    </xf>
    <xf numFmtId="0" fontId="91" fillId="0" borderId="0" xfId="0" applyFont="1" applyBorder="1" applyAlignment="1">
      <alignment/>
    </xf>
    <xf numFmtId="3" fontId="90" fillId="0" borderId="10" xfId="0" applyNumberFormat="1" applyFont="1" applyBorder="1" applyAlignment="1">
      <alignment/>
    </xf>
    <xf numFmtId="0" fontId="90" fillId="0" borderId="10" xfId="0" applyFont="1" applyBorder="1" applyAlignment="1">
      <alignment/>
    </xf>
    <xf numFmtId="1"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5" fillId="33" borderId="0" xfId="0" applyFont="1" applyFill="1" applyBorder="1" applyAlignment="1">
      <alignment/>
    </xf>
    <xf numFmtId="0" fontId="15" fillId="33" borderId="0" xfId="0" applyFont="1" applyFill="1" applyBorder="1" applyAlignment="1">
      <alignment/>
    </xf>
    <xf numFmtId="0" fontId="108" fillId="33" borderId="0" xfId="0" applyFont="1" applyFill="1" applyAlignment="1">
      <alignment/>
    </xf>
    <xf numFmtId="0" fontId="108" fillId="0" borderId="0" xfId="0" applyFont="1" applyAlignment="1">
      <alignment/>
    </xf>
    <xf numFmtId="3" fontId="90" fillId="0" borderId="0" xfId="0" applyNumberFormat="1" applyFont="1" applyBorder="1" applyAlignment="1">
      <alignment/>
    </xf>
    <xf numFmtId="0" fontId="90" fillId="0" borderId="0" xfId="0" applyFont="1" applyBorder="1" applyAlignment="1">
      <alignment/>
    </xf>
    <xf numFmtId="165" fontId="90" fillId="0" borderId="0" xfId="0" applyNumberFormat="1" applyFont="1" applyAlignment="1">
      <alignment/>
    </xf>
    <xf numFmtId="2" fontId="15" fillId="33" borderId="0" xfId="0" applyNumberFormat="1" applyFont="1" applyFill="1" applyBorder="1" applyAlignment="1">
      <alignment horizontal="right" vertical="center"/>
    </xf>
    <xf numFmtId="165" fontId="7" fillId="34" borderId="18" xfId="0" applyNumberFormat="1" applyFont="1" applyFill="1" applyBorder="1" applyAlignment="1">
      <alignment horizontal="right" wrapText="1"/>
    </xf>
    <xf numFmtId="2" fontId="7" fillId="33" borderId="0" xfId="0" applyNumberFormat="1" applyFont="1" applyFill="1" applyBorder="1" applyAlignment="1">
      <alignment horizontal="right" vertical="center"/>
    </xf>
    <xf numFmtId="0" fontId="15" fillId="33" borderId="0" xfId="0" applyFont="1" applyFill="1" applyAlignment="1">
      <alignment/>
    </xf>
    <xf numFmtId="0" fontId="90"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165" fontId="92" fillId="33" borderId="15" xfId="0" applyNumberFormat="1" applyFont="1" applyFill="1" applyBorder="1" applyAlignment="1">
      <alignment horizontal="center"/>
    </xf>
    <xf numFmtId="3" fontId="0" fillId="0" borderId="0" xfId="0" applyNumberFormat="1" applyAlignment="1">
      <alignment/>
    </xf>
    <xf numFmtId="0" fontId="90" fillId="33" borderId="0" xfId="0" applyFont="1" applyFill="1" applyAlignment="1">
      <alignment vertical="center"/>
    </xf>
    <xf numFmtId="4" fontId="90" fillId="0" borderId="0" xfId="0" applyNumberFormat="1" applyFont="1" applyAlignment="1">
      <alignment/>
    </xf>
    <xf numFmtId="0" fontId="4" fillId="33" borderId="0" xfId="57" applyFont="1" applyFill="1" applyAlignment="1">
      <alignment horizontal="left"/>
      <protection/>
    </xf>
    <xf numFmtId="165" fontId="0" fillId="0" borderId="0" xfId="0" applyNumberFormat="1" applyAlignment="1">
      <alignment/>
    </xf>
    <xf numFmtId="172" fontId="0" fillId="0" borderId="0" xfId="0" applyNumberFormat="1" applyBorder="1" applyAlignment="1">
      <alignment horizontal="right" vertical="center" wrapText="1"/>
    </xf>
    <xf numFmtId="165" fontId="2" fillId="34" borderId="18" xfId="0" applyNumberFormat="1" applyFont="1" applyFill="1" applyBorder="1" applyAlignment="1">
      <alignment horizontal="right" wrapText="1"/>
    </xf>
    <xf numFmtId="1" fontId="7" fillId="34" borderId="0" xfId="0" applyNumberFormat="1" applyFont="1" applyFill="1" applyBorder="1" applyAlignment="1">
      <alignment horizontal="right" wrapText="1"/>
    </xf>
    <xf numFmtId="0" fontId="106" fillId="0" borderId="0" xfId="45" applyFont="1" applyAlignment="1" applyProtection="1" quotePrefix="1">
      <alignment horizontal="center"/>
      <protection/>
    </xf>
    <xf numFmtId="0" fontId="106" fillId="0" borderId="0" xfId="45" applyFont="1" applyAlignment="1" applyProtection="1">
      <alignment horizontal="center"/>
      <protection/>
    </xf>
    <xf numFmtId="0" fontId="6" fillId="33" borderId="0" xfId="46" applyFill="1" applyAlignment="1" applyProtection="1">
      <alignment horizontal="center" vertical="center"/>
      <protection/>
    </xf>
    <xf numFmtId="0" fontId="90" fillId="0" borderId="0" xfId="0" applyFont="1" applyAlignment="1">
      <alignment wrapText="1"/>
    </xf>
    <xf numFmtId="0" fontId="92" fillId="33" borderId="14" xfId="0" applyFont="1" applyFill="1" applyBorder="1" applyAlignment="1">
      <alignment horizontal="center" vertical="top"/>
    </xf>
    <xf numFmtId="0" fontId="92" fillId="33" borderId="14" xfId="0" applyFont="1" applyFill="1" applyBorder="1" applyAlignment="1">
      <alignment/>
    </xf>
    <xf numFmtId="3" fontId="90" fillId="33" borderId="0" xfId="0" applyNumberFormat="1" applyFont="1" applyFill="1" applyAlignment="1">
      <alignment/>
    </xf>
    <xf numFmtId="0" fontId="0" fillId="0" borderId="14" xfId="0" applyBorder="1" applyAlignment="1">
      <alignment/>
    </xf>
    <xf numFmtId="0" fontId="90" fillId="0" borderId="14" xfId="0" applyFont="1" applyBorder="1" applyAlignment="1">
      <alignment/>
    </xf>
    <xf numFmtId="3" fontId="111" fillId="0" borderId="0" xfId="0" applyNumberFormat="1" applyFont="1" applyAlignment="1">
      <alignment/>
    </xf>
    <xf numFmtId="0" fontId="0" fillId="0" borderId="12" xfId="0" applyBorder="1" applyAlignment="1">
      <alignment/>
    </xf>
    <xf numFmtId="0" fontId="92" fillId="0" borderId="14" xfId="0" applyFont="1" applyFill="1" applyBorder="1" applyAlignment="1">
      <alignment horizontal="center"/>
    </xf>
    <xf numFmtId="167" fontId="112" fillId="0" borderId="10" xfId="50" applyNumberFormat="1" applyFont="1" applyBorder="1" applyAlignment="1">
      <alignment/>
    </xf>
    <xf numFmtId="169" fontId="111" fillId="0" borderId="10" xfId="48" applyNumberFormat="1" applyFont="1" applyBorder="1" applyAlignment="1">
      <alignment/>
    </xf>
    <xf numFmtId="3" fontId="113" fillId="0" borderId="0" xfId="0" applyNumberFormat="1" applyFont="1" applyAlignment="1">
      <alignment/>
    </xf>
    <xf numFmtId="0" fontId="114" fillId="0" borderId="0" xfId="0" applyFont="1" applyAlignment="1">
      <alignment/>
    </xf>
    <xf numFmtId="0" fontId="0" fillId="0" borderId="10" xfId="0" applyBorder="1" applyAlignment="1">
      <alignment/>
    </xf>
    <xf numFmtId="3" fontId="111" fillId="0" borderId="0" xfId="0" applyNumberFormat="1" applyFont="1" applyAlignment="1">
      <alignment horizontal="right"/>
    </xf>
    <xf numFmtId="3" fontId="111" fillId="0" borderId="10" xfId="0" applyNumberFormat="1" applyFont="1" applyBorder="1" applyAlignment="1">
      <alignment horizontal="right"/>
    </xf>
    <xf numFmtId="4" fontId="90" fillId="0" borderId="12" xfId="0" applyNumberFormat="1" applyFont="1" applyBorder="1" applyAlignment="1">
      <alignment/>
    </xf>
    <xf numFmtId="0" fontId="110" fillId="0" borderId="14" xfId="0" applyFont="1" applyBorder="1" applyAlignment="1">
      <alignment horizontal="center"/>
    </xf>
    <xf numFmtId="0" fontId="100" fillId="0" borderId="10" xfId="0" applyFont="1" applyBorder="1" applyAlignment="1">
      <alignment/>
    </xf>
    <xf numFmtId="0" fontId="100" fillId="0" borderId="14" xfId="0" applyFont="1" applyBorder="1" applyAlignment="1">
      <alignment/>
    </xf>
    <xf numFmtId="3" fontId="115" fillId="0" borderId="10" xfId="0" applyNumberFormat="1" applyFont="1" applyBorder="1" applyAlignment="1">
      <alignment/>
    </xf>
    <xf numFmtId="3" fontId="111" fillId="0" borderId="10" xfId="0" applyNumberFormat="1" applyFont="1" applyFill="1" applyBorder="1" applyAlignment="1">
      <alignment/>
    </xf>
    <xf numFmtId="173" fontId="90" fillId="0" borderId="0" xfId="0" applyNumberFormat="1" applyFont="1" applyAlignment="1">
      <alignment/>
    </xf>
    <xf numFmtId="0" fontId="116" fillId="0" borderId="0" xfId="0" applyFont="1" applyAlignment="1">
      <alignment/>
    </xf>
    <xf numFmtId="1" fontId="90" fillId="0" borderId="0" xfId="0" applyNumberFormat="1" applyFont="1" applyAlignment="1">
      <alignment/>
    </xf>
    <xf numFmtId="0" fontId="0" fillId="33" borderId="0" xfId="0" applyFill="1" applyAlignment="1">
      <alignment/>
    </xf>
    <xf numFmtId="0" fontId="117" fillId="0" borderId="0" xfId="0" applyFont="1" applyAlignment="1">
      <alignment/>
    </xf>
    <xf numFmtId="3" fontId="113" fillId="0" borderId="0" xfId="0" applyNumberFormat="1" applyFont="1" applyBorder="1" applyAlignment="1">
      <alignment/>
    </xf>
    <xf numFmtId="169" fontId="111" fillId="0" borderId="0" xfId="48" applyNumberFormat="1" applyFont="1" applyBorder="1" applyAlignment="1">
      <alignment/>
    </xf>
    <xf numFmtId="3" fontId="113" fillId="0" borderId="10" xfId="0" applyNumberFormat="1" applyFont="1" applyBorder="1" applyAlignment="1">
      <alignment/>
    </xf>
    <xf numFmtId="3" fontId="113" fillId="0" borderId="10" xfId="0" applyNumberFormat="1" applyFont="1" applyFill="1" applyBorder="1" applyAlignment="1">
      <alignment vertical="center" wrapText="1"/>
    </xf>
    <xf numFmtId="3" fontId="111" fillId="0" borderId="12" xfId="0" applyNumberFormat="1" applyFont="1" applyBorder="1" applyAlignment="1">
      <alignment/>
    </xf>
    <xf numFmtId="3" fontId="113" fillId="0" borderId="0" xfId="0" applyNumberFormat="1" applyFont="1" applyFill="1" applyBorder="1" applyAlignment="1">
      <alignment/>
    </xf>
    <xf numFmtId="3" fontId="115" fillId="0" borderId="0" xfId="0" applyNumberFormat="1" applyFont="1" applyAlignment="1">
      <alignment wrapText="1"/>
    </xf>
    <xf numFmtId="167" fontId="115" fillId="0" borderId="0" xfId="50" applyNumberFormat="1" applyFont="1" applyAlignment="1">
      <alignment wrapText="1"/>
    </xf>
    <xf numFmtId="167" fontId="115" fillId="0" borderId="0" xfId="50" applyNumberFormat="1" applyFont="1" applyAlignment="1">
      <alignment/>
    </xf>
    <xf numFmtId="167" fontId="115" fillId="0" borderId="10" xfId="0" applyNumberFormat="1" applyFont="1" applyBorder="1" applyAlignment="1">
      <alignment/>
    </xf>
    <xf numFmtId="3" fontId="115" fillId="0" borderId="0" xfId="61" applyNumberFormat="1" applyFont="1" applyAlignment="1">
      <alignment wrapText="1"/>
      <protection/>
    </xf>
    <xf numFmtId="167" fontId="115" fillId="0" borderId="0" xfId="51" applyNumberFormat="1" applyFont="1" applyAlignment="1">
      <alignment wrapText="1"/>
    </xf>
    <xf numFmtId="167" fontId="115" fillId="0" borderId="0" xfId="51" applyNumberFormat="1" applyFont="1" applyAlignment="1">
      <alignment/>
    </xf>
    <xf numFmtId="167" fontId="115" fillId="0" borderId="0" xfId="0" applyNumberFormat="1" applyFont="1" applyAlignment="1">
      <alignment/>
    </xf>
    <xf numFmtId="3" fontId="115" fillId="0" borderId="0" xfId="61" applyNumberFormat="1" applyFont="1" applyAlignment="1">
      <alignment horizontal="right" wrapText="1" indent="1"/>
      <protection/>
    </xf>
    <xf numFmtId="167" fontId="115" fillId="0" borderId="0" xfId="52" applyNumberFormat="1" applyFont="1" applyAlignment="1">
      <alignment horizontal="right" wrapText="1" indent="1"/>
    </xf>
    <xf numFmtId="167" fontId="115" fillId="0" borderId="0" xfId="52" applyNumberFormat="1" applyFont="1" applyAlignment="1">
      <alignment/>
    </xf>
    <xf numFmtId="167" fontId="115" fillId="0" borderId="10" xfId="52" applyNumberFormat="1" applyFont="1" applyBorder="1" applyAlignment="1">
      <alignment/>
    </xf>
    <xf numFmtId="3" fontId="2" fillId="0" borderId="0" xfId="0" applyNumberFormat="1" applyFont="1" applyFill="1" applyBorder="1" applyAlignment="1">
      <alignment/>
    </xf>
    <xf numFmtId="164" fontId="2" fillId="0" borderId="0" xfId="0" applyNumberFormat="1" applyFont="1" applyFill="1" applyBorder="1" applyAlignment="1">
      <alignment/>
    </xf>
    <xf numFmtId="3" fontId="7" fillId="0" borderId="0" xfId="0" applyNumberFormat="1" applyFont="1" applyFill="1" applyBorder="1" applyAlignment="1">
      <alignment/>
    </xf>
    <xf numFmtId="164" fontId="7" fillId="0" borderId="0" xfId="0" applyNumberFormat="1" applyFont="1" applyFill="1" applyBorder="1" applyAlignment="1">
      <alignment/>
    </xf>
    <xf numFmtId="17" fontId="14" fillId="33" borderId="10" xfId="0" applyNumberFormat="1" applyFont="1" applyFill="1" applyBorder="1" applyAlignment="1">
      <alignment horizontal="center" vertical="center" wrapText="1"/>
    </xf>
    <xf numFmtId="169" fontId="2" fillId="34" borderId="18" xfId="48" applyNumberFormat="1" applyFont="1" applyFill="1" applyBorder="1" applyAlignment="1">
      <alignment horizontal="right" wrapText="1"/>
    </xf>
    <xf numFmtId="4" fontId="7" fillId="34" borderId="18" xfId="0" applyNumberFormat="1" applyFont="1" applyFill="1" applyBorder="1" applyAlignment="1">
      <alignment horizontal="right" wrapText="1"/>
    </xf>
    <xf numFmtId="3" fontId="7" fillId="34" borderId="18" xfId="0" applyNumberFormat="1" applyFont="1" applyFill="1" applyBorder="1" applyAlignment="1">
      <alignment horizontal="right" wrapText="1"/>
    </xf>
    <xf numFmtId="3" fontId="90" fillId="0" borderId="18" xfId="0" applyNumberFormat="1" applyFont="1" applyBorder="1" applyAlignment="1">
      <alignment horizontal="right" vertical="center" wrapText="1"/>
    </xf>
    <xf numFmtId="0" fontId="109" fillId="0" borderId="0" xfId="0" applyFont="1" applyAlignment="1">
      <alignment/>
    </xf>
    <xf numFmtId="1" fontId="7" fillId="34" borderId="0" xfId="0" applyNumberFormat="1" applyFont="1" applyFill="1" applyBorder="1" applyAlignment="1">
      <alignment horizontal="right" vertical="center" wrapText="1"/>
    </xf>
    <xf numFmtId="0" fontId="7" fillId="33" borderId="0" xfId="0" applyFont="1" applyFill="1" applyBorder="1" applyAlignment="1">
      <alignment horizontal="left" vertical="center" wrapText="1"/>
    </xf>
    <xf numFmtId="3" fontId="2" fillId="33" borderId="18" xfId="0" applyNumberFormat="1" applyFont="1" applyFill="1" applyBorder="1" applyAlignment="1">
      <alignment horizontal="right" vertical="center" wrapText="1"/>
    </xf>
    <xf numFmtId="165" fontId="7" fillId="34" borderId="19" xfId="0" applyNumberFormat="1" applyFont="1" applyFill="1" applyBorder="1" applyAlignment="1">
      <alignment horizontal="right" wrapText="1"/>
    </xf>
    <xf numFmtId="3" fontId="7" fillId="34" borderId="20" xfId="0" applyNumberFormat="1" applyFont="1" applyFill="1" applyBorder="1" applyAlignment="1">
      <alignment horizontal="right" wrapText="1"/>
    </xf>
    <xf numFmtId="164" fontId="7" fillId="33" borderId="18" xfId="0" applyNumberFormat="1" applyFont="1" applyFill="1" applyBorder="1" applyAlignment="1">
      <alignment horizontal="right" vertical="center"/>
    </xf>
    <xf numFmtId="4" fontId="7" fillId="33" borderId="18" xfId="0" applyNumberFormat="1" applyFont="1" applyFill="1" applyBorder="1" applyAlignment="1">
      <alignment horizontal="right" vertical="center" wrapText="1"/>
    </xf>
    <xf numFmtId="0" fontId="7" fillId="33" borderId="18" xfId="0" applyFont="1" applyFill="1" applyBorder="1" applyAlignment="1">
      <alignment horizontal="right" vertical="center" wrapText="1"/>
    </xf>
    <xf numFmtId="169" fontId="7" fillId="34" borderId="18" xfId="48" applyNumberFormat="1" applyFont="1" applyFill="1" applyBorder="1" applyAlignment="1">
      <alignment horizontal="right" vertical="center" wrapText="1"/>
    </xf>
    <xf numFmtId="3" fontId="7" fillId="34" borderId="18" xfId="0" applyNumberFormat="1" applyFont="1" applyFill="1" applyBorder="1" applyAlignment="1">
      <alignment horizontal="right" vertical="center" wrapText="1"/>
    </xf>
    <xf numFmtId="169" fontId="7" fillId="33" borderId="18" xfId="48" applyNumberFormat="1" applyFont="1" applyFill="1" applyBorder="1" applyAlignment="1">
      <alignment horizontal="right" vertical="center" wrapText="1"/>
    </xf>
    <xf numFmtId="169" fontId="7" fillId="33" borderId="18" xfId="48" applyNumberFormat="1" applyFont="1" applyFill="1" applyBorder="1" applyAlignment="1">
      <alignment horizontal="right" wrapText="1"/>
    </xf>
    <xf numFmtId="169" fontId="7" fillId="33" borderId="19" xfId="48" applyNumberFormat="1" applyFont="1" applyFill="1" applyBorder="1" applyAlignment="1">
      <alignment horizontal="right" wrapText="1"/>
    </xf>
    <xf numFmtId="169" fontId="7" fillId="33" borderId="20" xfId="48" applyNumberFormat="1" applyFont="1" applyFill="1" applyBorder="1" applyAlignment="1">
      <alignment horizontal="right" vertical="center" wrapText="1"/>
    </xf>
    <xf numFmtId="169" fontId="2" fillId="33" borderId="18" xfId="48" applyNumberFormat="1" applyFont="1" applyFill="1" applyBorder="1" applyAlignment="1">
      <alignment horizontal="right" vertical="center" wrapText="1"/>
    </xf>
    <xf numFmtId="169" fontId="7" fillId="33" borderId="21" xfId="48" applyNumberFormat="1" applyFont="1" applyFill="1" applyBorder="1" applyAlignment="1">
      <alignment horizontal="right" wrapText="1"/>
    </xf>
    <xf numFmtId="169" fontId="118" fillId="34" borderId="18" xfId="48" applyNumberFormat="1" applyFont="1" applyFill="1" applyBorder="1" applyAlignment="1">
      <alignment horizontal="right" vertical="center" wrapText="1"/>
    </xf>
    <xf numFmtId="43" fontId="7" fillId="33" borderId="0" xfId="48" applyNumberFormat="1" applyFont="1" applyFill="1" applyBorder="1" applyAlignment="1">
      <alignment horizontal="right" vertical="center"/>
    </xf>
    <xf numFmtId="16" fontId="90" fillId="0" borderId="0" xfId="0" applyNumberFormat="1" applyFont="1" applyAlignment="1">
      <alignment/>
    </xf>
    <xf numFmtId="2" fontId="92" fillId="33" borderId="0" xfId="0" applyNumberFormat="1" applyFont="1" applyFill="1" applyBorder="1" applyAlignment="1">
      <alignment horizontal="center"/>
    </xf>
    <xf numFmtId="0" fontId="90" fillId="0" borderId="0" xfId="0" applyFont="1" applyAlignment="1">
      <alignment horizontal="center"/>
    </xf>
    <xf numFmtId="17" fontId="89" fillId="33" borderId="0" xfId="57" applyNumberFormat="1" applyFont="1" applyFill="1" quotePrefix="1">
      <alignment/>
      <protection/>
    </xf>
    <xf numFmtId="171" fontId="92" fillId="33" borderId="0" xfId="0" applyNumberFormat="1" applyFont="1" applyFill="1" applyAlignment="1">
      <alignment horizontal="center" vertical="center"/>
    </xf>
    <xf numFmtId="2" fontId="92" fillId="33" borderId="0" xfId="0" applyNumberFormat="1" applyFont="1" applyFill="1" applyAlignment="1">
      <alignment horizontal="center" vertical="center"/>
    </xf>
    <xf numFmtId="3" fontId="7" fillId="33" borderId="0" xfId="0" applyNumberFormat="1" applyFont="1" applyFill="1" applyBorder="1" applyAlignment="1">
      <alignment vertical="center"/>
    </xf>
    <xf numFmtId="171" fontId="90" fillId="33" borderId="0" xfId="0" applyNumberFormat="1" applyFont="1" applyFill="1" applyAlignment="1">
      <alignment horizontal="center" vertical="center"/>
    </xf>
    <xf numFmtId="2" fontId="90" fillId="33" borderId="0" xfId="0" applyNumberFormat="1" applyFont="1" applyFill="1" applyAlignment="1">
      <alignment horizontal="center" vertical="center"/>
    </xf>
    <xf numFmtId="3" fontId="2" fillId="33" borderId="0" xfId="0" applyNumberFormat="1" applyFont="1" applyFill="1" applyBorder="1" applyAlignment="1">
      <alignment horizontal="right" vertical="center"/>
    </xf>
    <xf numFmtId="164" fontId="2" fillId="33" borderId="0" xfId="0" applyNumberFormat="1" applyFont="1" applyFill="1" applyBorder="1" applyAlignment="1">
      <alignment horizontal="center" vertical="center"/>
    </xf>
    <xf numFmtId="164" fontId="7" fillId="33" borderId="0" xfId="0" applyNumberFormat="1" applyFont="1" applyFill="1" applyBorder="1" applyAlignment="1">
      <alignment horizontal="center" vertical="center"/>
    </xf>
    <xf numFmtId="0" fontId="119" fillId="0" borderId="0" xfId="0" applyFont="1" applyAlignment="1">
      <alignment/>
    </xf>
    <xf numFmtId="2" fontId="7" fillId="33" borderId="22" xfId="0" applyNumberFormat="1" applyFont="1" applyFill="1" applyBorder="1" applyAlignment="1">
      <alignment horizontal="right" vertical="center"/>
    </xf>
    <xf numFmtId="2" fontId="14" fillId="33" borderId="10" xfId="0" applyNumberFormat="1" applyFont="1" applyFill="1" applyBorder="1" applyAlignment="1">
      <alignment horizontal="right" vertical="center"/>
    </xf>
    <xf numFmtId="166" fontId="90" fillId="0" borderId="0" xfId="0" applyNumberFormat="1" applyFont="1" applyAlignment="1">
      <alignment horizontal="center"/>
    </xf>
    <xf numFmtId="3" fontId="90" fillId="33" borderId="0" xfId="0" applyNumberFormat="1" applyFont="1" applyFill="1" applyBorder="1" applyAlignment="1">
      <alignment/>
    </xf>
    <xf numFmtId="0" fontId="90" fillId="33" borderId="0" xfId="0" applyFont="1" applyFill="1" applyBorder="1" applyAlignment="1">
      <alignment/>
    </xf>
    <xf numFmtId="1" fontId="90" fillId="33" borderId="0" xfId="0" applyNumberFormat="1" applyFont="1" applyFill="1" applyBorder="1" applyAlignment="1">
      <alignment/>
    </xf>
    <xf numFmtId="169" fontId="90" fillId="33" borderId="0" xfId="48" applyNumberFormat="1" applyFont="1" applyFill="1" applyBorder="1" applyAlignment="1">
      <alignment/>
    </xf>
    <xf numFmtId="0" fontId="92" fillId="33" borderId="10" xfId="0" applyFont="1" applyFill="1" applyBorder="1" applyAlignment="1">
      <alignment horizontal="center" vertical="center"/>
    </xf>
    <xf numFmtId="0" fontId="2" fillId="33" borderId="14" xfId="0" applyFont="1" applyFill="1" applyBorder="1" applyAlignment="1">
      <alignment horizontal="center" vertical="center" wrapText="1"/>
    </xf>
    <xf numFmtId="167" fontId="115" fillId="0" borderId="0" xfId="52" applyNumberFormat="1" applyFont="1" applyAlignment="1">
      <alignment wrapText="1"/>
    </xf>
    <xf numFmtId="167" fontId="115" fillId="0" borderId="0" xfId="52" applyNumberFormat="1" applyFont="1" applyAlignment="1">
      <alignment/>
    </xf>
    <xf numFmtId="3" fontId="115" fillId="0" borderId="0" xfId="0" applyNumberFormat="1" applyFont="1" applyAlignment="1">
      <alignment/>
    </xf>
    <xf numFmtId="167" fontId="115" fillId="0" borderId="0" xfId="50" applyNumberFormat="1" applyFont="1" applyFill="1" applyAlignment="1">
      <alignment/>
    </xf>
    <xf numFmtId="167" fontId="115" fillId="0" borderId="10" xfId="50" applyNumberFormat="1" applyFont="1" applyBorder="1" applyAlignment="1">
      <alignment/>
    </xf>
    <xf numFmtId="0" fontId="100" fillId="0" borderId="14" xfId="0" applyFont="1" applyBorder="1" applyAlignment="1">
      <alignment/>
    </xf>
    <xf numFmtId="3" fontId="113" fillId="33" borderId="10" xfId="0" applyNumberFormat="1" applyFont="1" applyFill="1" applyBorder="1" applyAlignment="1">
      <alignment horizontal="right" vertical="center" wrapText="1"/>
    </xf>
    <xf numFmtId="3" fontId="111" fillId="0" borderId="0" xfId="0" applyNumberFormat="1" applyFont="1" applyAlignment="1">
      <alignment horizontal="right" vertical="center"/>
    </xf>
    <xf numFmtId="169" fontId="111" fillId="0" borderId="0" xfId="48" applyNumberFormat="1" applyFont="1" applyAlignment="1">
      <alignment horizontal="right" vertical="center"/>
    </xf>
    <xf numFmtId="3" fontId="113" fillId="33" borderId="10" xfId="0" applyNumberFormat="1" applyFont="1" applyFill="1" applyBorder="1" applyAlignment="1">
      <alignment horizontal="right" vertical="center"/>
    </xf>
    <xf numFmtId="3" fontId="100" fillId="0" borderId="0" xfId="0" applyNumberFormat="1" applyFont="1" applyAlignment="1">
      <alignment/>
    </xf>
    <xf numFmtId="3" fontId="115" fillId="0" borderId="10" xfId="0" applyNumberFormat="1" applyFont="1" applyBorder="1" applyAlignment="1">
      <alignment/>
    </xf>
    <xf numFmtId="0" fontId="92" fillId="33" borderId="10" xfId="0" applyFont="1" applyFill="1" applyBorder="1" applyAlignment="1">
      <alignment horizontal="center" vertical="center" wrapText="1"/>
    </xf>
    <xf numFmtId="1" fontId="91" fillId="33" borderId="0" xfId="0" applyNumberFormat="1" applyFont="1" applyFill="1" applyBorder="1" applyAlignment="1">
      <alignment/>
    </xf>
    <xf numFmtId="0" fontId="92" fillId="33" borderId="23" xfId="0" applyFont="1" applyFill="1" applyBorder="1" applyAlignment="1">
      <alignment horizontal="center" vertical="center"/>
    </xf>
    <xf numFmtId="0" fontId="90" fillId="33" borderId="24" xfId="0" applyFont="1" applyFill="1" applyBorder="1" applyAlignment="1">
      <alignment vertical="center"/>
    </xf>
    <xf numFmtId="1" fontId="90" fillId="33" borderId="25" xfId="0" applyNumberFormat="1" applyFont="1" applyFill="1" applyBorder="1" applyAlignment="1">
      <alignment/>
    </xf>
    <xf numFmtId="0" fontId="90" fillId="33" borderId="25" xfId="0" applyFont="1" applyFill="1" applyBorder="1" applyAlignment="1">
      <alignment/>
    </xf>
    <xf numFmtId="17" fontId="90" fillId="33" borderId="24" xfId="0" applyNumberFormat="1" applyFont="1" applyFill="1" applyBorder="1" applyAlignment="1" quotePrefix="1">
      <alignment vertical="center"/>
    </xf>
    <xf numFmtId="3" fontId="90" fillId="33" borderId="25" xfId="0" applyNumberFormat="1" applyFont="1" applyFill="1" applyBorder="1" applyAlignment="1">
      <alignment/>
    </xf>
    <xf numFmtId="17" fontId="90" fillId="33" borderId="26" xfId="0" applyNumberFormat="1" applyFont="1" applyFill="1" applyBorder="1" applyAlignment="1" quotePrefix="1">
      <alignment vertical="center"/>
    </xf>
    <xf numFmtId="3" fontId="90" fillId="33" borderId="27" xfId="0" applyNumberFormat="1" applyFont="1" applyFill="1" applyBorder="1" applyAlignment="1">
      <alignment/>
    </xf>
    <xf numFmtId="0" fontId="90" fillId="33" borderId="27" xfId="0" applyFont="1" applyFill="1" applyBorder="1" applyAlignment="1">
      <alignment/>
    </xf>
    <xf numFmtId="1" fontId="90" fillId="33" borderId="27" xfId="0" applyNumberFormat="1" applyFont="1" applyFill="1" applyBorder="1" applyAlignment="1">
      <alignment/>
    </xf>
    <xf numFmtId="3" fontId="90" fillId="33" borderId="28" xfId="0" applyNumberFormat="1" applyFont="1" applyFill="1" applyBorder="1" applyAlignment="1">
      <alignment/>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90" fillId="33" borderId="24" xfId="0" applyFont="1" applyFill="1" applyBorder="1" applyAlignment="1">
      <alignment horizontal="center" vertical="center" wrapText="1"/>
    </xf>
    <xf numFmtId="167" fontId="90" fillId="33" borderId="25" xfId="48" applyNumberFormat="1" applyFont="1" applyFill="1" applyBorder="1" applyAlignment="1">
      <alignment horizontal="right" vertical="center" wrapText="1"/>
    </xf>
    <xf numFmtId="3" fontId="90" fillId="33" borderId="25" xfId="0" applyNumberFormat="1" applyFont="1" applyFill="1" applyBorder="1" applyAlignment="1">
      <alignment horizontal="right" vertical="center" wrapText="1"/>
    </xf>
    <xf numFmtId="17" fontId="90" fillId="33" borderId="24" xfId="0" applyNumberFormat="1" applyFont="1" applyFill="1" applyBorder="1" applyAlignment="1" quotePrefix="1">
      <alignment horizontal="center" vertical="center" wrapText="1"/>
    </xf>
    <xf numFmtId="0" fontId="90" fillId="33" borderId="25" xfId="0" applyFont="1" applyFill="1" applyBorder="1" applyAlignment="1" applyProtection="1">
      <alignment vertical="center" wrapText="1"/>
      <protection/>
    </xf>
    <xf numFmtId="1" fontId="7" fillId="33" borderId="25" xfId="0" applyNumberFormat="1" applyFont="1" applyFill="1" applyBorder="1" applyAlignment="1" applyProtection="1">
      <alignment vertical="center" wrapText="1"/>
      <protection/>
    </xf>
    <xf numFmtId="1" fontId="7" fillId="34" borderId="25" xfId="0" applyNumberFormat="1" applyFont="1" applyFill="1" applyBorder="1" applyAlignment="1">
      <alignment horizontal="right" wrapText="1"/>
    </xf>
    <xf numFmtId="17" fontId="90" fillId="33" borderId="26" xfId="0" applyNumberFormat="1" applyFont="1" applyFill="1" applyBorder="1" applyAlignment="1" quotePrefix="1">
      <alignment horizontal="center" vertical="center" wrapText="1"/>
    </xf>
    <xf numFmtId="0" fontId="7" fillId="34" borderId="27" xfId="0" applyFont="1" applyFill="1" applyBorder="1" applyAlignment="1">
      <alignment horizontal="right" vertical="center" wrapText="1"/>
    </xf>
    <xf numFmtId="1" fontId="7" fillId="34" borderId="27" xfId="0" applyNumberFormat="1" applyFont="1" applyFill="1" applyBorder="1" applyAlignment="1">
      <alignment horizontal="right" vertical="center" wrapText="1"/>
    </xf>
    <xf numFmtId="1" fontId="7" fillId="34" borderId="28" xfId="0" applyNumberFormat="1" applyFont="1" applyFill="1" applyBorder="1" applyAlignment="1">
      <alignment horizontal="right" vertical="center" wrapText="1"/>
    </xf>
    <xf numFmtId="0" fontId="120" fillId="33" borderId="18" xfId="0" applyFont="1" applyFill="1" applyBorder="1" applyAlignment="1">
      <alignment horizontal="center"/>
    </xf>
    <xf numFmtId="0" fontId="0" fillId="33" borderId="25" xfId="0" applyFill="1" applyBorder="1" applyAlignment="1">
      <alignment/>
    </xf>
    <xf numFmtId="0" fontId="109" fillId="33" borderId="24" xfId="0" applyFont="1" applyFill="1" applyBorder="1" applyAlignment="1">
      <alignment/>
    </xf>
    <xf numFmtId="0" fontId="109" fillId="33" borderId="0" xfId="0" applyFont="1" applyFill="1" applyBorder="1" applyAlignment="1">
      <alignment/>
    </xf>
    <xf numFmtId="0" fontId="121" fillId="33" borderId="24" xfId="0" applyFont="1" applyFill="1" applyBorder="1" applyAlignment="1">
      <alignment/>
    </xf>
    <xf numFmtId="0" fontId="121" fillId="33" borderId="0" xfId="0" applyFont="1" applyFill="1" applyBorder="1" applyAlignment="1">
      <alignment/>
    </xf>
    <xf numFmtId="0" fontId="120" fillId="33" borderId="31" xfId="0" applyFont="1" applyFill="1" applyBorder="1" applyAlignment="1">
      <alignment horizontal="center"/>
    </xf>
    <xf numFmtId="0" fontId="120" fillId="33" borderId="32" xfId="0" applyFont="1" applyFill="1" applyBorder="1" applyAlignment="1">
      <alignment horizontal="center"/>
    </xf>
    <xf numFmtId="0" fontId="90" fillId="0" borderId="24" xfId="0" applyFont="1" applyBorder="1" applyAlignment="1">
      <alignment/>
    </xf>
    <xf numFmtId="166" fontId="90" fillId="0" borderId="0" xfId="0" applyNumberFormat="1" applyFont="1" applyBorder="1" applyAlignment="1">
      <alignment horizontal="center"/>
    </xf>
    <xf numFmtId="0" fontId="90" fillId="0" borderId="0" xfId="0" applyFont="1" applyBorder="1" applyAlignment="1">
      <alignment horizontal="center"/>
    </xf>
    <xf numFmtId="2" fontId="90" fillId="0" borderId="0" xfId="0" applyNumberFormat="1" applyFont="1" applyBorder="1" applyAlignment="1">
      <alignment horizontal="right"/>
    </xf>
    <xf numFmtId="2" fontId="90" fillId="0" borderId="25" xfId="0" applyNumberFormat="1" applyFont="1" applyBorder="1" applyAlignment="1">
      <alignment horizontal="center"/>
    </xf>
    <xf numFmtId="2" fontId="90" fillId="0" borderId="0" xfId="0" applyNumberFormat="1" applyFont="1" applyBorder="1" applyAlignment="1">
      <alignment/>
    </xf>
    <xf numFmtId="0" fontId="90" fillId="0" borderId="25" xfId="0" applyFont="1" applyBorder="1" applyAlignment="1">
      <alignment horizontal="center"/>
    </xf>
    <xf numFmtId="0" fontId="90" fillId="0" borderId="26" xfId="0" applyFont="1" applyBorder="1" applyAlignment="1">
      <alignment/>
    </xf>
    <xf numFmtId="166" fontId="90" fillId="0" borderId="27" xfId="0" applyNumberFormat="1" applyFont="1" applyBorder="1" applyAlignment="1">
      <alignment horizontal="center"/>
    </xf>
    <xf numFmtId="0" fontId="90" fillId="0" borderId="27" xfId="0" applyFont="1" applyBorder="1" applyAlignment="1">
      <alignment/>
    </xf>
    <xf numFmtId="0" fontId="90" fillId="0" borderId="27" xfId="0" applyFont="1" applyBorder="1" applyAlignment="1">
      <alignment horizontal="center"/>
    </xf>
    <xf numFmtId="2" fontId="90" fillId="0" borderId="27" xfId="0" applyNumberFormat="1" applyFont="1" applyBorder="1" applyAlignment="1">
      <alignment/>
    </xf>
    <xf numFmtId="0" fontId="90" fillId="0" borderId="28" xfId="0" applyFont="1" applyBorder="1" applyAlignment="1">
      <alignment horizontal="center"/>
    </xf>
    <xf numFmtId="0" fontId="100" fillId="33" borderId="0" xfId="0" applyFont="1" applyFill="1" applyAlignment="1">
      <alignment/>
    </xf>
    <xf numFmtId="0" fontId="110" fillId="33" borderId="18" xfId="0" applyFont="1" applyFill="1" applyBorder="1" applyAlignment="1">
      <alignment horizontal="center"/>
    </xf>
    <xf numFmtId="0" fontId="7" fillId="33" borderId="0" xfId="48" applyNumberFormat="1" applyFont="1" applyFill="1" applyBorder="1" applyAlignment="1">
      <alignment horizontal="left" vertical="center" wrapText="1"/>
    </xf>
    <xf numFmtId="2" fontId="2" fillId="33" borderId="0" xfId="0" applyNumberFormat="1" applyFont="1" applyFill="1" applyBorder="1" applyAlignment="1">
      <alignment horizontal="right" vertical="center"/>
    </xf>
    <xf numFmtId="43" fontId="2" fillId="33" borderId="0" xfId="48" applyNumberFormat="1" applyFont="1" applyFill="1" applyBorder="1" applyAlignment="1">
      <alignment horizontal="right" vertical="center"/>
    </xf>
    <xf numFmtId="17" fontId="14" fillId="33" borderId="23" xfId="0" applyNumberFormat="1" applyFont="1" applyFill="1" applyBorder="1" applyAlignment="1">
      <alignment horizontal="center" vertical="center" wrapText="1"/>
    </xf>
    <xf numFmtId="0" fontId="15" fillId="33" borderId="24" xfId="0" applyFont="1" applyFill="1" applyBorder="1" applyAlignment="1">
      <alignment horizontal="left" vertical="center" wrapText="1"/>
    </xf>
    <xf numFmtId="2" fontId="7" fillId="33" borderId="25" xfId="0" applyNumberFormat="1" applyFont="1" applyFill="1" applyBorder="1" applyAlignment="1">
      <alignment horizontal="right" vertical="center"/>
    </xf>
    <xf numFmtId="2" fontId="15" fillId="33" borderId="25" xfId="0" applyNumberFormat="1" applyFont="1" applyFill="1" applyBorder="1" applyAlignment="1">
      <alignment horizontal="right" vertical="center"/>
    </xf>
    <xf numFmtId="2" fontId="14" fillId="33" borderId="23" xfId="0" applyNumberFormat="1" applyFont="1" applyFill="1" applyBorder="1" applyAlignment="1">
      <alignment horizontal="right" vertical="center"/>
    </xf>
    <xf numFmtId="169" fontId="7" fillId="33" borderId="24" xfId="48" applyNumberFormat="1" applyFont="1" applyFill="1" applyBorder="1" applyAlignment="1">
      <alignment horizontal="left" vertical="center" wrapText="1"/>
    </xf>
    <xf numFmtId="169" fontId="7" fillId="33" borderId="25" xfId="48" applyNumberFormat="1" applyFont="1" applyFill="1" applyBorder="1" applyAlignment="1">
      <alignment horizontal="right" vertical="center"/>
    </xf>
    <xf numFmtId="169" fontId="2" fillId="33" borderId="23" xfId="48" applyNumberFormat="1" applyFont="1" applyFill="1" applyBorder="1" applyAlignment="1">
      <alignment horizontal="right" vertical="center"/>
    </xf>
    <xf numFmtId="0" fontId="7" fillId="33" borderId="24" xfId="0" applyFont="1" applyFill="1" applyBorder="1" applyAlignment="1">
      <alignment horizontal="left" vertical="center" wrapText="1"/>
    </xf>
    <xf numFmtId="3" fontId="2" fillId="33" borderId="33" xfId="0" applyNumberFormat="1" applyFont="1" applyFill="1" applyBorder="1" applyAlignment="1">
      <alignment vertical="center"/>
    </xf>
    <xf numFmtId="164" fontId="2" fillId="33" borderId="33" xfId="0" applyNumberFormat="1" applyFont="1" applyFill="1" applyBorder="1" applyAlignment="1">
      <alignment horizontal="right" vertical="center"/>
    </xf>
    <xf numFmtId="2" fontId="2" fillId="33" borderId="34" xfId="0" applyNumberFormat="1" applyFont="1" applyFill="1" applyBorder="1" applyAlignment="1">
      <alignment horizontal="right" vertical="center"/>
    </xf>
    <xf numFmtId="2" fontId="2" fillId="33" borderId="27" xfId="0" applyNumberFormat="1" applyFont="1" applyFill="1" applyBorder="1" applyAlignment="1">
      <alignment horizontal="right" vertical="center"/>
    </xf>
    <xf numFmtId="2" fontId="2" fillId="33" borderId="28" xfId="0" applyNumberFormat="1" applyFont="1" applyFill="1" applyBorder="1" applyAlignment="1">
      <alignment horizontal="right" vertical="center"/>
    </xf>
    <xf numFmtId="0" fontId="11" fillId="33" borderId="0" xfId="0" applyFont="1" applyFill="1" applyBorder="1" applyAlignment="1">
      <alignment/>
    </xf>
    <xf numFmtId="0" fontId="11" fillId="33" borderId="0" xfId="0" applyFont="1" applyFill="1" applyBorder="1" applyAlignment="1">
      <alignment/>
    </xf>
    <xf numFmtId="0" fontId="88" fillId="0" borderId="0" xfId="0" applyFont="1" applyAlignment="1">
      <alignment/>
    </xf>
    <xf numFmtId="3" fontId="88" fillId="0" borderId="0" xfId="0" applyNumberFormat="1" applyFont="1" applyAlignment="1">
      <alignment/>
    </xf>
    <xf numFmtId="165" fontId="88" fillId="0" borderId="0" xfId="0" applyNumberFormat="1" applyFont="1" applyAlignment="1">
      <alignment/>
    </xf>
    <xf numFmtId="0" fontId="2" fillId="33" borderId="0" xfId="0" applyFont="1" applyFill="1" applyBorder="1" applyAlignment="1">
      <alignment vertical="center"/>
    </xf>
    <xf numFmtId="0" fontId="7" fillId="33" borderId="0" xfId="0" applyFont="1" applyFill="1" applyAlignment="1">
      <alignment vertical="center"/>
    </xf>
    <xf numFmtId="0" fontId="89" fillId="0" borderId="0" xfId="57" applyFont="1" applyAlignment="1">
      <alignment horizontal="center"/>
      <protection/>
    </xf>
    <xf numFmtId="0" fontId="3" fillId="33" borderId="0" xfId="57" applyFont="1" applyFill="1" applyAlignment="1">
      <alignment horizontal="center" wrapText="1"/>
      <protection/>
    </xf>
    <xf numFmtId="0" fontId="99" fillId="33" borderId="0" xfId="57" applyFont="1" applyFill="1" applyAlignment="1">
      <alignment horizontal="center"/>
      <protection/>
    </xf>
    <xf numFmtId="17" fontId="0" fillId="0" borderId="0" xfId="57" applyNumberFormat="1" quotePrefix="1">
      <alignment/>
      <protection/>
    </xf>
    <xf numFmtId="0" fontId="0" fillId="0" borderId="0" xfId="57" quotePrefix="1">
      <alignment/>
      <protection/>
    </xf>
    <xf numFmtId="0" fontId="95" fillId="33" borderId="0" xfId="57" applyFont="1" applyFill="1" applyAlignment="1">
      <alignment horizontal="center" wrapText="1"/>
      <protection/>
    </xf>
    <xf numFmtId="17" fontId="95" fillId="33" borderId="0" xfId="57" applyNumberFormat="1" applyFont="1" applyFill="1" applyAlignment="1">
      <alignment horizontal="center"/>
      <protection/>
    </xf>
    <xf numFmtId="0" fontId="89" fillId="33" borderId="0" xfId="57" applyFont="1" applyFill="1" applyAlignment="1">
      <alignment horizontal="center"/>
      <protection/>
    </xf>
    <xf numFmtId="0" fontId="95" fillId="33" borderId="0" xfId="57" applyFont="1" applyFill="1" applyAlignment="1">
      <alignment horizontal="center"/>
      <protection/>
    </xf>
    <xf numFmtId="0" fontId="13" fillId="33" borderId="0" xfId="57" applyFont="1" applyFill="1" applyAlignment="1">
      <alignment horizontal="left" vertical="center"/>
      <protection/>
    </xf>
    <xf numFmtId="0" fontId="4" fillId="33" borderId="0" xfId="57" applyFont="1" applyFill="1" applyAlignment="1">
      <alignment horizontal="left"/>
      <protection/>
    </xf>
    <xf numFmtId="0" fontId="111" fillId="33" borderId="12" xfId="57" applyFont="1" applyFill="1" applyBorder="1" applyAlignment="1">
      <alignment horizontal="justify" vertical="center" wrapText="1"/>
      <protection/>
    </xf>
    <xf numFmtId="0" fontId="12" fillId="33" borderId="14" xfId="57" applyFont="1" applyFill="1" applyBorder="1" applyAlignment="1">
      <alignment horizontal="left"/>
      <protection/>
    </xf>
    <xf numFmtId="0" fontId="12" fillId="33" borderId="0" xfId="57" applyFont="1" applyFill="1" applyAlignment="1">
      <alignment horizontal="left"/>
      <protection/>
    </xf>
    <xf numFmtId="0" fontId="12" fillId="33" borderId="0" xfId="68" applyFont="1" applyFill="1" applyBorder="1" applyAlignment="1" applyProtection="1">
      <alignment horizontal="center" vertical="center"/>
      <protection/>
    </xf>
    <xf numFmtId="0" fontId="2" fillId="33" borderId="0" xfId="0" applyFont="1" applyFill="1" applyBorder="1" applyAlignment="1">
      <alignment horizontal="center" vertical="center" wrapText="1"/>
    </xf>
    <xf numFmtId="0" fontId="11" fillId="33" borderId="0" xfId="0" applyFont="1" applyFill="1" applyBorder="1" applyAlignment="1">
      <alignment horizontal="left"/>
    </xf>
    <xf numFmtId="0" fontId="11" fillId="33" borderId="12" xfId="0" applyFont="1" applyFill="1" applyBorder="1" applyAlignment="1">
      <alignment horizontal="left"/>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35" xfId="0" applyFont="1" applyFill="1" applyBorder="1" applyAlignment="1" quotePrefix="1">
      <alignment horizontal="center" vertical="center"/>
    </xf>
    <xf numFmtId="2" fontId="92" fillId="33" borderId="14" xfId="0" applyNumberFormat="1" applyFont="1" applyFill="1" applyBorder="1" applyAlignment="1">
      <alignment horizontal="center"/>
    </xf>
    <xf numFmtId="0" fontId="2" fillId="33" borderId="14" xfId="0" applyFont="1" applyFill="1" applyBorder="1" applyAlignment="1">
      <alignment horizontal="center"/>
    </xf>
    <xf numFmtId="2" fontId="92" fillId="33" borderId="0" xfId="0" applyNumberFormat="1" applyFont="1" applyFill="1" applyAlignment="1">
      <alignment horizontal="center"/>
    </xf>
    <xf numFmtId="0" fontId="122" fillId="33" borderId="0" xfId="0" applyFont="1" applyFill="1" applyBorder="1" applyAlignment="1">
      <alignment horizontal="left" vertical="center" wrapText="1"/>
    </xf>
    <xf numFmtId="0" fontId="92" fillId="33" borderId="0" xfId="0" applyFont="1" applyFill="1" applyAlignment="1">
      <alignment horizontal="center"/>
    </xf>
    <xf numFmtId="2" fontId="92" fillId="33" borderId="19" xfId="0" applyNumberFormat="1" applyFont="1" applyFill="1" applyBorder="1" applyAlignment="1">
      <alignment horizontal="center"/>
    </xf>
    <xf numFmtId="2" fontId="92" fillId="33" borderId="0" xfId="0" applyNumberFormat="1" applyFont="1" applyFill="1" applyBorder="1" applyAlignment="1">
      <alignment horizontal="center"/>
    </xf>
    <xf numFmtId="2" fontId="92" fillId="33" borderId="15" xfId="0" applyNumberFormat="1" applyFont="1" applyFill="1" applyBorder="1" applyAlignment="1">
      <alignment horizontal="center"/>
    </xf>
    <xf numFmtId="0" fontId="2" fillId="33" borderId="10" xfId="0" applyFont="1" applyFill="1" applyBorder="1" applyAlignment="1" quotePrefix="1">
      <alignment horizontal="center" vertical="center"/>
    </xf>
    <xf numFmtId="0" fontId="92" fillId="33" borderId="0" xfId="0" applyFont="1" applyFill="1" applyBorder="1" applyAlignment="1">
      <alignment horizontal="center"/>
    </xf>
    <xf numFmtId="0" fontId="100" fillId="33" borderId="0" xfId="0" applyFont="1" applyFill="1" applyAlignment="1">
      <alignment horizontal="left"/>
    </xf>
    <xf numFmtId="0" fontId="2" fillId="33" borderId="10" xfId="0" applyFont="1" applyFill="1" applyBorder="1" applyAlignment="1">
      <alignment horizontal="center" vertical="center"/>
    </xf>
    <xf numFmtId="0" fontId="92" fillId="33" borderId="14" xfId="0" applyFont="1" applyFill="1" applyBorder="1" applyAlignment="1">
      <alignment horizontal="center" vertical="top"/>
    </xf>
    <xf numFmtId="0" fontId="92" fillId="33" borderId="12" xfId="0" applyFont="1" applyFill="1" applyBorder="1" applyAlignment="1">
      <alignment horizontal="center" vertical="center"/>
    </xf>
    <xf numFmtId="0" fontId="92" fillId="33" borderId="0" xfId="0" applyFont="1" applyFill="1" applyBorder="1" applyAlignment="1">
      <alignment horizontal="center" vertical="center"/>
    </xf>
    <xf numFmtId="0" fontId="92" fillId="33" borderId="10" xfId="0" applyFont="1" applyFill="1" applyBorder="1" applyAlignment="1">
      <alignment horizontal="center" vertical="center"/>
    </xf>
    <xf numFmtId="0" fontId="92" fillId="33" borderId="14" xfId="0" applyFont="1" applyFill="1" applyBorder="1" applyAlignment="1">
      <alignment horizontal="center" vertical="top" wrapText="1"/>
    </xf>
    <xf numFmtId="0" fontId="14" fillId="33" borderId="36" xfId="0" applyFont="1" applyFill="1" applyBorder="1" applyAlignment="1">
      <alignment horizontal="left" vertical="center" wrapText="1"/>
    </xf>
    <xf numFmtId="0" fontId="14" fillId="33" borderId="10" xfId="0" applyFont="1" applyFill="1" applyBorder="1" applyAlignment="1">
      <alignment horizontal="left" vertical="center" wrapText="1"/>
    </xf>
    <xf numFmtId="169" fontId="2" fillId="33" borderId="36" xfId="48" applyNumberFormat="1" applyFont="1" applyFill="1" applyBorder="1" applyAlignment="1">
      <alignment horizontal="left" vertical="center" wrapText="1"/>
    </xf>
    <xf numFmtId="169" fontId="2" fillId="33" borderId="10" xfId="48" applyNumberFormat="1"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25" xfId="0" applyFont="1" applyFill="1" applyBorder="1" applyAlignment="1">
      <alignment horizontal="left" vertical="center" wrapText="1"/>
    </xf>
    <xf numFmtId="0" fontId="123" fillId="33" borderId="24" xfId="0" applyFont="1" applyFill="1" applyBorder="1" applyAlignment="1">
      <alignment horizontal="left"/>
    </xf>
    <xf numFmtId="0" fontId="123" fillId="33" borderId="0" xfId="0" applyFont="1" applyFill="1" applyBorder="1" applyAlignment="1">
      <alignment horizontal="left"/>
    </xf>
    <xf numFmtId="0" fontId="123" fillId="33" borderId="25" xfId="0" applyFont="1" applyFill="1" applyBorder="1" applyAlignment="1">
      <alignment horizontal="left"/>
    </xf>
    <xf numFmtId="169" fontId="2" fillId="33" borderId="37" xfId="48" applyNumberFormat="1" applyFont="1" applyFill="1" applyBorder="1" applyAlignment="1">
      <alignment horizontal="left" vertical="center" wrapText="1"/>
    </xf>
    <xf numFmtId="169" fontId="2" fillId="33" borderId="12" xfId="48" applyNumberFormat="1" applyFont="1" applyFill="1" applyBorder="1" applyAlignment="1">
      <alignment horizontal="left" vertical="center" wrapText="1"/>
    </xf>
    <xf numFmtId="169" fontId="2" fillId="33" borderId="38" xfId="48" applyNumberFormat="1" applyFont="1" applyFill="1" applyBorder="1" applyAlignment="1">
      <alignment horizontal="left" vertical="center" wrapText="1"/>
    </xf>
    <xf numFmtId="0" fontId="123" fillId="33" borderId="39" xfId="0" applyFont="1" applyFill="1" applyBorder="1" applyAlignment="1">
      <alignment horizontal="center"/>
    </xf>
    <xf numFmtId="0" fontId="123" fillId="33" borderId="40" xfId="0" applyFont="1" applyFill="1" applyBorder="1" applyAlignment="1">
      <alignment horizontal="center"/>
    </xf>
    <xf numFmtId="0" fontId="123" fillId="33" borderId="41" xfId="0" applyFont="1" applyFill="1" applyBorder="1" applyAlignment="1">
      <alignment horizontal="center"/>
    </xf>
    <xf numFmtId="0" fontId="14" fillId="33" borderId="37" xfId="0" applyFont="1" applyFill="1" applyBorder="1" applyAlignment="1" applyProtection="1">
      <alignment horizontal="center" vertical="center" wrapText="1"/>
      <protection/>
    </xf>
    <xf numFmtId="0" fontId="15" fillId="33" borderId="36"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xf>
    <xf numFmtId="0" fontId="123" fillId="33" borderId="14" xfId="0" applyFont="1" applyFill="1" applyBorder="1" applyAlignment="1">
      <alignment horizontal="center"/>
    </xf>
    <xf numFmtId="0" fontId="123" fillId="33" borderId="30" xfId="0" applyFont="1" applyFill="1" applyBorder="1" applyAlignment="1">
      <alignment horizontal="center"/>
    </xf>
    <xf numFmtId="0" fontId="123" fillId="33" borderId="24" xfId="0" applyFont="1" applyFill="1" applyBorder="1" applyAlignment="1">
      <alignment horizontal="center"/>
    </xf>
    <xf numFmtId="0" fontId="123" fillId="33" borderId="0" xfId="0" applyFont="1" applyFill="1" applyBorder="1" applyAlignment="1">
      <alignment horizontal="center"/>
    </xf>
    <xf numFmtId="0" fontId="123" fillId="33" borderId="25" xfId="0" applyFont="1" applyFill="1" applyBorder="1" applyAlignment="1">
      <alignment horizontal="center"/>
    </xf>
    <xf numFmtId="0" fontId="14" fillId="33" borderId="12"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10" fillId="0" borderId="0" xfId="0" applyFont="1" applyBorder="1" applyAlignment="1">
      <alignment horizontal="center"/>
    </xf>
    <xf numFmtId="0" fontId="109" fillId="33" borderId="0" xfId="0" applyFont="1" applyFill="1" applyAlignment="1">
      <alignment horizontal="center"/>
    </xf>
    <xf numFmtId="0" fontId="124" fillId="0" borderId="0" xfId="0" applyFont="1" applyBorder="1" applyAlignment="1">
      <alignment horizontal="center"/>
    </xf>
    <xf numFmtId="0" fontId="109" fillId="0" borderId="0" xfId="0" applyFont="1" applyBorder="1" applyAlignment="1">
      <alignment horizontal="center"/>
    </xf>
    <xf numFmtId="0" fontId="110" fillId="33" borderId="42" xfId="0" applyFont="1" applyFill="1" applyBorder="1" applyAlignment="1">
      <alignment horizontal="center"/>
    </xf>
    <xf numFmtId="0" fontId="110" fillId="33" borderId="43" xfId="0" applyFont="1" applyFill="1" applyBorder="1" applyAlignment="1">
      <alignment horizontal="center"/>
    </xf>
    <xf numFmtId="0" fontId="0" fillId="33" borderId="0" xfId="0" applyFill="1" applyAlignment="1">
      <alignment horizontal="center"/>
    </xf>
    <xf numFmtId="0" fontId="0" fillId="33" borderId="0" xfId="0" applyFont="1" applyFill="1" applyAlignment="1">
      <alignment horizontal="center"/>
    </xf>
    <xf numFmtId="0" fontId="90" fillId="33" borderId="0" xfId="0" applyFont="1" applyFill="1" applyAlignment="1">
      <alignment horizontal="center"/>
    </xf>
    <xf numFmtId="0" fontId="92" fillId="33" borderId="39" xfId="0" applyFont="1" applyFill="1" applyBorder="1" applyAlignment="1">
      <alignment horizontal="center"/>
    </xf>
    <xf numFmtId="0" fontId="92" fillId="33" borderId="40" xfId="0" applyFont="1" applyFill="1" applyBorder="1" applyAlignment="1">
      <alignment horizontal="center"/>
    </xf>
    <xf numFmtId="0" fontId="92" fillId="33" borderId="41" xfId="0" applyFont="1" applyFill="1" applyBorder="1" applyAlignment="1">
      <alignment horizontal="center"/>
    </xf>
    <xf numFmtId="0" fontId="109" fillId="33" borderId="24" xfId="0" applyFont="1" applyFill="1" applyBorder="1" applyAlignment="1">
      <alignment horizontal="center"/>
    </xf>
    <xf numFmtId="0" fontId="109" fillId="33" borderId="0" xfId="0" applyFont="1" applyFill="1" applyBorder="1" applyAlignment="1">
      <alignment horizontal="center"/>
    </xf>
    <xf numFmtId="0" fontId="92" fillId="33" borderId="24" xfId="0" applyFont="1" applyFill="1" applyBorder="1" applyAlignment="1">
      <alignment horizontal="center"/>
    </xf>
    <xf numFmtId="0" fontId="92" fillId="33" borderId="25" xfId="0" applyFont="1" applyFill="1" applyBorder="1" applyAlignment="1">
      <alignment horizontal="center"/>
    </xf>
    <xf numFmtId="0" fontId="120" fillId="33" borderId="42" xfId="0" applyFont="1" applyFill="1" applyBorder="1" applyAlignment="1">
      <alignment horizontal="center"/>
    </xf>
    <xf numFmtId="0" fontId="120" fillId="33" borderId="38" xfId="0" applyFont="1" applyFill="1" applyBorder="1" applyAlignment="1">
      <alignment horizontal="center"/>
    </xf>
    <xf numFmtId="0" fontId="90" fillId="33" borderId="24" xfId="0" applyFont="1" applyFill="1" applyBorder="1" applyAlignment="1">
      <alignment horizontal="center"/>
    </xf>
    <xf numFmtId="0" fontId="90" fillId="33" borderId="0" xfId="0" applyFont="1" applyFill="1" applyBorder="1" applyAlignment="1">
      <alignment horizontal="center"/>
    </xf>
    <xf numFmtId="0" fontId="90" fillId="33" borderId="25" xfId="0" applyFont="1" applyFill="1" applyBorder="1" applyAlignment="1">
      <alignment horizontal="center"/>
    </xf>
    <xf numFmtId="0" fontId="7" fillId="33" borderId="0"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90" fillId="33" borderId="40" xfId="0" applyFont="1" applyFill="1" applyBorder="1" applyAlignment="1">
      <alignment/>
    </xf>
    <xf numFmtId="0" fontId="90" fillId="33" borderId="41" xfId="0" applyFont="1" applyFill="1" applyBorder="1" applyAlignment="1">
      <alignment/>
    </xf>
    <xf numFmtId="0" fontId="2" fillId="33" borderId="24" xfId="0" applyFont="1" applyFill="1" applyBorder="1" applyAlignment="1">
      <alignment horizontal="center" vertical="center" wrapText="1"/>
    </xf>
    <xf numFmtId="0" fontId="90" fillId="33" borderId="0" xfId="0" applyFont="1" applyFill="1" applyBorder="1" applyAlignment="1">
      <alignment/>
    </xf>
    <xf numFmtId="0" fontId="90" fillId="33" borderId="25" xfId="0" applyFont="1" applyFill="1" applyBorder="1" applyAlignment="1">
      <alignment/>
    </xf>
    <xf numFmtId="0" fontId="2" fillId="33" borderId="25" xfId="0" applyFont="1" applyFill="1" applyBorder="1" applyAlignment="1">
      <alignment horizontal="center" vertical="center" wrapText="1"/>
    </xf>
    <xf numFmtId="0" fontId="90" fillId="33" borderId="44"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90" fillId="33" borderId="0" xfId="0" applyFont="1" applyFill="1" applyBorder="1" applyAlignment="1">
      <alignment horizontal="left" vertical="center"/>
    </xf>
    <xf numFmtId="0" fontId="2" fillId="33" borderId="1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7" xfId="0" applyFont="1" applyFill="1" applyBorder="1" applyAlignment="1">
      <alignment horizontal="center" vertical="center"/>
    </xf>
    <xf numFmtId="0" fontId="2" fillId="33" borderId="36" xfId="0" applyFont="1" applyFill="1" applyBorder="1" applyAlignment="1">
      <alignment horizontal="center" vertical="center"/>
    </xf>
    <xf numFmtId="0" fontId="92" fillId="0" borderId="0" xfId="0" applyFont="1" applyAlignment="1">
      <alignment horizontal="center"/>
    </xf>
    <xf numFmtId="0" fontId="92" fillId="0" borderId="12" xfId="0" applyFont="1" applyBorder="1" applyAlignment="1">
      <alignment horizontal="center" vertical="center"/>
    </xf>
    <xf numFmtId="0" fontId="92" fillId="0" borderId="10" xfId="0" applyFont="1" applyBorder="1" applyAlignment="1">
      <alignment horizontal="center" vertical="center"/>
    </xf>
    <xf numFmtId="0" fontId="90" fillId="0" borderId="12" xfId="0" applyFont="1" applyBorder="1" applyAlignment="1">
      <alignment horizontal="center"/>
    </xf>
    <xf numFmtId="0" fontId="2" fillId="0" borderId="0" xfId="0" applyFont="1" applyAlignment="1">
      <alignment horizontal="center"/>
    </xf>
    <xf numFmtId="0" fontId="88" fillId="0" borderId="0" xfId="0" applyFont="1" applyAlignment="1">
      <alignment horizontal="center"/>
    </xf>
    <xf numFmtId="0" fontId="90" fillId="0" borderId="14" xfId="0" applyFont="1" applyBorder="1" applyAlignment="1">
      <alignment horizont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5"/>
          <c:y val="-0.00825"/>
        </c:manualLayout>
      </c:layout>
      <c:spPr>
        <a:noFill/>
        <a:ln w="3175">
          <a:noFill/>
        </a:ln>
      </c:spPr>
    </c:title>
    <c:plotArea>
      <c:layout>
        <c:manualLayout>
          <c:xMode val="edge"/>
          <c:yMode val="edge"/>
          <c:x val="0.08225"/>
          <c:y val="0.1055"/>
          <c:w val="0.836"/>
          <c:h val="0.759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62073899"/>
        <c:axId val="2179418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61929893"/>
        <c:axId val="20498126"/>
      </c:lineChart>
      <c:catAx>
        <c:axId val="62073899"/>
        <c:scaling>
          <c:orientation val="minMax"/>
        </c:scaling>
        <c:axPos val="b"/>
        <c:delete val="0"/>
        <c:numFmt formatCode="General" sourceLinked="1"/>
        <c:majorTickMark val="none"/>
        <c:minorTickMark val="none"/>
        <c:tickLblPos val="nextTo"/>
        <c:spPr>
          <a:ln w="3175">
            <a:solidFill>
              <a:srgbClr val="808080"/>
            </a:solidFill>
          </a:ln>
        </c:spPr>
        <c:crossAx val="21794180"/>
        <c:crosses val="autoZero"/>
        <c:auto val="1"/>
        <c:lblOffset val="100"/>
        <c:tickLblSkip val="1"/>
        <c:noMultiLvlLbl val="0"/>
      </c:catAx>
      <c:valAx>
        <c:axId val="21794180"/>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7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2073899"/>
        <c:crossesAt val="1"/>
        <c:crossBetween val="between"/>
        <c:dispUnits/>
      </c:valAx>
      <c:catAx>
        <c:axId val="61929893"/>
        <c:scaling>
          <c:orientation val="minMax"/>
        </c:scaling>
        <c:axPos val="b"/>
        <c:delete val="1"/>
        <c:majorTickMark val="out"/>
        <c:minorTickMark val="none"/>
        <c:tickLblPos val="nextTo"/>
        <c:crossAx val="20498126"/>
        <c:crosses val="autoZero"/>
        <c:auto val="1"/>
        <c:lblOffset val="100"/>
        <c:tickLblSkip val="1"/>
        <c:noMultiLvlLbl val="0"/>
      </c:catAx>
      <c:valAx>
        <c:axId val="20498126"/>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9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192989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75"/>
          <c:y val="-0.012"/>
        </c:manualLayout>
      </c:layout>
      <c:spPr>
        <a:noFill/>
        <a:ln w="3175">
          <a:noFill/>
        </a:ln>
      </c:spPr>
    </c:title>
    <c:plotArea>
      <c:layout>
        <c:manualLayout>
          <c:xMode val="edge"/>
          <c:yMode val="edge"/>
          <c:x val="0.04925"/>
          <c:y val="0.10225"/>
          <c:w val="0.93225"/>
          <c:h val="0.710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619831"/>
        <c:axId val="41578480"/>
      </c:lineChart>
      <c:catAx>
        <c:axId val="4619831"/>
        <c:scaling>
          <c:orientation val="minMax"/>
        </c:scaling>
        <c:axPos val="b"/>
        <c:delete val="0"/>
        <c:numFmt formatCode="General" sourceLinked="1"/>
        <c:majorTickMark val="none"/>
        <c:minorTickMark val="none"/>
        <c:tickLblPos val="nextTo"/>
        <c:spPr>
          <a:ln w="3175">
            <a:solidFill>
              <a:srgbClr val="808080"/>
            </a:solidFill>
          </a:ln>
        </c:spPr>
        <c:crossAx val="41578480"/>
        <c:crosses val="autoZero"/>
        <c:auto val="1"/>
        <c:lblOffset val="100"/>
        <c:tickLblSkip val="1"/>
        <c:noMultiLvlLbl val="0"/>
      </c:catAx>
      <c:valAx>
        <c:axId val="41578480"/>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725"/>
              <c:y val="-0.008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61983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075"/>
          <c:y val="-0.0065"/>
        </c:manualLayout>
      </c:layout>
      <c:spPr>
        <a:noFill/>
        <a:ln w="3175">
          <a:noFill/>
        </a:ln>
      </c:spPr>
    </c:title>
    <c:plotArea>
      <c:layout>
        <c:manualLayout>
          <c:xMode val="edge"/>
          <c:yMode val="edge"/>
          <c:x val="0.07625"/>
          <c:y val="0.111"/>
          <c:w val="0.8485"/>
          <c:h val="0.739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38662001"/>
        <c:axId val="1241369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44614347"/>
        <c:axId val="65984804"/>
      </c:lineChart>
      <c:catAx>
        <c:axId val="38662001"/>
        <c:scaling>
          <c:orientation val="minMax"/>
        </c:scaling>
        <c:axPos val="b"/>
        <c:delete val="0"/>
        <c:numFmt formatCode="General" sourceLinked="1"/>
        <c:majorTickMark val="none"/>
        <c:minorTickMark val="none"/>
        <c:tickLblPos val="nextTo"/>
        <c:spPr>
          <a:ln w="3175">
            <a:solidFill>
              <a:srgbClr val="808080"/>
            </a:solidFill>
          </a:ln>
        </c:spPr>
        <c:crossAx val="12413690"/>
        <c:crosses val="autoZero"/>
        <c:auto val="1"/>
        <c:lblOffset val="100"/>
        <c:tickLblSkip val="1"/>
        <c:noMultiLvlLbl val="0"/>
      </c:catAx>
      <c:valAx>
        <c:axId val="12413690"/>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8662001"/>
        <c:crossesAt val="1"/>
        <c:crossBetween val="between"/>
        <c:dispUnits/>
      </c:valAx>
      <c:catAx>
        <c:axId val="44614347"/>
        <c:scaling>
          <c:orientation val="minMax"/>
        </c:scaling>
        <c:axPos val="b"/>
        <c:delete val="1"/>
        <c:majorTickMark val="out"/>
        <c:minorTickMark val="none"/>
        <c:tickLblPos val="nextTo"/>
        <c:crossAx val="65984804"/>
        <c:crosses val="autoZero"/>
        <c:auto val="1"/>
        <c:lblOffset val="100"/>
        <c:tickLblSkip val="1"/>
        <c:noMultiLvlLbl val="0"/>
      </c:catAx>
      <c:valAx>
        <c:axId val="65984804"/>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8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4614347"/>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3"/>
          <c:y val="-0.01125"/>
        </c:manualLayout>
      </c:layout>
      <c:spPr>
        <a:noFill/>
        <a:ln w="3175">
          <a:noFill/>
        </a:ln>
      </c:spPr>
    </c:title>
    <c:plotArea>
      <c:layout>
        <c:manualLayout>
          <c:xMode val="edge"/>
          <c:yMode val="edge"/>
          <c:x val="0.04475"/>
          <c:y val="0.10475"/>
          <c:w val="0.93425"/>
          <c:h val="0.703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6992325"/>
        <c:axId val="43168878"/>
      </c:lineChart>
      <c:catAx>
        <c:axId val="56992325"/>
        <c:scaling>
          <c:orientation val="minMax"/>
        </c:scaling>
        <c:axPos val="b"/>
        <c:delete val="0"/>
        <c:numFmt formatCode="General" sourceLinked="1"/>
        <c:majorTickMark val="none"/>
        <c:minorTickMark val="none"/>
        <c:tickLblPos val="nextTo"/>
        <c:spPr>
          <a:ln w="3175">
            <a:solidFill>
              <a:srgbClr val="808080"/>
            </a:solidFill>
          </a:ln>
        </c:spPr>
        <c:crossAx val="43168878"/>
        <c:crosses val="autoZero"/>
        <c:auto val="1"/>
        <c:lblOffset val="100"/>
        <c:tickLblSkip val="1"/>
        <c:noMultiLvlLbl val="0"/>
      </c:catAx>
      <c:valAx>
        <c:axId val="43168878"/>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925"/>
              <c:y val="-0.003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699232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7525"/>
          <c:y val="0.0265"/>
        </c:manualLayout>
      </c:layout>
      <c:spPr>
        <a:noFill/>
        <a:ln w="3175">
          <a:noFill/>
        </a:ln>
      </c:spPr>
    </c:title>
    <c:plotArea>
      <c:layout>
        <c:manualLayout>
          <c:xMode val="edge"/>
          <c:yMode val="edge"/>
          <c:x val="0.062"/>
          <c:y val="0.11625"/>
          <c:w val="0.924"/>
          <c:h val="0.792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0265407"/>
        <c:axId val="49735480"/>
      </c:lineChart>
      <c:catAx>
        <c:axId val="50265407"/>
        <c:scaling>
          <c:orientation val="minMax"/>
        </c:scaling>
        <c:axPos val="b"/>
        <c:delete val="0"/>
        <c:numFmt formatCode="General" sourceLinked="1"/>
        <c:majorTickMark val="none"/>
        <c:minorTickMark val="none"/>
        <c:tickLblPos val="nextTo"/>
        <c:spPr>
          <a:ln w="3175">
            <a:solidFill>
              <a:srgbClr val="808080"/>
            </a:solidFill>
          </a:ln>
        </c:spPr>
        <c:crossAx val="49735480"/>
        <c:crosses val="autoZero"/>
        <c:auto val="1"/>
        <c:lblOffset val="100"/>
        <c:tickLblSkip val="1"/>
        <c:noMultiLvlLbl val="0"/>
      </c:catAx>
      <c:valAx>
        <c:axId val="49735480"/>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95"/>
              <c:y val="0.025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026540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54"/>
          <c:y val="-0.01025"/>
        </c:manualLayout>
      </c:layout>
      <c:spPr>
        <a:noFill/>
        <a:ln w="3175">
          <a:noFill/>
        </a:ln>
      </c:spPr>
    </c:title>
    <c:plotArea>
      <c:layout>
        <c:manualLayout>
          <c:xMode val="edge"/>
          <c:yMode val="edge"/>
          <c:x val="0.0655"/>
          <c:y val="0.10525"/>
          <c:w val="0.85775"/>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44966137"/>
        <c:axId val="204205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18378451"/>
        <c:axId val="31188332"/>
      </c:lineChart>
      <c:catAx>
        <c:axId val="44966137"/>
        <c:scaling>
          <c:orientation val="minMax"/>
        </c:scaling>
        <c:axPos val="b"/>
        <c:delete val="0"/>
        <c:numFmt formatCode="General" sourceLinked="1"/>
        <c:majorTickMark val="none"/>
        <c:minorTickMark val="none"/>
        <c:tickLblPos val="nextTo"/>
        <c:spPr>
          <a:ln w="3175">
            <a:solidFill>
              <a:srgbClr val="808080"/>
            </a:solidFill>
          </a:ln>
        </c:spPr>
        <c:crossAx val="2042050"/>
        <c:crosses val="autoZero"/>
        <c:auto val="1"/>
        <c:lblOffset val="100"/>
        <c:tickLblSkip val="1"/>
        <c:noMultiLvlLbl val="0"/>
      </c:catAx>
      <c:valAx>
        <c:axId val="2042050"/>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625"/>
              <c:y val="0.004"/>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4966137"/>
        <c:crossesAt val="1"/>
        <c:crossBetween val="between"/>
        <c:dispUnits/>
      </c:valAx>
      <c:catAx>
        <c:axId val="18378451"/>
        <c:scaling>
          <c:orientation val="minMax"/>
        </c:scaling>
        <c:axPos val="b"/>
        <c:delete val="1"/>
        <c:majorTickMark val="out"/>
        <c:minorTickMark val="none"/>
        <c:tickLblPos val="nextTo"/>
        <c:crossAx val="31188332"/>
        <c:crosses val="autoZero"/>
        <c:auto val="1"/>
        <c:lblOffset val="100"/>
        <c:tickLblSkip val="1"/>
        <c:noMultiLvlLbl val="0"/>
      </c:catAx>
      <c:valAx>
        <c:axId val="31188332"/>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8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837845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325"/>
          <c:y val="-0.01275"/>
        </c:manualLayout>
      </c:layout>
      <c:spPr>
        <a:noFill/>
        <a:ln w="3175">
          <a:noFill/>
        </a:ln>
      </c:spPr>
    </c:title>
    <c:plotArea>
      <c:layout>
        <c:manualLayout>
          <c:xMode val="edge"/>
          <c:yMode val="edge"/>
          <c:x val="0.0515"/>
          <c:y val="0.108"/>
          <c:w val="0.928"/>
          <c:h val="0.6932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2259533"/>
        <c:axId val="43226934"/>
      </c:lineChart>
      <c:catAx>
        <c:axId val="12259533"/>
        <c:scaling>
          <c:orientation val="minMax"/>
        </c:scaling>
        <c:axPos val="b"/>
        <c:delete val="0"/>
        <c:numFmt formatCode="General" sourceLinked="1"/>
        <c:majorTickMark val="none"/>
        <c:minorTickMark val="none"/>
        <c:tickLblPos val="nextTo"/>
        <c:spPr>
          <a:ln w="3175">
            <a:solidFill>
              <a:srgbClr val="808080"/>
            </a:solidFill>
          </a:ln>
        </c:spPr>
        <c:crossAx val="43226934"/>
        <c:crosses val="autoZero"/>
        <c:auto val="1"/>
        <c:lblOffset val="100"/>
        <c:tickLblSkip val="1"/>
        <c:noMultiLvlLbl val="0"/>
      </c:catAx>
      <c:valAx>
        <c:axId val="43226934"/>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225953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41"/>
          <c:y val="-0.011"/>
        </c:manualLayout>
      </c:layout>
      <c:spPr>
        <a:noFill/>
        <a:ln w="3175">
          <a:noFill/>
        </a:ln>
      </c:spPr>
    </c:title>
    <c:plotArea>
      <c:layout>
        <c:manualLayout>
          <c:xMode val="edge"/>
          <c:yMode val="edge"/>
          <c:x val="0.07325"/>
          <c:y val="0.1055"/>
          <c:w val="0.85625"/>
          <c:h val="0.763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53498087"/>
        <c:axId val="11720736"/>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38377761"/>
        <c:axId val="9855530"/>
      </c:lineChart>
      <c:catAx>
        <c:axId val="53498087"/>
        <c:scaling>
          <c:orientation val="minMax"/>
        </c:scaling>
        <c:axPos val="b"/>
        <c:delete val="0"/>
        <c:numFmt formatCode="General" sourceLinked="1"/>
        <c:majorTickMark val="none"/>
        <c:minorTickMark val="none"/>
        <c:tickLblPos val="nextTo"/>
        <c:spPr>
          <a:ln w="3175">
            <a:solidFill>
              <a:srgbClr val="808080"/>
            </a:solidFill>
          </a:ln>
        </c:spPr>
        <c:crossAx val="11720736"/>
        <c:crosses val="autoZero"/>
        <c:auto val="1"/>
        <c:lblOffset val="100"/>
        <c:tickLblSkip val="1"/>
        <c:noMultiLvlLbl val="0"/>
      </c:catAx>
      <c:valAx>
        <c:axId val="11720736"/>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2075"/>
              <c:y val="-0.005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3498087"/>
        <c:crossesAt val="1"/>
        <c:crossBetween val="between"/>
        <c:dispUnits/>
      </c:valAx>
      <c:catAx>
        <c:axId val="38377761"/>
        <c:scaling>
          <c:orientation val="minMax"/>
        </c:scaling>
        <c:axPos val="b"/>
        <c:delete val="1"/>
        <c:majorTickMark val="out"/>
        <c:minorTickMark val="none"/>
        <c:tickLblPos val="nextTo"/>
        <c:crossAx val="9855530"/>
        <c:crosses val="autoZero"/>
        <c:auto val="1"/>
        <c:lblOffset val="100"/>
        <c:tickLblSkip val="1"/>
        <c:noMultiLvlLbl val="0"/>
      </c:catAx>
      <c:valAx>
        <c:axId val="9855530"/>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2675"/>
              <c:y val="-0.004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837776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5"/>
          <c:y val="-0.012"/>
        </c:manualLayout>
      </c:layout>
      <c:spPr>
        <a:noFill/>
        <a:ln w="3175">
          <a:noFill/>
        </a:ln>
      </c:spPr>
    </c:title>
    <c:plotArea>
      <c:layout>
        <c:manualLayout>
          <c:xMode val="edge"/>
          <c:yMode val="edge"/>
          <c:x val="0.0445"/>
          <c:y val="0.10225"/>
          <c:w val="0.93425"/>
          <c:h val="0.710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590907"/>
        <c:axId val="60100436"/>
      </c:lineChart>
      <c:catAx>
        <c:axId val="21590907"/>
        <c:scaling>
          <c:orientation val="minMax"/>
        </c:scaling>
        <c:axPos val="b"/>
        <c:delete val="0"/>
        <c:numFmt formatCode="General" sourceLinked="1"/>
        <c:majorTickMark val="none"/>
        <c:minorTickMark val="none"/>
        <c:tickLblPos val="nextTo"/>
        <c:spPr>
          <a:ln w="3175">
            <a:solidFill>
              <a:srgbClr val="808080"/>
            </a:solidFill>
          </a:ln>
        </c:spPr>
        <c:crossAx val="60100436"/>
        <c:crosses val="autoZero"/>
        <c:auto val="1"/>
        <c:lblOffset val="100"/>
        <c:tickLblSkip val="1"/>
        <c:noMultiLvlLbl val="0"/>
      </c:catAx>
      <c:valAx>
        <c:axId val="60100436"/>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20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159090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35"/>
          <c:y val="-0.01125"/>
        </c:manualLayout>
      </c:layout>
      <c:spPr>
        <a:noFill/>
        <a:ln w="3175">
          <a:noFill/>
        </a:ln>
      </c:spPr>
    </c:title>
    <c:plotArea>
      <c:layout>
        <c:manualLayout>
          <c:xMode val="edge"/>
          <c:yMode val="edge"/>
          <c:x val="0.052"/>
          <c:y val="0.0985"/>
          <c:w val="0.87375"/>
          <c:h val="0.782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4033013"/>
        <c:axId val="36297118"/>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58238607"/>
        <c:axId val="54385416"/>
      </c:lineChart>
      <c:catAx>
        <c:axId val="4033013"/>
        <c:scaling>
          <c:orientation val="minMax"/>
        </c:scaling>
        <c:axPos val="b"/>
        <c:delete val="0"/>
        <c:numFmt formatCode="General" sourceLinked="1"/>
        <c:majorTickMark val="none"/>
        <c:minorTickMark val="none"/>
        <c:tickLblPos val="nextTo"/>
        <c:spPr>
          <a:ln w="3175">
            <a:solidFill>
              <a:srgbClr val="808080"/>
            </a:solidFill>
          </a:ln>
        </c:spPr>
        <c:crossAx val="36297118"/>
        <c:crosses val="autoZero"/>
        <c:auto val="1"/>
        <c:lblOffset val="100"/>
        <c:tickLblSkip val="1"/>
        <c:noMultiLvlLbl val="0"/>
      </c:catAx>
      <c:valAx>
        <c:axId val="36297118"/>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2125"/>
              <c:y val="-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033013"/>
        <c:crossesAt val="1"/>
        <c:crossBetween val="between"/>
        <c:dispUnits/>
      </c:valAx>
      <c:catAx>
        <c:axId val="58238607"/>
        <c:scaling>
          <c:orientation val="minMax"/>
        </c:scaling>
        <c:axPos val="b"/>
        <c:delete val="1"/>
        <c:majorTickMark val="out"/>
        <c:minorTickMark val="none"/>
        <c:tickLblPos val="nextTo"/>
        <c:crossAx val="54385416"/>
        <c:crosses val="autoZero"/>
        <c:auto val="1"/>
        <c:lblOffset val="100"/>
        <c:tickLblSkip val="1"/>
        <c:noMultiLvlLbl val="0"/>
      </c:catAx>
      <c:valAx>
        <c:axId val="54385416"/>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375"/>
              <c:y val="-0.009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8238607"/>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35"/>
          <c:y val="-0.01175"/>
        </c:manualLayout>
      </c:layout>
      <c:spPr>
        <a:noFill/>
        <a:ln w="3175">
          <a:noFill/>
        </a:ln>
      </c:spPr>
    </c:title>
    <c:plotArea>
      <c:layout>
        <c:manualLayout>
          <c:xMode val="edge"/>
          <c:yMode val="edge"/>
          <c:x val="0.0565"/>
          <c:y val="0.09975"/>
          <c:w val="0.92375"/>
          <c:h val="0.7102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9706697"/>
        <c:axId val="43142546"/>
      </c:lineChart>
      <c:catAx>
        <c:axId val="19706697"/>
        <c:scaling>
          <c:orientation val="minMax"/>
        </c:scaling>
        <c:axPos val="b"/>
        <c:delete val="0"/>
        <c:numFmt formatCode="General" sourceLinked="1"/>
        <c:majorTickMark val="none"/>
        <c:minorTickMark val="none"/>
        <c:tickLblPos val="nextTo"/>
        <c:spPr>
          <a:ln w="3175">
            <a:solidFill>
              <a:srgbClr val="808080"/>
            </a:solidFill>
          </a:ln>
        </c:spPr>
        <c:crossAx val="43142546"/>
        <c:crosses val="autoZero"/>
        <c:auto val="1"/>
        <c:lblOffset val="100"/>
        <c:tickLblSkip val="1"/>
        <c:noMultiLvlLbl val="0"/>
      </c:catAx>
      <c:valAx>
        <c:axId val="43142546"/>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9"/>
              <c:y val="-0.003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970669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035"/>
          <c:y val="-0.0035"/>
        </c:manualLayout>
      </c:layout>
      <c:spPr>
        <a:noFill/>
        <a:ln w="3175">
          <a:noFill/>
        </a:ln>
      </c:spPr>
    </c:title>
    <c:plotArea>
      <c:layout>
        <c:manualLayout>
          <c:xMode val="edge"/>
          <c:yMode val="edge"/>
          <c:x val="0.064"/>
          <c:y val="0.1055"/>
          <c:w val="0.864"/>
          <c:h val="0.759"/>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52738595"/>
        <c:axId val="4885308"/>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43967773"/>
        <c:axId val="60165638"/>
      </c:lineChart>
      <c:catAx>
        <c:axId val="52738595"/>
        <c:scaling>
          <c:orientation val="minMax"/>
        </c:scaling>
        <c:axPos val="b"/>
        <c:delete val="0"/>
        <c:numFmt formatCode="General" sourceLinked="1"/>
        <c:majorTickMark val="none"/>
        <c:minorTickMark val="none"/>
        <c:tickLblPos val="nextTo"/>
        <c:spPr>
          <a:ln w="3175">
            <a:solidFill>
              <a:srgbClr val="808080"/>
            </a:solidFill>
          </a:ln>
        </c:spPr>
        <c:crossAx val="4885308"/>
        <c:crosses val="autoZero"/>
        <c:auto val="1"/>
        <c:lblOffset val="100"/>
        <c:tickLblSkip val="1"/>
        <c:noMultiLvlLbl val="0"/>
      </c:catAx>
      <c:valAx>
        <c:axId val="4885308"/>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925"/>
              <c:y val="-0.01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2738595"/>
        <c:crossesAt val="1"/>
        <c:crossBetween val="between"/>
        <c:dispUnits/>
      </c:valAx>
      <c:catAx>
        <c:axId val="43967773"/>
        <c:scaling>
          <c:orientation val="minMax"/>
        </c:scaling>
        <c:axPos val="b"/>
        <c:delete val="1"/>
        <c:majorTickMark val="out"/>
        <c:minorTickMark val="none"/>
        <c:tickLblPos val="nextTo"/>
        <c:crossAx val="60165638"/>
        <c:crosses val="autoZero"/>
        <c:auto val="1"/>
        <c:lblOffset val="100"/>
        <c:tickLblSkip val="1"/>
        <c:noMultiLvlLbl val="0"/>
      </c:catAx>
      <c:valAx>
        <c:axId val="60165638"/>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225"/>
              <c:y val="-0.013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396777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0.903</cdr:y>
    </cdr:from>
    <cdr:to>
      <cdr:x>0.309</cdr:x>
      <cdr:y>0.989</cdr:y>
    </cdr:to>
    <cdr:sp>
      <cdr:nvSpPr>
        <cdr:cNvPr id="1" name="1 CuadroTexto"/>
        <cdr:cNvSpPr txBox="1">
          <a:spLocks noChangeArrowheads="1"/>
        </cdr:cNvSpPr>
      </cdr:nvSpPr>
      <cdr:spPr>
        <a:xfrm>
          <a:off x="66675" y="2667000"/>
          <a:ext cx="17907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16</xdr:row>
      <xdr:rowOff>38100</xdr:rowOff>
    </xdr:from>
    <xdr:ext cx="257175" cy="1857375"/>
    <xdr:sp>
      <xdr:nvSpPr>
        <xdr:cNvPr id="1" name="2 CuadroTexto"/>
        <xdr:cNvSpPr txBox="1">
          <a:spLocks noChangeArrowheads="1"/>
        </xdr:cNvSpPr>
      </xdr:nvSpPr>
      <xdr:spPr>
        <a:xfrm>
          <a:off x="266700" y="3086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11</xdr:col>
      <xdr:colOff>180975</xdr:colOff>
      <xdr:row>15</xdr:row>
      <xdr:rowOff>76200</xdr:rowOff>
    </xdr:from>
    <xdr:to>
      <xdr:col>11</xdr:col>
      <xdr:colOff>447675</xdr:colOff>
      <xdr:row>28</xdr:row>
      <xdr:rowOff>76200</xdr:rowOff>
    </xdr:to>
    <xdr:sp>
      <xdr:nvSpPr>
        <xdr:cNvPr id="2" name="3 CuadroTexto"/>
        <xdr:cNvSpPr txBox="1">
          <a:spLocks noChangeArrowheads="1"/>
        </xdr:cNvSpPr>
      </xdr:nvSpPr>
      <xdr:spPr>
        <a:xfrm>
          <a:off x="5962650" y="2933700"/>
          <a:ext cx="2667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1</xdr:col>
      <xdr:colOff>28575</xdr:colOff>
      <xdr:row>57</xdr:row>
      <xdr:rowOff>114300</xdr:rowOff>
    </xdr:from>
    <xdr:to>
      <xdr:col>14</xdr:col>
      <xdr:colOff>9525</xdr:colOff>
      <xdr:row>84</xdr:row>
      <xdr:rowOff>9525</xdr:rowOff>
    </xdr:to>
    <xdr:sp>
      <xdr:nvSpPr>
        <xdr:cNvPr id="3" name="6 CuadroTexto"/>
        <xdr:cNvSpPr txBox="1">
          <a:spLocks noChangeArrowheads="1"/>
        </xdr:cNvSpPr>
      </xdr:nvSpPr>
      <xdr:spPr>
        <a:xfrm>
          <a:off x="123825" y="10972800"/>
          <a:ext cx="7067550" cy="503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 de arándanos tuvo un crecimiento  importante </a:t>
          </a:r>
          <a:r>
            <a:rPr lang="en-US" cap="none" sz="1100" b="0" i="0" u="none" baseline="0">
              <a:solidFill>
                <a:srgbClr val="000000"/>
              </a:solidFill>
              <a:latin typeface="Calibri"/>
              <a:ea typeface="Calibri"/>
              <a:cs typeface="Calibri"/>
            </a:rPr>
            <a:t>entre  los años 2000 y 2010</a:t>
          </a:r>
          <a:r>
            <a:rPr lang="en-US" cap="none" sz="1100" b="0" i="0" u="none" baseline="0">
              <a:solidFill>
                <a:srgbClr val="000000"/>
              </a:solidFill>
              <a:latin typeface="Calibri"/>
              <a:ea typeface="Calibri"/>
              <a:cs typeface="Calibri"/>
            </a:rPr>
            <a:t>, aumentando casi 10 veces .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2002 se inició la exportación de arándanos congelados como una  alternativa  para los productores , la cual, en particular en las últimas temporadas, ha sido altamente rentable,  alcanzando  cerca de 10.000 toneladas y generando  un valor exportado de US$  22 millones en el año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2011 la superficie de arándanos habría</a:t>
          </a:r>
          <a:r>
            <a:rPr lang="en-US" cap="none" sz="1100" b="0" i="0" u="none" baseline="0">
              <a:solidFill>
                <a:srgbClr val="000000"/>
              </a:solidFill>
              <a:latin typeface="Calibri"/>
              <a:ea typeface="Calibri"/>
              <a:cs typeface="Calibri"/>
            </a:rPr>
            <a:t> sobrepasado las 8.000 hectáreas, de acuerdo a los catastros e intercatastros frutícolas de Ciren. Igualmente,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producción registró un importante aumento, como resultado de las buenas condiciones meteorológicas experimentadas en los períodos de precosecha y cosecha , así como de la entrada en plena producción de huertos plantados en años recientes.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1</xdr:col>
      <xdr:colOff>133350</xdr:colOff>
      <xdr:row>12</xdr:row>
      <xdr:rowOff>38100</xdr:rowOff>
    </xdr:from>
    <xdr:to>
      <xdr:col>11</xdr:col>
      <xdr:colOff>438150</xdr:colOff>
      <xdr:row>31</xdr:row>
      <xdr:rowOff>9525</xdr:rowOff>
    </xdr:to>
    <xdr:graphicFrame>
      <xdr:nvGraphicFramePr>
        <xdr:cNvPr id="4" name="8 Gráfico"/>
        <xdr:cNvGraphicFramePr/>
      </xdr:nvGraphicFramePr>
      <xdr:xfrm>
        <a:off x="228600" y="2324100"/>
        <a:ext cx="5991225" cy="359092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41</xdr:row>
      <xdr:rowOff>0</xdr:rowOff>
    </xdr:from>
    <xdr:to>
      <xdr:col>12</xdr:col>
      <xdr:colOff>190500</xdr:colOff>
      <xdr:row>56</xdr:row>
      <xdr:rowOff>104775</xdr:rowOff>
    </xdr:to>
    <xdr:graphicFrame>
      <xdr:nvGraphicFramePr>
        <xdr:cNvPr id="5" name="9 Gráfico"/>
        <xdr:cNvGraphicFramePr/>
      </xdr:nvGraphicFramePr>
      <xdr:xfrm>
        <a:off x="390525" y="7810500"/>
        <a:ext cx="6029325" cy="29622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0.92175</cdr:y>
    </cdr:from>
    <cdr:to>
      <cdr:x>0.19025</cdr:x>
      <cdr:y>0.98925</cdr:y>
    </cdr:to>
    <cdr:sp>
      <cdr:nvSpPr>
        <cdr:cNvPr id="1" name="1 CuadroTexto"/>
        <cdr:cNvSpPr txBox="1">
          <a:spLocks noChangeArrowheads="1"/>
        </cdr:cNvSpPr>
      </cdr:nvSpPr>
      <cdr:spPr>
        <a:xfrm>
          <a:off x="19050" y="3476625"/>
          <a:ext cx="1038225"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0.89975</cdr:y>
    </cdr:from>
    <cdr:to>
      <cdr:x>0.3065</cdr:x>
      <cdr:y>0.985</cdr:y>
    </cdr:to>
    <cdr:sp>
      <cdr:nvSpPr>
        <cdr:cNvPr id="1" name="1 CuadroTexto"/>
        <cdr:cNvSpPr txBox="1">
          <a:spLocks noChangeArrowheads="1"/>
        </cdr:cNvSpPr>
      </cdr:nvSpPr>
      <cdr:spPr>
        <a:xfrm>
          <a:off x="57150" y="3438525"/>
          <a:ext cx="1714500"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16</xdr:row>
      <xdr:rowOff>0</xdr:rowOff>
    </xdr:from>
    <xdr:ext cx="257175" cy="1857375"/>
    <xdr:sp>
      <xdr:nvSpPr>
        <xdr:cNvPr id="1" name="2 CuadroTexto"/>
        <xdr:cNvSpPr txBox="1">
          <a:spLocks noChangeArrowheads="1"/>
        </xdr:cNvSpPr>
      </xdr:nvSpPr>
      <xdr:spPr>
        <a:xfrm>
          <a:off x="400050" y="30480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247650</xdr:colOff>
      <xdr:row>15</xdr:row>
      <xdr:rowOff>57150</xdr:rowOff>
    </xdr:from>
    <xdr:to>
      <xdr:col>10</xdr:col>
      <xdr:colOff>504825</xdr:colOff>
      <xdr:row>28</xdr:row>
      <xdr:rowOff>28575</xdr:rowOff>
    </xdr:to>
    <xdr:sp>
      <xdr:nvSpPr>
        <xdr:cNvPr id="2" name="3 CuadroTexto"/>
        <xdr:cNvSpPr txBox="1">
          <a:spLocks noChangeArrowheads="1"/>
        </xdr:cNvSpPr>
      </xdr:nvSpPr>
      <xdr:spPr>
        <a:xfrm>
          <a:off x="5476875" y="29146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0</xdr:colOff>
      <xdr:row>70</xdr:row>
      <xdr:rowOff>28575</xdr:rowOff>
    </xdr:from>
    <xdr:to>
      <xdr:col>12</xdr:col>
      <xdr:colOff>447675</xdr:colOff>
      <xdr:row>93</xdr:row>
      <xdr:rowOff>47625</xdr:rowOff>
    </xdr:to>
    <xdr:sp>
      <xdr:nvSpPr>
        <xdr:cNvPr id="3" name="5 CuadroTexto"/>
        <xdr:cNvSpPr txBox="1">
          <a:spLocks noChangeArrowheads="1"/>
        </xdr:cNvSpPr>
      </xdr:nvSpPr>
      <xdr:spPr>
        <a:xfrm>
          <a:off x="0" y="13363575"/>
          <a:ext cx="6705600" cy="440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 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mayor exportador  mundial de cerezas , conjuntamente con Turquía, y está en una posición privilegiada  y de liderazgo absoluto como abastecedor  de cerezas fuera de temporada en los mercados internacionales.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0</xdr:col>
      <xdr:colOff>533400</xdr:colOff>
      <xdr:row>11</xdr:row>
      <xdr:rowOff>133350</xdr:rowOff>
    </xdr:from>
    <xdr:to>
      <xdr:col>11</xdr:col>
      <xdr:colOff>352425</xdr:colOff>
      <xdr:row>31</xdr:row>
      <xdr:rowOff>104775</xdr:rowOff>
    </xdr:to>
    <xdr:graphicFrame>
      <xdr:nvGraphicFramePr>
        <xdr:cNvPr id="4" name="7 Gráfico"/>
        <xdr:cNvGraphicFramePr/>
      </xdr:nvGraphicFramePr>
      <xdr:xfrm>
        <a:off x="533400" y="2228850"/>
        <a:ext cx="5562600" cy="37814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49</xdr:row>
      <xdr:rowOff>66675</xdr:rowOff>
    </xdr:from>
    <xdr:to>
      <xdr:col>11</xdr:col>
      <xdr:colOff>219075</xdr:colOff>
      <xdr:row>69</xdr:row>
      <xdr:rowOff>85725</xdr:rowOff>
    </xdr:to>
    <xdr:graphicFrame>
      <xdr:nvGraphicFramePr>
        <xdr:cNvPr id="5" name="9 Gráfico"/>
        <xdr:cNvGraphicFramePr/>
      </xdr:nvGraphicFramePr>
      <xdr:xfrm>
        <a:off x="161925" y="9401175"/>
        <a:ext cx="5800725" cy="3829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0.9225</cdr:y>
    </cdr:from>
    <cdr:to>
      <cdr:x>0.19575</cdr:x>
      <cdr:y>0.99</cdr:y>
    </cdr:to>
    <cdr:sp>
      <cdr:nvSpPr>
        <cdr:cNvPr id="1" name="1 CuadroTexto"/>
        <cdr:cNvSpPr txBox="1">
          <a:spLocks noChangeArrowheads="1"/>
        </cdr:cNvSpPr>
      </cdr:nvSpPr>
      <cdr:spPr>
        <a:xfrm>
          <a:off x="28575" y="3276600"/>
          <a:ext cx="1171575"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0.86275</cdr:y>
    </cdr:from>
    <cdr:to>
      <cdr:x>0.1045</cdr:x>
      <cdr:y>0.91875</cdr:y>
    </cdr:to>
    <cdr:sp>
      <cdr:nvSpPr>
        <cdr:cNvPr id="1" name="1 CuadroTexto"/>
        <cdr:cNvSpPr txBox="1">
          <a:spLocks noChangeArrowheads="1"/>
        </cdr:cNvSpPr>
      </cdr:nvSpPr>
      <cdr:spPr>
        <a:xfrm>
          <a:off x="57150" y="2819400"/>
          <a:ext cx="5810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15</xdr:row>
      <xdr:rowOff>57150</xdr:rowOff>
    </xdr:from>
    <xdr:ext cx="257175" cy="1857375"/>
    <xdr:sp>
      <xdr:nvSpPr>
        <xdr:cNvPr id="1" name="2 CuadroTexto"/>
        <xdr:cNvSpPr txBox="1">
          <a:spLocks noChangeArrowheads="1"/>
        </xdr:cNvSpPr>
      </xdr:nvSpPr>
      <xdr:spPr>
        <a:xfrm>
          <a:off x="400050" y="291465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209550</xdr:colOff>
      <xdr:row>15</xdr:row>
      <xdr:rowOff>28575</xdr:rowOff>
    </xdr:from>
    <xdr:to>
      <xdr:col>11</xdr:col>
      <xdr:colOff>19050</xdr:colOff>
      <xdr:row>28</xdr:row>
      <xdr:rowOff>28575</xdr:rowOff>
    </xdr:to>
    <xdr:sp>
      <xdr:nvSpPr>
        <xdr:cNvPr id="2" name="3 CuadroTexto"/>
        <xdr:cNvSpPr txBox="1">
          <a:spLocks noChangeArrowheads="1"/>
        </xdr:cNvSpPr>
      </xdr:nvSpPr>
      <xdr:spPr>
        <a:xfrm>
          <a:off x="6505575" y="2886075"/>
          <a:ext cx="4191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47625</xdr:colOff>
      <xdr:row>57</xdr:row>
      <xdr:rowOff>104775</xdr:rowOff>
    </xdr:from>
    <xdr:to>
      <xdr:col>12</xdr:col>
      <xdr:colOff>542925</xdr:colOff>
      <xdr:row>73</xdr:row>
      <xdr:rowOff>114300</xdr:rowOff>
    </xdr:to>
    <xdr:sp>
      <xdr:nvSpPr>
        <xdr:cNvPr id="3" name="5 CuadroTexto"/>
        <xdr:cNvSpPr txBox="1">
          <a:spLocks noChangeArrowheads="1"/>
        </xdr:cNvSpPr>
      </xdr:nvSpPr>
      <xdr:spPr>
        <a:xfrm>
          <a:off x="47625" y="10963275"/>
          <a:ext cx="8010525" cy="3057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a:t>
          </a:r>
          <a:r>
            <a:rPr lang="en-US" cap="none" sz="1100" b="0" i="0" u="none" baseline="0">
              <a:solidFill>
                <a:srgbClr val="000000"/>
              </a:solidFill>
              <a:latin typeface="Calibri"/>
              <a:ea typeface="Calibri"/>
              <a:cs typeface="Calibri"/>
            </a:rPr>
            <a:t> plantada de manzanas se mantuvo estable durante la década 2000-2010. Sin embargo ,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manzanas exportadas se triplicó durante  la década , aumentando desde US$ 202 millones en el año 2000 a US$ 624 millones en 2010, con una tasa de crecimiento anual de 12%, lo que refleja ,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mayor exportador mundial de manzanas  frescas.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el año 2011 la producción  y exportaciones de manzanas sufrieron una leve baja , luego del  récord registrado en ambas variables  en el año 2010. Por su parte, la superficie plantada de manzanos registra un leve aumento en el año 2011. Un completo análisis sobre el mercado de la manzana se puede encontrar en http://www.odepa.gob.cl/odepaweb/publicaciones/doc/4096.pdf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809625</xdr:colOff>
      <xdr:row>11</xdr:row>
      <xdr:rowOff>76200</xdr:rowOff>
    </xdr:from>
    <xdr:to>
      <xdr:col>11</xdr:col>
      <xdr:colOff>38100</xdr:colOff>
      <xdr:row>30</xdr:row>
      <xdr:rowOff>9525</xdr:rowOff>
    </xdr:to>
    <xdr:graphicFrame>
      <xdr:nvGraphicFramePr>
        <xdr:cNvPr id="4" name="8 Gráfico"/>
        <xdr:cNvGraphicFramePr/>
      </xdr:nvGraphicFramePr>
      <xdr:xfrm>
        <a:off x="809625" y="2171700"/>
        <a:ext cx="6134100" cy="35528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38</xdr:row>
      <xdr:rowOff>95250</xdr:rowOff>
    </xdr:from>
    <xdr:to>
      <xdr:col>11</xdr:col>
      <xdr:colOff>152400</xdr:colOff>
      <xdr:row>55</xdr:row>
      <xdr:rowOff>133350</xdr:rowOff>
    </xdr:to>
    <xdr:graphicFrame>
      <xdr:nvGraphicFramePr>
        <xdr:cNvPr id="5" name="9 Gráfico"/>
        <xdr:cNvGraphicFramePr/>
      </xdr:nvGraphicFramePr>
      <xdr:xfrm>
        <a:off x="895350" y="7334250"/>
        <a:ext cx="6162675" cy="32766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0.88475</cdr:y>
    </cdr:from>
    <cdr:to>
      <cdr:x>0.22875</cdr:x>
      <cdr:y>0.95225</cdr:y>
    </cdr:to>
    <cdr:sp>
      <cdr:nvSpPr>
        <cdr:cNvPr id="1" name="1 Rectángulo"/>
        <cdr:cNvSpPr>
          <a:spLocks/>
        </cdr:cNvSpPr>
      </cdr:nvSpPr>
      <cdr:spPr>
        <a:xfrm>
          <a:off x="142875" y="3057525"/>
          <a:ext cx="1104900" cy="238125"/>
        </a:xfrm>
        <a:prstGeom prst="rect">
          <a:avLst/>
        </a:prstGeom>
        <a:solidFill>
          <a:srgbClr val="FFFFFF"/>
        </a:solidFill>
        <a:ln w="25400"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0.8575</cdr:y>
    </cdr:from>
    <cdr:to>
      <cdr:x>0.30675</cdr:x>
      <cdr:y>0.943</cdr:y>
    </cdr:to>
    <cdr:sp>
      <cdr:nvSpPr>
        <cdr:cNvPr id="1" name="1 CuadroTexto"/>
        <cdr:cNvSpPr txBox="1">
          <a:spLocks noChangeArrowheads="1"/>
        </cdr:cNvSpPr>
      </cdr:nvSpPr>
      <cdr:spPr>
        <a:xfrm>
          <a:off x="47625" y="2838450"/>
          <a:ext cx="16002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24</xdr:row>
      <xdr:rowOff>47625</xdr:rowOff>
    </xdr:from>
    <xdr:ext cx="10734675" cy="2667000"/>
    <xdr:sp fLocksText="0">
      <xdr:nvSpPr>
        <xdr:cNvPr id="1" name="1 CuadroTexto"/>
        <xdr:cNvSpPr txBox="1">
          <a:spLocks noChangeArrowheads="1"/>
        </xdr:cNvSpPr>
      </xdr:nvSpPr>
      <xdr:spPr>
        <a:xfrm>
          <a:off x="57150" y="417195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23</xdr:row>
      <xdr:rowOff>28575</xdr:rowOff>
    </xdr:from>
    <xdr:to>
      <xdr:col>12</xdr:col>
      <xdr:colOff>752475</xdr:colOff>
      <xdr:row>49</xdr:row>
      <xdr:rowOff>152400</xdr:rowOff>
    </xdr:to>
    <xdr:sp>
      <xdr:nvSpPr>
        <xdr:cNvPr id="2" name="2 CuadroTexto"/>
        <xdr:cNvSpPr txBox="1">
          <a:spLocks noChangeArrowheads="1"/>
        </xdr:cNvSpPr>
      </xdr:nvSpPr>
      <xdr:spPr>
        <a:xfrm>
          <a:off x="0" y="3990975"/>
          <a:ext cx="8077200" cy="433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experimentaron un aumento </a:t>
          </a:r>
          <a:r>
            <a:rPr lang="en-US" cap="none" sz="1100" b="0" i="0" u="none" baseline="0">
              <a:solidFill>
                <a:srgbClr val="000000"/>
              </a:solidFill>
              <a:latin typeface="Calibri"/>
              <a:ea typeface="Calibri"/>
              <a:cs typeface="Calibri"/>
            </a:rPr>
            <a:t>de 5,7 % </a:t>
          </a:r>
          <a:r>
            <a:rPr lang="en-US" cap="none" sz="1100" b="0" i="0" u="none" baseline="0">
              <a:solidFill>
                <a:srgbClr val="000000"/>
              </a:solidFill>
              <a:latin typeface="Calibri"/>
              <a:ea typeface="Calibri"/>
              <a:cs typeface="Calibri"/>
            </a:rPr>
            <a:t>en el volumen exportado  durante los dos primeros meses del año 2012, en comparación con el volumen exportado en el mismo período del año 2011. Los principales aumentos en el volumen exportado fueron registrados por paltas (34,2%), cerezas (16,8%), peras (12,8%) nectarines (7,3%), uva de mesa (4,5%), arándanos (4,1%), ciruelas  (2,0 %). Por su parte, limones (-97,3%), manzanas (-9,6%) y duraznos (-2,9%)  fueron las únicas especies que mostraron una caída durante el período de comparación. 
</a:t>
          </a:r>
          <a:r>
            <a:rPr lang="en-US" cap="none" sz="1100" b="0" i="0" u="none" baseline="0">
              <a:solidFill>
                <a:srgbClr val="000000"/>
              </a:solidFill>
              <a:latin typeface="Calibri"/>
              <a:ea typeface="Calibri"/>
              <a:cs typeface="Calibri"/>
            </a:rPr>
            <a:t>Las variaciones obtenidas en la mayoría de las especies que se encuentran en producción son aún poco representativas, ya que abarcan sólo alrededor de un tercio de las exportaciones del año. Excepciones  son arándanos, cerezas y paltas, las cuales presentan variaciones positivas, a la espera  del inicio de la nueva temporada de fin y mediados de año, respectivamente.
</a:t>
          </a:r>
          <a:r>
            <a:rPr lang="en-US" cap="none" sz="1100" b="0" i="0" u="none" baseline="0">
              <a:solidFill>
                <a:srgbClr val="000000"/>
              </a:solidFill>
              <a:latin typeface="Calibri"/>
              <a:ea typeface="Calibri"/>
              <a:cs typeface="Calibri"/>
            </a:rPr>
            <a:t>Los carozos, aparte de las cerezas, también presentan variaciones positivas hasta esta medición, con la excepción de los duraznos, que muestran una leve caída que puede obedecer a la disminución de la superficie plantada, así como a una posible desviación hacia el mercado de pulpa agroindustrial, el cual presenta una alta demanda internacional. La uva de mesa registra un crecimiento, a pesar de la caída en producción y exportaciones de la uva temprana del valle de Copiapó, debido a las condiciones meteorológicas adversas que experimentó el cultivo  en la primavera. Las exportaciones de peras han registrado un crecimiento relevante de acuerdo al aumento pronosticado, aunque el volumen exportado sólo alcanza a alrededor de 20% de las exportaciones anuales. 
</a:t>
          </a:r>
          <a:r>
            <a:rPr lang="en-US" cap="none" sz="1100" b="0" i="0" u="none" baseline="0">
              <a:solidFill>
                <a:srgbClr val="000000"/>
              </a:solidFill>
              <a:latin typeface="Calibri"/>
              <a:ea typeface="Calibri"/>
              <a:cs typeface="Calibri"/>
            </a:rPr>
            <a:t>La caída de las exportaciones de limones en este período corresponde a una vuelta a la situación histórica, de exportaciones cercanas a cero en esta época, luego de que en las últimas dos temporadas Chile exportara volúmenes relevantes al mercado argentino. Por otra parte, el inicio de la temporada de exportaciones de manzanas muestra una caída que no significa tendencia, ya que sólo corresponde al 2,5% de las exportaciones anuales.
</a:t>
          </a:r>
          <a:r>
            <a:rPr lang="en-US" cap="none" sz="1100" b="0" i="0" u="none" baseline="0">
              <a:solidFill>
                <a:srgbClr val="000000"/>
              </a:solidFill>
              <a:latin typeface="Calibri"/>
              <a:ea typeface="Calibri"/>
              <a:cs typeface="Calibri"/>
            </a:rPr>
            <a:t>En general, se puede hablar de buenas condiciones meteorológicas enfrentadas por las especies en producción, con adecuadas horas de frío en invierno y floración y fructificación abundante en primavera,  factores muy positivos en términos productivos; pero se han visto afectadas últimamente por inusualmente altas temperaturas máximas, lo que genera un aumento de golpe de sol en la fruta. 
</a:t>
          </a:r>
          <a:r>
            <a:rPr lang="en-US" cap="none" sz="1100" b="0" i="0" u="none" baseline="0">
              <a:solidFill>
                <a:srgbClr val="000000"/>
              </a:solidFill>
              <a:latin typeface="Calibri"/>
              <a:ea typeface="Calibri"/>
              <a:cs typeface="Calibri"/>
            </a:rPr>
            <a:t>Por otra  parte, los mercados externos se muestran bastante activos, con niveles de precio similares a los de la temporada anterior para la mayor parte  de las diferentes especies que Chile exporta, e incluso superiores, como en el caso de los precios de la uva de mesa en Estados Unidos, que ha tenido un fuerte repunte luego de un débil inicio de temporada.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17</xdr:row>
      <xdr:rowOff>47625</xdr:rowOff>
    </xdr:from>
    <xdr:ext cx="361950" cy="1857375"/>
    <xdr:sp>
      <xdr:nvSpPr>
        <xdr:cNvPr id="1" name="2 CuadroTexto"/>
        <xdr:cNvSpPr txBox="1">
          <a:spLocks noChangeArrowheads="1"/>
        </xdr:cNvSpPr>
      </xdr:nvSpPr>
      <xdr:spPr>
        <a:xfrm>
          <a:off x="257175" y="3286125"/>
          <a:ext cx="361950"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9</xdr:col>
      <xdr:colOff>400050</xdr:colOff>
      <xdr:row>16</xdr:row>
      <xdr:rowOff>47625</xdr:rowOff>
    </xdr:from>
    <xdr:to>
      <xdr:col>10</xdr:col>
      <xdr:colOff>285750</xdr:colOff>
      <xdr:row>29</xdr:row>
      <xdr:rowOff>47625</xdr:rowOff>
    </xdr:to>
    <xdr:sp>
      <xdr:nvSpPr>
        <xdr:cNvPr id="2" name="3 CuadroTexto"/>
        <xdr:cNvSpPr txBox="1">
          <a:spLocks noChangeArrowheads="1"/>
        </xdr:cNvSpPr>
      </xdr:nvSpPr>
      <xdr:spPr>
        <a:xfrm>
          <a:off x="5800725" y="3095625"/>
          <a:ext cx="485775"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66675</xdr:colOff>
      <xdr:row>58</xdr:row>
      <xdr:rowOff>19050</xdr:rowOff>
    </xdr:from>
    <xdr:to>
      <xdr:col>12</xdr:col>
      <xdr:colOff>247650</xdr:colOff>
      <xdr:row>82</xdr:row>
      <xdr:rowOff>9525</xdr:rowOff>
    </xdr:to>
    <xdr:sp>
      <xdr:nvSpPr>
        <xdr:cNvPr id="3" name="5 CuadroTexto"/>
        <xdr:cNvSpPr txBox="1">
          <a:spLocks noChangeArrowheads="1"/>
        </xdr:cNvSpPr>
      </xdr:nvSpPr>
      <xdr:spPr>
        <a:xfrm>
          <a:off x="66675" y="11144250"/>
          <a:ext cx="7210425" cy="456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durante la década ,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 a algo menos de 17.000 hectáreas a nivel nacional. Sin embargo, fuentes del sector señalan que se estaría por sobre 25.000 hectáreas plantadas.Esta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se irá incrementando a tasas mayores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experimentaron un crecimiento en volumen. Los precios experimentaron un alza  especialmente significativa en el caso de las nueces sin cáscara.
</a:t>
          </a:r>
        </a:p>
      </xdr:txBody>
    </xdr:sp>
    <xdr:clientData/>
  </xdr:twoCellAnchor>
  <xdr:twoCellAnchor>
    <xdr:from>
      <xdr:col>0</xdr:col>
      <xdr:colOff>1514475</xdr:colOff>
      <xdr:row>12</xdr:row>
      <xdr:rowOff>152400</xdr:rowOff>
    </xdr:from>
    <xdr:to>
      <xdr:col>11</xdr:col>
      <xdr:colOff>457200</xdr:colOff>
      <xdr:row>30</xdr:row>
      <xdr:rowOff>104775</xdr:rowOff>
    </xdr:to>
    <xdr:graphicFrame>
      <xdr:nvGraphicFramePr>
        <xdr:cNvPr id="4" name="7 Gráfico"/>
        <xdr:cNvGraphicFramePr/>
      </xdr:nvGraphicFramePr>
      <xdr:xfrm>
        <a:off x="1514475" y="2438400"/>
        <a:ext cx="5457825" cy="3457575"/>
      </xdr:xfrm>
      <a:graphic>
        <a:graphicData uri="http://schemas.openxmlformats.org/drawingml/2006/chart">
          <c:chart xmlns:c="http://schemas.openxmlformats.org/drawingml/2006/chart" r:id="rId1"/>
        </a:graphicData>
      </a:graphic>
    </xdr:graphicFrame>
    <xdr:clientData/>
  </xdr:twoCellAnchor>
  <xdr:twoCellAnchor>
    <xdr:from>
      <xdr:col>0</xdr:col>
      <xdr:colOff>1514475</xdr:colOff>
      <xdr:row>39</xdr:row>
      <xdr:rowOff>180975</xdr:rowOff>
    </xdr:from>
    <xdr:to>
      <xdr:col>11</xdr:col>
      <xdr:colOff>361950</xdr:colOff>
      <xdr:row>57</xdr:row>
      <xdr:rowOff>66675</xdr:rowOff>
    </xdr:to>
    <xdr:graphicFrame>
      <xdr:nvGraphicFramePr>
        <xdr:cNvPr id="5" name="9 Gráfico"/>
        <xdr:cNvGraphicFramePr/>
      </xdr:nvGraphicFramePr>
      <xdr:xfrm>
        <a:off x="1514475" y="7686675"/>
        <a:ext cx="5362575" cy="33147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0.9155</cdr:y>
    </cdr:from>
    <cdr:to>
      <cdr:x>0.18875</cdr:x>
      <cdr:y>0.99325</cdr:y>
    </cdr:to>
    <cdr:sp>
      <cdr:nvSpPr>
        <cdr:cNvPr id="1" name="1 CuadroTexto"/>
        <cdr:cNvSpPr txBox="1">
          <a:spLocks noChangeArrowheads="1"/>
        </cdr:cNvSpPr>
      </cdr:nvSpPr>
      <cdr:spPr>
        <a:xfrm>
          <a:off x="9525" y="2562225"/>
          <a:ext cx="990600"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0.85975</cdr:y>
    </cdr:from>
    <cdr:to>
      <cdr:x>0.30825</cdr:x>
      <cdr:y>0.9455</cdr:y>
    </cdr:to>
    <cdr:sp>
      <cdr:nvSpPr>
        <cdr:cNvPr id="1" name="1 CuadroTexto"/>
        <cdr:cNvSpPr txBox="1">
          <a:spLocks noChangeArrowheads="1"/>
        </cdr:cNvSpPr>
      </cdr:nvSpPr>
      <cdr:spPr>
        <a:xfrm>
          <a:off x="66675" y="2819400"/>
          <a:ext cx="16383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15</xdr:row>
      <xdr:rowOff>0</xdr:rowOff>
    </xdr:from>
    <xdr:ext cx="257175" cy="1857375"/>
    <xdr:sp>
      <xdr:nvSpPr>
        <xdr:cNvPr id="1" name="2 CuadroTexto"/>
        <xdr:cNvSpPr txBox="1">
          <a:spLocks noChangeArrowheads="1"/>
        </xdr:cNvSpPr>
      </xdr:nvSpPr>
      <xdr:spPr>
        <a:xfrm>
          <a:off x="342900" y="28575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114300</xdr:colOff>
      <xdr:row>14</xdr:row>
      <xdr:rowOff>76200</xdr:rowOff>
    </xdr:from>
    <xdr:to>
      <xdr:col>10</xdr:col>
      <xdr:colOff>381000</xdr:colOff>
      <xdr:row>27</xdr:row>
      <xdr:rowOff>0</xdr:rowOff>
    </xdr:to>
    <xdr:sp>
      <xdr:nvSpPr>
        <xdr:cNvPr id="2" name="3 CuadroTexto"/>
        <xdr:cNvSpPr txBox="1">
          <a:spLocks noChangeArrowheads="1"/>
        </xdr:cNvSpPr>
      </xdr:nvSpPr>
      <xdr:spPr>
        <a:xfrm>
          <a:off x="5591175" y="2743200"/>
          <a:ext cx="266700" cy="24003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38100</xdr:colOff>
      <xdr:row>55</xdr:row>
      <xdr:rowOff>28575</xdr:rowOff>
    </xdr:from>
    <xdr:to>
      <xdr:col>12</xdr:col>
      <xdr:colOff>266700</xdr:colOff>
      <xdr:row>75</xdr:row>
      <xdr:rowOff>152400</xdr:rowOff>
    </xdr:to>
    <xdr:sp>
      <xdr:nvSpPr>
        <xdr:cNvPr id="3" name="5 CuadroTexto"/>
        <xdr:cNvSpPr txBox="1">
          <a:spLocks noChangeArrowheads="1"/>
        </xdr:cNvSpPr>
      </xdr:nvSpPr>
      <xdr:spPr>
        <a:xfrm>
          <a:off x="38100" y="10506075"/>
          <a:ext cx="6734175" cy="3933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a:t>
          </a:r>
          <a:r>
            <a:rPr lang="en-US" cap="none" sz="110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100" b="0" i="0" u="none" baseline="0">
              <a:solidFill>
                <a:srgbClr val="000000"/>
              </a:solidFill>
              <a:latin typeface="Calibri"/>
              <a:ea typeface="Calibri"/>
              <a:cs typeface="Calibri"/>
            </a:rPr>
            <a:t>en el mediano plazo, </a:t>
          </a:r>
          <a:r>
            <a:rPr lang="en-US" cap="none" sz="11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representando  alrededor de dos tercios de la producción total de paltas a través del período.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el año 2011, influida por la sustancial reducción de la producción en la temporada 2010-2011 </a:t>
          </a:r>
          <a:r>
            <a:rPr lang="en-US" cap="none" sz="1100" b="0" i="0" u="none" baseline="0">
              <a:solidFill>
                <a:srgbClr val="000000"/>
              </a:solidFill>
              <a:latin typeface="Calibri"/>
              <a:ea typeface="Calibri"/>
              <a:cs typeface="Calibri"/>
            </a:rPr>
            <a:t>(segundo semestre de 2010 y primer semestre de 2011), la que se recuperó en el  segundo semestre de 2011,</a:t>
          </a:r>
          <a:r>
            <a:rPr lang="en-US" cap="none" sz="110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819150</xdr:colOff>
      <xdr:row>11</xdr:row>
      <xdr:rowOff>161925</xdr:rowOff>
    </xdr:from>
    <xdr:to>
      <xdr:col>11</xdr:col>
      <xdr:colOff>190500</xdr:colOff>
      <xdr:row>26</xdr:row>
      <xdr:rowOff>104775</xdr:rowOff>
    </xdr:to>
    <xdr:graphicFrame>
      <xdr:nvGraphicFramePr>
        <xdr:cNvPr id="4" name="6 Gráfico"/>
        <xdr:cNvGraphicFramePr/>
      </xdr:nvGraphicFramePr>
      <xdr:xfrm>
        <a:off x="819150" y="2257425"/>
        <a:ext cx="5362575" cy="2800350"/>
      </xdr:xfrm>
      <a:graphic>
        <a:graphicData uri="http://schemas.openxmlformats.org/drawingml/2006/chart">
          <c:chart xmlns:c="http://schemas.openxmlformats.org/drawingml/2006/chart" r:id="rId1"/>
        </a:graphicData>
      </a:graphic>
    </xdr:graphicFrame>
    <xdr:clientData/>
  </xdr:twoCellAnchor>
  <xdr:twoCellAnchor>
    <xdr:from>
      <xdr:col>0</xdr:col>
      <xdr:colOff>895350</xdr:colOff>
      <xdr:row>35</xdr:row>
      <xdr:rowOff>123825</xdr:rowOff>
    </xdr:from>
    <xdr:to>
      <xdr:col>11</xdr:col>
      <xdr:colOff>457200</xdr:colOff>
      <xdr:row>52</xdr:row>
      <xdr:rowOff>171450</xdr:rowOff>
    </xdr:to>
    <xdr:graphicFrame>
      <xdr:nvGraphicFramePr>
        <xdr:cNvPr id="5" name="7 Gráfico"/>
        <xdr:cNvGraphicFramePr/>
      </xdr:nvGraphicFramePr>
      <xdr:xfrm>
        <a:off x="895350" y="6791325"/>
        <a:ext cx="5553075" cy="32861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0.92</cdr:y>
    </cdr:from>
    <cdr:to>
      <cdr:x>0.19725</cdr:x>
      <cdr:y>0.987</cdr:y>
    </cdr:to>
    <cdr:sp>
      <cdr:nvSpPr>
        <cdr:cNvPr id="1" name="1 CuadroTexto"/>
        <cdr:cNvSpPr txBox="1">
          <a:spLocks noChangeArrowheads="1"/>
        </cdr:cNvSpPr>
      </cdr:nvSpPr>
      <cdr:spPr>
        <a:xfrm>
          <a:off x="28575" y="4086225"/>
          <a:ext cx="1238250"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0.84375</cdr:y>
    </cdr:from>
    <cdr:to>
      <cdr:x>0.2985</cdr:x>
      <cdr:y>0.92925</cdr:y>
    </cdr:to>
    <cdr:sp>
      <cdr:nvSpPr>
        <cdr:cNvPr id="1" name="1 CuadroTexto"/>
        <cdr:cNvSpPr txBox="1">
          <a:spLocks noChangeArrowheads="1"/>
        </cdr:cNvSpPr>
      </cdr:nvSpPr>
      <cdr:spPr>
        <a:xfrm>
          <a:off x="57150" y="2924175"/>
          <a:ext cx="181927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17</xdr:row>
      <xdr:rowOff>114300</xdr:rowOff>
    </xdr:from>
    <xdr:ext cx="257175" cy="1857375"/>
    <xdr:sp>
      <xdr:nvSpPr>
        <xdr:cNvPr id="1" name="2 CuadroTexto"/>
        <xdr:cNvSpPr txBox="1">
          <a:spLocks noChangeArrowheads="1"/>
        </xdr:cNvSpPr>
      </xdr:nvSpPr>
      <xdr:spPr>
        <a:xfrm>
          <a:off x="457200" y="33528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19</xdr:row>
      <xdr:rowOff>9525</xdr:rowOff>
    </xdr:from>
    <xdr:to>
      <xdr:col>10</xdr:col>
      <xdr:colOff>514350</xdr:colOff>
      <xdr:row>32</xdr:row>
      <xdr:rowOff>9525</xdr:rowOff>
    </xdr:to>
    <xdr:sp>
      <xdr:nvSpPr>
        <xdr:cNvPr id="2" name="3 CuadroTexto"/>
        <xdr:cNvSpPr txBox="1">
          <a:spLocks noChangeArrowheads="1"/>
        </xdr:cNvSpPr>
      </xdr:nvSpPr>
      <xdr:spPr>
        <a:xfrm>
          <a:off x="6219825" y="36290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581025</xdr:colOff>
      <xdr:row>69</xdr:row>
      <xdr:rowOff>180975</xdr:rowOff>
    </xdr:from>
    <xdr:to>
      <xdr:col>12</xdr:col>
      <xdr:colOff>323850</xdr:colOff>
      <xdr:row>85</xdr:row>
      <xdr:rowOff>57150</xdr:rowOff>
    </xdr:to>
    <xdr:sp>
      <xdr:nvSpPr>
        <xdr:cNvPr id="3" name="5 CuadroTexto"/>
        <xdr:cNvSpPr txBox="1">
          <a:spLocks noChangeArrowheads="1"/>
        </xdr:cNvSpPr>
      </xdr:nvSpPr>
      <xdr:spPr>
        <a:xfrm>
          <a:off x="581025" y="13325475"/>
          <a:ext cx="7048500" cy="2924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 lo que refleja un importante aumento en los precios de exportación. La uva de mesa es la especie  con mayor valor exportado en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meteorológcas  en los períodos de precosecha y cosecha. Por su parte, la superficie plantada con parronales de uva de mesa registró una ligera expansión durante el año 2011.</a:t>
          </a:r>
        </a:p>
      </xdr:txBody>
    </xdr:sp>
    <xdr:clientData/>
  </xdr:twoCellAnchor>
  <xdr:twoCellAnchor>
    <xdr:from>
      <xdr:col>0</xdr:col>
      <xdr:colOff>742950</xdr:colOff>
      <xdr:row>13</xdr:row>
      <xdr:rowOff>180975</xdr:rowOff>
    </xdr:from>
    <xdr:to>
      <xdr:col>11</xdr:col>
      <xdr:colOff>476250</xdr:colOff>
      <xdr:row>37</xdr:row>
      <xdr:rowOff>57150</xdr:rowOff>
    </xdr:to>
    <xdr:graphicFrame>
      <xdr:nvGraphicFramePr>
        <xdr:cNvPr id="4" name="7 Gráfico"/>
        <xdr:cNvGraphicFramePr/>
      </xdr:nvGraphicFramePr>
      <xdr:xfrm>
        <a:off x="742950" y="2657475"/>
        <a:ext cx="6429375"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46</xdr:row>
      <xdr:rowOff>142875</xdr:rowOff>
    </xdr:from>
    <xdr:to>
      <xdr:col>11</xdr:col>
      <xdr:colOff>495300</xdr:colOff>
      <xdr:row>65</xdr:row>
      <xdr:rowOff>0</xdr:rowOff>
    </xdr:to>
    <xdr:graphicFrame>
      <xdr:nvGraphicFramePr>
        <xdr:cNvPr id="5" name="9 Gráfico"/>
        <xdr:cNvGraphicFramePr/>
      </xdr:nvGraphicFramePr>
      <xdr:xfrm>
        <a:off x="914400" y="8905875"/>
        <a:ext cx="6276975" cy="3476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142875</xdr:rowOff>
    </xdr:from>
    <xdr:to>
      <xdr:col>12</xdr:col>
      <xdr:colOff>609600</xdr:colOff>
      <xdr:row>25</xdr:row>
      <xdr:rowOff>85725</xdr:rowOff>
    </xdr:to>
    <xdr:sp>
      <xdr:nvSpPr>
        <xdr:cNvPr id="1" name="2 CuadroTexto"/>
        <xdr:cNvSpPr txBox="1">
          <a:spLocks noChangeArrowheads="1"/>
        </xdr:cNvSpPr>
      </xdr:nvSpPr>
      <xdr:spPr>
        <a:xfrm>
          <a:off x="0" y="3409950"/>
          <a:ext cx="9648825" cy="895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sólo corresponden a productos sin cáscara, que probablemente son remanentes de la temporada pasada, ya que la producción de frutos secos aún no se inicia en el período bajo análisis. Estos productos registran un importante aumento, como en el caso de las exportaciones de almendras sin cáscara (183%), equivalentes al 3,2% de las exportaciones anuales, y de nueces sin cáscara (36,2%), equivalentes al  4,3% de las exportaciones anuales.</a:t>
          </a:r>
        </a:p>
      </xdr:txBody>
    </xdr:sp>
    <xdr:clientData/>
  </xdr:twoCellAnchor>
  <xdr:oneCellAnchor>
    <xdr:from>
      <xdr:col>0</xdr:col>
      <xdr:colOff>1047750</xdr:colOff>
      <xdr:row>23</xdr:row>
      <xdr:rowOff>152400</xdr:rowOff>
    </xdr:from>
    <xdr:ext cx="180975" cy="266700"/>
    <xdr:sp fLocksText="0">
      <xdr:nvSpPr>
        <xdr:cNvPr id="2" name="3 CuadroTexto"/>
        <xdr:cNvSpPr txBox="1">
          <a:spLocks noChangeArrowheads="1"/>
        </xdr:cNvSpPr>
      </xdr:nvSpPr>
      <xdr:spPr>
        <a:xfrm>
          <a:off x="1047750" y="3990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114300</xdr:rowOff>
    </xdr:from>
    <xdr:to>
      <xdr:col>13</xdr:col>
      <xdr:colOff>657225</xdr:colOff>
      <xdr:row>41</xdr:row>
      <xdr:rowOff>19050</xdr:rowOff>
    </xdr:to>
    <xdr:sp>
      <xdr:nvSpPr>
        <xdr:cNvPr id="1" name="2 CuadroTexto"/>
        <xdr:cNvSpPr txBox="1">
          <a:spLocks noChangeArrowheads="1"/>
        </xdr:cNvSpPr>
      </xdr:nvSpPr>
      <xdr:spPr>
        <a:xfrm>
          <a:off x="19050" y="3886200"/>
          <a:ext cx="10934700" cy="314325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El mercado de Estados Unidos continuó </a:t>
          </a:r>
          <a:r>
            <a:rPr lang="en-US" cap="none" sz="1000" b="0" i="0" u="none" baseline="0">
              <a:solidFill>
                <a:srgbClr val="000000"/>
              </a:solidFill>
              <a:latin typeface="Arial"/>
              <a:ea typeface="Arial"/>
              <a:cs typeface="Arial"/>
            </a:rPr>
            <a:t>disminuyendo su participación como mercado de destino de las exportaciones chilenas de fruta fresca, durante los dos primeros meses de 2012 en comparación con el mismo período de 2011; pero sigue liderando como el principal mercado de destino. La disminución de los volúmenes importados por Estados Unidos se observa en la mayoría de las especies, salvo paltas y peras, y especialmente en cerezas, ciruelas y uva de mesa, como efecto de la desviación de las exportaciones chilenas hacia los mercados europeo y asiático en busca de mejores condiciones.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Holanda desplazó a China del segundo lugar como destino de las exportaciones de fruta por volumen, debido entre otras razones al aumento sustancial de las importaciones de uva de mesa y paltas desde Chile.Por otra parte, las pomáceas y ciruelas experimentaron bajas en sus volúmenes en el período comparado , aunque las pomáceas están al inicio de temporada..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caso de China, el destino de mayor crecimiento porcentual en el período, el mayor aumento estuvo centrado en las cerezas, la especie más exportada a China en volumen y valor, la cual duplicó su volumen exportado. La uva de mesa, la tercera especie en importancia, triplicó su volumen exportado en el período.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Cabe señalar también el alto crecimiento que ha mostrado el mercado brasileño como destino de las exportaciones frutícolas chilenas, ubicándose en el séptimo lugar junto a México. Asimismo Colombia se está consolidando como un mercado relevante para la fruta chilena..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los dos primeros meses del año 2012, los diez principales países de destino de las exportaciones frutícolas chilenas registraron una leve baja en su participación en el volumen exportado por Chile, desde 87,1% en el año 2011 a 86,5% en el año 2012, cifra que verifica la alta dependencia que muestra la industria frutícola chilena de estos mercados al inicio de la temporada de los rubros más importantes en el volumen de exportaciones frutícolas chilenas.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40</xdr:row>
      <xdr:rowOff>85725</xdr:rowOff>
    </xdr:from>
    <xdr:ext cx="180975" cy="266700"/>
    <xdr:sp fLocksText="0">
      <xdr:nvSpPr>
        <xdr:cNvPr id="1" name="3 CuadroTexto"/>
        <xdr:cNvSpPr txBox="1">
          <a:spLocks noChangeArrowheads="1"/>
        </xdr:cNvSpPr>
      </xdr:nvSpPr>
      <xdr:spPr>
        <a:xfrm>
          <a:off x="314325" y="6715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39</xdr:row>
      <xdr:rowOff>19050</xdr:rowOff>
    </xdr:from>
    <xdr:to>
      <xdr:col>11</xdr:col>
      <xdr:colOff>628650</xdr:colOff>
      <xdr:row>54</xdr:row>
      <xdr:rowOff>9525</xdr:rowOff>
    </xdr:to>
    <xdr:sp>
      <xdr:nvSpPr>
        <xdr:cNvPr id="2" name="4 CuadroTexto"/>
        <xdr:cNvSpPr txBox="1">
          <a:spLocks noChangeArrowheads="1"/>
        </xdr:cNvSpPr>
      </xdr:nvSpPr>
      <xdr:spPr>
        <a:xfrm>
          <a:off x="0" y="6486525"/>
          <a:ext cx="10391775" cy="24193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Flame Seedless es la variedad que participa con un mayor porcentaje del volumen</a:t>
          </a:r>
          <a:r>
            <a:rPr lang="en-US" cap="none" sz="900" b="0" i="0" u="none" baseline="0">
              <a:solidFill>
                <a:srgbClr val="000000"/>
              </a:solidFill>
              <a:latin typeface="Arial"/>
              <a:ea typeface="Arial"/>
              <a:cs typeface="Arial"/>
            </a:rPr>
            <a:t> de </a:t>
          </a:r>
          <a:r>
            <a:rPr lang="en-US" cap="none" sz="900" b="0" i="0" u="none" baseline="0">
              <a:solidFill>
                <a:srgbClr val="000000"/>
              </a:solidFill>
              <a:latin typeface="Arial"/>
              <a:ea typeface="Arial"/>
              <a:cs typeface="Arial"/>
            </a:rPr>
            <a:t>las exportaciones de uva de mesa en los dos primeros meses del año 2012, al estar entre las</a:t>
          </a:r>
          <a:r>
            <a:rPr lang="en-US" cap="none" sz="900" b="0" i="0" u="none" baseline="0">
              <a:solidFill>
                <a:srgbClr val="000000"/>
              </a:solidFill>
              <a:latin typeface="Arial"/>
              <a:ea typeface="Arial"/>
              <a:cs typeface="Arial"/>
            </a:rPr>
            <a:t> variedades tempranas de uva de mesa, </a:t>
          </a:r>
          <a:r>
            <a:rPr lang="en-US" cap="none" sz="900" b="0" i="0" u="none" baseline="0">
              <a:solidFill>
                <a:srgbClr val="000000"/>
              </a:solidFill>
              <a:latin typeface="Arial"/>
              <a:ea typeface="Arial"/>
              <a:cs typeface="Arial"/>
            </a:rPr>
            <a:t>disminuyendo </a:t>
          </a:r>
          <a:r>
            <a:rPr lang="en-US" cap="none" sz="900" b="0" i="0" u="none" baseline="0">
              <a:solidFill>
                <a:srgbClr val="000000"/>
              </a:solidFill>
              <a:latin typeface="Arial"/>
              <a:ea typeface="Arial"/>
              <a:cs typeface="Arial"/>
            </a:rPr>
            <a:t>levemente su participación con respecto a los dos primeros meses del año 2011, exportado más del 80% del volumen anual de la variedad. Las </a:t>
          </a:r>
          <a:r>
            <a:rPr lang="en-US" cap="none" sz="900" b="0" i="0" u="none" baseline="0">
              <a:solidFill>
                <a:srgbClr val="000000"/>
              </a:solidFill>
              <a:latin typeface="Arial"/>
              <a:ea typeface="Arial"/>
              <a:cs typeface="Arial"/>
            </a:rPr>
            <a:t>variedades</a:t>
          </a:r>
          <a:r>
            <a:rPr lang="en-US" cap="none" sz="900" b="0" i="0" u="none" baseline="0">
              <a:solidFill>
                <a:srgbClr val="000000"/>
              </a:solidFill>
              <a:latin typeface="Arial"/>
              <a:ea typeface="Arial"/>
              <a:cs typeface="Arial"/>
            </a:rPr>
            <a:t> con mayor participación en las exportaciones, como  Red Globe y Crimson Seedless, al ser más  tardías, aparecen con bajos volúmenes exportados en los dos primeros meses del año, pero superiores a los volúmenes del año 2011. La variedad Thompson Seedless, otrora líder en volumen exportado, muestra una tendencia positiva, exportado ya alrededor de un 25% de su volumen anual, luego de un inicio de año un tanto lento.  Sugraone muestra una leve caída, alcanzados ya dos tercios de sus exportaciones anuales. Las bajas registradas en las variedades Flame Seedless y Sugraone están  influidas, entre otros factores, por las dificultades meteorológicas enfrentadas  por  la producción del valle de Copiapó  durante la primavera.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Las exportaciones de manzanas se han iniciado con pequeños volúmenes durante los dos primeros meses del año 2012, registrando un volumen exportado menor en casi 10% que el volumen exportado en los primeros dos meses del año 2011. La mayoría de las variedades muestra un crecimiento con respecto a los volúmenes exportados en los primeros dos meses del año 2011, aunque aún es muy prematuro para definir una tendencia. Por otra parte, cabe señalar  que el sector agroindustrial está  incrementando su demanda por manzanas ante los buenos precios que sus productos están enfrentando en los mercados internacionales.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Las exportaciones de peras se han iniciado con un crecimiento relevante durante los dos primeros meses del año en comparación con el mismo período del año 2011. La  variedad Packham's muestra un aumento significativo de su volumen exportado, lo  que puede obedecer a un inicio temprano, ya que es una variedad que concentra sus envíos a partir de abril y mayo. Las variedades Bartlett y Coscia  son  las que muestran un mayor avance en sus exportaciones, alcanzando  sobre tres cuartos de su volumen anual de exportación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38</xdr:row>
      <xdr:rowOff>123825</xdr:rowOff>
    </xdr:from>
    <xdr:ext cx="180975" cy="266700"/>
    <xdr:sp fLocksText="0">
      <xdr:nvSpPr>
        <xdr:cNvPr id="1" name="1 CuadroTexto"/>
        <xdr:cNvSpPr txBox="1">
          <a:spLocks noChangeArrowheads="1"/>
        </xdr:cNvSpPr>
      </xdr:nvSpPr>
      <xdr:spPr>
        <a:xfrm>
          <a:off x="5334000" y="6400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38100</xdr:colOff>
      <xdr:row>42</xdr:row>
      <xdr:rowOff>114300</xdr:rowOff>
    </xdr:from>
    <xdr:to>
      <xdr:col>13</xdr:col>
      <xdr:colOff>657225</xdr:colOff>
      <xdr:row>54</xdr:row>
      <xdr:rowOff>133350</xdr:rowOff>
    </xdr:to>
    <xdr:sp>
      <xdr:nvSpPr>
        <xdr:cNvPr id="2" name="2 CuadroTexto"/>
        <xdr:cNvSpPr txBox="1">
          <a:spLocks noChangeArrowheads="1"/>
        </xdr:cNvSpPr>
      </xdr:nvSpPr>
      <xdr:spPr>
        <a:xfrm>
          <a:off x="38100" y="7048500"/>
          <a:ext cx="7153275" cy="200025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Los precios en los mercados mayoristas de Santiago experimentaron</a:t>
          </a:r>
          <a:r>
            <a:rPr lang="en-US" cap="none" sz="1000" b="0" i="0" u="none" baseline="0">
              <a:solidFill>
                <a:srgbClr val="000000"/>
              </a:solidFill>
              <a:latin typeface="Arial"/>
              <a:ea typeface="Arial"/>
              <a:cs typeface="Arial"/>
            </a:rPr>
            <a:t> variaciones consistentes con la etapa productiva en que se encuentra cada especie, durante el mes de febrero del año 2012. 
</a:t>
          </a:r>
          <a:r>
            <a:rPr lang="en-US" cap="none" sz="1000" b="0" i="0" u="none" baseline="0">
              <a:solidFill>
                <a:srgbClr val="000000"/>
              </a:solidFill>
              <a:latin typeface="Arial"/>
              <a:ea typeface="Arial"/>
              <a:cs typeface="Arial"/>
            </a:rPr>
            <a:t>La mayoría de las especies muestran una caída en sus precios con respecto al mes anterior, como resultado de mayor disponibilidad de fruta debido a la etapa de aumento de la producción en que se encuentran esas especies.
</a:t>
          </a:r>
          <a:r>
            <a:rPr lang="en-US" cap="none" sz="1000" b="0" i="0" u="none" baseline="0">
              <a:solidFill>
                <a:srgbClr val="000000"/>
              </a:solidFill>
              <a:latin typeface="Arial"/>
              <a:ea typeface="Arial"/>
              <a:cs typeface="Arial"/>
            </a:rPr>
            <a:t>Al comparar los precios mayoristas con el mismo mes del año pasado se aprecian incrementos en la mayoría de las especies, aparentemente por una menor disponibilidad de fruta debido al alto crecimiento y a los buenos precios internacionales que están enfrentando varias especies de uso agroindustrial. Los limones son una de las excepciones en este incremento de precios, al haber una mayor disponibilidad de fruta, </a:t>
          </a:r>
          <a:r>
            <a:rPr lang="en-US" cap="none" sz="1000" b="0" i="0" u="none" baseline="0">
              <a:solidFill>
                <a:srgbClr val="000000"/>
              </a:solidFill>
              <a:latin typeface="Arial"/>
              <a:ea typeface="Arial"/>
              <a:cs typeface="Arial"/>
            </a:rPr>
            <a:t>como resultado de la orientación hacia el mercado interno que tuvo la producción estival, que hizo incluso innecesario importar limones desde Estados Unidos como ocurrió la temporada pasada. La segunda excepción, las paltas, tuvieron una caída de producción importante en el año anterior, situación que se revirtió en parte en esta temporada, lo que contribuyó a una mayor disponibilidad de fruta y a una baja en los precios mayoristas.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43</xdr:row>
      <xdr:rowOff>66675</xdr:rowOff>
    </xdr:from>
    <xdr:to>
      <xdr:col>16</xdr:col>
      <xdr:colOff>428625</xdr:colOff>
      <xdr:row>47</xdr:row>
      <xdr:rowOff>0</xdr:rowOff>
    </xdr:to>
    <xdr:sp>
      <xdr:nvSpPr>
        <xdr:cNvPr id="1" name="2 CuadroTexto"/>
        <xdr:cNvSpPr txBox="1">
          <a:spLocks noChangeArrowheads="1"/>
        </xdr:cNvSpPr>
      </xdr:nvSpPr>
      <xdr:spPr>
        <a:xfrm>
          <a:off x="57150" y="7191375"/>
          <a:ext cx="9277350" cy="5810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a:t>
          </a:r>
          <a:r>
            <a:rPr lang="en-US" cap="none" sz="1050" b="0" i="0" u="none" baseline="0">
              <a:solidFill>
                <a:srgbClr val="000000"/>
              </a:solidFill>
              <a:latin typeface="Arial"/>
              <a:ea typeface="Arial"/>
              <a:cs typeface="Arial"/>
            </a:rPr>
            <a:t> precios a consumidor de las especies levantadas en febrero de 2012 muestran alzas con respecto al mes anterior, en particular los limones, cuyo aumento corresponde al incremento estacional habitual de esta especie. Cabe resaltar la baja ostensible que ha experimentado el precio de los limones al compararlos con el mes de febrero del año 2011.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47625</xdr:colOff>
      <xdr:row>1</xdr:row>
      <xdr:rowOff>57150</xdr:rowOff>
    </xdr:from>
    <xdr:to>
      <xdr:col>6</xdr:col>
      <xdr:colOff>666750</xdr:colOff>
      <xdr:row>19</xdr:row>
      <xdr:rowOff>38100</xdr:rowOff>
    </xdr:to>
    <xdr:sp>
      <xdr:nvSpPr>
        <xdr:cNvPr id="2" name="2 CuadroTexto"/>
        <xdr:cNvSpPr txBox="1">
          <a:spLocks noChangeArrowheads="1"/>
        </xdr:cNvSpPr>
      </xdr:nvSpPr>
      <xdr:spPr>
        <a:xfrm>
          <a:off x="47625" y="247650"/>
          <a:ext cx="5191125" cy="3409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asimismo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0.895</cdr:y>
    </cdr:from>
    <cdr:to>
      <cdr:x>0.20675</cdr:x>
      <cdr:y>0.96325</cdr:y>
    </cdr:to>
    <cdr:sp>
      <cdr:nvSpPr>
        <cdr:cNvPr id="1" name="1 CuadroTexto"/>
        <cdr:cNvSpPr txBox="1">
          <a:spLocks noChangeArrowheads="1"/>
        </cdr:cNvSpPr>
      </cdr:nvSpPr>
      <cdr:spPr>
        <a:xfrm>
          <a:off x="47625" y="3209925"/>
          <a:ext cx="119062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B13" sqref="B13:G13"/>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65"/>
      <c r="B1" s="66"/>
      <c r="C1" s="66"/>
      <c r="D1" s="66"/>
      <c r="E1" s="66"/>
      <c r="F1" s="66"/>
      <c r="G1" s="66"/>
    </row>
    <row r="2" spans="1:7" ht="15">
      <c r="A2" s="66"/>
      <c r="B2" s="66"/>
      <c r="C2" s="66"/>
      <c r="D2" s="66"/>
      <c r="E2" s="66"/>
      <c r="F2" s="66"/>
      <c r="G2" s="66"/>
    </row>
    <row r="3" spans="1:7" ht="15.75">
      <c r="A3" s="65"/>
      <c r="B3" s="66"/>
      <c r="C3" s="66"/>
      <c r="D3" s="66"/>
      <c r="E3" s="66"/>
      <c r="F3" s="66"/>
      <c r="G3" s="66"/>
    </row>
    <row r="4" spans="1:7" ht="15">
      <c r="A4" s="66"/>
      <c r="B4" s="66"/>
      <c r="C4" s="66"/>
      <c r="D4" s="68"/>
      <c r="E4" s="66"/>
      <c r="F4" s="66"/>
      <c r="G4" s="66"/>
    </row>
    <row r="5" spans="1:7" ht="15.75">
      <c r="A5" s="65"/>
      <c r="B5" s="66"/>
      <c r="C5" s="66"/>
      <c r="D5" s="75"/>
      <c r="E5" s="66"/>
      <c r="F5" s="66"/>
      <c r="G5" s="66"/>
    </row>
    <row r="6" spans="1:7" ht="15.75">
      <c r="A6" s="65"/>
      <c r="B6" s="66"/>
      <c r="C6" s="66"/>
      <c r="D6" s="66"/>
      <c r="E6" s="66"/>
      <c r="F6" s="66"/>
      <c r="G6" s="66"/>
    </row>
    <row r="7" spans="1:7" ht="15.75">
      <c r="A7" s="65"/>
      <c r="B7" s="66"/>
      <c r="C7" s="66"/>
      <c r="D7" s="66"/>
      <c r="E7" s="66"/>
      <c r="F7" s="66"/>
      <c r="G7" s="66"/>
    </row>
    <row r="8" spans="1:7" ht="15">
      <c r="A8" s="66"/>
      <c r="B8" s="66"/>
      <c r="C8" s="66"/>
      <c r="D8" s="68"/>
      <c r="E8" s="66"/>
      <c r="F8" s="66"/>
      <c r="G8" s="66"/>
    </row>
    <row r="9" spans="1:7" ht="15.75">
      <c r="A9" s="76"/>
      <c r="B9" s="66"/>
      <c r="C9" s="66"/>
      <c r="D9" s="66"/>
      <c r="E9" s="66"/>
      <c r="F9" s="66"/>
      <c r="G9" s="66"/>
    </row>
    <row r="10" spans="1:7" ht="15.75">
      <c r="A10" s="65"/>
      <c r="B10" s="66"/>
      <c r="C10" s="66"/>
      <c r="D10" s="66"/>
      <c r="E10" s="66"/>
      <c r="F10" s="66"/>
      <c r="G10" s="66"/>
    </row>
    <row r="11" spans="1:7" ht="15.75">
      <c r="A11" s="65"/>
      <c r="B11" s="66"/>
      <c r="C11" s="66"/>
      <c r="D11" s="66"/>
      <c r="E11" s="66"/>
      <c r="F11" s="66"/>
      <c r="G11" s="66"/>
    </row>
    <row r="12" spans="1:7" ht="15.75">
      <c r="A12" s="65"/>
      <c r="B12" s="66"/>
      <c r="C12" s="66"/>
      <c r="D12" s="66"/>
      <c r="E12" s="66"/>
      <c r="F12" s="66"/>
      <c r="G12" s="66"/>
    </row>
    <row r="13" spans="1:8" ht="19.5" customHeight="1">
      <c r="A13" s="66"/>
      <c r="B13" s="324" t="s">
        <v>160</v>
      </c>
      <c r="C13" s="324"/>
      <c r="D13" s="324"/>
      <c r="E13" s="324"/>
      <c r="F13" s="324"/>
      <c r="G13" s="324"/>
      <c r="H13" s="77"/>
    </row>
    <row r="14" spans="1:8" ht="19.5">
      <c r="A14" s="66"/>
      <c r="B14" s="66"/>
      <c r="C14" s="324"/>
      <c r="D14" s="324"/>
      <c r="E14" s="324"/>
      <c r="F14" s="324"/>
      <c r="G14" s="324"/>
      <c r="H14" s="77"/>
    </row>
    <row r="15" spans="1:7" ht="15.75">
      <c r="A15" s="66"/>
      <c r="B15" s="66"/>
      <c r="C15" s="325" t="s">
        <v>349</v>
      </c>
      <c r="D15" s="325"/>
      <c r="E15" s="325"/>
      <c r="F15" s="325"/>
      <c r="G15" s="78"/>
    </row>
    <row r="16" spans="1:7" ht="15">
      <c r="A16" s="66"/>
      <c r="B16" s="66"/>
      <c r="C16" s="66"/>
      <c r="D16" s="66"/>
      <c r="E16" s="66"/>
      <c r="F16" s="66"/>
      <c r="G16" s="66"/>
    </row>
    <row r="17" spans="1:7" ht="15">
      <c r="A17" s="66"/>
      <c r="B17" s="66"/>
      <c r="C17" s="66"/>
      <c r="D17" s="66"/>
      <c r="E17" s="66"/>
      <c r="F17" s="66"/>
      <c r="G17" s="66"/>
    </row>
    <row r="18" spans="1:7" ht="15">
      <c r="A18" s="66"/>
      <c r="B18" s="66"/>
      <c r="C18" s="66"/>
      <c r="D18" s="66"/>
      <c r="E18" s="66"/>
      <c r="F18" s="66"/>
      <c r="G18" s="66"/>
    </row>
    <row r="19" spans="1:7" ht="15.75">
      <c r="A19" s="65"/>
      <c r="B19" s="66"/>
      <c r="C19" s="66"/>
      <c r="D19" s="66"/>
      <c r="E19" s="66"/>
      <c r="F19" s="66"/>
      <c r="G19" s="66"/>
    </row>
    <row r="20" spans="1:7" ht="15.75">
      <c r="A20" s="65"/>
      <c r="B20" s="66"/>
      <c r="C20" s="66"/>
      <c r="D20" s="68"/>
      <c r="E20" s="66"/>
      <c r="F20" s="66"/>
      <c r="G20" s="66"/>
    </row>
    <row r="21" spans="1:7" ht="15.75">
      <c r="A21" s="65"/>
      <c r="B21" s="66"/>
      <c r="C21" s="66"/>
      <c r="D21" s="67"/>
      <c r="E21" s="66"/>
      <c r="F21" s="66"/>
      <c r="G21" s="66"/>
    </row>
    <row r="22" spans="1:7" ht="15.75">
      <c r="A22" s="65"/>
      <c r="B22" s="66"/>
      <c r="C22" s="66"/>
      <c r="D22" s="66"/>
      <c r="E22" s="66"/>
      <c r="F22" s="66"/>
      <c r="G22" s="66"/>
    </row>
    <row r="23" spans="1:7" ht="15.75">
      <c r="A23" s="65"/>
      <c r="B23" s="66"/>
      <c r="C23" s="66"/>
      <c r="D23" s="66"/>
      <c r="E23" s="66"/>
      <c r="F23" s="66"/>
      <c r="G23" s="66"/>
    </row>
    <row r="24" spans="1:7" ht="15.75">
      <c r="A24" s="65"/>
      <c r="B24" s="66"/>
      <c r="C24" s="66"/>
      <c r="D24" s="66"/>
      <c r="E24" s="66"/>
      <c r="F24" s="66"/>
      <c r="G24" s="66"/>
    </row>
    <row r="25" spans="1:7" ht="15.75">
      <c r="A25" s="65"/>
      <c r="B25" s="66"/>
      <c r="C25" s="66"/>
      <c r="D25" s="68"/>
      <c r="E25" s="66"/>
      <c r="F25" s="66"/>
      <c r="G25" s="66"/>
    </row>
    <row r="26" spans="1:7" ht="15.75">
      <c r="A26" s="65"/>
      <c r="B26" s="66"/>
      <c r="C26" s="66"/>
      <c r="D26" s="66"/>
      <c r="E26" s="66"/>
      <c r="F26" s="66"/>
      <c r="G26" s="66"/>
    </row>
    <row r="27" spans="1:7" ht="15.75">
      <c r="A27" s="65"/>
      <c r="B27" s="66"/>
      <c r="C27" s="66"/>
      <c r="D27" s="66"/>
      <c r="E27" s="66"/>
      <c r="F27" s="66"/>
      <c r="G27" s="66"/>
    </row>
    <row r="28" spans="1:7" ht="15.75">
      <c r="A28" s="65"/>
      <c r="B28" s="66"/>
      <c r="C28" s="66"/>
      <c r="D28" s="66"/>
      <c r="E28" s="66"/>
      <c r="F28" s="66"/>
      <c r="G28" s="66"/>
    </row>
    <row r="29" spans="1:7" ht="15.75">
      <c r="A29" s="65"/>
      <c r="B29" s="66"/>
      <c r="C29" s="66"/>
      <c r="D29" s="66"/>
      <c r="E29" s="66"/>
      <c r="F29" s="66"/>
      <c r="G29" s="66"/>
    </row>
    <row r="30" spans="1:7" ht="15">
      <c r="A30" s="64"/>
      <c r="B30" s="64"/>
      <c r="C30" s="64"/>
      <c r="D30" s="64"/>
      <c r="E30" s="64"/>
      <c r="F30" s="66"/>
      <c r="G30" s="66"/>
    </row>
    <row r="31" spans="1:7" ht="15">
      <c r="A31" s="64"/>
      <c r="B31" s="64"/>
      <c r="C31" s="64"/>
      <c r="D31" s="64"/>
      <c r="E31" s="64"/>
      <c r="F31" s="66"/>
      <c r="G31" s="66"/>
    </row>
    <row r="32" spans="1:7" ht="15.75">
      <c r="A32" s="65"/>
      <c r="B32" s="66"/>
      <c r="C32" s="66"/>
      <c r="D32" s="66"/>
      <c r="E32" s="66"/>
      <c r="F32" s="66"/>
      <c r="G32" s="66"/>
    </row>
    <row r="33" spans="1:7" ht="15.75">
      <c r="A33" s="65"/>
      <c r="B33" s="66"/>
      <c r="C33" s="66"/>
      <c r="D33" s="66"/>
      <c r="E33" s="66"/>
      <c r="F33" s="66"/>
      <c r="G33" s="66"/>
    </row>
    <row r="34" spans="1:7" ht="15.75">
      <c r="A34" s="65"/>
      <c r="B34" s="66"/>
      <c r="C34" s="66"/>
      <c r="D34" s="66"/>
      <c r="E34" s="66"/>
      <c r="F34" s="66"/>
      <c r="G34" s="66"/>
    </row>
    <row r="35" spans="1:7" ht="15.75">
      <c r="A35" s="65"/>
      <c r="B35" s="66"/>
      <c r="C35" s="66"/>
      <c r="D35" s="66"/>
      <c r="E35" s="66"/>
      <c r="F35" s="66"/>
      <c r="G35" s="66"/>
    </row>
    <row r="36" spans="1:7" ht="15.75">
      <c r="A36" s="65"/>
      <c r="B36" s="66"/>
      <c r="C36" s="66"/>
      <c r="D36" s="66"/>
      <c r="E36" s="66"/>
      <c r="F36" s="66"/>
      <c r="G36" s="66"/>
    </row>
    <row r="37" spans="1:7" ht="15.75">
      <c r="A37" s="71"/>
      <c r="B37" s="66"/>
      <c r="C37" s="71"/>
      <c r="D37" s="72"/>
      <c r="E37" s="66"/>
      <c r="F37" s="66"/>
      <c r="G37" s="66"/>
    </row>
    <row r="38" spans="1:7" ht="15.75">
      <c r="A38" s="65"/>
      <c r="B38" s="64"/>
      <c r="C38" s="64"/>
      <c r="D38" s="64"/>
      <c r="E38" s="66"/>
      <c r="F38" s="66"/>
      <c r="G38" s="66"/>
    </row>
    <row r="39" spans="1:9" ht="15.75">
      <c r="A39" s="64"/>
      <c r="B39" s="64"/>
      <c r="C39" s="65"/>
      <c r="D39" s="326"/>
      <c r="E39" s="327"/>
      <c r="F39" s="66"/>
      <c r="G39" s="66"/>
      <c r="I39" s="108"/>
    </row>
    <row r="40" spans="1:7" ht="15">
      <c r="A40" s="64"/>
      <c r="B40" s="64"/>
      <c r="C40" s="64"/>
      <c r="D40" s="64"/>
      <c r="E40" s="64"/>
      <c r="F40" s="64"/>
      <c r="G40" s="64"/>
    </row>
    <row r="41" spans="1:7" ht="15">
      <c r="A41" s="64"/>
      <c r="B41" s="64"/>
      <c r="C41" s="64"/>
      <c r="D41" s="64"/>
      <c r="E41" s="64"/>
      <c r="F41" s="64"/>
      <c r="G41" s="64"/>
    </row>
    <row r="42" spans="1:7" ht="15">
      <c r="A42" s="64"/>
      <c r="B42" s="64"/>
      <c r="C42" s="64"/>
      <c r="D42" s="64"/>
      <c r="E42" s="64"/>
      <c r="F42" s="64"/>
      <c r="G42" s="64"/>
    </row>
    <row r="43" spans="1:7" ht="15">
      <c r="A43" s="64"/>
      <c r="B43" s="64"/>
      <c r="C43" s="64"/>
      <c r="D43" s="64"/>
      <c r="E43" s="64"/>
      <c r="F43" s="64"/>
      <c r="G43" s="64"/>
    </row>
    <row r="44" spans="1:7" ht="15">
      <c r="A44" s="328" t="s">
        <v>104</v>
      </c>
      <c r="B44" s="328"/>
      <c r="C44" s="328"/>
      <c r="D44" s="328"/>
      <c r="E44" s="328"/>
      <c r="F44" s="328"/>
      <c r="G44" s="328"/>
    </row>
    <row r="45" spans="1:7" ht="15">
      <c r="A45" s="329" t="s">
        <v>350</v>
      </c>
      <c r="B45" s="329"/>
      <c r="C45" s="329"/>
      <c r="D45" s="329"/>
      <c r="E45" s="329"/>
      <c r="F45" s="329"/>
      <c r="G45" s="329"/>
    </row>
    <row r="46" spans="1:7" ht="15.75">
      <c r="A46" s="65"/>
      <c r="B46" s="66"/>
      <c r="C46" s="66"/>
      <c r="D46" s="66"/>
      <c r="E46" s="66"/>
      <c r="F46" s="66"/>
      <c r="G46" s="66"/>
    </row>
    <row r="47" spans="1:256" ht="15">
      <c r="A47" s="330"/>
      <c r="B47" s="330"/>
      <c r="C47" s="330"/>
      <c r="D47" s="330"/>
      <c r="E47" s="330"/>
      <c r="F47" s="330"/>
      <c r="G47" s="330"/>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3"/>
      <c r="DD47" s="323"/>
      <c r="DE47" s="323"/>
      <c r="DF47" s="323"/>
      <c r="DG47" s="323"/>
      <c r="DH47" s="323"/>
      <c r="DI47" s="323"/>
      <c r="DJ47" s="323"/>
      <c r="DK47" s="323"/>
      <c r="DL47" s="323"/>
      <c r="DM47" s="323"/>
      <c r="DN47" s="323"/>
      <c r="DO47" s="323"/>
      <c r="DP47" s="323"/>
      <c r="DQ47" s="323"/>
      <c r="DR47" s="323"/>
      <c r="DS47" s="323"/>
      <c r="DT47" s="323"/>
      <c r="DU47" s="323"/>
      <c r="DV47" s="323"/>
      <c r="DW47" s="323"/>
      <c r="DX47" s="323"/>
      <c r="DY47" s="323"/>
      <c r="DZ47" s="323"/>
      <c r="EA47" s="323"/>
      <c r="EB47" s="323"/>
      <c r="EC47" s="323"/>
      <c r="ED47" s="323"/>
      <c r="EE47" s="323"/>
      <c r="EF47" s="323"/>
      <c r="EG47" s="323"/>
      <c r="EH47" s="323"/>
      <c r="EI47" s="323"/>
      <c r="EJ47" s="323"/>
      <c r="EK47" s="323"/>
      <c r="EL47" s="323"/>
      <c r="EM47" s="323"/>
      <c r="EN47" s="323"/>
      <c r="EO47" s="323"/>
      <c r="EP47" s="323"/>
      <c r="EQ47" s="323"/>
      <c r="ER47" s="323"/>
      <c r="ES47" s="323"/>
      <c r="ET47" s="323"/>
      <c r="EU47" s="323"/>
      <c r="EV47" s="323"/>
      <c r="EW47" s="323"/>
      <c r="EX47" s="323"/>
      <c r="EY47" s="323"/>
      <c r="EZ47" s="323"/>
      <c r="FA47" s="323"/>
      <c r="FB47" s="323"/>
      <c r="FC47" s="323"/>
      <c r="FD47" s="323"/>
      <c r="FE47" s="323"/>
      <c r="FF47" s="323"/>
      <c r="FG47" s="323"/>
      <c r="FH47" s="323"/>
      <c r="FI47" s="323"/>
      <c r="FJ47" s="323"/>
      <c r="FK47" s="323"/>
      <c r="FL47" s="323"/>
      <c r="FM47" s="323"/>
      <c r="FN47" s="323"/>
      <c r="FO47" s="323"/>
      <c r="FP47" s="323"/>
      <c r="FQ47" s="323"/>
      <c r="FR47" s="323"/>
      <c r="FS47" s="323"/>
      <c r="FT47" s="323"/>
      <c r="FU47" s="323"/>
      <c r="FV47" s="323"/>
      <c r="FW47" s="323"/>
      <c r="FX47" s="323"/>
      <c r="FY47" s="323"/>
      <c r="FZ47" s="323"/>
      <c r="GA47" s="323"/>
      <c r="GB47" s="323"/>
      <c r="GC47" s="323"/>
      <c r="GD47" s="323"/>
      <c r="GE47" s="323"/>
      <c r="GF47" s="323"/>
      <c r="GG47" s="323"/>
      <c r="GH47" s="323"/>
      <c r="GI47" s="323"/>
      <c r="GJ47" s="323"/>
      <c r="GK47" s="323"/>
      <c r="GL47" s="323"/>
      <c r="GM47" s="323"/>
      <c r="GN47" s="323"/>
      <c r="GO47" s="323"/>
      <c r="GP47" s="323"/>
      <c r="GQ47" s="323"/>
      <c r="GR47" s="323"/>
      <c r="GS47" s="323"/>
      <c r="GT47" s="323"/>
      <c r="GU47" s="323"/>
      <c r="GV47" s="323"/>
      <c r="GW47" s="323"/>
      <c r="GX47" s="323"/>
      <c r="GY47" s="323"/>
      <c r="GZ47" s="323"/>
      <c r="HA47" s="323"/>
      <c r="HB47" s="323"/>
      <c r="HC47" s="323"/>
      <c r="HD47" s="323"/>
      <c r="HE47" s="323"/>
      <c r="HF47" s="323"/>
      <c r="HG47" s="323"/>
      <c r="HH47" s="323"/>
      <c r="HI47" s="323"/>
      <c r="HJ47" s="323"/>
      <c r="HK47" s="323"/>
      <c r="HL47" s="323"/>
      <c r="HM47" s="323"/>
      <c r="HN47" s="323"/>
      <c r="HO47" s="323"/>
      <c r="HP47" s="323"/>
      <c r="HQ47" s="323"/>
      <c r="HR47" s="323"/>
      <c r="HS47" s="323"/>
      <c r="HT47" s="323"/>
      <c r="HU47" s="323"/>
      <c r="HV47" s="323"/>
      <c r="HW47" s="323"/>
      <c r="HX47" s="323"/>
      <c r="HY47" s="323"/>
      <c r="HZ47" s="323"/>
      <c r="IA47" s="323"/>
      <c r="IB47" s="323"/>
      <c r="IC47" s="323"/>
      <c r="ID47" s="323"/>
      <c r="IE47" s="323"/>
      <c r="IF47" s="323"/>
      <c r="IG47" s="323"/>
      <c r="IH47" s="323"/>
      <c r="II47" s="323"/>
      <c r="IJ47" s="323"/>
      <c r="IK47" s="323"/>
      <c r="IL47" s="323"/>
      <c r="IM47" s="323"/>
      <c r="IN47" s="323"/>
      <c r="IO47" s="323"/>
      <c r="IP47" s="323"/>
      <c r="IQ47" s="323"/>
      <c r="IR47" s="323"/>
      <c r="IS47" s="323"/>
      <c r="IT47" s="323"/>
      <c r="IU47" s="323"/>
      <c r="IV47" s="323"/>
    </row>
    <row r="48" spans="1:7" ht="15">
      <c r="A48" s="66"/>
      <c r="B48" s="66"/>
      <c r="C48" s="66"/>
      <c r="D48" s="67"/>
      <c r="E48" s="66"/>
      <c r="F48" s="66"/>
      <c r="G48" s="66"/>
    </row>
    <row r="49" spans="1:256" s="2" customFormat="1" ht="12.75">
      <c r="A49" s="331" t="s">
        <v>114</v>
      </c>
      <c r="B49" s="331"/>
      <c r="C49" s="331"/>
      <c r="D49" s="331"/>
      <c r="E49" s="331"/>
      <c r="F49" s="331"/>
      <c r="G49" s="331"/>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3"/>
      <c r="CE49" s="323"/>
      <c r="CF49" s="323"/>
      <c r="CG49" s="323"/>
      <c r="CH49" s="323"/>
      <c r="CI49" s="323"/>
      <c r="CJ49" s="323"/>
      <c r="CK49" s="323"/>
      <c r="CL49" s="323"/>
      <c r="CM49" s="323"/>
      <c r="CN49" s="323"/>
      <c r="CO49" s="323"/>
      <c r="CP49" s="323"/>
      <c r="CQ49" s="323"/>
      <c r="CR49" s="323"/>
      <c r="CS49" s="323"/>
      <c r="CT49" s="323"/>
      <c r="CU49" s="323"/>
      <c r="CV49" s="323"/>
      <c r="CW49" s="323"/>
      <c r="CX49" s="323"/>
      <c r="CY49" s="323"/>
      <c r="CZ49" s="323"/>
      <c r="DA49" s="323"/>
      <c r="DB49" s="323"/>
      <c r="DC49" s="323"/>
      <c r="DD49" s="323"/>
      <c r="DE49" s="323"/>
      <c r="DF49" s="323"/>
      <c r="DG49" s="323"/>
      <c r="DH49" s="323"/>
      <c r="DI49" s="323"/>
      <c r="DJ49" s="323"/>
      <c r="DK49" s="323"/>
      <c r="DL49" s="323"/>
      <c r="DM49" s="323"/>
      <c r="DN49" s="323"/>
      <c r="DO49" s="323"/>
      <c r="DP49" s="323"/>
      <c r="DQ49" s="323"/>
      <c r="DR49" s="323"/>
      <c r="DS49" s="323"/>
      <c r="DT49" s="323"/>
      <c r="DU49" s="323"/>
      <c r="DV49" s="323"/>
      <c r="DW49" s="323"/>
      <c r="DX49" s="323"/>
      <c r="DY49" s="323"/>
      <c r="DZ49" s="323"/>
      <c r="EA49" s="323"/>
      <c r="EB49" s="323"/>
      <c r="EC49" s="323"/>
      <c r="ED49" s="323"/>
      <c r="EE49" s="323"/>
      <c r="EF49" s="323"/>
      <c r="EG49" s="323"/>
      <c r="EH49" s="323"/>
      <c r="EI49" s="323"/>
      <c r="EJ49" s="323"/>
      <c r="EK49" s="323"/>
      <c r="EL49" s="323"/>
      <c r="EM49" s="323"/>
      <c r="EN49" s="323"/>
      <c r="EO49" s="323"/>
      <c r="EP49" s="323"/>
      <c r="EQ49" s="323"/>
      <c r="ER49" s="323"/>
      <c r="ES49" s="323"/>
      <c r="ET49" s="323"/>
      <c r="EU49" s="323"/>
      <c r="EV49" s="323"/>
      <c r="EW49" s="323"/>
      <c r="EX49" s="323"/>
      <c r="EY49" s="323"/>
      <c r="EZ49" s="323"/>
      <c r="FA49" s="323"/>
      <c r="FB49" s="323"/>
      <c r="FC49" s="323"/>
      <c r="FD49" s="323"/>
      <c r="FE49" s="323"/>
      <c r="FF49" s="323"/>
      <c r="FG49" s="323"/>
      <c r="FH49" s="323"/>
      <c r="FI49" s="323"/>
      <c r="FJ49" s="323"/>
      <c r="FK49" s="323"/>
      <c r="FL49" s="323"/>
      <c r="FM49" s="323"/>
      <c r="FN49" s="323"/>
      <c r="FO49" s="323"/>
      <c r="FP49" s="323"/>
      <c r="FQ49" s="323"/>
      <c r="FR49" s="323"/>
      <c r="FS49" s="323"/>
      <c r="FT49" s="323"/>
      <c r="FU49" s="323"/>
      <c r="FV49" s="323"/>
      <c r="FW49" s="323"/>
      <c r="FX49" s="323"/>
      <c r="FY49" s="323"/>
      <c r="FZ49" s="323"/>
      <c r="GA49" s="323"/>
      <c r="GB49" s="323"/>
      <c r="GC49" s="323"/>
      <c r="GD49" s="323"/>
      <c r="GE49" s="323"/>
      <c r="GF49" s="323"/>
      <c r="GG49" s="323"/>
      <c r="GH49" s="323"/>
      <c r="GI49" s="323"/>
      <c r="GJ49" s="323"/>
      <c r="GK49" s="323"/>
      <c r="GL49" s="323"/>
      <c r="GM49" s="323"/>
      <c r="GN49" s="323"/>
      <c r="GO49" s="323"/>
      <c r="GP49" s="323"/>
      <c r="GQ49" s="323"/>
      <c r="GR49" s="323"/>
      <c r="GS49" s="323"/>
      <c r="GT49" s="323"/>
      <c r="GU49" s="323"/>
      <c r="GV49" s="323"/>
      <c r="GW49" s="323"/>
      <c r="GX49" s="323"/>
      <c r="GY49" s="323"/>
      <c r="GZ49" s="323"/>
      <c r="HA49" s="323"/>
      <c r="HB49" s="323"/>
      <c r="HC49" s="323"/>
      <c r="HD49" s="323"/>
      <c r="HE49" s="323"/>
      <c r="HF49" s="323"/>
      <c r="HG49" s="323"/>
      <c r="HH49" s="323"/>
      <c r="HI49" s="323"/>
      <c r="HJ49" s="323"/>
      <c r="HK49" s="323"/>
      <c r="HL49" s="323"/>
      <c r="HM49" s="323"/>
      <c r="HN49" s="323"/>
      <c r="HO49" s="323"/>
      <c r="HP49" s="323"/>
      <c r="HQ49" s="323"/>
      <c r="HR49" s="323"/>
      <c r="HS49" s="323"/>
      <c r="HT49" s="323"/>
      <c r="HU49" s="323"/>
      <c r="HV49" s="323"/>
      <c r="HW49" s="323"/>
      <c r="HX49" s="323"/>
      <c r="HY49" s="323"/>
      <c r="HZ49" s="323"/>
      <c r="IA49" s="323"/>
      <c r="IB49" s="323"/>
      <c r="IC49" s="323"/>
      <c r="ID49" s="323"/>
      <c r="IE49" s="323"/>
      <c r="IF49" s="323"/>
      <c r="IG49" s="323"/>
      <c r="IH49" s="323"/>
      <c r="II49" s="323"/>
      <c r="IJ49" s="323"/>
      <c r="IK49" s="323"/>
      <c r="IL49" s="323"/>
      <c r="IM49" s="323"/>
      <c r="IN49" s="323"/>
      <c r="IO49" s="323"/>
      <c r="IP49" s="323"/>
      <c r="IQ49" s="323"/>
      <c r="IR49" s="323"/>
      <c r="IS49" s="323"/>
      <c r="IT49" s="323"/>
      <c r="IU49" s="323"/>
      <c r="IV49" s="323"/>
    </row>
    <row r="50" spans="1:256" s="2" customFormat="1" ht="12.75">
      <c r="A50" s="331"/>
      <c r="B50" s="331"/>
      <c r="C50" s="331"/>
      <c r="D50" s="331"/>
      <c r="E50" s="331"/>
      <c r="F50" s="331"/>
      <c r="G50" s="331"/>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3"/>
      <c r="CN50" s="323"/>
      <c r="CO50" s="323"/>
      <c r="CP50" s="323"/>
      <c r="CQ50" s="323"/>
      <c r="CR50" s="323"/>
      <c r="CS50" s="323"/>
      <c r="CT50" s="323"/>
      <c r="CU50" s="323"/>
      <c r="CV50" s="323"/>
      <c r="CW50" s="323"/>
      <c r="CX50" s="323"/>
      <c r="CY50" s="323"/>
      <c r="CZ50" s="323"/>
      <c r="DA50" s="323"/>
      <c r="DB50" s="323"/>
      <c r="DC50" s="323"/>
      <c r="DD50" s="323"/>
      <c r="DE50" s="323"/>
      <c r="DF50" s="323"/>
      <c r="DG50" s="323"/>
      <c r="DH50" s="323"/>
      <c r="DI50" s="323"/>
      <c r="DJ50" s="323"/>
      <c r="DK50" s="323"/>
      <c r="DL50" s="323"/>
      <c r="DM50" s="323"/>
      <c r="DN50" s="323"/>
      <c r="DO50" s="323"/>
      <c r="DP50" s="323"/>
      <c r="DQ50" s="323"/>
      <c r="DR50" s="323"/>
      <c r="DS50" s="323"/>
      <c r="DT50" s="323"/>
      <c r="DU50" s="323"/>
      <c r="DV50" s="323"/>
      <c r="DW50" s="323"/>
      <c r="DX50" s="323"/>
      <c r="DY50" s="323"/>
      <c r="DZ50" s="323"/>
      <c r="EA50" s="323"/>
      <c r="EB50" s="323"/>
      <c r="EC50" s="323"/>
      <c r="ED50" s="323"/>
      <c r="EE50" s="323"/>
      <c r="EF50" s="323"/>
      <c r="EG50" s="323"/>
      <c r="EH50" s="323"/>
      <c r="EI50" s="323"/>
      <c r="EJ50" s="323"/>
      <c r="EK50" s="323"/>
      <c r="EL50" s="323"/>
      <c r="EM50" s="323"/>
      <c r="EN50" s="323"/>
      <c r="EO50" s="323"/>
      <c r="EP50" s="323"/>
      <c r="EQ50" s="323"/>
      <c r="ER50" s="323"/>
      <c r="ES50" s="323"/>
      <c r="ET50" s="323"/>
      <c r="EU50" s="323"/>
      <c r="EV50" s="323"/>
      <c r="EW50" s="323"/>
      <c r="EX50" s="323"/>
      <c r="EY50" s="323"/>
      <c r="EZ50" s="323"/>
      <c r="FA50" s="323"/>
      <c r="FB50" s="323"/>
      <c r="FC50" s="323"/>
      <c r="FD50" s="323"/>
      <c r="FE50" s="323"/>
      <c r="FF50" s="323"/>
      <c r="FG50" s="323"/>
      <c r="FH50" s="323"/>
      <c r="FI50" s="323"/>
      <c r="FJ50" s="323"/>
      <c r="FK50" s="323"/>
      <c r="FL50" s="323"/>
      <c r="FM50" s="323"/>
      <c r="FN50" s="323"/>
      <c r="FO50" s="323"/>
      <c r="FP50" s="323"/>
      <c r="FQ50" s="323"/>
      <c r="FR50" s="323"/>
      <c r="FS50" s="323"/>
      <c r="FT50" s="323"/>
      <c r="FU50" s="323"/>
      <c r="FV50" s="323"/>
      <c r="FW50" s="323"/>
      <c r="FX50" s="323"/>
      <c r="FY50" s="323"/>
      <c r="FZ50" s="323"/>
      <c r="GA50" s="323"/>
      <c r="GB50" s="323"/>
      <c r="GC50" s="323"/>
      <c r="GD50" s="323"/>
      <c r="GE50" s="323"/>
      <c r="GF50" s="323"/>
      <c r="GG50" s="323"/>
      <c r="GH50" s="323"/>
      <c r="GI50" s="323"/>
      <c r="GJ50" s="323"/>
      <c r="GK50" s="323"/>
      <c r="GL50" s="323"/>
      <c r="GM50" s="323"/>
      <c r="GN50" s="323"/>
      <c r="GO50" s="323"/>
      <c r="GP50" s="323"/>
      <c r="GQ50" s="323"/>
      <c r="GR50" s="323"/>
      <c r="GS50" s="323"/>
      <c r="GT50" s="323"/>
      <c r="GU50" s="323"/>
      <c r="GV50" s="323"/>
      <c r="GW50" s="323"/>
      <c r="GX50" s="323"/>
      <c r="GY50" s="323"/>
      <c r="GZ50" s="323"/>
      <c r="HA50" s="323"/>
      <c r="HB50" s="323"/>
      <c r="HC50" s="323"/>
      <c r="HD50" s="323"/>
      <c r="HE50" s="323"/>
      <c r="HF50" s="323"/>
      <c r="HG50" s="323"/>
      <c r="HH50" s="323"/>
      <c r="HI50" s="323"/>
      <c r="HJ50" s="323"/>
      <c r="HK50" s="323"/>
      <c r="HL50" s="323"/>
      <c r="HM50" s="323"/>
      <c r="HN50" s="323"/>
      <c r="HO50" s="323"/>
      <c r="HP50" s="323"/>
      <c r="HQ50" s="323"/>
      <c r="HR50" s="323"/>
      <c r="HS50" s="323"/>
      <c r="HT50" s="323"/>
      <c r="HU50" s="323"/>
      <c r="HV50" s="323"/>
      <c r="HW50" s="323"/>
      <c r="HX50" s="323"/>
      <c r="HY50" s="323"/>
      <c r="HZ50" s="323"/>
      <c r="IA50" s="323"/>
      <c r="IB50" s="323"/>
      <c r="IC50" s="323"/>
      <c r="ID50" s="323"/>
      <c r="IE50" s="323"/>
      <c r="IF50" s="323"/>
      <c r="IG50" s="323"/>
      <c r="IH50" s="323"/>
      <c r="II50" s="323"/>
      <c r="IJ50" s="323"/>
      <c r="IK50" s="323"/>
      <c r="IL50" s="323"/>
      <c r="IM50" s="323"/>
      <c r="IN50" s="323"/>
      <c r="IO50" s="323"/>
      <c r="IP50" s="323"/>
      <c r="IQ50" s="323"/>
      <c r="IR50" s="323"/>
      <c r="IS50" s="323"/>
      <c r="IT50" s="323"/>
      <c r="IU50" s="323"/>
      <c r="IV50" s="323"/>
    </row>
    <row r="51" spans="1:256" s="2" customFormat="1" ht="12.75">
      <c r="A51" s="330"/>
      <c r="B51" s="330"/>
      <c r="C51" s="330"/>
      <c r="D51" s="330"/>
      <c r="E51" s="330"/>
      <c r="F51" s="330"/>
      <c r="G51" s="330"/>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c r="BZ51" s="323"/>
      <c r="CA51" s="323"/>
      <c r="CB51" s="323"/>
      <c r="CC51" s="323"/>
      <c r="CD51" s="323"/>
      <c r="CE51" s="323"/>
      <c r="CF51" s="323"/>
      <c r="CG51" s="323"/>
      <c r="CH51" s="323"/>
      <c r="CI51" s="323"/>
      <c r="CJ51" s="323"/>
      <c r="CK51" s="323"/>
      <c r="CL51" s="323"/>
      <c r="CM51" s="323"/>
      <c r="CN51" s="323"/>
      <c r="CO51" s="323"/>
      <c r="CP51" s="323"/>
      <c r="CQ51" s="323"/>
      <c r="CR51" s="323"/>
      <c r="CS51" s="323"/>
      <c r="CT51" s="323"/>
      <c r="CU51" s="323"/>
      <c r="CV51" s="323"/>
      <c r="CW51" s="323"/>
      <c r="CX51" s="323"/>
      <c r="CY51" s="323"/>
      <c r="CZ51" s="323"/>
      <c r="DA51" s="323"/>
      <c r="DB51" s="323"/>
      <c r="DC51" s="323"/>
      <c r="DD51" s="323"/>
      <c r="DE51" s="323"/>
      <c r="DF51" s="323"/>
      <c r="DG51" s="323"/>
      <c r="DH51" s="323"/>
      <c r="DI51" s="323"/>
      <c r="DJ51" s="323"/>
      <c r="DK51" s="323"/>
      <c r="DL51" s="323"/>
      <c r="DM51" s="323"/>
      <c r="DN51" s="323"/>
      <c r="DO51" s="323"/>
      <c r="DP51" s="323"/>
      <c r="DQ51" s="323"/>
      <c r="DR51" s="323"/>
      <c r="DS51" s="323"/>
      <c r="DT51" s="323"/>
      <c r="DU51" s="323"/>
      <c r="DV51" s="323"/>
      <c r="DW51" s="323"/>
      <c r="DX51" s="323"/>
      <c r="DY51" s="323"/>
      <c r="DZ51" s="323"/>
      <c r="EA51" s="323"/>
      <c r="EB51" s="323"/>
      <c r="EC51" s="323"/>
      <c r="ED51" s="323"/>
      <c r="EE51" s="323"/>
      <c r="EF51" s="323"/>
      <c r="EG51" s="323"/>
      <c r="EH51" s="323"/>
      <c r="EI51" s="323"/>
      <c r="EJ51" s="323"/>
      <c r="EK51" s="323"/>
      <c r="EL51" s="323"/>
      <c r="EM51" s="323"/>
      <c r="EN51" s="323"/>
      <c r="EO51" s="323"/>
      <c r="EP51" s="323"/>
      <c r="EQ51" s="323"/>
      <c r="ER51" s="323"/>
      <c r="ES51" s="323"/>
      <c r="ET51" s="323"/>
      <c r="EU51" s="323"/>
      <c r="EV51" s="323"/>
      <c r="EW51" s="323"/>
      <c r="EX51" s="323"/>
      <c r="EY51" s="323"/>
      <c r="EZ51" s="323"/>
      <c r="FA51" s="323"/>
      <c r="FB51" s="323"/>
      <c r="FC51" s="323"/>
      <c r="FD51" s="323"/>
      <c r="FE51" s="323"/>
      <c r="FF51" s="323"/>
      <c r="FG51" s="323"/>
      <c r="FH51" s="323"/>
      <c r="FI51" s="323"/>
      <c r="FJ51" s="323"/>
      <c r="FK51" s="323"/>
      <c r="FL51" s="323"/>
      <c r="FM51" s="323"/>
      <c r="FN51" s="323"/>
      <c r="FO51" s="323"/>
      <c r="FP51" s="323"/>
      <c r="FQ51" s="323"/>
      <c r="FR51" s="323"/>
      <c r="FS51" s="323"/>
      <c r="FT51" s="323"/>
      <c r="FU51" s="323"/>
      <c r="FV51" s="323"/>
      <c r="FW51" s="323"/>
      <c r="FX51" s="323"/>
      <c r="FY51" s="323"/>
      <c r="FZ51" s="323"/>
      <c r="GA51" s="323"/>
      <c r="GB51" s="323"/>
      <c r="GC51" s="323"/>
      <c r="GD51" s="323"/>
      <c r="GE51" s="323"/>
      <c r="GF51" s="323"/>
      <c r="GG51" s="323"/>
      <c r="GH51" s="323"/>
      <c r="GI51" s="323"/>
      <c r="GJ51" s="323"/>
      <c r="GK51" s="323"/>
      <c r="GL51" s="323"/>
      <c r="GM51" s="323"/>
      <c r="GN51" s="323"/>
      <c r="GO51" s="323"/>
      <c r="GP51" s="323"/>
      <c r="GQ51" s="323"/>
      <c r="GR51" s="323"/>
      <c r="GS51" s="323"/>
      <c r="GT51" s="323"/>
      <c r="GU51" s="323"/>
      <c r="GV51" s="323"/>
      <c r="GW51" s="323"/>
      <c r="GX51" s="323"/>
      <c r="GY51" s="323"/>
      <c r="GZ51" s="323"/>
      <c r="HA51" s="323"/>
      <c r="HB51" s="323"/>
      <c r="HC51" s="323"/>
      <c r="HD51" s="323"/>
      <c r="HE51" s="323"/>
      <c r="HF51" s="323"/>
      <c r="HG51" s="323"/>
      <c r="HH51" s="323"/>
      <c r="HI51" s="323"/>
      <c r="HJ51" s="323"/>
      <c r="HK51" s="323"/>
      <c r="HL51" s="323"/>
      <c r="HM51" s="323"/>
      <c r="HN51" s="323"/>
      <c r="HO51" s="323"/>
      <c r="HP51" s="323"/>
      <c r="HQ51" s="323"/>
      <c r="HR51" s="323"/>
      <c r="HS51" s="323"/>
      <c r="HT51" s="323"/>
      <c r="HU51" s="323"/>
      <c r="HV51" s="323"/>
      <c r="HW51" s="323"/>
      <c r="HX51" s="323"/>
      <c r="HY51" s="323"/>
      <c r="HZ51" s="323"/>
      <c r="IA51" s="323"/>
      <c r="IB51" s="323"/>
      <c r="IC51" s="323"/>
      <c r="ID51" s="323"/>
      <c r="IE51" s="323"/>
      <c r="IF51" s="323"/>
      <c r="IG51" s="323"/>
      <c r="IH51" s="323"/>
      <c r="II51" s="323"/>
      <c r="IJ51" s="323"/>
      <c r="IK51" s="323"/>
      <c r="IL51" s="323"/>
      <c r="IM51" s="323"/>
      <c r="IN51" s="323"/>
      <c r="IO51" s="323"/>
      <c r="IP51" s="323"/>
      <c r="IQ51" s="323"/>
      <c r="IR51" s="323"/>
      <c r="IS51" s="323"/>
      <c r="IT51" s="323"/>
      <c r="IU51" s="323"/>
      <c r="IV51" s="323"/>
    </row>
    <row r="52" spans="1:7" ht="15.75">
      <c r="A52" s="65"/>
      <c r="B52" s="66"/>
      <c r="C52" s="66"/>
      <c r="D52" s="66"/>
      <c r="E52" s="66"/>
      <c r="F52" s="66"/>
      <c r="G52" s="66"/>
    </row>
    <row r="53" spans="1:7" ht="15">
      <c r="A53" s="66"/>
      <c r="B53" s="66"/>
      <c r="C53" s="66"/>
      <c r="D53" s="66"/>
      <c r="E53" s="66"/>
      <c r="F53" s="66"/>
      <c r="G53" s="66"/>
    </row>
    <row r="54" spans="1:7" ht="15">
      <c r="A54" s="66"/>
      <c r="B54" s="66"/>
      <c r="C54" s="66"/>
      <c r="D54" s="66"/>
      <c r="E54" s="66"/>
      <c r="F54" s="66"/>
      <c r="G54" s="66"/>
    </row>
    <row r="55" spans="1:7" ht="15">
      <c r="A55" s="330" t="s">
        <v>96</v>
      </c>
      <c r="B55" s="330"/>
      <c r="C55" s="330"/>
      <c r="D55" s="330"/>
      <c r="E55" s="330"/>
      <c r="F55" s="330"/>
      <c r="G55" s="330"/>
    </row>
    <row r="56" spans="1:7" ht="15">
      <c r="A56" s="330" t="s">
        <v>97</v>
      </c>
      <c r="B56" s="330"/>
      <c r="C56" s="330"/>
      <c r="D56" s="330"/>
      <c r="E56" s="330"/>
      <c r="F56" s="330"/>
      <c r="G56" s="330"/>
    </row>
    <row r="57" spans="1:7" ht="15">
      <c r="A57" s="66"/>
      <c r="B57" s="66"/>
      <c r="C57" s="66"/>
      <c r="D57" s="66"/>
      <c r="E57" s="66"/>
      <c r="F57" s="66"/>
      <c r="G57" s="66"/>
    </row>
    <row r="58" spans="1:7" ht="15">
      <c r="A58" s="66"/>
      <c r="B58" s="66"/>
      <c r="C58" s="66"/>
      <c r="D58" s="66"/>
      <c r="E58" s="66"/>
      <c r="F58" s="66"/>
      <c r="G58" s="66"/>
    </row>
    <row r="59" spans="1:7" ht="15">
      <c r="A59" s="66"/>
      <c r="B59" s="66"/>
      <c r="C59" s="66"/>
      <c r="D59" s="66"/>
      <c r="E59" s="66"/>
      <c r="F59" s="66"/>
      <c r="G59" s="66"/>
    </row>
    <row r="60" spans="1:7" ht="15">
      <c r="A60" s="66"/>
      <c r="B60" s="66"/>
      <c r="C60" s="66"/>
      <c r="D60" s="66"/>
      <c r="E60" s="66"/>
      <c r="F60" s="66"/>
      <c r="G60" s="66"/>
    </row>
    <row r="61" spans="1:7" ht="15.75">
      <c r="A61" s="65"/>
      <c r="B61" s="66"/>
      <c r="C61" s="66"/>
      <c r="D61" s="66"/>
      <c r="E61" s="66"/>
      <c r="F61" s="66"/>
      <c r="G61" s="66"/>
    </row>
    <row r="62" spans="1:7" ht="15.75">
      <c r="A62" s="65"/>
      <c r="B62" s="66"/>
      <c r="C62" s="66"/>
      <c r="D62" s="68" t="s">
        <v>98</v>
      </c>
      <c r="E62" s="66"/>
      <c r="F62" s="66"/>
      <c r="G62" s="66"/>
    </row>
    <row r="63" spans="1:7" ht="15.75">
      <c r="A63" s="65"/>
      <c r="B63" s="66"/>
      <c r="C63" s="66"/>
      <c r="D63" s="67" t="s">
        <v>99</v>
      </c>
      <c r="E63" s="66"/>
      <c r="F63" s="66"/>
      <c r="G63" s="66"/>
    </row>
    <row r="64" spans="1:7" ht="15.75">
      <c r="A64" s="65"/>
      <c r="B64" s="66"/>
      <c r="C64" s="66"/>
      <c r="D64" s="66"/>
      <c r="E64" s="66"/>
      <c r="F64" s="66"/>
      <c r="G64" s="66"/>
    </row>
    <row r="65" spans="1:7" ht="15.75">
      <c r="A65" s="65"/>
      <c r="B65" s="66"/>
      <c r="C65" s="66"/>
      <c r="D65" s="66"/>
      <c r="E65" s="66"/>
      <c r="F65" s="66"/>
      <c r="G65" s="66"/>
    </row>
    <row r="66" spans="1:7" ht="15.75">
      <c r="A66" s="65"/>
      <c r="B66" s="66"/>
      <c r="C66" s="66"/>
      <c r="D66" s="66"/>
      <c r="E66" s="66"/>
      <c r="F66" s="66"/>
      <c r="G66" s="66"/>
    </row>
    <row r="67" spans="1:7" ht="15.75">
      <c r="A67" s="65"/>
      <c r="B67" s="66"/>
      <c r="C67" s="66"/>
      <c r="D67" s="68" t="s">
        <v>100</v>
      </c>
      <c r="E67" s="66"/>
      <c r="F67" s="66"/>
      <c r="G67" s="66"/>
    </row>
    <row r="68" spans="1:7" ht="15.75">
      <c r="A68" s="65"/>
      <c r="B68" s="66"/>
      <c r="C68" s="66"/>
      <c r="D68" s="66"/>
      <c r="E68" s="66"/>
      <c r="F68" s="66"/>
      <c r="G68" s="66"/>
    </row>
    <row r="69" spans="1:7" ht="15.75">
      <c r="A69" s="65"/>
      <c r="B69" s="66"/>
      <c r="C69" s="66"/>
      <c r="D69" s="66"/>
      <c r="E69" s="66"/>
      <c r="F69" s="66"/>
      <c r="G69" s="66"/>
    </row>
    <row r="70" spans="1:7" ht="15.75">
      <c r="A70" s="65"/>
      <c r="B70" s="66"/>
      <c r="C70" s="66"/>
      <c r="D70" s="66"/>
      <c r="E70" s="66"/>
      <c r="F70" s="66"/>
      <c r="G70" s="66"/>
    </row>
    <row r="71" spans="1:7" ht="15.75">
      <c r="A71" s="65"/>
      <c r="B71" s="66"/>
      <c r="C71" s="66"/>
      <c r="D71" s="219" t="s">
        <v>410</v>
      </c>
      <c r="E71" s="66"/>
      <c r="F71" s="66"/>
      <c r="G71" s="66"/>
    </row>
    <row r="72" spans="1:7" ht="15.75">
      <c r="A72" s="65"/>
      <c r="B72" s="66"/>
      <c r="C72" s="66"/>
      <c r="D72" s="66"/>
      <c r="E72" s="66"/>
      <c r="F72" s="66"/>
      <c r="G72" s="66"/>
    </row>
    <row r="73" spans="1:7" ht="15.75">
      <c r="A73" s="65"/>
      <c r="B73" s="66"/>
      <c r="C73" s="66"/>
      <c r="D73" s="66"/>
      <c r="E73" s="66"/>
      <c r="F73" s="66"/>
      <c r="G73" s="66"/>
    </row>
    <row r="74" spans="1:7" ht="15.75">
      <c r="A74" s="65"/>
      <c r="B74" s="66"/>
      <c r="C74" s="66"/>
      <c r="D74" s="66"/>
      <c r="E74" s="66"/>
      <c r="F74" s="66"/>
      <c r="G74" s="66"/>
    </row>
    <row r="75" spans="1:7" ht="15.75">
      <c r="A75" s="65"/>
      <c r="B75" s="66"/>
      <c r="C75" s="66"/>
      <c r="D75" s="66"/>
      <c r="E75" s="66"/>
      <c r="F75" s="66"/>
      <c r="G75" s="66"/>
    </row>
    <row r="76" spans="1:7" ht="15.75">
      <c r="A76" s="65"/>
      <c r="B76" s="66"/>
      <c r="C76" s="66"/>
      <c r="D76" s="66"/>
      <c r="E76" s="66"/>
      <c r="F76" s="66"/>
      <c r="G76" s="66"/>
    </row>
    <row r="77" spans="1:7" ht="15.75">
      <c r="A77" s="65"/>
      <c r="B77" s="66"/>
      <c r="C77" s="66"/>
      <c r="D77" s="66"/>
      <c r="E77" s="66"/>
      <c r="F77" s="66"/>
      <c r="G77" s="66"/>
    </row>
    <row r="78" spans="1:7" ht="15">
      <c r="A78" s="69"/>
      <c r="B78" s="69"/>
      <c r="C78" s="66"/>
      <c r="D78" s="66"/>
      <c r="E78" s="66"/>
      <c r="F78" s="66"/>
      <c r="G78" s="66"/>
    </row>
    <row r="79" spans="1:7" ht="10.5" customHeight="1">
      <c r="A79" s="70" t="s">
        <v>127</v>
      </c>
      <c r="B79" s="64"/>
      <c r="C79" s="66"/>
      <c r="D79" s="66"/>
      <c r="E79" s="66"/>
      <c r="F79" s="66"/>
      <c r="G79" s="66"/>
    </row>
    <row r="80" spans="1:7" ht="10.5" customHeight="1">
      <c r="A80" s="70" t="s">
        <v>101</v>
      </c>
      <c r="B80" s="64"/>
      <c r="C80" s="66"/>
      <c r="D80" s="66"/>
      <c r="E80" s="66"/>
      <c r="F80" s="66"/>
      <c r="G80" s="66"/>
    </row>
    <row r="81" spans="1:7" ht="10.5" customHeight="1">
      <c r="A81" s="70" t="s">
        <v>102</v>
      </c>
      <c r="B81" s="64"/>
      <c r="C81" s="71"/>
      <c r="D81" s="72"/>
      <c r="E81" s="66"/>
      <c r="F81" s="66"/>
      <c r="G81" s="66"/>
    </row>
    <row r="82" spans="1:7" ht="10.5" customHeight="1">
      <c r="A82" s="73" t="s">
        <v>103</v>
      </c>
      <c r="B82" s="74"/>
      <c r="C82" s="66"/>
      <c r="D82" s="66"/>
      <c r="E82" s="66"/>
      <c r="F82" s="66"/>
      <c r="G82" s="66"/>
    </row>
    <row r="83" spans="1:7" ht="15">
      <c r="A83" s="64"/>
      <c r="B83" s="64"/>
      <c r="C83" s="66"/>
      <c r="D83" s="66"/>
      <c r="E83" s="66"/>
      <c r="F83" s="66"/>
      <c r="G83" s="66"/>
    </row>
  </sheetData>
  <sheetProtection/>
  <mergeCells count="156">
    <mergeCell ref="GH51:GN51"/>
    <mergeCell ref="GO51:GU51"/>
    <mergeCell ref="ER51:EX51"/>
    <mergeCell ref="A51:G51"/>
    <mergeCell ref="H51:N51"/>
    <mergeCell ref="O51:U51"/>
    <mergeCell ref="V51:AB51"/>
    <mergeCell ref="AC51:AI51"/>
    <mergeCell ref="BZ51:CF51"/>
    <mergeCell ref="CG51:CM51"/>
    <mergeCell ref="IS51:IV51"/>
    <mergeCell ref="A55:G55"/>
    <mergeCell ref="A56:G56"/>
    <mergeCell ref="GV51:HB51"/>
    <mergeCell ref="HC51:HI51"/>
    <mergeCell ref="HJ51:HP51"/>
    <mergeCell ref="HQ51:HW51"/>
    <mergeCell ref="HX51:ID51"/>
    <mergeCell ref="EY51:FE51"/>
    <mergeCell ref="IE51:IK51"/>
    <mergeCell ref="BL47:BR47"/>
    <mergeCell ref="BS47:BY47"/>
    <mergeCell ref="BZ47:CF47"/>
    <mergeCell ref="CG47:CM47"/>
    <mergeCell ref="CN47:CT47"/>
    <mergeCell ref="IL51:IR51"/>
    <mergeCell ref="FF51:FL51"/>
    <mergeCell ref="FM51:FS51"/>
    <mergeCell ref="FT51:FZ51"/>
    <mergeCell ref="GA51:GG51"/>
    <mergeCell ref="CN49:CT49"/>
    <mergeCell ref="A49:G49"/>
    <mergeCell ref="H49:N49"/>
    <mergeCell ref="O49:U49"/>
    <mergeCell ref="V49:AB49"/>
    <mergeCell ref="AC49:AI49"/>
    <mergeCell ref="B13:G13"/>
    <mergeCell ref="CN51:CT51"/>
    <mergeCell ref="CU51:DA51"/>
    <mergeCell ref="DB51:DH51"/>
    <mergeCell ref="DI51:DO51"/>
    <mergeCell ref="DP51:DV51"/>
    <mergeCell ref="AQ50:AW50"/>
    <mergeCell ref="AX50:BD50"/>
    <mergeCell ref="BZ49:CF49"/>
    <mergeCell ref="CG49:CM49"/>
    <mergeCell ref="FT50:FZ50"/>
    <mergeCell ref="DI50:DO50"/>
    <mergeCell ref="DP50:DV50"/>
    <mergeCell ref="DW50:EC50"/>
    <mergeCell ref="ED50:EJ50"/>
    <mergeCell ref="EK50:EQ50"/>
    <mergeCell ref="EY50:FE50"/>
    <mergeCell ref="DW51:EC51"/>
    <mergeCell ref="ED51:EJ51"/>
    <mergeCell ref="EK51:EQ51"/>
    <mergeCell ref="FF50:FL50"/>
    <mergeCell ref="FM50:FS50"/>
    <mergeCell ref="GA50:GG50"/>
    <mergeCell ref="GH50:GN50"/>
    <mergeCell ref="GO50:GU50"/>
    <mergeCell ref="GV50:HB50"/>
    <mergeCell ref="AJ51:AP51"/>
    <mergeCell ref="AQ51:AW51"/>
    <mergeCell ref="AX51:BD51"/>
    <mergeCell ref="BE51:BK51"/>
    <mergeCell ref="BL51:BR51"/>
    <mergeCell ref="BS51:BY51"/>
    <mergeCell ref="AJ50:AP50"/>
    <mergeCell ref="BE50:BK50"/>
    <mergeCell ref="BL50:BR50"/>
    <mergeCell ref="BS50:BY50"/>
    <mergeCell ref="CU50:DA50"/>
    <mergeCell ref="DB50:DH50"/>
    <mergeCell ref="BZ50:CF50"/>
    <mergeCell ref="CG50:CM50"/>
    <mergeCell ref="CN50:CT50"/>
    <mergeCell ref="HJ50:HP50"/>
    <mergeCell ref="HX49:ID49"/>
    <mergeCell ref="IE49:IK49"/>
    <mergeCell ref="HQ49:HW49"/>
    <mergeCell ref="ER50:EX50"/>
    <mergeCell ref="A50:G50"/>
    <mergeCell ref="H50:N50"/>
    <mergeCell ref="O50:U50"/>
    <mergeCell ref="V50:AB50"/>
    <mergeCell ref="AC50:AI50"/>
    <mergeCell ref="GH49:GN49"/>
    <mergeCell ref="GO49:GU49"/>
    <mergeCell ref="IL49:IR49"/>
    <mergeCell ref="IS49:IV49"/>
    <mergeCell ref="IS50:IV50"/>
    <mergeCell ref="HQ50:HW50"/>
    <mergeCell ref="HX50:ID50"/>
    <mergeCell ref="IE50:IK50"/>
    <mergeCell ref="IL50:IR50"/>
    <mergeCell ref="HC50:HI50"/>
    <mergeCell ref="DB49:DH49"/>
    <mergeCell ref="DI49:DO49"/>
    <mergeCell ref="CU49:DA49"/>
    <mergeCell ref="DP49:DV49"/>
    <mergeCell ref="DW49:EC49"/>
    <mergeCell ref="FF49:FL49"/>
    <mergeCell ref="GV49:HB49"/>
    <mergeCell ref="HC49:HI49"/>
    <mergeCell ref="HJ49:HP49"/>
    <mergeCell ref="ED49:EJ49"/>
    <mergeCell ref="EK49:EQ49"/>
    <mergeCell ref="ER49:EX49"/>
    <mergeCell ref="EY49:FE49"/>
    <mergeCell ref="FM49:FS49"/>
    <mergeCell ref="FT49:FZ49"/>
    <mergeCell ref="GA49:GG49"/>
    <mergeCell ref="HC47:HI47"/>
    <mergeCell ref="GA47:GG47"/>
    <mergeCell ref="GH47:GN47"/>
    <mergeCell ref="GO47:GU47"/>
    <mergeCell ref="AJ49:AP49"/>
    <mergeCell ref="AQ49:AW49"/>
    <mergeCell ref="AX49:BD49"/>
    <mergeCell ref="BE49:BK49"/>
    <mergeCell ref="BL49:BR49"/>
    <mergeCell ref="BS49:BY49"/>
    <mergeCell ref="CU47:DA47"/>
    <mergeCell ref="HX47:ID47"/>
    <mergeCell ref="ED47:EJ47"/>
    <mergeCell ref="BE47:BK47"/>
    <mergeCell ref="GV47:HB47"/>
    <mergeCell ref="HQ47:HW47"/>
    <mergeCell ref="HJ47:HP47"/>
    <mergeCell ref="EK47:EQ47"/>
    <mergeCell ref="ER47:EX47"/>
    <mergeCell ref="EY47:FE47"/>
    <mergeCell ref="AQ47:AW47"/>
    <mergeCell ref="AX47:BD47"/>
    <mergeCell ref="A44:G44"/>
    <mergeCell ref="A45:G45"/>
    <mergeCell ref="A47:G47"/>
    <mergeCell ref="H47:N47"/>
    <mergeCell ref="C14:G14"/>
    <mergeCell ref="O47:U47"/>
    <mergeCell ref="V47:AB47"/>
    <mergeCell ref="AC47:AI47"/>
    <mergeCell ref="AJ47:AP47"/>
    <mergeCell ref="C15:F15"/>
    <mergeCell ref="D39:E39"/>
    <mergeCell ref="IL47:IR47"/>
    <mergeCell ref="IS47:IV47"/>
    <mergeCell ref="IE47:IK47"/>
    <mergeCell ref="DB47:DH47"/>
    <mergeCell ref="DI47:DO47"/>
    <mergeCell ref="DP47:DV47"/>
    <mergeCell ref="DW47:EC47"/>
    <mergeCell ref="FF47:FL47"/>
    <mergeCell ref="FM47:FS47"/>
    <mergeCell ref="FT47:FZ47"/>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86"/>
  <sheetViews>
    <sheetView zoomScalePageLayoutView="0" workbookViewId="0" topLeftCell="A1">
      <selection activeCell="A1" sqref="A1:N55"/>
    </sheetView>
  </sheetViews>
  <sheetFormatPr defaultColWidth="11.421875" defaultRowHeight="15"/>
  <cols>
    <col min="1" max="1" width="8.7109375" style="5" bestFit="1" customWidth="1"/>
    <col min="2" max="2" width="7.421875" style="5" bestFit="1" customWidth="1"/>
    <col min="3" max="3" width="7.57421875" style="5" bestFit="1" customWidth="1"/>
    <col min="4" max="4" width="8.57421875" style="5" bestFit="1" customWidth="1"/>
    <col min="5" max="5" width="5.140625" style="5" bestFit="1" customWidth="1"/>
    <col min="6" max="6" width="6.7109375" style="5" bestFit="1" customWidth="1"/>
    <col min="7" max="7" width="10.7109375" style="5" bestFit="1" customWidth="1"/>
    <col min="8" max="8" width="9.28125" style="5" bestFit="1" customWidth="1"/>
    <col min="9" max="9" width="8.140625" style="5" bestFit="1" customWidth="1"/>
    <col min="10" max="10" width="8.57421875" style="5" bestFit="1" customWidth="1"/>
    <col min="11" max="11" width="6.7109375" style="5" bestFit="1" customWidth="1"/>
    <col min="12" max="12" width="5.28125" style="5" bestFit="1" customWidth="1"/>
    <col min="13" max="13" width="5.140625" style="5" bestFit="1" customWidth="1"/>
    <col min="14" max="16384" width="11.421875" style="5" customWidth="1"/>
  </cols>
  <sheetData>
    <row r="1" spans="1:13" ht="12.75">
      <c r="A1" s="415" t="s">
        <v>435</v>
      </c>
      <c r="B1" s="416"/>
      <c r="C1" s="416"/>
      <c r="D1" s="416"/>
      <c r="E1" s="416"/>
      <c r="F1" s="416"/>
      <c r="G1" s="416"/>
      <c r="H1" s="416"/>
      <c r="I1" s="416"/>
      <c r="J1" s="416"/>
      <c r="K1" s="416"/>
      <c r="L1" s="416"/>
      <c r="M1" s="417"/>
    </row>
    <row r="2" spans="1:13" s="14" customFormat="1" ht="12.75">
      <c r="A2" s="418" t="s">
        <v>155</v>
      </c>
      <c r="B2" s="338"/>
      <c r="C2" s="338"/>
      <c r="D2" s="338"/>
      <c r="E2" s="338"/>
      <c r="F2" s="338"/>
      <c r="G2" s="338"/>
      <c r="H2" s="338"/>
      <c r="I2" s="338"/>
      <c r="J2" s="338"/>
      <c r="K2" s="338"/>
      <c r="L2" s="338"/>
      <c r="M2" s="421"/>
    </row>
    <row r="3" spans="1:13" ht="12.75">
      <c r="A3" s="418" t="s">
        <v>213</v>
      </c>
      <c r="B3" s="419"/>
      <c r="C3" s="419"/>
      <c r="D3" s="419"/>
      <c r="E3" s="419"/>
      <c r="F3" s="419"/>
      <c r="G3" s="419"/>
      <c r="H3" s="419"/>
      <c r="I3" s="419"/>
      <c r="J3" s="419"/>
      <c r="K3" s="419"/>
      <c r="L3" s="419"/>
      <c r="M3" s="420"/>
    </row>
    <row r="4" spans="1:13" s="14" customFormat="1" ht="12.75">
      <c r="A4" s="407" t="s">
        <v>85</v>
      </c>
      <c r="B4" s="356"/>
      <c r="C4" s="356"/>
      <c r="D4" s="356"/>
      <c r="E4" s="356"/>
      <c r="F4" s="356"/>
      <c r="G4" s="356"/>
      <c r="H4" s="356"/>
      <c r="I4" s="356"/>
      <c r="J4" s="356"/>
      <c r="K4" s="356"/>
      <c r="L4" s="356"/>
      <c r="M4" s="408"/>
    </row>
    <row r="5" spans="1:13" s="14" customFormat="1" ht="22.5" customHeight="1">
      <c r="A5" s="263" t="s">
        <v>56</v>
      </c>
      <c r="B5" s="237" t="s">
        <v>156</v>
      </c>
      <c r="C5" s="237" t="s">
        <v>32</v>
      </c>
      <c r="D5" s="237" t="s">
        <v>157</v>
      </c>
      <c r="E5" s="237" t="s">
        <v>39</v>
      </c>
      <c r="F5" s="237" t="s">
        <v>158</v>
      </c>
      <c r="G5" s="237" t="s">
        <v>46</v>
      </c>
      <c r="H5" s="237" t="s">
        <v>40</v>
      </c>
      <c r="I5" s="237" t="s">
        <v>94</v>
      </c>
      <c r="J5" s="237" t="s">
        <v>159</v>
      </c>
      <c r="K5" s="237" t="s">
        <v>54</v>
      </c>
      <c r="L5" s="237" t="s">
        <v>41</v>
      </c>
      <c r="M5" s="264" t="s">
        <v>43</v>
      </c>
    </row>
    <row r="6" spans="1:13" ht="12.75">
      <c r="A6" s="265" t="s">
        <v>57</v>
      </c>
      <c r="B6" s="61" t="s">
        <v>58</v>
      </c>
      <c r="C6" s="61">
        <v>57.63</v>
      </c>
      <c r="D6" s="61">
        <v>158.55</v>
      </c>
      <c r="E6" s="61">
        <v>101.13</v>
      </c>
      <c r="F6" s="61">
        <v>109.07</v>
      </c>
      <c r="G6" s="61">
        <v>349.04</v>
      </c>
      <c r="H6" s="61">
        <v>77.82</v>
      </c>
      <c r="I6" s="61">
        <v>104.83</v>
      </c>
      <c r="J6" s="61">
        <v>141.38</v>
      </c>
      <c r="K6" s="61">
        <v>1149.41</v>
      </c>
      <c r="L6" s="61">
        <v>118.8</v>
      </c>
      <c r="M6" s="266">
        <v>154.25</v>
      </c>
    </row>
    <row r="7" spans="1:13" ht="12.75">
      <c r="A7" s="265" t="s">
        <v>59</v>
      </c>
      <c r="B7" s="61" t="s">
        <v>58</v>
      </c>
      <c r="C7" s="61">
        <v>66.38</v>
      </c>
      <c r="D7" s="61">
        <v>202.78</v>
      </c>
      <c r="E7" s="61">
        <v>78.74</v>
      </c>
      <c r="F7" s="61">
        <v>103.34</v>
      </c>
      <c r="G7" s="61">
        <v>326.93</v>
      </c>
      <c r="H7" s="61">
        <v>90.34</v>
      </c>
      <c r="I7" s="61">
        <v>113.27</v>
      </c>
      <c r="J7" s="61">
        <v>198.98</v>
      </c>
      <c r="K7" s="61">
        <v>1076.82</v>
      </c>
      <c r="L7" s="61">
        <v>125.35</v>
      </c>
      <c r="M7" s="266">
        <v>148.65</v>
      </c>
    </row>
    <row r="8" spans="1:13" ht="12.75">
      <c r="A8" s="265" t="s">
        <v>60</v>
      </c>
      <c r="B8" s="61" t="s">
        <v>58</v>
      </c>
      <c r="C8" s="61" t="s">
        <v>58</v>
      </c>
      <c r="D8" s="61">
        <v>253.43</v>
      </c>
      <c r="E8" s="61">
        <v>66.35</v>
      </c>
      <c r="F8" s="61">
        <v>82.56</v>
      </c>
      <c r="G8" s="61">
        <v>252.02</v>
      </c>
      <c r="H8" s="61">
        <v>88.89</v>
      </c>
      <c r="I8" s="61">
        <v>127.62</v>
      </c>
      <c r="J8" s="61" t="s">
        <v>58</v>
      </c>
      <c r="K8" s="61">
        <v>1042.02</v>
      </c>
      <c r="L8" s="61">
        <v>137.37</v>
      </c>
      <c r="M8" s="266">
        <v>167.77</v>
      </c>
    </row>
    <row r="9" spans="1:13" ht="12.75">
      <c r="A9" s="265" t="s">
        <v>61</v>
      </c>
      <c r="B9" s="61" t="s">
        <v>58</v>
      </c>
      <c r="C9" s="61" t="s">
        <v>58</v>
      </c>
      <c r="D9" s="61" t="s">
        <v>58</v>
      </c>
      <c r="E9" s="61">
        <v>75.36</v>
      </c>
      <c r="F9" s="61">
        <v>42.68</v>
      </c>
      <c r="G9" s="61">
        <v>196.92</v>
      </c>
      <c r="H9" s="61">
        <v>86.7</v>
      </c>
      <c r="I9" s="61">
        <v>108.55</v>
      </c>
      <c r="J9" s="61" t="s">
        <v>58</v>
      </c>
      <c r="K9" s="61">
        <v>666.1</v>
      </c>
      <c r="L9" s="61">
        <v>162.11</v>
      </c>
      <c r="M9" s="266">
        <v>291.95</v>
      </c>
    </row>
    <row r="10" spans="1:13" ht="12.75">
      <c r="A10" s="265" t="s">
        <v>62</v>
      </c>
      <c r="B10" s="61" t="s">
        <v>58</v>
      </c>
      <c r="C10" s="61" t="s">
        <v>58</v>
      </c>
      <c r="D10" s="61" t="s">
        <v>58</v>
      </c>
      <c r="E10" s="61">
        <v>73.87</v>
      </c>
      <c r="F10" s="61">
        <v>35.84</v>
      </c>
      <c r="G10" s="61">
        <v>174.66</v>
      </c>
      <c r="H10" s="61">
        <v>92.8</v>
      </c>
      <c r="I10" s="61">
        <v>100.04</v>
      </c>
      <c r="J10" s="61" t="s">
        <v>58</v>
      </c>
      <c r="K10" s="61">
        <v>506.42</v>
      </c>
      <c r="L10" s="61">
        <v>180.55</v>
      </c>
      <c r="M10" s="266">
        <v>456.12</v>
      </c>
    </row>
    <row r="11" spans="1:13" ht="12.75">
      <c r="A11" s="265" t="s">
        <v>63</v>
      </c>
      <c r="B11" s="61" t="s">
        <v>58</v>
      </c>
      <c r="C11" s="61" t="s">
        <v>58</v>
      </c>
      <c r="D11" s="61" t="s">
        <v>58</v>
      </c>
      <c r="E11" s="61">
        <v>82.8</v>
      </c>
      <c r="F11" s="61">
        <v>34.25</v>
      </c>
      <c r="G11" s="61">
        <v>242.38</v>
      </c>
      <c r="H11" s="61">
        <v>101.93</v>
      </c>
      <c r="I11" s="61">
        <v>77.08</v>
      </c>
      <c r="J11" s="61" t="s">
        <v>58</v>
      </c>
      <c r="K11" s="61">
        <v>397.35</v>
      </c>
      <c r="L11" s="61">
        <v>185.12</v>
      </c>
      <c r="M11" s="266">
        <v>974.39</v>
      </c>
    </row>
    <row r="12" spans="1:13" ht="12.75">
      <c r="A12" s="265" t="s">
        <v>64</v>
      </c>
      <c r="B12" s="61" t="s">
        <v>58</v>
      </c>
      <c r="C12" s="61" t="s">
        <v>58</v>
      </c>
      <c r="D12" s="61" t="s">
        <v>58</v>
      </c>
      <c r="E12" s="61">
        <v>97.85</v>
      </c>
      <c r="F12" s="61">
        <v>37.11</v>
      </c>
      <c r="G12" s="61">
        <v>284.31</v>
      </c>
      <c r="H12" s="61">
        <v>111.89</v>
      </c>
      <c r="I12" s="61">
        <v>82.14</v>
      </c>
      <c r="J12" s="61" t="s">
        <v>58</v>
      </c>
      <c r="K12" s="61">
        <v>432.09</v>
      </c>
      <c r="L12" s="61">
        <v>208.58</v>
      </c>
      <c r="M12" s="266" t="s">
        <v>58</v>
      </c>
    </row>
    <row r="13" spans="1:13" ht="12.75">
      <c r="A13" s="265" t="s">
        <v>65</v>
      </c>
      <c r="B13" s="61">
        <v>1680.67</v>
      </c>
      <c r="C13" s="61" t="s">
        <v>58</v>
      </c>
      <c r="D13" s="61">
        <v>728.46</v>
      </c>
      <c r="E13" s="61">
        <v>118.29</v>
      </c>
      <c r="F13" s="61">
        <v>41.76</v>
      </c>
      <c r="G13" s="61">
        <v>252.62</v>
      </c>
      <c r="H13" s="61">
        <v>169.22</v>
      </c>
      <c r="I13" s="61">
        <v>142.1</v>
      </c>
      <c r="J13" s="61" t="s">
        <v>58</v>
      </c>
      <c r="K13" s="61">
        <v>388.1</v>
      </c>
      <c r="L13" s="61">
        <v>247.3</v>
      </c>
      <c r="M13" s="266" t="s">
        <v>58</v>
      </c>
    </row>
    <row r="14" spans="1:13" ht="12.75">
      <c r="A14" s="265" t="s">
        <v>66</v>
      </c>
      <c r="B14" s="61">
        <v>882.72</v>
      </c>
      <c r="C14" s="61">
        <v>186.74</v>
      </c>
      <c r="D14" s="61">
        <v>366.01</v>
      </c>
      <c r="E14" s="61">
        <v>161.04</v>
      </c>
      <c r="F14" s="61">
        <v>56.62</v>
      </c>
      <c r="G14" s="61">
        <v>375.3</v>
      </c>
      <c r="H14" s="61">
        <v>214.24</v>
      </c>
      <c r="I14" s="61">
        <v>249.44</v>
      </c>
      <c r="J14" s="61">
        <v>370.23</v>
      </c>
      <c r="K14" s="61">
        <v>328.17</v>
      </c>
      <c r="L14" s="61">
        <v>349.29</v>
      </c>
      <c r="M14" s="266">
        <v>504.2</v>
      </c>
    </row>
    <row r="15" spans="1:13" ht="12.75">
      <c r="A15" s="265" t="s">
        <v>67</v>
      </c>
      <c r="B15" s="61">
        <v>563.51</v>
      </c>
      <c r="C15" s="61">
        <v>228.41</v>
      </c>
      <c r="D15" s="61">
        <v>265.33</v>
      </c>
      <c r="E15" s="61">
        <v>187.34</v>
      </c>
      <c r="F15" s="61">
        <v>111.93</v>
      </c>
      <c r="G15" s="61" t="s">
        <v>58</v>
      </c>
      <c r="H15" s="61">
        <v>291.88</v>
      </c>
      <c r="I15" s="61">
        <v>361.85</v>
      </c>
      <c r="J15" s="61">
        <v>282.46</v>
      </c>
      <c r="K15" s="61">
        <v>311.49</v>
      </c>
      <c r="L15" s="61">
        <v>368.63</v>
      </c>
      <c r="M15" s="266">
        <v>474.28</v>
      </c>
    </row>
    <row r="16" spans="1:13" ht="12.75">
      <c r="A16" s="265" t="s">
        <v>68</v>
      </c>
      <c r="B16" s="61">
        <v>749.31</v>
      </c>
      <c r="C16" s="61">
        <v>109.98</v>
      </c>
      <c r="D16" s="61">
        <v>164.01</v>
      </c>
      <c r="E16" s="61">
        <v>280.7</v>
      </c>
      <c r="F16" s="61">
        <v>189.43</v>
      </c>
      <c r="G16" s="61" t="s">
        <v>58</v>
      </c>
      <c r="H16" s="61">
        <v>207.16</v>
      </c>
      <c r="I16" s="61">
        <v>393.75</v>
      </c>
      <c r="J16" s="61">
        <v>220.52</v>
      </c>
      <c r="K16" s="61">
        <v>320.57</v>
      </c>
      <c r="L16" s="61">
        <v>195.78</v>
      </c>
      <c r="M16" s="266">
        <v>361.32</v>
      </c>
    </row>
    <row r="17" spans="1:13" ht="12.75">
      <c r="A17" s="265" t="s">
        <v>69</v>
      </c>
      <c r="B17" s="61">
        <v>791.68</v>
      </c>
      <c r="C17" s="61">
        <v>80.31</v>
      </c>
      <c r="D17" s="61">
        <v>141.27</v>
      </c>
      <c r="E17" s="61" t="s">
        <v>58</v>
      </c>
      <c r="F17" s="61">
        <v>286.92</v>
      </c>
      <c r="G17" s="61" t="s">
        <v>58</v>
      </c>
      <c r="H17" s="61">
        <v>118.29</v>
      </c>
      <c r="I17" s="61">
        <v>401.51</v>
      </c>
      <c r="J17" s="61">
        <v>208.24</v>
      </c>
      <c r="K17" s="61">
        <v>345</v>
      </c>
      <c r="L17" s="61">
        <v>128.36</v>
      </c>
      <c r="M17" s="266">
        <v>286.53</v>
      </c>
    </row>
    <row r="18" spans="1:13" ht="12.75">
      <c r="A18" s="265" t="s">
        <v>70</v>
      </c>
      <c r="B18" s="61" t="s">
        <v>58</v>
      </c>
      <c r="C18" s="61">
        <v>73.15</v>
      </c>
      <c r="D18" s="61">
        <v>182.05</v>
      </c>
      <c r="E18" s="61">
        <v>64.76</v>
      </c>
      <c r="F18" s="61">
        <v>442.66</v>
      </c>
      <c r="G18" s="61">
        <v>360.5</v>
      </c>
      <c r="H18" s="61">
        <v>90.63</v>
      </c>
      <c r="I18" s="61">
        <v>438.29</v>
      </c>
      <c r="J18" s="61">
        <v>196.35</v>
      </c>
      <c r="K18" s="61">
        <v>453.06</v>
      </c>
      <c r="L18" s="61">
        <v>127.18</v>
      </c>
      <c r="M18" s="266">
        <v>247.16</v>
      </c>
    </row>
    <row r="19" spans="1:13" ht="12.75">
      <c r="A19" s="265" t="s">
        <v>71</v>
      </c>
      <c r="B19" s="61" t="s">
        <v>58</v>
      </c>
      <c r="C19" s="61">
        <v>91.47</v>
      </c>
      <c r="D19" s="61">
        <v>241.99</v>
      </c>
      <c r="E19" s="61">
        <v>86.73</v>
      </c>
      <c r="F19" s="61">
        <v>368.67</v>
      </c>
      <c r="G19" s="61">
        <v>499.47</v>
      </c>
      <c r="H19" s="61">
        <v>86.02</v>
      </c>
      <c r="I19" s="61">
        <v>425.87</v>
      </c>
      <c r="J19" s="61">
        <v>273.12</v>
      </c>
      <c r="K19" s="61">
        <v>435.7</v>
      </c>
      <c r="L19" s="61">
        <v>132.98</v>
      </c>
      <c r="M19" s="266">
        <v>228.99</v>
      </c>
    </row>
    <row r="20" spans="1:13" ht="12.75">
      <c r="A20" s="265" t="s">
        <v>72</v>
      </c>
      <c r="B20" s="61" t="s">
        <v>58</v>
      </c>
      <c r="C20" s="61">
        <v>94.55</v>
      </c>
      <c r="D20" s="61" t="s">
        <v>58</v>
      </c>
      <c r="E20" s="61">
        <v>75.53</v>
      </c>
      <c r="F20" s="61">
        <v>240.29</v>
      </c>
      <c r="G20" s="61">
        <v>392.13</v>
      </c>
      <c r="H20" s="61">
        <v>80.15</v>
      </c>
      <c r="I20" s="61">
        <v>237.33</v>
      </c>
      <c r="J20" s="61" t="s">
        <v>58</v>
      </c>
      <c r="K20" s="61">
        <v>396.12</v>
      </c>
      <c r="L20" s="61">
        <v>146.2</v>
      </c>
      <c r="M20" s="266">
        <v>277.91</v>
      </c>
    </row>
    <row r="21" spans="1:13" ht="12.75">
      <c r="A21" s="265" t="s">
        <v>73</v>
      </c>
      <c r="B21" s="61" t="s">
        <v>58</v>
      </c>
      <c r="C21" s="61" t="s">
        <v>58</v>
      </c>
      <c r="D21" s="61" t="s">
        <v>58</v>
      </c>
      <c r="E21" s="61">
        <v>75.52</v>
      </c>
      <c r="F21" s="61">
        <v>122.84</v>
      </c>
      <c r="G21" s="61">
        <v>291.85</v>
      </c>
      <c r="H21" s="61">
        <v>89.73</v>
      </c>
      <c r="I21" s="61">
        <v>155.42</v>
      </c>
      <c r="J21" s="61" t="s">
        <v>58</v>
      </c>
      <c r="K21" s="61">
        <v>470.06</v>
      </c>
      <c r="L21" s="61">
        <v>166.81</v>
      </c>
      <c r="M21" s="266">
        <v>354.46</v>
      </c>
    </row>
    <row r="22" spans="1:13" ht="12.75">
      <c r="A22" s="265" t="s">
        <v>74</v>
      </c>
      <c r="B22" s="61" t="s">
        <v>58</v>
      </c>
      <c r="C22" s="61" t="s">
        <v>58</v>
      </c>
      <c r="D22" s="61" t="s">
        <v>58</v>
      </c>
      <c r="E22" s="61">
        <v>85.67</v>
      </c>
      <c r="F22" s="61">
        <v>78.85</v>
      </c>
      <c r="G22" s="61">
        <v>186.43</v>
      </c>
      <c r="H22" s="61">
        <v>89.94</v>
      </c>
      <c r="I22" s="61">
        <v>109.87</v>
      </c>
      <c r="J22" s="61" t="s">
        <v>58</v>
      </c>
      <c r="K22" s="61">
        <v>743.35</v>
      </c>
      <c r="L22" s="61">
        <v>171.68</v>
      </c>
      <c r="M22" s="266">
        <v>416.83</v>
      </c>
    </row>
    <row r="23" spans="1:13" ht="12.75">
      <c r="A23" s="265" t="s">
        <v>75</v>
      </c>
      <c r="B23" s="61" t="s">
        <v>58</v>
      </c>
      <c r="C23" s="61" t="s">
        <v>58</v>
      </c>
      <c r="D23" s="61" t="s">
        <v>58</v>
      </c>
      <c r="E23" s="61">
        <v>80.98</v>
      </c>
      <c r="F23" s="61">
        <v>88.29</v>
      </c>
      <c r="G23" s="61">
        <v>192.66</v>
      </c>
      <c r="H23" s="61">
        <v>104.74</v>
      </c>
      <c r="I23" s="61">
        <v>77.84</v>
      </c>
      <c r="J23" s="61" t="s">
        <v>58</v>
      </c>
      <c r="K23" s="61">
        <v>579.74</v>
      </c>
      <c r="L23" s="61">
        <v>172.05</v>
      </c>
      <c r="M23" s="266">
        <v>432.27</v>
      </c>
    </row>
    <row r="24" spans="1:13" ht="12.75">
      <c r="A24" s="265" t="s">
        <v>76</v>
      </c>
      <c r="B24" s="61" t="s">
        <v>58</v>
      </c>
      <c r="C24" s="61" t="s">
        <v>58</v>
      </c>
      <c r="D24" s="61" t="s">
        <v>58</v>
      </c>
      <c r="E24" s="61">
        <v>96</v>
      </c>
      <c r="F24" s="61">
        <v>151.2</v>
      </c>
      <c r="G24" s="61">
        <v>236.19</v>
      </c>
      <c r="H24" s="61">
        <v>121.85</v>
      </c>
      <c r="I24" s="61">
        <v>82.31</v>
      </c>
      <c r="J24" s="61" t="s">
        <v>58</v>
      </c>
      <c r="K24" s="61">
        <v>841.18</v>
      </c>
      <c r="L24" s="61">
        <v>174.84</v>
      </c>
      <c r="M24" s="266" t="s">
        <v>58</v>
      </c>
    </row>
    <row r="25" spans="1:15" ht="12.75">
      <c r="A25" s="265" t="s">
        <v>77</v>
      </c>
      <c r="B25" s="61">
        <v>1700.68</v>
      </c>
      <c r="C25" s="61" t="s">
        <v>58</v>
      </c>
      <c r="D25" s="61">
        <v>637.36</v>
      </c>
      <c r="E25" s="61">
        <v>112.11</v>
      </c>
      <c r="F25" s="61">
        <v>196.81</v>
      </c>
      <c r="G25" s="61">
        <v>262.4</v>
      </c>
      <c r="H25" s="61">
        <v>133.49</v>
      </c>
      <c r="I25" s="61">
        <v>101.1</v>
      </c>
      <c r="J25" s="61" t="s">
        <v>58</v>
      </c>
      <c r="K25" s="61">
        <v>754.12</v>
      </c>
      <c r="L25" s="61">
        <v>181.89</v>
      </c>
      <c r="M25" s="266" t="s">
        <v>58</v>
      </c>
      <c r="O25" s="84"/>
    </row>
    <row r="26" spans="1:13" ht="12.75">
      <c r="A26" s="265" t="s">
        <v>78</v>
      </c>
      <c r="B26" s="61">
        <v>595.8</v>
      </c>
      <c r="C26" s="61">
        <v>373.48</v>
      </c>
      <c r="D26" s="61">
        <v>326.95</v>
      </c>
      <c r="E26" s="61">
        <v>123.3</v>
      </c>
      <c r="F26" s="61">
        <v>342.39</v>
      </c>
      <c r="G26" s="61">
        <v>261.52</v>
      </c>
      <c r="H26" s="61">
        <v>139.59</v>
      </c>
      <c r="I26" s="61">
        <v>121.08</v>
      </c>
      <c r="J26" s="61">
        <v>313.44</v>
      </c>
      <c r="K26" s="61">
        <v>658.1</v>
      </c>
      <c r="L26" s="61">
        <v>187.26</v>
      </c>
      <c r="M26" s="266" t="s">
        <v>58</v>
      </c>
    </row>
    <row r="27" spans="1:13" ht="12.75">
      <c r="A27" s="265" t="s">
        <v>79</v>
      </c>
      <c r="B27" s="61">
        <v>375.55</v>
      </c>
      <c r="C27" s="61">
        <v>152.29</v>
      </c>
      <c r="D27" s="61">
        <v>207.46</v>
      </c>
      <c r="E27" s="61">
        <v>136.77</v>
      </c>
      <c r="F27" s="61">
        <v>380.02</v>
      </c>
      <c r="G27" s="61">
        <v>196.5</v>
      </c>
      <c r="H27" s="61">
        <v>127.14</v>
      </c>
      <c r="I27" s="61">
        <v>127.37</v>
      </c>
      <c r="J27" s="61">
        <v>202.99</v>
      </c>
      <c r="K27" s="61">
        <v>685.1</v>
      </c>
      <c r="L27" s="61">
        <v>197.83</v>
      </c>
      <c r="M27" s="266">
        <v>473.36</v>
      </c>
    </row>
    <row r="28" spans="1:13" ht="12.75">
      <c r="A28" s="265" t="s">
        <v>80</v>
      </c>
      <c r="B28" s="61">
        <v>379.64</v>
      </c>
      <c r="C28" s="61">
        <v>92.16</v>
      </c>
      <c r="D28" s="61">
        <v>172.95</v>
      </c>
      <c r="E28" s="61">
        <v>170.42</v>
      </c>
      <c r="F28" s="61">
        <v>448.97</v>
      </c>
      <c r="G28" s="61" t="s">
        <v>58</v>
      </c>
      <c r="H28" s="61">
        <v>131.09</v>
      </c>
      <c r="I28" s="61">
        <v>134.33</v>
      </c>
      <c r="J28" s="61">
        <v>163.97</v>
      </c>
      <c r="K28" s="61">
        <v>791.82</v>
      </c>
      <c r="L28" s="61">
        <v>162.06</v>
      </c>
      <c r="M28" s="266">
        <v>373.54</v>
      </c>
    </row>
    <row r="29" spans="1:13" ht="12.75">
      <c r="A29" s="265" t="s">
        <v>81</v>
      </c>
      <c r="B29" s="61">
        <v>456.18</v>
      </c>
      <c r="C29" s="61">
        <v>83.88</v>
      </c>
      <c r="D29" s="61">
        <v>169.58</v>
      </c>
      <c r="E29" s="61">
        <v>226.8</v>
      </c>
      <c r="F29" s="61">
        <v>585.8</v>
      </c>
      <c r="G29" s="61" t="s">
        <v>58</v>
      </c>
      <c r="H29" s="61">
        <v>112.65</v>
      </c>
      <c r="I29" s="61">
        <v>145.4</v>
      </c>
      <c r="J29" s="61">
        <v>185.97</v>
      </c>
      <c r="K29" s="61">
        <v>941.17</v>
      </c>
      <c r="L29" s="61">
        <v>127.91</v>
      </c>
      <c r="M29" s="266">
        <v>271.87</v>
      </c>
    </row>
    <row r="30" spans="1:13" ht="12.75">
      <c r="A30" s="265" t="s">
        <v>82</v>
      </c>
      <c r="B30" s="61" t="s">
        <v>58</v>
      </c>
      <c r="C30" s="61">
        <v>95.73</v>
      </c>
      <c r="D30" s="61">
        <v>203.78</v>
      </c>
      <c r="E30" s="61">
        <v>114.18</v>
      </c>
      <c r="F30" s="61">
        <v>562.46</v>
      </c>
      <c r="G30" s="61" t="s">
        <v>58</v>
      </c>
      <c r="H30" s="61">
        <v>98.02</v>
      </c>
      <c r="I30" s="61">
        <v>163.94</v>
      </c>
      <c r="J30" s="61">
        <v>199.56</v>
      </c>
      <c r="K30" s="61">
        <v>1204.7</v>
      </c>
      <c r="L30" s="61">
        <v>139.08</v>
      </c>
      <c r="M30" s="266">
        <v>255.92</v>
      </c>
    </row>
    <row r="31" spans="1:13" ht="12.75">
      <c r="A31" s="265" t="s">
        <v>83</v>
      </c>
      <c r="B31" s="80" t="s">
        <v>58</v>
      </c>
      <c r="C31" s="81">
        <v>98.42</v>
      </c>
      <c r="D31" s="81">
        <v>281.9</v>
      </c>
      <c r="E31" s="81">
        <v>88.58</v>
      </c>
      <c r="F31" s="81">
        <v>313.55</v>
      </c>
      <c r="G31" s="81">
        <v>413.4</v>
      </c>
      <c r="H31" s="81">
        <v>108.77</v>
      </c>
      <c r="I31" s="81">
        <v>172.95</v>
      </c>
      <c r="J31" s="81">
        <v>256.08</v>
      </c>
      <c r="K31" s="81">
        <v>1200.68</v>
      </c>
      <c r="L31" s="81">
        <v>143.92</v>
      </c>
      <c r="M31" s="267">
        <v>234.33</v>
      </c>
    </row>
    <row r="32" spans="1:13" s="15" customFormat="1" ht="12.75">
      <c r="A32" s="268" t="s">
        <v>161</v>
      </c>
      <c r="B32" s="80"/>
      <c r="C32" s="81">
        <v>103</v>
      </c>
      <c r="D32" s="81">
        <v>362</v>
      </c>
      <c r="E32" s="81">
        <v>95</v>
      </c>
      <c r="F32" s="81">
        <v>192</v>
      </c>
      <c r="G32" s="81">
        <v>430</v>
      </c>
      <c r="H32" s="81">
        <v>108</v>
      </c>
      <c r="I32" s="81">
        <v>168</v>
      </c>
      <c r="J32" s="81"/>
      <c r="K32" s="81">
        <v>1344</v>
      </c>
      <c r="L32" s="81">
        <v>166</v>
      </c>
      <c r="M32" s="267">
        <v>263</v>
      </c>
    </row>
    <row r="33" spans="1:13" ht="12.75">
      <c r="A33" s="268" t="s">
        <v>162</v>
      </c>
      <c r="B33" s="86"/>
      <c r="C33" s="86">
        <v>104</v>
      </c>
      <c r="D33" s="86"/>
      <c r="E33" s="86">
        <v>89</v>
      </c>
      <c r="F33" s="86">
        <v>91</v>
      </c>
      <c r="G33" s="86">
        <v>277</v>
      </c>
      <c r="H33" s="86">
        <v>112</v>
      </c>
      <c r="I33" s="86">
        <v>145</v>
      </c>
      <c r="J33" s="86"/>
      <c r="K33" s="87">
        <v>1275</v>
      </c>
      <c r="L33" s="86">
        <v>176</v>
      </c>
      <c r="M33" s="269">
        <v>340</v>
      </c>
    </row>
    <row r="34" spans="1:13" s="15" customFormat="1" ht="12.75">
      <c r="A34" s="268" t="s">
        <v>166</v>
      </c>
      <c r="B34" s="86"/>
      <c r="C34" s="86"/>
      <c r="D34" s="86"/>
      <c r="E34" s="86">
        <v>99</v>
      </c>
      <c r="F34" s="86">
        <v>79</v>
      </c>
      <c r="G34" s="86">
        <v>198</v>
      </c>
      <c r="H34" s="86">
        <v>122</v>
      </c>
      <c r="I34" s="86">
        <v>114</v>
      </c>
      <c r="J34" s="86"/>
      <c r="K34" s="87">
        <v>898</v>
      </c>
      <c r="L34" s="86">
        <v>180</v>
      </c>
      <c r="M34" s="269">
        <v>419</v>
      </c>
    </row>
    <row r="35" spans="1:13" ht="12.75">
      <c r="A35" s="268" t="s">
        <v>196</v>
      </c>
      <c r="B35" s="86"/>
      <c r="C35" s="86"/>
      <c r="D35" s="86"/>
      <c r="E35" s="86">
        <v>118</v>
      </c>
      <c r="F35" s="86">
        <v>113</v>
      </c>
      <c r="G35" s="86">
        <v>229</v>
      </c>
      <c r="H35" s="86">
        <v>153</v>
      </c>
      <c r="I35" s="86">
        <v>90</v>
      </c>
      <c r="J35" s="86"/>
      <c r="K35" s="86">
        <v>766</v>
      </c>
      <c r="L35" s="86">
        <v>204</v>
      </c>
      <c r="M35" s="269">
        <v>577</v>
      </c>
    </row>
    <row r="36" spans="1:13" s="15" customFormat="1" ht="12.75">
      <c r="A36" s="268" t="s">
        <v>211</v>
      </c>
      <c r="B36" s="86"/>
      <c r="C36" s="86"/>
      <c r="D36" s="86"/>
      <c r="E36" s="86">
        <v>173</v>
      </c>
      <c r="F36" s="86">
        <v>117</v>
      </c>
      <c r="G36" s="86">
        <v>237</v>
      </c>
      <c r="H36" s="86">
        <v>183</v>
      </c>
      <c r="I36" s="86">
        <v>81</v>
      </c>
      <c r="J36" s="86"/>
      <c r="K36" s="86">
        <v>843</v>
      </c>
      <c r="L36" s="86">
        <v>287</v>
      </c>
      <c r="M36" s="269"/>
    </row>
    <row r="37" spans="1:13" s="15" customFormat="1" ht="12.75">
      <c r="A37" s="268" t="s">
        <v>214</v>
      </c>
      <c r="B37" s="86"/>
      <c r="C37" s="86"/>
      <c r="D37" s="139">
        <v>706.96</v>
      </c>
      <c r="E37" s="139">
        <v>288.53</v>
      </c>
      <c r="F37" s="139">
        <v>112.34</v>
      </c>
      <c r="G37" s="139">
        <v>222.97</v>
      </c>
      <c r="H37" s="139">
        <v>240.24</v>
      </c>
      <c r="I37" s="139">
        <v>90.65</v>
      </c>
      <c r="J37" s="139"/>
      <c r="K37" s="139">
        <v>774.85</v>
      </c>
      <c r="L37" s="139">
        <v>390.65</v>
      </c>
      <c r="M37" s="270"/>
    </row>
    <row r="38" spans="1:13" s="15" customFormat="1" ht="12.75">
      <c r="A38" s="268" t="s">
        <v>267</v>
      </c>
      <c r="B38" s="139">
        <v>726.32</v>
      </c>
      <c r="C38" s="139">
        <v>372.55</v>
      </c>
      <c r="D38" s="139">
        <v>384.55</v>
      </c>
      <c r="E38" s="139">
        <v>237.93</v>
      </c>
      <c r="F38" s="139">
        <v>165.08</v>
      </c>
      <c r="G38" s="139">
        <v>274.24</v>
      </c>
      <c r="H38" s="139">
        <v>277.96</v>
      </c>
      <c r="I38" s="139">
        <v>144.12</v>
      </c>
      <c r="J38" s="139">
        <v>370.2</v>
      </c>
      <c r="K38" s="139">
        <v>622.89</v>
      </c>
      <c r="L38" s="139">
        <v>463.2</v>
      </c>
      <c r="M38" s="271"/>
    </row>
    <row r="39" spans="1:14" ht="12.75">
      <c r="A39" s="268" t="s">
        <v>268</v>
      </c>
      <c r="B39" s="139">
        <v>513.32</v>
      </c>
      <c r="C39" s="139">
        <v>260.03</v>
      </c>
      <c r="D39" s="139">
        <v>288.39</v>
      </c>
      <c r="E39" s="139">
        <v>357.7</v>
      </c>
      <c r="F39" s="139">
        <v>174.53</v>
      </c>
      <c r="G39" s="139"/>
      <c r="H39" s="139">
        <v>323.64</v>
      </c>
      <c r="I39" s="139">
        <v>161.86</v>
      </c>
      <c r="J39" s="139">
        <v>272.05</v>
      </c>
      <c r="K39" s="139">
        <v>596.68</v>
      </c>
      <c r="L39" s="139">
        <v>390.55</v>
      </c>
      <c r="M39" s="271">
        <v>595.19</v>
      </c>
      <c r="N39" s="15"/>
    </row>
    <row r="40" spans="1:13" s="15" customFormat="1" ht="12.75">
      <c r="A40" s="268" t="s">
        <v>344</v>
      </c>
      <c r="B40" s="198">
        <v>645.77</v>
      </c>
      <c r="C40" s="198">
        <v>118.64</v>
      </c>
      <c r="D40" s="198">
        <v>236.52</v>
      </c>
      <c r="E40" s="198"/>
      <c r="F40" s="198">
        <v>187.23</v>
      </c>
      <c r="G40" s="198"/>
      <c r="H40" s="198">
        <v>226.17</v>
      </c>
      <c r="I40" s="198">
        <v>169.8</v>
      </c>
      <c r="J40" s="198">
        <v>248</v>
      </c>
      <c r="K40" s="198">
        <v>565</v>
      </c>
      <c r="L40" s="198">
        <v>199.02</v>
      </c>
      <c r="M40" s="271">
        <v>363</v>
      </c>
    </row>
    <row r="41" spans="1:13" s="15" customFormat="1" ht="13.5" thickBot="1">
      <c r="A41" s="272" t="s">
        <v>408</v>
      </c>
      <c r="B41" s="273"/>
      <c r="C41" s="274">
        <v>99.38</v>
      </c>
      <c r="D41" s="274">
        <v>235</v>
      </c>
      <c r="E41" s="274"/>
      <c r="F41" s="274">
        <v>306.06</v>
      </c>
      <c r="G41" s="274"/>
      <c r="H41" s="274">
        <v>142.43</v>
      </c>
      <c r="I41" s="274">
        <v>191.49</v>
      </c>
      <c r="J41" s="274">
        <v>282.83</v>
      </c>
      <c r="K41" s="274">
        <v>625.08</v>
      </c>
      <c r="L41" s="274">
        <v>185.51</v>
      </c>
      <c r="M41" s="275">
        <v>271</v>
      </c>
    </row>
    <row r="42" spans="1:13" ht="12.75">
      <c r="A42" s="422" t="s">
        <v>441</v>
      </c>
      <c r="B42" s="423" t="s">
        <v>27</v>
      </c>
      <c r="C42" s="423" t="s">
        <v>27</v>
      </c>
      <c r="D42" s="423" t="s">
        <v>27</v>
      </c>
      <c r="E42" s="423" t="s">
        <v>27</v>
      </c>
      <c r="F42" s="423" t="s">
        <v>27</v>
      </c>
      <c r="G42" s="423" t="s">
        <v>27</v>
      </c>
      <c r="H42" s="423" t="s">
        <v>27</v>
      </c>
      <c r="I42" s="423" t="s">
        <v>27</v>
      </c>
      <c r="J42" s="423" t="s">
        <v>27</v>
      </c>
      <c r="K42" s="423" t="s">
        <v>27</v>
      </c>
      <c r="L42" s="423" t="s">
        <v>27</v>
      </c>
      <c r="M42" s="423" t="s">
        <v>27</v>
      </c>
    </row>
    <row r="43" spans="1:13" ht="12.75">
      <c r="A43" s="29"/>
      <c r="B43" s="29"/>
      <c r="C43" s="29"/>
      <c r="D43" s="29"/>
      <c r="E43" s="29"/>
      <c r="F43" s="29"/>
      <c r="G43" s="29"/>
      <c r="H43" s="29"/>
      <c r="I43" s="29"/>
      <c r="J43" s="29"/>
      <c r="K43" s="29"/>
      <c r="L43" s="29"/>
      <c r="M43" s="29"/>
    </row>
    <row r="44" spans="1:13" ht="12.75">
      <c r="A44" s="29"/>
      <c r="B44" s="29"/>
      <c r="C44" s="29"/>
      <c r="D44" s="29"/>
      <c r="E44" s="29"/>
      <c r="F44" s="29"/>
      <c r="G44" s="29"/>
      <c r="H44" s="29"/>
      <c r="I44" s="29"/>
      <c r="J44" s="29"/>
      <c r="K44" s="29"/>
      <c r="L44" s="29"/>
      <c r="M44" s="29"/>
    </row>
    <row r="45" spans="1:13" ht="12.75">
      <c r="A45" s="29"/>
      <c r="B45" s="29"/>
      <c r="C45" s="29"/>
      <c r="D45" s="29"/>
      <c r="E45" s="29"/>
      <c r="F45" s="29"/>
      <c r="G45" s="29"/>
      <c r="H45" s="29"/>
      <c r="I45" s="29"/>
      <c r="J45" s="29"/>
      <c r="K45" s="29"/>
      <c r="L45" s="29"/>
      <c r="M45" s="29"/>
    </row>
    <row r="46" spans="1:13" ht="12.75">
      <c r="A46" s="29"/>
      <c r="B46" s="29"/>
      <c r="C46" s="29"/>
      <c r="D46" s="29"/>
      <c r="E46" s="29"/>
      <c r="F46" s="29"/>
      <c r="G46" s="29"/>
      <c r="H46" s="29"/>
      <c r="I46" s="29"/>
      <c r="J46" s="29"/>
      <c r="K46" s="29"/>
      <c r="L46" s="29"/>
      <c r="M46" s="29"/>
    </row>
    <row r="47" spans="1:13" ht="12.75">
      <c r="A47" s="29"/>
      <c r="B47" s="29"/>
      <c r="C47" s="29"/>
      <c r="D47" s="29"/>
      <c r="E47" s="29"/>
      <c r="F47" s="29"/>
      <c r="G47" s="29"/>
      <c r="H47" s="29"/>
      <c r="I47" s="29"/>
      <c r="J47" s="29"/>
      <c r="K47" s="29"/>
      <c r="L47" s="29"/>
      <c r="M47" s="29"/>
    </row>
    <row r="48" spans="1:13" ht="12.75">
      <c r="A48" s="29"/>
      <c r="B48" s="29"/>
      <c r="C48" s="29"/>
      <c r="D48" s="29"/>
      <c r="E48" s="29"/>
      <c r="F48" s="29"/>
      <c r="G48" s="29"/>
      <c r="H48" s="29"/>
      <c r="I48" s="29"/>
      <c r="J48" s="29"/>
      <c r="K48" s="29"/>
      <c r="L48" s="29"/>
      <c r="M48" s="29"/>
    </row>
    <row r="49" spans="1:13" ht="12.75">
      <c r="A49" s="29"/>
      <c r="B49" s="29"/>
      <c r="C49" s="29"/>
      <c r="D49" s="29"/>
      <c r="E49" s="29"/>
      <c r="F49" s="29"/>
      <c r="G49" s="29"/>
      <c r="H49" s="29"/>
      <c r="I49" s="29"/>
      <c r="J49" s="29"/>
      <c r="K49" s="29"/>
      <c r="L49" s="29"/>
      <c r="M49" s="29"/>
    </row>
    <row r="50" spans="1:13" ht="12.75">
      <c r="A50" s="29"/>
      <c r="B50" s="29"/>
      <c r="C50" s="29"/>
      <c r="D50" s="29"/>
      <c r="E50" s="29"/>
      <c r="F50" s="29"/>
      <c r="G50" s="29"/>
      <c r="H50" s="29"/>
      <c r="I50" s="29"/>
      <c r="J50" s="29"/>
      <c r="K50" s="29"/>
      <c r="L50" s="29"/>
      <c r="M50" s="29"/>
    </row>
    <row r="51" spans="1:13" ht="12.75">
      <c r="A51" s="29"/>
      <c r="B51" s="29"/>
      <c r="C51" s="29"/>
      <c r="D51" s="29"/>
      <c r="E51" s="29"/>
      <c r="F51" s="29"/>
      <c r="G51" s="29"/>
      <c r="H51" s="29"/>
      <c r="I51" s="29"/>
      <c r="J51" s="29"/>
      <c r="K51" s="29"/>
      <c r="L51" s="29"/>
      <c r="M51" s="29"/>
    </row>
    <row r="52" spans="1:13" ht="12.75">
      <c r="A52" s="29"/>
      <c r="B52" s="29"/>
      <c r="C52" s="29"/>
      <c r="D52" s="29"/>
      <c r="E52" s="29"/>
      <c r="F52" s="29"/>
      <c r="G52" s="29"/>
      <c r="H52" s="29"/>
      <c r="I52" s="29"/>
      <c r="J52" s="29"/>
      <c r="K52" s="29"/>
      <c r="L52" s="29"/>
      <c r="M52" s="29"/>
    </row>
    <row r="57" ht="12.75">
      <c r="D57" s="15"/>
    </row>
    <row r="59" spans="5:13" ht="12.75">
      <c r="E59" s="130"/>
      <c r="F59" s="130"/>
      <c r="G59" s="130"/>
      <c r="H59" s="130"/>
      <c r="I59" s="130"/>
      <c r="J59" s="130"/>
      <c r="K59" s="130"/>
      <c r="L59" s="130"/>
      <c r="M59" s="130"/>
    </row>
    <row r="61" spans="4:13" ht="12.75">
      <c r="D61" s="84"/>
      <c r="E61" s="61"/>
      <c r="F61" s="61"/>
      <c r="G61" s="61"/>
      <c r="H61" s="61"/>
      <c r="I61" s="61"/>
      <c r="J61" s="61"/>
      <c r="K61" s="61"/>
      <c r="L61" s="61"/>
      <c r="M61" s="61"/>
    </row>
    <row r="63" spans="4:13" ht="12.75">
      <c r="D63" s="84"/>
      <c r="E63" s="86"/>
      <c r="F63" s="86"/>
      <c r="G63" s="86"/>
      <c r="H63" s="86"/>
      <c r="I63" s="86"/>
      <c r="J63" s="86"/>
      <c r="K63" s="86"/>
      <c r="L63" s="86"/>
      <c r="M63" s="86"/>
    </row>
    <row r="65" spans="4:13" ht="12.75">
      <c r="D65" s="15"/>
      <c r="E65" s="124"/>
      <c r="F65" s="124"/>
      <c r="G65" s="124"/>
      <c r="H65" s="124"/>
      <c r="I65" s="124"/>
      <c r="J65" s="124"/>
      <c r="K65" s="124"/>
      <c r="L65" s="124"/>
      <c r="M65" s="124"/>
    </row>
    <row r="75" spans="2:13" ht="12.75">
      <c r="B75" s="414"/>
      <c r="C75" s="414"/>
      <c r="D75" s="414"/>
      <c r="E75" s="414"/>
      <c r="F75" s="414"/>
      <c r="G75" s="414"/>
      <c r="H75" s="414"/>
      <c r="I75" s="414"/>
      <c r="J75" s="414"/>
      <c r="K75" s="414"/>
      <c r="L75" s="414"/>
      <c r="M75" s="414"/>
    </row>
    <row r="76" spans="2:13" ht="12.75">
      <c r="B76" s="129"/>
      <c r="C76" s="129"/>
      <c r="D76" s="129"/>
      <c r="E76" s="129"/>
      <c r="F76" s="129"/>
      <c r="G76" s="129"/>
      <c r="H76" s="129"/>
      <c r="I76" s="129"/>
      <c r="J76" s="129"/>
      <c r="K76" s="129"/>
      <c r="L76" s="129"/>
      <c r="M76" s="129"/>
    </row>
    <row r="78" spans="1:13" ht="12.75">
      <c r="A78" s="84"/>
      <c r="B78" s="56"/>
      <c r="C78" s="56"/>
      <c r="D78" s="56"/>
      <c r="E78" s="56"/>
      <c r="F78" s="62"/>
      <c r="G78" s="62"/>
      <c r="H78" s="63"/>
      <c r="I78" s="63"/>
      <c r="J78" s="63"/>
      <c r="K78" s="63"/>
      <c r="L78" s="63"/>
      <c r="M78" s="63"/>
    </row>
    <row r="80" spans="1:13" ht="12.75">
      <c r="A80" s="84"/>
      <c r="B80" s="122"/>
      <c r="C80" s="56"/>
      <c r="D80" s="54"/>
      <c r="E80" s="54"/>
      <c r="F80" s="85"/>
      <c r="G80" s="85"/>
      <c r="H80" s="54"/>
      <c r="I80" s="54"/>
      <c r="J80" s="54"/>
      <c r="K80" s="54"/>
      <c r="L80" s="54"/>
      <c r="M80" s="54"/>
    </row>
    <row r="83" spans="1:13" ht="12.75">
      <c r="A83" s="15"/>
      <c r="B83" s="124"/>
      <c r="C83" s="124"/>
      <c r="D83" s="124"/>
      <c r="E83" s="124"/>
      <c r="F83" s="124"/>
      <c r="G83" s="124"/>
      <c r="H83" s="124"/>
      <c r="I83" s="124"/>
      <c r="J83" s="124"/>
      <c r="K83" s="124"/>
      <c r="L83" s="124"/>
      <c r="M83" s="124"/>
    </row>
    <row r="84" ht="12.75">
      <c r="A84" s="15"/>
    </row>
    <row r="85" ht="12.75">
      <c r="A85" s="15"/>
    </row>
    <row r="86" spans="1:12" ht="12.75">
      <c r="A86" s="15"/>
      <c r="B86" s="124"/>
      <c r="C86" s="124"/>
      <c r="D86" s="124"/>
      <c r="E86" s="124"/>
      <c r="F86" s="124"/>
      <c r="G86" s="124"/>
      <c r="H86" s="124"/>
      <c r="I86" s="124"/>
      <c r="J86" s="124"/>
      <c r="K86" s="124"/>
      <c r="L86" s="124"/>
    </row>
  </sheetData>
  <sheetProtection/>
  <mergeCells count="11">
    <mergeCell ref="F75:G75"/>
    <mergeCell ref="H75:I75"/>
    <mergeCell ref="J75:K75"/>
    <mergeCell ref="L75:M75"/>
    <mergeCell ref="A1:M1"/>
    <mergeCell ref="A3:M3"/>
    <mergeCell ref="A2:M2"/>
    <mergeCell ref="A4:M4"/>
    <mergeCell ref="A42:M42"/>
    <mergeCell ref="B75:C75"/>
    <mergeCell ref="D75:E75"/>
  </mergeCells>
  <printOptions horizontalCentered="1" verticalCentered="1"/>
  <pageMargins left="0.8661417322834646" right="0.7086614173228347" top="0.7480314960629921" bottom="0.7480314960629921" header="0.31496062992125984" footer="0.31496062992125984"/>
  <pageSetup horizontalDpi="600" verticalDpi="600" orientation="portrait" scale="76" r:id="rId2"/>
  <headerFooter>
    <oddFooter>&amp;C&amp;"Arial,Normal"&amp;10 16</oddFooter>
  </headerFooter>
  <drawing r:id="rId1"/>
</worksheet>
</file>

<file path=xl/worksheets/sheet11.xml><?xml version="1.0" encoding="utf-8"?>
<worksheet xmlns="http://schemas.openxmlformats.org/spreadsheetml/2006/main" xmlns:r="http://schemas.openxmlformats.org/officeDocument/2006/relationships">
  <dimension ref="A1:Q59"/>
  <sheetViews>
    <sheetView zoomScalePageLayoutView="0" workbookViewId="0" topLeftCell="A1">
      <selection activeCell="A1" sqref="A1:Q48"/>
    </sheetView>
  </sheetViews>
  <sheetFormatPr defaultColWidth="11.421875" defaultRowHeight="15"/>
  <cols>
    <col min="1" max="1" width="8.7109375" style="7" customWidth="1"/>
    <col min="2" max="2" width="9.8515625" style="5" bestFit="1" customWidth="1"/>
    <col min="3" max="3" width="6.57421875" style="5" bestFit="1" customWidth="1"/>
    <col min="4" max="4" width="9.8515625" style="5" bestFit="1" customWidth="1"/>
    <col min="5" max="5" width="6.57421875" style="5" bestFit="1" customWidth="1"/>
    <col min="6" max="6" width="9.8515625" style="5" bestFit="1" customWidth="1"/>
    <col min="7" max="7" width="6.57421875" style="5" bestFit="1" customWidth="1"/>
    <col min="8" max="8" width="9.8515625" style="5" bestFit="1" customWidth="1"/>
    <col min="9" max="9" width="6.57421875" style="5" bestFit="1" customWidth="1"/>
    <col min="10" max="10" width="9.8515625" style="5" bestFit="1" customWidth="1"/>
    <col min="11" max="11" width="6.57421875" style="5" bestFit="1" customWidth="1"/>
    <col min="12" max="12" width="9.8515625" style="5" bestFit="1" customWidth="1"/>
    <col min="13" max="13" width="6.57421875" style="5" bestFit="1" customWidth="1"/>
    <col min="14" max="14" width="9.8515625" style="5" bestFit="1" customWidth="1"/>
    <col min="15" max="15" width="6.57421875" style="5" bestFit="1" customWidth="1"/>
    <col min="16" max="16" width="9.8515625" style="5" bestFit="1" customWidth="1"/>
    <col min="17" max="17" width="6.57421875" style="5" bestFit="1" customWidth="1"/>
    <col min="18" max="16384" width="11.421875" style="5" customWidth="1"/>
  </cols>
  <sheetData>
    <row r="1" spans="1:17" ht="12.75">
      <c r="A1" s="402" t="s">
        <v>436</v>
      </c>
      <c r="B1" s="403"/>
      <c r="C1" s="403"/>
      <c r="D1" s="403"/>
      <c r="E1" s="403"/>
      <c r="F1" s="403"/>
      <c r="G1" s="403"/>
      <c r="H1" s="403"/>
      <c r="I1" s="403"/>
      <c r="J1" s="403"/>
      <c r="K1" s="403"/>
      <c r="L1" s="403"/>
      <c r="M1" s="403"/>
      <c r="N1" s="403"/>
      <c r="O1" s="403"/>
      <c r="P1" s="403"/>
      <c r="Q1" s="404"/>
    </row>
    <row r="2" spans="1:17" s="14" customFormat="1" ht="12.75">
      <c r="A2" s="407" t="s">
        <v>126</v>
      </c>
      <c r="B2" s="356"/>
      <c r="C2" s="356"/>
      <c r="D2" s="356"/>
      <c r="E2" s="356"/>
      <c r="F2" s="356"/>
      <c r="G2" s="356"/>
      <c r="H2" s="356"/>
      <c r="I2" s="356"/>
      <c r="J2" s="356"/>
      <c r="K2" s="356"/>
      <c r="L2" s="356"/>
      <c r="M2" s="356"/>
      <c r="N2" s="356"/>
      <c r="O2" s="356"/>
      <c r="P2" s="356"/>
      <c r="Q2" s="408"/>
    </row>
    <row r="3" spans="1:17" ht="12.75">
      <c r="A3" s="407" t="s">
        <v>84</v>
      </c>
      <c r="B3" s="356"/>
      <c r="C3" s="356"/>
      <c r="D3" s="356"/>
      <c r="E3" s="356"/>
      <c r="F3" s="356"/>
      <c r="G3" s="356"/>
      <c r="H3" s="356"/>
      <c r="I3" s="356"/>
      <c r="J3" s="356"/>
      <c r="K3" s="356"/>
      <c r="L3" s="356"/>
      <c r="M3" s="356"/>
      <c r="N3" s="356"/>
      <c r="O3" s="356"/>
      <c r="P3" s="356"/>
      <c r="Q3" s="408"/>
    </row>
    <row r="4" spans="1:17" ht="12.75">
      <c r="A4" s="407" t="s">
        <v>85</v>
      </c>
      <c r="B4" s="356"/>
      <c r="C4" s="356"/>
      <c r="D4" s="356"/>
      <c r="E4" s="356"/>
      <c r="F4" s="356"/>
      <c r="G4" s="356"/>
      <c r="H4" s="356"/>
      <c r="I4" s="356"/>
      <c r="J4" s="356"/>
      <c r="K4" s="356"/>
      <c r="L4" s="356"/>
      <c r="M4" s="356"/>
      <c r="N4" s="356"/>
      <c r="O4" s="356"/>
      <c r="P4" s="356"/>
      <c r="Q4" s="408"/>
    </row>
    <row r="5" spans="1:17" ht="12.75">
      <c r="A5" s="427" t="s">
        <v>56</v>
      </c>
      <c r="B5" s="425" t="s">
        <v>54</v>
      </c>
      <c r="C5" s="425"/>
      <c r="D5" s="425" t="s">
        <v>91</v>
      </c>
      <c r="E5" s="425"/>
      <c r="F5" s="425" t="s">
        <v>92</v>
      </c>
      <c r="G5" s="425"/>
      <c r="H5" s="425" t="s">
        <v>93</v>
      </c>
      <c r="I5" s="425"/>
      <c r="J5" s="425" t="s">
        <v>94</v>
      </c>
      <c r="K5" s="425"/>
      <c r="L5" s="425" t="s">
        <v>95</v>
      </c>
      <c r="M5" s="425"/>
      <c r="N5" s="425" t="s">
        <v>41</v>
      </c>
      <c r="O5" s="425"/>
      <c r="P5" s="425" t="s">
        <v>43</v>
      </c>
      <c r="Q5" s="426"/>
    </row>
    <row r="6" spans="1:17" ht="24.75" customHeight="1">
      <c r="A6" s="428"/>
      <c r="B6" s="250" t="s">
        <v>440</v>
      </c>
      <c r="C6" s="236" t="s">
        <v>86</v>
      </c>
      <c r="D6" s="250" t="s">
        <v>440</v>
      </c>
      <c r="E6" s="236" t="s">
        <v>86</v>
      </c>
      <c r="F6" s="250" t="s">
        <v>440</v>
      </c>
      <c r="G6" s="236" t="s">
        <v>86</v>
      </c>
      <c r="H6" s="250" t="s">
        <v>440</v>
      </c>
      <c r="I6" s="236" t="s">
        <v>86</v>
      </c>
      <c r="J6" s="250" t="s">
        <v>440</v>
      </c>
      <c r="K6" s="236" t="s">
        <v>86</v>
      </c>
      <c r="L6" s="250" t="s">
        <v>440</v>
      </c>
      <c r="M6" s="236" t="s">
        <v>86</v>
      </c>
      <c r="N6" s="250" t="s">
        <v>440</v>
      </c>
      <c r="O6" s="236" t="s">
        <v>86</v>
      </c>
      <c r="P6" s="250" t="s">
        <v>440</v>
      </c>
      <c r="Q6" s="252" t="s">
        <v>86</v>
      </c>
    </row>
    <row r="7" spans="1:17" ht="12.75">
      <c r="A7" s="253" t="s">
        <v>57</v>
      </c>
      <c r="B7" s="232">
        <v>2002.625</v>
      </c>
      <c r="C7" s="232">
        <v>1900</v>
      </c>
      <c r="D7" s="232">
        <v>388.75</v>
      </c>
      <c r="E7" s="232">
        <v>256.25</v>
      </c>
      <c r="F7" s="232">
        <v>0</v>
      </c>
      <c r="G7" s="232">
        <v>0</v>
      </c>
      <c r="H7" s="233"/>
      <c r="I7" s="233"/>
      <c r="J7" s="234">
        <v>481.53333333333336</v>
      </c>
      <c r="K7" s="234">
        <v>271.875</v>
      </c>
      <c r="L7" s="234">
        <v>585.5625</v>
      </c>
      <c r="M7" s="234">
        <v>264.1666666666667</v>
      </c>
      <c r="N7" s="234">
        <v>707.3333333333334</v>
      </c>
      <c r="O7" s="234">
        <v>291.6666666666667</v>
      </c>
      <c r="P7" s="234"/>
      <c r="Q7" s="254"/>
    </row>
    <row r="8" spans="1:17" ht="12.75">
      <c r="A8" s="253" t="s">
        <v>59</v>
      </c>
      <c r="B8" s="232">
        <v>2244.7</v>
      </c>
      <c r="C8" s="232">
        <v>2050</v>
      </c>
      <c r="D8" s="232">
        <v>342.75</v>
      </c>
      <c r="E8" s="232">
        <v>225</v>
      </c>
      <c r="F8" s="232">
        <v>0</v>
      </c>
      <c r="G8" s="232">
        <v>0</v>
      </c>
      <c r="H8" s="233"/>
      <c r="I8" s="233"/>
      <c r="J8" s="234">
        <v>488.55</v>
      </c>
      <c r="K8" s="234">
        <v>274</v>
      </c>
      <c r="L8" s="234">
        <v>583</v>
      </c>
      <c r="M8" s="234">
        <v>250</v>
      </c>
      <c r="N8" s="234">
        <v>686.5</v>
      </c>
      <c r="O8" s="234">
        <v>346.42857142857144</v>
      </c>
      <c r="P8" s="234"/>
      <c r="Q8" s="254"/>
    </row>
    <row r="9" spans="1:17" ht="12.75">
      <c r="A9" s="253" t="s">
        <v>60</v>
      </c>
      <c r="B9" s="232">
        <v>2765</v>
      </c>
      <c r="C9" s="232">
        <v>2418.75</v>
      </c>
      <c r="D9" s="232">
        <v>318.25</v>
      </c>
      <c r="E9" s="232">
        <v>225</v>
      </c>
      <c r="F9" s="232">
        <v>555.75</v>
      </c>
      <c r="G9" s="232">
        <v>246.875</v>
      </c>
      <c r="H9" s="233"/>
      <c r="I9" s="233"/>
      <c r="J9" s="234">
        <v>476</v>
      </c>
      <c r="K9" s="234">
        <v>275</v>
      </c>
      <c r="L9" s="234">
        <v>597.84375</v>
      </c>
      <c r="M9" s="234">
        <v>297.8125</v>
      </c>
      <c r="N9" s="234">
        <v>567.1</v>
      </c>
      <c r="O9" s="234">
        <v>340</v>
      </c>
      <c r="P9" s="234"/>
      <c r="Q9" s="254"/>
    </row>
    <row r="10" spans="1:17" ht="12.75">
      <c r="A10" s="253" t="s">
        <v>61</v>
      </c>
      <c r="B10" s="232">
        <v>2714.875</v>
      </c>
      <c r="C10" s="232">
        <v>1800</v>
      </c>
      <c r="D10" s="232">
        <v>241.3125</v>
      </c>
      <c r="E10" s="232">
        <v>156.25</v>
      </c>
      <c r="F10" s="232">
        <v>438.25</v>
      </c>
      <c r="G10" s="232">
        <v>240.625</v>
      </c>
      <c r="H10" s="232">
        <v>669.5</v>
      </c>
      <c r="I10" s="232">
        <v>325</v>
      </c>
      <c r="J10" s="234">
        <v>440.2307692307692</v>
      </c>
      <c r="K10" s="234">
        <v>267.5</v>
      </c>
      <c r="L10" s="234">
        <v>597.28125</v>
      </c>
      <c r="M10" s="234">
        <v>301.41666666666663</v>
      </c>
      <c r="N10" s="234">
        <v>546.75</v>
      </c>
      <c r="O10" s="234">
        <v>375</v>
      </c>
      <c r="P10" s="234"/>
      <c r="Q10" s="254"/>
    </row>
    <row r="11" spans="1:17" ht="12.75">
      <c r="A11" s="253" t="s">
        <v>62</v>
      </c>
      <c r="B11" s="232">
        <v>2092.45</v>
      </c>
      <c r="C11" s="232">
        <v>1305.8823529411766</v>
      </c>
      <c r="D11" s="232">
        <v>206.75</v>
      </c>
      <c r="E11" s="232">
        <v>100</v>
      </c>
      <c r="F11" s="232">
        <v>382.45</v>
      </c>
      <c r="G11" s="232">
        <v>207.5</v>
      </c>
      <c r="H11" s="232">
        <v>609</v>
      </c>
      <c r="I11" s="232">
        <v>342.5</v>
      </c>
      <c r="J11" s="234">
        <v>385.09375</v>
      </c>
      <c r="K11" s="234">
        <v>281.25</v>
      </c>
      <c r="L11" s="234">
        <v>525.95</v>
      </c>
      <c r="M11" s="234">
        <v>288.5</v>
      </c>
      <c r="N11" s="234">
        <v>549.9375</v>
      </c>
      <c r="O11" s="234">
        <v>384.375</v>
      </c>
      <c r="P11" s="234"/>
      <c r="Q11" s="254"/>
    </row>
    <row r="12" spans="1:17" ht="12.75">
      <c r="A12" s="253" t="s">
        <v>63</v>
      </c>
      <c r="B12" s="232">
        <v>1296.6875</v>
      </c>
      <c r="C12" s="232">
        <v>1037.5</v>
      </c>
      <c r="D12" s="232">
        <v>147.85</v>
      </c>
      <c r="E12" s="232">
        <v>100</v>
      </c>
      <c r="F12" s="232">
        <v>371.1875</v>
      </c>
      <c r="G12" s="232">
        <v>243.75</v>
      </c>
      <c r="H12" s="232">
        <v>705.5625</v>
      </c>
      <c r="I12" s="232">
        <v>412.5</v>
      </c>
      <c r="J12" s="234">
        <v>356.77777777777777</v>
      </c>
      <c r="K12" s="234">
        <v>247.91666666666669</v>
      </c>
      <c r="L12" s="234">
        <v>518</v>
      </c>
      <c r="M12" s="234">
        <v>279</v>
      </c>
      <c r="N12" s="234">
        <v>553.4</v>
      </c>
      <c r="O12" s="234">
        <v>431.57894736842104</v>
      </c>
      <c r="P12" s="234"/>
      <c r="Q12" s="254"/>
    </row>
    <row r="13" spans="1:17" ht="12.75">
      <c r="A13" s="253" t="s">
        <v>64</v>
      </c>
      <c r="B13" s="232">
        <v>1214.875</v>
      </c>
      <c r="C13" s="232">
        <v>962.5</v>
      </c>
      <c r="D13" s="232">
        <v>188.95</v>
      </c>
      <c r="E13" s="232">
        <v>104.16666666666667</v>
      </c>
      <c r="F13" s="232">
        <v>395.625</v>
      </c>
      <c r="G13" s="232">
        <v>246.875</v>
      </c>
      <c r="H13" s="232">
        <v>765.75</v>
      </c>
      <c r="I13" s="232">
        <v>468.75</v>
      </c>
      <c r="J13" s="234">
        <v>373.375</v>
      </c>
      <c r="K13" s="234">
        <v>225</v>
      </c>
      <c r="L13" s="234">
        <v>525.1875</v>
      </c>
      <c r="M13" s="234">
        <v>292.1875</v>
      </c>
      <c r="N13" s="234">
        <v>544.5333333333333</v>
      </c>
      <c r="O13" s="234">
        <v>421.875</v>
      </c>
      <c r="P13" s="234"/>
      <c r="Q13" s="254"/>
    </row>
    <row r="14" spans="1:17" ht="12.75">
      <c r="A14" s="253" t="s">
        <v>65</v>
      </c>
      <c r="B14" s="232">
        <v>1061.9722222222222</v>
      </c>
      <c r="C14" s="232">
        <v>901.4285714285714</v>
      </c>
      <c r="D14" s="232">
        <v>273.9512195121951</v>
      </c>
      <c r="E14" s="232">
        <v>118.38709677419355</v>
      </c>
      <c r="F14" s="232">
        <v>449.72727272727275</v>
      </c>
      <c r="G14" s="232">
        <v>261.3888888888889</v>
      </c>
      <c r="H14" s="232">
        <v>811.0909090909091</v>
      </c>
      <c r="I14" s="232">
        <v>466.6666666666667</v>
      </c>
      <c r="J14" s="234">
        <v>428.3611111111111</v>
      </c>
      <c r="K14" s="234">
        <v>309.72222222222223</v>
      </c>
      <c r="L14" s="234">
        <v>662.4583333333333</v>
      </c>
      <c r="M14" s="234">
        <v>392.3611111111111</v>
      </c>
      <c r="N14" s="234">
        <v>574.6666666666666</v>
      </c>
      <c r="O14" s="234">
        <v>475</v>
      </c>
      <c r="P14" s="234"/>
      <c r="Q14" s="254"/>
    </row>
    <row r="15" spans="1:17" ht="12.75">
      <c r="A15" s="253" t="s">
        <v>66</v>
      </c>
      <c r="B15" s="232">
        <v>981.375</v>
      </c>
      <c r="C15" s="232">
        <v>796.875</v>
      </c>
      <c r="D15" s="232">
        <v>340.94444444444446</v>
      </c>
      <c r="E15" s="232">
        <v>152.85714285714286</v>
      </c>
      <c r="F15" s="232">
        <v>806.8</v>
      </c>
      <c r="G15" s="232">
        <v>341.93548387096774</v>
      </c>
      <c r="H15" s="233"/>
      <c r="I15" s="233"/>
      <c r="J15" s="234">
        <v>569.4666666666667</v>
      </c>
      <c r="K15" s="234">
        <v>443.75</v>
      </c>
      <c r="L15" s="234">
        <v>777.3572916666667</v>
      </c>
      <c r="M15" s="234">
        <v>521.5625</v>
      </c>
      <c r="N15" s="234">
        <v>712.3870967741935</v>
      </c>
      <c r="O15" s="234">
        <v>653.030303030303</v>
      </c>
      <c r="P15" s="234"/>
      <c r="Q15" s="254"/>
    </row>
    <row r="16" spans="1:17" ht="12.75">
      <c r="A16" s="253" t="s">
        <v>67</v>
      </c>
      <c r="B16" s="232">
        <v>920.75</v>
      </c>
      <c r="C16" s="232">
        <v>734.375</v>
      </c>
      <c r="D16" s="232">
        <v>398.02222222222224</v>
      </c>
      <c r="E16" s="232">
        <v>232.85714285714286</v>
      </c>
      <c r="F16" s="232">
        <v>921.5238095238095</v>
      </c>
      <c r="G16" s="232">
        <v>396.6666666666667</v>
      </c>
      <c r="H16" s="233"/>
      <c r="I16" s="233"/>
      <c r="J16" s="234">
        <v>883.45</v>
      </c>
      <c r="K16" s="234">
        <v>641.025641025641</v>
      </c>
      <c r="L16" s="234">
        <v>957.3929824561403</v>
      </c>
      <c r="M16" s="234">
        <v>599.21875</v>
      </c>
      <c r="N16" s="234"/>
      <c r="O16" s="234"/>
      <c r="P16" s="234"/>
      <c r="Q16" s="254"/>
    </row>
    <row r="17" spans="1:17" ht="12.75">
      <c r="A17" s="253" t="s">
        <v>68</v>
      </c>
      <c r="B17" s="232"/>
      <c r="C17" s="232"/>
      <c r="D17" s="232">
        <v>610.1388888888889</v>
      </c>
      <c r="E17" s="232">
        <v>362.85714285714283</v>
      </c>
      <c r="F17" s="232"/>
      <c r="G17" s="232"/>
      <c r="H17" s="233"/>
      <c r="I17" s="233"/>
      <c r="J17" s="234">
        <v>741.75</v>
      </c>
      <c r="K17" s="234">
        <v>614.2857142857143</v>
      </c>
      <c r="L17" s="233"/>
      <c r="M17" s="233"/>
      <c r="N17" s="233"/>
      <c r="O17" s="233"/>
      <c r="P17" s="233"/>
      <c r="Q17" s="255"/>
    </row>
    <row r="18" spans="1:17" ht="12.75">
      <c r="A18" s="253" t="s">
        <v>69</v>
      </c>
      <c r="B18" s="232">
        <v>913.9354838709677</v>
      </c>
      <c r="C18" s="232">
        <v>739.0625</v>
      </c>
      <c r="D18" s="232">
        <v>682.8888888888889</v>
      </c>
      <c r="E18" s="232">
        <v>430.95238095238096</v>
      </c>
      <c r="F18" s="232"/>
      <c r="G18" s="232"/>
      <c r="H18" s="233"/>
      <c r="I18" s="233"/>
      <c r="J18" s="233"/>
      <c r="K18" s="233"/>
      <c r="L18" s="233"/>
      <c r="M18" s="233"/>
      <c r="N18" s="233"/>
      <c r="O18" s="233"/>
      <c r="P18" s="233"/>
      <c r="Q18" s="255"/>
    </row>
    <row r="19" spans="1:17" ht="12.75">
      <c r="A19" s="253" t="s">
        <v>70</v>
      </c>
      <c r="B19" s="232">
        <v>1002.775</v>
      </c>
      <c r="C19" s="232">
        <v>905</v>
      </c>
      <c r="D19" s="232">
        <v>600</v>
      </c>
      <c r="E19" s="232">
        <v>733.3333333333334</v>
      </c>
      <c r="F19" s="232"/>
      <c r="G19" s="232"/>
      <c r="H19" s="233"/>
      <c r="I19" s="233"/>
      <c r="J19" s="233"/>
      <c r="K19" s="233"/>
      <c r="L19" s="234">
        <v>615.7863300492611</v>
      </c>
      <c r="M19" s="234">
        <v>289.289314516129</v>
      </c>
      <c r="N19" s="251"/>
      <c r="O19" s="251"/>
      <c r="P19" s="234"/>
      <c r="Q19" s="254"/>
    </row>
    <row r="20" spans="1:17" ht="12.75">
      <c r="A20" s="253" t="s">
        <v>71</v>
      </c>
      <c r="B20" s="232">
        <v>1099.84375</v>
      </c>
      <c r="C20" s="232">
        <v>856.25</v>
      </c>
      <c r="D20" s="232">
        <v>1061.28125</v>
      </c>
      <c r="E20" s="232">
        <v>856.25</v>
      </c>
      <c r="F20" s="232">
        <v>697.875</v>
      </c>
      <c r="G20" s="232">
        <v>308.3333333333333</v>
      </c>
      <c r="H20" s="233"/>
      <c r="I20" s="233"/>
      <c r="J20" s="233"/>
      <c r="K20" s="233"/>
      <c r="L20" s="234">
        <v>566.96875</v>
      </c>
      <c r="M20" s="234">
        <v>262.5</v>
      </c>
      <c r="N20" s="234">
        <v>545.7</v>
      </c>
      <c r="O20" s="234">
        <v>479.6875</v>
      </c>
      <c r="P20" s="234"/>
      <c r="Q20" s="254"/>
    </row>
    <row r="21" spans="1:17" ht="12.75">
      <c r="A21" s="253" t="s">
        <v>72</v>
      </c>
      <c r="B21" s="232">
        <v>1072.9375</v>
      </c>
      <c r="C21" s="232">
        <v>850</v>
      </c>
      <c r="D21" s="232">
        <v>868.1875</v>
      </c>
      <c r="E21" s="232">
        <v>609.375</v>
      </c>
      <c r="F21" s="232">
        <v>537.6129032258065</v>
      </c>
      <c r="G21" s="232">
        <v>257.8125</v>
      </c>
      <c r="H21" s="233"/>
      <c r="I21" s="233"/>
      <c r="J21" s="233"/>
      <c r="K21" s="233"/>
      <c r="L21" s="234">
        <v>501</v>
      </c>
      <c r="M21" s="234">
        <v>292</v>
      </c>
      <c r="N21" s="234">
        <v>503.3333333333333</v>
      </c>
      <c r="O21" s="234">
        <v>423.4375</v>
      </c>
      <c r="P21" s="234"/>
      <c r="Q21" s="254"/>
    </row>
    <row r="22" spans="1:17" ht="12.75">
      <c r="A22" s="253" t="s">
        <v>73</v>
      </c>
      <c r="B22" s="232">
        <v>1164.96875</v>
      </c>
      <c r="C22" s="232">
        <v>910.9375</v>
      </c>
      <c r="D22" s="232">
        <v>644.28125</v>
      </c>
      <c r="E22" s="232">
        <v>326.5625</v>
      </c>
      <c r="F22" s="232">
        <v>402.34375</v>
      </c>
      <c r="G22" s="232">
        <v>273.4375</v>
      </c>
      <c r="H22" s="233"/>
      <c r="I22" s="233"/>
      <c r="J22" s="234">
        <v>864.875</v>
      </c>
      <c r="K22" s="234">
        <v>580</v>
      </c>
      <c r="L22" s="234">
        <v>508.23487903225805</v>
      </c>
      <c r="M22" s="234">
        <v>278.90625</v>
      </c>
      <c r="N22" s="234">
        <v>483.96875</v>
      </c>
      <c r="O22" s="234">
        <v>480.625</v>
      </c>
      <c r="P22" s="234"/>
      <c r="Q22" s="254"/>
    </row>
    <row r="23" spans="1:17" ht="12.75">
      <c r="A23" s="253" t="s">
        <v>74</v>
      </c>
      <c r="B23" s="232">
        <v>1658</v>
      </c>
      <c r="C23" s="232">
        <v>1432.5</v>
      </c>
      <c r="D23" s="232">
        <v>547.59375</v>
      </c>
      <c r="E23" s="232">
        <v>226.5625</v>
      </c>
      <c r="F23" s="232">
        <v>417.75</v>
      </c>
      <c r="G23" s="232">
        <v>238.75</v>
      </c>
      <c r="H23" s="234">
        <v>561</v>
      </c>
      <c r="I23" s="234">
        <v>337.5</v>
      </c>
      <c r="J23" s="234">
        <v>667.1</v>
      </c>
      <c r="K23" s="234">
        <v>295.25</v>
      </c>
      <c r="L23" s="234">
        <v>519.2125</v>
      </c>
      <c r="M23" s="234">
        <v>298.125</v>
      </c>
      <c r="N23" s="234">
        <v>506.15384615384613</v>
      </c>
      <c r="O23" s="234">
        <v>469.5</v>
      </c>
      <c r="P23" s="234"/>
      <c r="Q23" s="254"/>
    </row>
    <row r="24" spans="1:17" ht="12.75">
      <c r="A24" s="253" t="s">
        <v>75</v>
      </c>
      <c r="B24" s="232">
        <v>1817.53125</v>
      </c>
      <c r="C24" s="232">
        <v>1323.4375</v>
      </c>
      <c r="D24" s="232">
        <v>407.1111111111111</v>
      </c>
      <c r="E24" s="232">
        <v>207.14285714285714</v>
      </c>
      <c r="F24" s="232">
        <v>399.375</v>
      </c>
      <c r="G24" s="232">
        <v>245.3125</v>
      </c>
      <c r="H24" s="234">
        <f>SUM(E24+E28)/2</f>
        <v>458.07142857142856</v>
      </c>
      <c r="I24" s="234">
        <f>SUM(F24+F28)/2</f>
        <v>199.6875</v>
      </c>
      <c r="J24" s="234">
        <v>457.71875</v>
      </c>
      <c r="K24" s="234">
        <v>239.0625</v>
      </c>
      <c r="L24" s="234">
        <v>607.359375</v>
      </c>
      <c r="M24" s="234">
        <v>312.1875</v>
      </c>
      <c r="N24" s="234">
        <v>548.78125</v>
      </c>
      <c r="O24" s="234">
        <v>513.4375</v>
      </c>
      <c r="P24" s="234"/>
      <c r="Q24" s="254"/>
    </row>
    <row r="25" spans="1:17" ht="12.75">
      <c r="A25" s="253" t="s">
        <v>76</v>
      </c>
      <c r="B25" s="232">
        <v>1869.55</v>
      </c>
      <c r="C25" s="232">
        <v>1520</v>
      </c>
      <c r="D25" s="232">
        <v>431.1777777777778</v>
      </c>
      <c r="E25" s="232">
        <v>314.2857142857143</v>
      </c>
      <c r="F25" s="232">
        <v>465.60526315789474</v>
      </c>
      <c r="G25" s="232">
        <v>255</v>
      </c>
      <c r="H25" s="234">
        <f>SUM(E25+E29)/2</f>
        <v>536.1428571428571</v>
      </c>
      <c r="I25" s="234">
        <f>SUM(F25+F29)/2</f>
        <v>232.80263157894737</v>
      </c>
      <c r="J25" s="234">
        <v>369.275</v>
      </c>
      <c r="K25" s="234">
        <v>236.875</v>
      </c>
      <c r="L25" s="234">
        <v>555.5625</v>
      </c>
      <c r="M25" s="234">
        <v>326.375</v>
      </c>
      <c r="N25" s="234">
        <v>612.375</v>
      </c>
      <c r="O25" s="234">
        <v>442.5</v>
      </c>
      <c r="P25" s="234"/>
      <c r="Q25" s="254"/>
    </row>
    <row r="26" spans="1:17" ht="12.75">
      <c r="A26" s="253" t="s">
        <v>77</v>
      </c>
      <c r="B26" s="232">
        <v>1835</v>
      </c>
      <c r="C26" s="232">
        <v>1420</v>
      </c>
      <c r="D26" s="232">
        <v>567</v>
      </c>
      <c r="E26" s="232">
        <v>388</v>
      </c>
      <c r="F26" s="232">
        <v>453.3666666666667</v>
      </c>
      <c r="G26" s="232">
        <v>268.75</v>
      </c>
      <c r="H26" s="232">
        <v>844</v>
      </c>
      <c r="I26" s="232">
        <v>455</v>
      </c>
      <c r="J26" s="234">
        <v>412.5</v>
      </c>
      <c r="K26" s="234">
        <v>276</v>
      </c>
      <c r="L26" s="234">
        <v>592</v>
      </c>
      <c r="M26" s="234">
        <v>331.5</v>
      </c>
      <c r="N26" s="234">
        <v>665</v>
      </c>
      <c r="O26" s="234">
        <v>461</v>
      </c>
      <c r="P26" s="234"/>
      <c r="Q26" s="254"/>
    </row>
    <row r="27" spans="1:17" ht="12.75">
      <c r="A27" s="253" t="s">
        <v>78</v>
      </c>
      <c r="B27" s="232">
        <v>1727</v>
      </c>
      <c r="C27" s="232">
        <v>1086</v>
      </c>
      <c r="D27" s="232">
        <v>818</v>
      </c>
      <c r="E27" s="232">
        <v>671</v>
      </c>
      <c r="F27" s="232">
        <v>699.5384615384615</v>
      </c>
      <c r="G27" s="232">
        <v>350</v>
      </c>
      <c r="H27" s="233"/>
      <c r="I27" s="233"/>
      <c r="J27" s="234">
        <v>442</v>
      </c>
      <c r="K27" s="234">
        <v>312</v>
      </c>
      <c r="L27" s="234">
        <v>614</v>
      </c>
      <c r="M27" s="234">
        <v>356.5</v>
      </c>
      <c r="N27" s="234">
        <v>693</v>
      </c>
      <c r="O27" s="234">
        <v>447</v>
      </c>
      <c r="P27" s="234"/>
      <c r="Q27" s="254"/>
    </row>
    <row r="28" spans="1:17" ht="12.75">
      <c r="A28" s="253" t="s">
        <v>79</v>
      </c>
      <c r="B28" s="232">
        <v>1776</v>
      </c>
      <c r="C28" s="232">
        <v>1148</v>
      </c>
      <c r="D28" s="232">
        <v>993</v>
      </c>
      <c r="E28" s="232">
        <v>709</v>
      </c>
      <c r="F28" s="232"/>
      <c r="G28" s="232"/>
      <c r="H28" s="233"/>
      <c r="I28" s="233"/>
      <c r="J28" s="234">
        <v>405</v>
      </c>
      <c r="K28" s="234">
        <v>314</v>
      </c>
      <c r="L28" s="234">
        <v>667</v>
      </c>
      <c r="M28" s="234">
        <v>344</v>
      </c>
      <c r="N28" s="234">
        <v>746</v>
      </c>
      <c r="O28" s="234">
        <v>486</v>
      </c>
      <c r="P28" s="234"/>
      <c r="Q28" s="254"/>
    </row>
    <row r="29" spans="1:17" ht="12.75">
      <c r="A29" s="253" t="s">
        <v>80</v>
      </c>
      <c r="B29" s="232">
        <v>1759</v>
      </c>
      <c r="C29" s="232">
        <v>1428</v>
      </c>
      <c r="D29" s="232">
        <v>966</v>
      </c>
      <c r="E29" s="232">
        <v>758</v>
      </c>
      <c r="F29" s="232"/>
      <c r="G29" s="232"/>
      <c r="H29" s="233"/>
      <c r="I29" s="233"/>
      <c r="J29" s="234">
        <v>383</v>
      </c>
      <c r="K29" s="234">
        <v>359</v>
      </c>
      <c r="L29" s="233"/>
      <c r="M29" s="233"/>
      <c r="N29" s="233"/>
      <c r="O29" s="233"/>
      <c r="P29" s="233"/>
      <c r="Q29" s="255"/>
    </row>
    <row r="30" spans="1:17" ht="12.75">
      <c r="A30" s="253" t="s">
        <v>81</v>
      </c>
      <c r="B30" s="232">
        <v>1869</v>
      </c>
      <c r="C30" s="232">
        <v>1606</v>
      </c>
      <c r="D30" s="232">
        <v>1123</v>
      </c>
      <c r="E30" s="232">
        <v>884</v>
      </c>
      <c r="F30" s="232"/>
      <c r="G30" s="232"/>
      <c r="H30" s="233"/>
      <c r="I30" s="233"/>
      <c r="J30" s="234">
        <v>437</v>
      </c>
      <c r="K30" s="234">
        <v>353</v>
      </c>
      <c r="L30" s="233"/>
      <c r="M30" s="233"/>
      <c r="N30" s="233"/>
      <c r="O30" s="233"/>
      <c r="P30" s="233">
        <v>1143</v>
      </c>
      <c r="Q30" s="255">
        <v>605</v>
      </c>
    </row>
    <row r="31" spans="1:17" ht="12.75">
      <c r="A31" s="253" t="s">
        <v>82</v>
      </c>
      <c r="B31" s="232">
        <v>2318</v>
      </c>
      <c r="C31" s="232">
        <v>1813</v>
      </c>
      <c r="D31" s="232">
        <v>1430</v>
      </c>
      <c r="E31" s="232">
        <v>1290</v>
      </c>
      <c r="F31" s="232"/>
      <c r="G31" s="232"/>
      <c r="H31" s="233"/>
      <c r="I31" s="233"/>
      <c r="J31" s="234">
        <v>492</v>
      </c>
      <c r="K31" s="234">
        <v>393</v>
      </c>
      <c r="L31" s="234">
        <v>612</v>
      </c>
      <c r="M31" s="234">
        <v>286</v>
      </c>
      <c r="N31" s="234">
        <v>690</v>
      </c>
      <c r="O31" s="234">
        <v>376</v>
      </c>
      <c r="P31" s="234">
        <v>1321</v>
      </c>
      <c r="Q31" s="254">
        <v>528</v>
      </c>
    </row>
    <row r="32" spans="1:17" ht="12.75">
      <c r="A32" s="253" t="s">
        <v>83</v>
      </c>
      <c r="B32" s="232">
        <v>2513</v>
      </c>
      <c r="C32" s="232">
        <v>2166</v>
      </c>
      <c r="D32" s="232">
        <v>1341</v>
      </c>
      <c r="E32" s="232">
        <v>769</v>
      </c>
      <c r="F32" s="232"/>
      <c r="G32" s="232"/>
      <c r="H32" s="233"/>
      <c r="I32" s="233"/>
      <c r="J32" s="234">
        <v>511</v>
      </c>
      <c r="K32" s="234">
        <v>379</v>
      </c>
      <c r="L32" s="234">
        <v>664</v>
      </c>
      <c r="M32" s="234">
        <v>358.5</v>
      </c>
      <c r="N32" s="234">
        <v>654</v>
      </c>
      <c r="O32" s="234">
        <v>481</v>
      </c>
      <c r="P32" s="234"/>
      <c r="Q32" s="254"/>
    </row>
    <row r="33" spans="1:17" s="15" customFormat="1" ht="12.75">
      <c r="A33" s="256" t="s">
        <v>161</v>
      </c>
      <c r="B33" s="232">
        <v>2910</v>
      </c>
      <c r="C33" s="232">
        <v>2625</v>
      </c>
      <c r="D33" s="232">
        <v>969</v>
      </c>
      <c r="E33" s="232">
        <v>529</v>
      </c>
      <c r="F33" s="232">
        <v>453</v>
      </c>
      <c r="G33" s="232">
        <v>217</v>
      </c>
      <c r="H33" s="233"/>
      <c r="I33" s="233"/>
      <c r="J33" s="234">
        <v>544</v>
      </c>
      <c r="K33" s="234">
        <v>387</v>
      </c>
      <c r="L33" s="234">
        <v>596</v>
      </c>
      <c r="M33" s="234">
        <v>341</v>
      </c>
      <c r="N33" s="234">
        <v>624</v>
      </c>
      <c r="O33" s="234">
        <v>482</v>
      </c>
      <c r="P33" s="234"/>
      <c r="Q33" s="254"/>
    </row>
    <row r="34" spans="1:17" ht="12.75">
      <c r="A34" s="256" t="s">
        <v>162</v>
      </c>
      <c r="B34" s="235">
        <v>2989</v>
      </c>
      <c r="C34" s="232">
        <v>2928</v>
      </c>
      <c r="D34" s="233">
        <v>651</v>
      </c>
      <c r="E34" s="233">
        <v>253</v>
      </c>
      <c r="F34" s="233">
        <v>462</v>
      </c>
      <c r="G34" s="233">
        <v>271</v>
      </c>
      <c r="H34" s="233"/>
      <c r="I34" s="233"/>
      <c r="J34" s="233">
        <v>632</v>
      </c>
      <c r="K34" s="233">
        <v>358</v>
      </c>
      <c r="L34" s="233">
        <v>644</v>
      </c>
      <c r="M34" s="233">
        <v>337</v>
      </c>
      <c r="N34" s="233">
        <v>634</v>
      </c>
      <c r="O34" s="233">
        <v>475</v>
      </c>
      <c r="P34" s="233"/>
      <c r="Q34" s="255"/>
    </row>
    <row r="35" spans="1:17" s="15" customFormat="1" ht="12.75">
      <c r="A35" s="256" t="s">
        <v>166</v>
      </c>
      <c r="B35" s="232">
        <v>2989</v>
      </c>
      <c r="C35" s="232">
        <v>2964</v>
      </c>
      <c r="D35" s="232">
        <v>423</v>
      </c>
      <c r="E35" s="232">
        <v>216</v>
      </c>
      <c r="F35" s="232">
        <v>485</v>
      </c>
      <c r="G35" s="232">
        <v>273</v>
      </c>
      <c r="H35" s="232">
        <v>998</v>
      </c>
      <c r="I35" s="232">
        <v>470</v>
      </c>
      <c r="J35" s="234">
        <v>535</v>
      </c>
      <c r="K35" s="234">
        <v>330</v>
      </c>
      <c r="L35" s="233">
        <v>603</v>
      </c>
      <c r="M35" s="233">
        <v>332</v>
      </c>
      <c r="N35" s="233">
        <v>673</v>
      </c>
      <c r="O35" s="233">
        <v>478</v>
      </c>
      <c r="P35" s="233"/>
      <c r="Q35" s="255"/>
    </row>
    <row r="36" spans="1:17" ht="12.75">
      <c r="A36" s="256" t="s">
        <v>196</v>
      </c>
      <c r="B36" s="232">
        <v>2125</v>
      </c>
      <c r="C36" s="232">
        <v>1071</v>
      </c>
      <c r="D36" s="233">
        <v>388</v>
      </c>
      <c r="E36" s="233">
        <v>245</v>
      </c>
      <c r="F36" s="233">
        <v>475</v>
      </c>
      <c r="G36" s="233">
        <v>272</v>
      </c>
      <c r="H36" s="233">
        <v>824</v>
      </c>
      <c r="I36" s="233">
        <v>455</v>
      </c>
      <c r="J36" s="233">
        <v>450</v>
      </c>
      <c r="K36" s="233">
        <v>318</v>
      </c>
      <c r="L36" s="233">
        <v>601</v>
      </c>
      <c r="M36" s="233">
        <v>365</v>
      </c>
      <c r="N36" s="233">
        <v>673</v>
      </c>
      <c r="O36" s="233">
        <v>513</v>
      </c>
      <c r="P36" s="233"/>
      <c r="Q36" s="255"/>
    </row>
    <row r="37" spans="1:17" s="15" customFormat="1" ht="12.75">
      <c r="A37" s="256" t="s">
        <v>211</v>
      </c>
      <c r="B37" s="232">
        <v>2562</v>
      </c>
      <c r="C37" s="232">
        <v>1479</v>
      </c>
      <c r="D37" s="233">
        <v>483</v>
      </c>
      <c r="E37" s="233">
        <v>309</v>
      </c>
      <c r="F37" s="233">
        <v>540</v>
      </c>
      <c r="G37" s="233">
        <v>414</v>
      </c>
      <c r="H37" s="233">
        <v>765</v>
      </c>
      <c r="I37" s="233">
        <v>491</v>
      </c>
      <c r="J37" s="233">
        <v>428</v>
      </c>
      <c r="K37" s="233">
        <v>303</v>
      </c>
      <c r="L37" s="233">
        <v>636</v>
      </c>
      <c r="M37" s="233">
        <v>420</v>
      </c>
      <c r="N37" s="233">
        <v>701</v>
      </c>
      <c r="O37" s="233">
        <v>612</v>
      </c>
      <c r="P37" s="233"/>
      <c r="Q37" s="255"/>
    </row>
    <row r="38" spans="1:17" s="15" customFormat="1" ht="12.75">
      <c r="A38" s="256" t="s">
        <v>214</v>
      </c>
      <c r="B38" s="232">
        <v>2496</v>
      </c>
      <c r="C38" s="232">
        <v>1553</v>
      </c>
      <c r="D38" s="233">
        <v>538</v>
      </c>
      <c r="E38" s="233">
        <v>298</v>
      </c>
      <c r="F38" s="233">
        <v>658</v>
      </c>
      <c r="G38" s="233">
        <v>620</v>
      </c>
      <c r="H38" s="233"/>
      <c r="I38" s="233"/>
      <c r="J38" s="233">
        <v>451</v>
      </c>
      <c r="K38" s="233">
        <v>298</v>
      </c>
      <c r="L38" s="233">
        <v>702</v>
      </c>
      <c r="M38" s="233">
        <v>531</v>
      </c>
      <c r="N38" s="233">
        <v>762</v>
      </c>
      <c r="O38" s="233">
        <v>809</v>
      </c>
      <c r="P38" s="233"/>
      <c r="Q38" s="255"/>
    </row>
    <row r="39" spans="1:17" s="15" customFormat="1" ht="12.75">
      <c r="A39" s="256" t="s">
        <v>267</v>
      </c>
      <c r="B39" s="232">
        <v>2111</v>
      </c>
      <c r="C39" s="232">
        <v>1518</v>
      </c>
      <c r="D39" s="233">
        <v>519</v>
      </c>
      <c r="E39" s="233">
        <v>376</v>
      </c>
      <c r="F39" s="233"/>
      <c r="G39" s="233"/>
      <c r="H39" s="233"/>
      <c r="I39" s="233"/>
      <c r="J39" s="233">
        <v>486</v>
      </c>
      <c r="K39" s="233">
        <v>358</v>
      </c>
      <c r="L39" s="233">
        <v>830</v>
      </c>
      <c r="M39" s="233">
        <v>656</v>
      </c>
      <c r="N39" s="233"/>
      <c r="O39" s="233"/>
      <c r="P39" s="233"/>
      <c r="Q39" s="255"/>
    </row>
    <row r="40" spans="1:17" ht="12.75">
      <c r="A40" s="256" t="s">
        <v>346</v>
      </c>
      <c r="B40" s="232">
        <v>1895</v>
      </c>
      <c r="C40" s="232">
        <v>1384</v>
      </c>
      <c r="D40" s="232">
        <v>582</v>
      </c>
      <c r="E40" s="232">
        <v>383</v>
      </c>
      <c r="F40" s="233"/>
      <c r="G40" s="233"/>
      <c r="H40" s="233"/>
      <c r="I40" s="233"/>
      <c r="J40" s="234">
        <v>415</v>
      </c>
      <c r="K40" s="234">
        <v>324</v>
      </c>
      <c r="L40" s="233"/>
      <c r="M40" s="233"/>
      <c r="N40" s="234"/>
      <c r="O40" s="234"/>
      <c r="P40" s="233"/>
      <c r="Q40" s="255"/>
    </row>
    <row r="41" spans="1:17" s="15" customFormat="1" ht="12.75">
      <c r="A41" s="256" t="s">
        <v>345</v>
      </c>
      <c r="B41" s="232">
        <v>1860</v>
      </c>
      <c r="C41" s="232">
        <v>1268</v>
      </c>
      <c r="D41" s="232">
        <v>767</v>
      </c>
      <c r="E41" s="232">
        <v>431</v>
      </c>
      <c r="F41" s="233"/>
      <c r="G41" s="233"/>
      <c r="H41" s="233"/>
      <c r="I41" s="233"/>
      <c r="J41" s="234">
        <v>528</v>
      </c>
      <c r="K41" s="234">
        <v>474</v>
      </c>
      <c r="L41" s="233"/>
      <c r="M41" s="233"/>
      <c r="N41" s="234"/>
      <c r="O41" s="234"/>
      <c r="P41" s="232"/>
      <c r="Q41" s="257"/>
    </row>
    <row r="42" spans="1:17" s="15" customFormat="1" ht="13.5" thickBot="1">
      <c r="A42" s="258" t="s">
        <v>408</v>
      </c>
      <c r="B42" s="259">
        <v>1855</v>
      </c>
      <c r="C42" s="259">
        <v>1314</v>
      </c>
      <c r="D42" s="259">
        <v>833</v>
      </c>
      <c r="E42" s="259">
        <v>602</v>
      </c>
      <c r="F42" s="260"/>
      <c r="G42" s="260"/>
      <c r="H42" s="260"/>
      <c r="I42" s="260"/>
      <c r="J42" s="261">
        <v>571</v>
      </c>
      <c r="K42" s="261">
        <v>514</v>
      </c>
      <c r="L42" s="260"/>
      <c r="M42" s="260"/>
      <c r="N42" s="261"/>
      <c r="O42" s="261"/>
      <c r="P42" s="259">
        <v>1513</v>
      </c>
      <c r="Q42" s="262">
        <v>554</v>
      </c>
    </row>
    <row r="43" spans="1:13" ht="12.75">
      <c r="A43" s="424" t="s">
        <v>441</v>
      </c>
      <c r="B43" s="424"/>
      <c r="C43" s="29"/>
      <c r="D43" s="29"/>
      <c r="E43" s="29"/>
      <c r="F43" s="29"/>
      <c r="G43" s="29"/>
      <c r="H43" s="29"/>
      <c r="I43" s="29"/>
      <c r="J43" s="29"/>
      <c r="K43" s="29"/>
      <c r="L43" s="29"/>
      <c r="M43" s="29"/>
    </row>
    <row r="44" spans="1:13" ht="12.75">
      <c r="A44" s="401"/>
      <c r="B44" s="401"/>
      <c r="C44" s="401"/>
      <c r="D44" s="401"/>
      <c r="E44" s="401"/>
      <c r="F44" s="401"/>
      <c r="G44" s="29"/>
      <c r="H44" s="29"/>
      <c r="I44" s="29"/>
      <c r="J44" s="29"/>
      <c r="K44" s="29"/>
      <c r="L44" s="29"/>
      <c r="M44" s="29"/>
    </row>
    <row r="45" spans="1:13" ht="12.75">
      <c r="A45" s="60"/>
      <c r="B45" s="29"/>
      <c r="C45" s="29"/>
      <c r="D45" s="29"/>
      <c r="E45" s="133"/>
      <c r="F45" s="29"/>
      <c r="G45" s="29"/>
      <c r="H45" s="29"/>
      <c r="I45" s="29"/>
      <c r="J45" s="29"/>
      <c r="K45" s="29"/>
      <c r="L45" s="29"/>
      <c r="M45" s="29"/>
    </row>
    <row r="46" spans="1:13" ht="12.75">
      <c r="A46" s="60"/>
      <c r="B46" s="29"/>
      <c r="C46" s="29"/>
      <c r="D46" s="29"/>
      <c r="E46" s="29"/>
      <c r="F46" s="29"/>
      <c r="G46" s="29"/>
      <c r="H46" s="29"/>
      <c r="I46" s="29"/>
      <c r="J46" s="29"/>
      <c r="K46" s="29"/>
      <c r="L46" s="29"/>
      <c r="M46" s="29"/>
    </row>
    <row r="47" spans="1:13" ht="12.75">
      <c r="A47" s="60"/>
      <c r="B47" s="29"/>
      <c r="C47" s="29"/>
      <c r="D47" s="29"/>
      <c r="E47" s="29"/>
      <c r="F47" s="29"/>
      <c r="G47" s="29"/>
      <c r="H47" s="29"/>
      <c r="I47" s="29"/>
      <c r="J47" s="29"/>
      <c r="K47" s="29"/>
      <c r="L47" s="29"/>
      <c r="M47" s="29"/>
    </row>
    <row r="48" spans="1:13" ht="12.75">
      <c r="A48" s="60"/>
      <c r="B48" s="29"/>
      <c r="C48" s="29"/>
      <c r="D48" s="29"/>
      <c r="E48" s="29"/>
      <c r="F48" s="29"/>
      <c r="G48" s="29"/>
      <c r="H48" s="29"/>
      <c r="I48" s="29"/>
      <c r="J48" s="29"/>
      <c r="K48" s="29"/>
      <c r="L48" s="29"/>
      <c r="M48" s="29"/>
    </row>
    <row r="49" spans="1:13" ht="12.75">
      <c r="A49" s="60"/>
      <c r="B49" s="29"/>
      <c r="C49" s="29"/>
      <c r="D49" s="29"/>
      <c r="E49" s="29"/>
      <c r="F49" s="29"/>
      <c r="G49" s="29"/>
      <c r="H49" s="29"/>
      <c r="I49" s="29"/>
      <c r="J49" s="29"/>
      <c r="K49" s="29"/>
      <c r="L49" s="29"/>
      <c r="M49" s="29"/>
    </row>
    <row r="50" spans="1:13" ht="12.75">
      <c r="A50" s="60"/>
      <c r="B50" s="29"/>
      <c r="C50" s="29"/>
      <c r="D50" s="29"/>
      <c r="E50" s="29"/>
      <c r="F50" s="29"/>
      <c r="G50" s="29"/>
      <c r="H50" s="29"/>
      <c r="I50" s="29"/>
      <c r="J50" s="29"/>
      <c r="K50" s="29"/>
      <c r="L50" s="29"/>
      <c r="M50" s="29"/>
    </row>
    <row r="51" spans="1:13" ht="12.75">
      <c r="A51" s="60"/>
      <c r="B51" s="29"/>
      <c r="C51" s="29"/>
      <c r="D51" s="29"/>
      <c r="E51" s="29"/>
      <c r="F51" s="29"/>
      <c r="G51" s="29"/>
      <c r="H51" s="29"/>
      <c r="I51" s="29"/>
      <c r="J51" s="29"/>
      <c r="K51" s="29"/>
      <c r="L51" s="29"/>
      <c r="M51" s="29"/>
    </row>
    <row r="52" spans="1:13" ht="12.75">
      <c r="A52" s="60"/>
      <c r="B52" s="29"/>
      <c r="C52" s="29"/>
      <c r="D52" s="29"/>
      <c r="E52" s="29"/>
      <c r="F52" s="29"/>
      <c r="G52" s="29"/>
      <c r="H52" s="29"/>
      <c r="I52" s="29"/>
      <c r="J52" s="29"/>
      <c r="K52" s="29"/>
      <c r="L52" s="29"/>
      <c r="M52" s="29"/>
    </row>
    <row r="53" spans="1:13" ht="12.75">
      <c r="A53" s="60"/>
      <c r="B53" s="29"/>
      <c r="C53" s="29"/>
      <c r="D53" s="29"/>
      <c r="E53" s="29"/>
      <c r="F53" s="29"/>
      <c r="G53" s="29"/>
      <c r="H53" s="29"/>
      <c r="I53" s="29"/>
      <c r="J53" s="29"/>
      <c r="K53" s="29"/>
      <c r="L53" s="29"/>
      <c r="M53" s="29"/>
    </row>
    <row r="54" spans="1:13" ht="12.75">
      <c r="A54" s="60"/>
      <c r="B54" s="29"/>
      <c r="C54" s="29"/>
      <c r="D54" s="29"/>
      <c r="E54" s="29"/>
      <c r="F54" s="29"/>
      <c r="G54" s="29"/>
      <c r="H54" s="29"/>
      <c r="I54" s="29"/>
      <c r="J54" s="29"/>
      <c r="K54" s="29"/>
      <c r="L54" s="29"/>
      <c r="M54" s="29"/>
    </row>
    <row r="55" spans="1:13" ht="12.75">
      <c r="A55" s="60"/>
      <c r="B55" s="29"/>
      <c r="C55" s="29"/>
      <c r="D55" s="29"/>
      <c r="E55" s="29"/>
      <c r="F55" s="29"/>
      <c r="G55" s="29"/>
      <c r="H55" s="29"/>
      <c r="I55" s="29"/>
      <c r="J55" s="29"/>
      <c r="K55" s="29"/>
      <c r="L55" s="29"/>
      <c r="M55" s="29"/>
    </row>
    <row r="56" spans="1:13" ht="12.75">
      <c r="A56" s="60"/>
      <c r="B56" s="29"/>
      <c r="C56" s="29"/>
      <c r="D56" s="29"/>
      <c r="E56" s="29"/>
      <c r="F56" s="29"/>
      <c r="G56" s="29"/>
      <c r="H56" s="29"/>
      <c r="I56" s="29"/>
      <c r="J56" s="29"/>
      <c r="K56" s="29"/>
      <c r="L56" s="29"/>
      <c r="M56" s="29"/>
    </row>
    <row r="57" spans="1:13" ht="12.75">
      <c r="A57" s="60"/>
      <c r="B57" s="29"/>
      <c r="C57" s="29"/>
      <c r="D57" s="29"/>
      <c r="E57" s="29"/>
      <c r="F57" s="29"/>
      <c r="G57" s="29"/>
      <c r="H57" s="29"/>
      <c r="I57" s="29"/>
      <c r="J57" s="29"/>
      <c r="K57" s="29"/>
      <c r="L57" s="29"/>
      <c r="M57" s="29"/>
    </row>
    <row r="58" spans="1:13" ht="12.75">
      <c r="A58" s="60"/>
      <c r="B58" s="29"/>
      <c r="C58" s="29"/>
      <c r="D58" s="29"/>
      <c r="E58" s="29"/>
      <c r="F58" s="29"/>
      <c r="G58" s="29"/>
      <c r="H58" s="29"/>
      <c r="I58" s="29"/>
      <c r="J58" s="29"/>
      <c r="K58" s="29"/>
      <c r="L58" s="29"/>
      <c r="M58" s="29"/>
    </row>
    <row r="59" spans="1:13" ht="12.75">
      <c r="A59" s="60"/>
      <c r="B59" s="29"/>
      <c r="C59" s="29"/>
      <c r="D59" s="29"/>
      <c r="E59" s="29"/>
      <c r="F59" s="29"/>
      <c r="G59" s="29"/>
      <c r="H59" s="29"/>
      <c r="I59" s="29"/>
      <c r="J59" s="29"/>
      <c r="K59" s="29"/>
      <c r="L59" s="29"/>
      <c r="M59" s="29"/>
    </row>
  </sheetData>
  <sheetProtection/>
  <mergeCells count="15">
    <mergeCell ref="P5:Q5"/>
    <mergeCell ref="A5:A6"/>
    <mergeCell ref="J5:K5"/>
    <mergeCell ref="N5:O5"/>
    <mergeCell ref="L5:M5"/>
    <mergeCell ref="A1:Q1"/>
    <mergeCell ref="A2:Q2"/>
    <mergeCell ref="A3:Q3"/>
    <mergeCell ref="A4:Q4"/>
    <mergeCell ref="A44:F44"/>
    <mergeCell ref="A43:B43"/>
    <mergeCell ref="B5:C5"/>
    <mergeCell ref="D5:E5"/>
    <mergeCell ref="F5:G5"/>
    <mergeCell ref="H5:I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4">
      <selection activeCell="J19" sqref="J19"/>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1:N63"/>
  <sheetViews>
    <sheetView zoomScalePageLayoutView="0" workbookViewId="0" topLeftCell="A22">
      <selection activeCell="B1" sqref="B1:N1"/>
    </sheetView>
  </sheetViews>
  <sheetFormatPr defaultColWidth="11.421875" defaultRowHeight="15"/>
  <cols>
    <col min="1" max="1" width="1.421875" style="0" customWidth="1"/>
    <col min="2" max="2" width="23.8515625" style="0" customWidth="1"/>
    <col min="3" max="4" width="5.57421875" style="0" bestFit="1" customWidth="1"/>
    <col min="5" max="7" width="6.8515625" style="0" bestFit="1" customWidth="1"/>
    <col min="8" max="8" width="8.00390625" style="0" bestFit="1" customWidth="1"/>
    <col min="9" max="10" width="6.8515625" style="0" bestFit="1" customWidth="1"/>
    <col min="11" max="11" width="8.00390625" style="0" bestFit="1" customWidth="1"/>
    <col min="12" max="13" width="6.7109375" style="0" bestFit="1" customWidth="1"/>
    <col min="14" max="14" width="7.57421875" style="0" bestFit="1" customWidth="1"/>
  </cols>
  <sheetData>
    <row r="1" spans="2:14" ht="15">
      <c r="B1" s="429" t="s">
        <v>279</v>
      </c>
      <c r="C1" s="429"/>
      <c r="D1" s="429"/>
      <c r="E1" s="429"/>
      <c r="F1" s="429"/>
      <c r="G1" s="429"/>
      <c r="H1" s="429"/>
      <c r="I1" s="429"/>
      <c r="J1" s="429"/>
      <c r="K1" s="429"/>
      <c r="L1" s="429"/>
      <c r="M1" s="429"/>
      <c r="N1" s="429"/>
    </row>
    <row r="2" spans="2:13" ht="15">
      <c r="B2" s="93"/>
      <c r="C2" s="93"/>
      <c r="D2" s="93"/>
      <c r="E2" s="93"/>
      <c r="F2" s="93"/>
      <c r="G2" s="93"/>
      <c r="H2" s="93"/>
      <c r="I2" s="93"/>
      <c r="J2" s="93"/>
      <c r="K2" s="93"/>
      <c r="L2" s="93"/>
      <c r="M2" s="93"/>
    </row>
    <row r="3" spans="2:14" ht="15">
      <c r="B3" s="430" t="s">
        <v>123</v>
      </c>
      <c r="C3" s="432" t="s">
        <v>183</v>
      </c>
      <c r="D3" s="432"/>
      <c r="E3" s="432"/>
      <c r="F3" s="432"/>
      <c r="G3" s="432"/>
      <c r="H3" s="432"/>
      <c r="I3" s="432"/>
      <c r="J3" s="432"/>
      <c r="K3" s="432"/>
      <c r="L3" s="432"/>
      <c r="M3" s="432"/>
      <c r="N3" s="147"/>
    </row>
    <row r="4" spans="2:14" ht="15">
      <c r="B4" s="431"/>
      <c r="C4" s="94">
        <v>2000</v>
      </c>
      <c r="D4" s="94">
        <v>2001</v>
      </c>
      <c r="E4" s="94">
        <v>2002</v>
      </c>
      <c r="F4" s="94">
        <v>2003</v>
      </c>
      <c r="G4" s="94">
        <v>2004</v>
      </c>
      <c r="H4" s="94">
        <v>2005</v>
      </c>
      <c r="I4" s="94">
        <v>2006</v>
      </c>
      <c r="J4" s="94">
        <v>2007</v>
      </c>
      <c r="K4" s="94">
        <v>2008</v>
      </c>
      <c r="L4" s="94">
        <v>2009</v>
      </c>
      <c r="M4" s="94">
        <v>2010</v>
      </c>
      <c r="N4" s="160">
        <v>2011</v>
      </c>
    </row>
    <row r="5" spans="2:14" ht="15">
      <c r="B5" s="15" t="s">
        <v>170</v>
      </c>
      <c r="C5" s="180">
        <v>800</v>
      </c>
      <c r="D5" s="180">
        <v>850</v>
      </c>
      <c r="E5" s="180">
        <v>1220</v>
      </c>
      <c r="F5" s="180">
        <v>1280</v>
      </c>
      <c r="G5" s="180">
        <v>1320</v>
      </c>
      <c r="H5" s="238">
        <v>1360</v>
      </c>
      <c r="I5" s="180">
        <v>3820</v>
      </c>
      <c r="J5" s="180">
        <v>5664</v>
      </c>
      <c r="K5" s="238">
        <v>5953</v>
      </c>
      <c r="L5" s="239">
        <v>6779</v>
      </c>
      <c r="M5" s="239">
        <v>7876</v>
      </c>
      <c r="N5" s="249">
        <v>8460</v>
      </c>
    </row>
    <row r="6" spans="2:14" ht="15">
      <c r="B6" s="162" t="s">
        <v>439</v>
      </c>
      <c r="C6" s="96"/>
      <c r="D6" s="96"/>
      <c r="E6" s="96"/>
      <c r="F6" s="96"/>
      <c r="G6" s="96"/>
      <c r="H6" s="96"/>
      <c r="I6" s="96"/>
      <c r="J6" s="96"/>
      <c r="K6" s="96"/>
      <c r="L6" s="96"/>
      <c r="M6" s="96"/>
      <c r="N6" s="162"/>
    </row>
    <row r="7" spans="2:14" ht="15">
      <c r="B7" s="15"/>
      <c r="C7" s="15"/>
      <c r="D7" s="15"/>
      <c r="E7" s="15"/>
      <c r="F7" s="15"/>
      <c r="G7" s="15"/>
      <c r="H7" s="15"/>
      <c r="I7" s="15"/>
      <c r="J7" s="15"/>
      <c r="K7" s="15"/>
      <c r="L7" s="15"/>
      <c r="M7" s="15"/>
      <c r="N7" s="161"/>
    </row>
    <row r="8" spans="2:14" ht="15">
      <c r="B8" s="430" t="s">
        <v>123</v>
      </c>
      <c r="C8" s="432" t="s">
        <v>187</v>
      </c>
      <c r="D8" s="432"/>
      <c r="E8" s="432"/>
      <c r="F8" s="432"/>
      <c r="G8" s="432"/>
      <c r="H8" s="432"/>
      <c r="I8" s="432"/>
      <c r="J8" s="432"/>
      <c r="K8" s="432"/>
      <c r="L8" s="432"/>
      <c r="M8" s="432"/>
      <c r="N8" s="162"/>
    </row>
    <row r="9" spans="2:14" ht="15">
      <c r="B9" s="431"/>
      <c r="C9" s="97">
        <v>2000</v>
      </c>
      <c r="D9" s="97">
        <v>2001</v>
      </c>
      <c r="E9" s="97">
        <v>2002</v>
      </c>
      <c r="F9" s="97">
        <v>2003</v>
      </c>
      <c r="G9" s="97">
        <v>2004</v>
      </c>
      <c r="H9" s="97">
        <v>2005</v>
      </c>
      <c r="I9" s="97">
        <v>2006</v>
      </c>
      <c r="J9" s="97">
        <v>2007</v>
      </c>
      <c r="K9" s="97">
        <v>2008</v>
      </c>
      <c r="L9" s="97">
        <v>2009</v>
      </c>
      <c r="M9" s="97">
        <v>2010</v>
      </c>
      <c r="N9" s="160">
        <v>2011</v>
      </c>
    </row>
    <row r="10" spans="2:14" ht="15">
      <c r="B10" s="15" t="s">
        <v>170</v>
      </c>
      <c r="C10" s="149">
        <v>4800</v>
      </c>
      <c r="D10" s="149">
        <v>5253.065465881537</v>
      </c>
      <c r="E10" s="149">
        <v>8010.4112029293865</v>
      </c>
      <c r="F10" s="149">
        <v>8211.351378098867</v>
      </c>
      <c r="G10" s="149">
        <v>12667.187886585183</v>
      </c>
      <c r="H10" s="149">
        <v>17336.671779900043</v>
      </c>
      <c r="I10" s="149">
        <v>23705.715275372357</v>
      </c>
      <c r="J10" s="149">
        <v>28597.27844029887</v>
      </c>
      <c r="K10" s="149">
        <v>47893.71072294521</v>
      </c>
      <c r="L10" s="149">
        <v>57514.2560245435</v>
      </c>
      <c r="M10" s="149">
        <v>76386.36251175216</v>
      </c>
      <c r="N10" s="164">
        <v>120121.13414815176</v>
      </c>
    </row>
    <row r="11" spans="2:14" ht="15">
      <c r="B11" s="162" t="s">
        <v>184</v>
      </c>
      <c r="C11" s="96"/>
      <c r="D11" s="96"/>
      <c r="E11" s="96"/>
      <c r="F11" s="96"/>
      <c r="G11" s="96"/>
      <c r="H11" s="96"/>
      <c r="I11" s="96"/>
      <c r="J11" s="96"/>
      <c r="K11" s="96"/>
      <c r="L11" s="96"/>
      <c r="M11" s="96"/>
      <c r="N11" s="147"/>
    </row>
    <row r="12" spans="2:13" ht="15">
      <c r="B12" s="15"/>
      <c r="C12" s="15"/>
      <c r="D12" s="15"/>
      <c r="E12" s="15"/>
      <c r="F12" s="15"/>
      <c r="G12" s="15"/>
      <c r="H12" s="15"/>
      <c r="I12" s="15"/>
      <c r="J12" s="15"/>
      <c r="K12" s="15"/>
      <c r="L12" s="15"/>
      <c r="M12" s="15"/>
    </row>
    <row r="13" spans="2:13" ht="15">
      <c r="B13" s="15"/>
      <c r="C13" s="15"/>
      <c r="D13" s="15"/>
      <c r="E13" s="15"/>
      <c r="F13" s="15"/>
      <c r="G13" s="15"/>
      <c r="H13" s="15"/>
      <c r="I13" s="15"/>
      <c r="J13" s="15"/>
      <c r="K13" s="15"/>
      <c r="L13" s="15"/>
      <c r="M13" s="15"/>
    </row>
    <row r="14" spans="2:13" ht="15">
      <c r="B14" s="15"/>
      <c r="C14" s="15"/>
      <c r="D14" s="15"/>
      <c r="E14" s="15"/>
      <c r="F14" s="15"/>
      <c r="G14" s="15"/>
      <c r="H14" s="15"/>
      <c r="I14" s="15"/>
      <c r="J14" s="15"/>
      <c r="K14" s="15"/>
      <c r="L14" s="15"/>
      <c r="M14" s="15"/>
    </row>
    <row r="15" spans="2:13" ht="15">
      <c r="B15" s="15"/>
      <c r="C15" s="15"/>
      <c r="D15" s="15"/>
      <c r="E15" s="15"/>
      <c r="F15" s="15"/>
      <c r="G15" s="15"/>
      <c r="H15" s="15"/>
      <c r="I15" s="15"/>
      <c r="J15" s="15"/>
      <c r="K15" s="15"/>
      <c r="L15" s="15"/>
      <c r="M15" s="15"/>
    </row>
    <row r="16" spans="2:13" ht="15">
      <c r="B16" s="15"/>
      <c r="C16" s="15"/>
      <c r="D16" s="15"/>
      <c r="E16" s="15"/>
      <c r="F16" s="15"/>
      <c r="G16" s="15"/>
      <c r="H16" s="15"/>
      <c r="I16" s="15"/>
      <c r="J16" s="15"/>
      <c r="K16" s="15"/>
      <c r="L16" s="15"/>
      <c r="M16" s="15"/>
    </row>
    <row r="17" spans="2:13" ht="15">
      <c r="B17" s="15"/>
      <c r="C17" s="15"/>
      <c r="D17" s="15"/>
      <c r="E17" s="15"/>
      <c r="F17" s="15"/>
      <c r="G17" s="15"/>
      <c r="H17" s="15"/>
      <c r="I17" s="15"/>
      <c r="J17" s="15"/>
      <c r="K17" s="15"/>
      <c r="L17" s="15"/>
      <c r="M17" s="15"/>
    </row>
    <row r="18" spans="2:13" ht="15">
      <c r="B18" s="15"/>
      <c r="C18" s="15"/>
      <c r="D18" s="15"/>
      <c r="E18" s="15"/>
      <c r="F18" s="15"/>
      <c r="G18" s="15"/>
      <c r="H18" s="15"/>
      <c r="I18" s="15"/>
      <c r="J18" s="15"/>
      <c r="K18" s="15"/>
      <c r="L18" s="15"/>
      <c r="M18" s="15"/>
    </row>
    <row r="19" spans="2:13" ht="15">
      <c r="B19" s="15"/>
      <c r="C19" s="15"/>
      <c r="D19" s="15"/>
      <c r="E19" s="15"/>
      <c r="F19" s="15"/>
      <c r="G19" s="15"/>
      <c r="H19" s="15"/>
      <c r="I19" s="15"/>
      <c r="J19" s="15"/>
      <c r="K19" s="15"/>
      <c r="L19" s="15"/>
      <c r="M19" s="15"/>
    </row>
    <row r="20" spans="2:13" ht="15">
      <c r="B20" s="15"/>
      <c r="C20" s="15"/>
      <c r="D20" s="15"/>
      <c r="E20" s="15"/>
      <c r="F20" s="15"/>
      <c r="G20" s="15"/>
      <c r="H20" s="15"/>
      <c r="I20" s="15"/>
      <c r="J20" s="15"/>
      <c r="K20" s="15"/>
      <c r="L20" s="15"/>
      <c r="M20" s="15"/>
    </row>
    <row r="21" spans="2:13" ht="15">
      <c r="B21" s="15"/>
      <c r="C21" s="15"/>
      <c r="D21" s="15"/>
      <c r="E21" s="15"/>
      <c r="F21" s="15"/>
      <c r="G21" s="15"/>
      <c r="H21" s="15"/>
      <c r="I21" s="15"/>
      <c r="J21" s="15"/>
      <c r="K21" s="15"/>
      <c r="L21" s="15"/>
      <c r="M21" s="15"/>
    </row>
    <row r="22" spans="2:13" ht="15">
      <c r="B22" s="15"/>
      <c r="C22" s="15"/>
      <c r="D22" s="15"/>
      <c r="E22" s="15"/>
      <c r="F22" s="15"/>
      <c r="G22" s="15"/>
      <c r="H22" s="15"/>
      <c r="I22" s="15"/>
      <c r="J22" s="15"/>
      <c r="K22" s="15"/>
      <c r="L22" s="15"/>
      <c r="M22" s="15"/>
    </row>
    <row r="23" spans="2:13" ht="15">
      <c r="B23" s="15"/>
      <c r="C23" s="15"/>
      <c r="D23" s="15"/>
      <c r="E23" s="15"/>
      <c r="F23" s="15"/>
      <c r="G23" s="15"/>
      <c r="H23" s="15"/>
      <c r="I23" s="15"/>
      <c r="J23" s="15"/>
      <c r="K23" s="15"/>
      <c r="L23" s="15"/>
      <c r="M23" s="15"/>
    </row>
    <row r="24" spans="2:13" ht="15">
      <c r="B24" s="15"/>
      <c r="C24" s="15"/>
      <c r="D24" s="15"/>
      <c r="E24" s="15"/>
      <c r="F24" s="15"/>
      <c r="G24" s="15"/>
      <c r="H24" s="15"/>
      <c r="I24" s="15"/>
      <c r="J24" s="15"/>
      <c r="K24" s="15"/>
      <c r="L24" s="15"/>
      <c r="M24" s="15"/>
    </row>
    <row r="25" spans="2:13" ht="15">
      <c r="B25" s="15"/>
      <c r="C25" s="15"/>
      <c r="D25" s="15"/>
      <c r="E25" s="15"/>
      <c r="F25" s="15"/>
      <c r="G25" s="15"/>
      <c r="H25" s="15"/>
      <c r="I25" s="15"/>
      <c r="J25" s="15"/>
      <c r="K25" s="15"/>
      <c r="L25" s="15"/>
      <c r="M25" s="15"/>
    </row>
    <row r="26" spans="2:13" ht="15">
      <c r="B26" s="15"/>
      <c r="C26" s="15"/>
      <c r="D26" s="15"/>
      <c r="E26" s="15"/>
      <c r="F26" s="15"/>
      <c r="G26" s="15"/>
      <c r="H26" s="15"/>
      <c r="I26" s="15"/>
      <c r="J26" s="15"/>
      <c r="K26" s="15"/>
      <c r="L26" s="15"/>
      <c r="M26" s="15"/>
    </row>
    <row r="27" spans="2:13" ht="15">
      <c r="B27" s="15"/>
      <c r="C27" s="15"/>
      <c r="D27" s="15"/>
      <c r="E27" s="15"/>
      <c r="F27" s="15"/>
      <c r="G27" s="15"/>
      <c r="H27" s="15"/>
      <c r="I27" s="15"/>
      <c r="J27" s="15"/>
      <c r="K27" s="15"/>
      <c r="L27" s="15"/>
      <c r="M27" s="15"/>
    </row>
    <row r="28" spans="2:13" ht="15">
      <c r="B28" s="15"/>
      <c r="C28" s="15"/>
      <c r="D28" s="15"/>
      <c r="E28" s="15"/>
      <c r="F28" s="15"/>
      <c r="G28" s="15"/>
      <c r="H28" s="15"/>
      <c r="I28" s="15"/>
      <c r="J28" s="15"/>
      <c r="K28" s="15"/>
      <c r="L28" s="15"/>
      <c r="M28" s="15"/>
    </row>
    <row r="29" spans="2:13" ht="15">
      <c r="B29" s="15"/>
      <c r="C29" s="15"/>
      <c r="D29" s="15"/>
      <c r="E29" s="15"/>
      <c r="F29" s="15"/>
      <c r="G29" s="15"/>
      <c r="H29" s="15"/>
      <c r="I29" s="15"/>
      <c r="J29" s="15"/>
      <c r="K29" s="15"/>
      <c r="L29" s="15"/>
      <c r="M29" s="15"/>
    </row>
    <row r="30" spans="2:13" ht="15">
      <c r="B30" s="15"/>
      <c r="C30" s="15"/>
      <c r="D30" s="15"/>
      <c r="E30" s="15"/>
      <c r="F30" s="15"/>
      <c r="G30" s="15"/>
      <c r="H30" s="15"/>
      <c r="I30" s="15"/>
      <c r="J30" s="15"/>
      <c r="K30" s="15"/>
      <c r="L30" s="15"/>
      <c r="M30" s="15"/>
    </row>
    <row r="31" spans="2:13" ht="15">
      <c r="B31" s="15"/>
      <c r="C31" s="15"/>
      <c r="D31" s="15"/>
      <c r="E31" s="15"/>
      <c r="F31" s="15"/>
      <c r="G31" s="15"/>
      <c r="H31" s="15"/>
      <c r="I31" s="15"/>
      <c r="J31" s="15"/>
      <c r="K31" s="15"/>
      <c r="L31" s="15"/>
      <c r="M31" s="15"/>
    </row>
    <row r="32" spans="2:13" ht="15">
      <c r="B32" s="15"/>
      <c r="C32" s="15"/>
      <c r="D32" s="15"/>
      <c r="E32" s="15"/>
      <c r="F32" s="15"/>
      <c r="G32" s="15"/>
      <c r="H32" s="15"/>
      <c r="I32" s="15"/>
      <c r="J32" s="15"/>
      <c r="K32" s="15"/>
      <c r="L32" s="15"/>
      <c r="M32" s="15"/>
    </row>
    <row r="33" spans="2:14" ht="15">
      <c r="B33" s="433" t="s">
        <v>175</v>
      </c>
      <c r="C33" s="433"/>
      <c r="D33" s="433"/>
      <c r="E33" s="433"/>
      <c r="F33" s="433"/>
      <c r="G33" s="433"/>
      <c r="H33" s="433"/>
      <c r="I33" s="433"/>
      <c r="J33" s="433"/>
      <c r="K33" s="433"/>
      <c r="L33" s="433"/>
      <c r="M33" s="433"/>
      <c r="N33" s="433"/>
    </row>
    <row r="34" spans="2:14" ht="15">
      <c r="B34" s="15"/>
      <c r="C34" s="15"/>
      <c r="D34" s="15"/>
      <c r="E34" s="15"/>
      <c r="F34" s="15"/>
      <c r="G34" s="15"/>
      <c r="H34" s="15"/>
      <c r="I34" s="15"/>
      <c r="J34" s="15"/>
      <c r="K34" s="15"/>
      <c r="L34" s="15"/>
      <c r="M34" s="15"/>
      <c r="N34" s="156"/>
    </row>
    <row r="35" spans="2:14" ht="15">
      <c r="B35" s="430" t="s">
        <v>123</v>
      </c>
      <c r="C35" s="432" t="s">
        <v>172</v>
      </c>
      <c r="D35" s="432"/>
      <c r="E35" s="432"/>
      <c r="F35" s="432"/>
      <c r="G35" s="432"/>
      <c r="H35" s="432"/>
      <c r="I35" s="432"/>
      <c r="J35" s="432"/>
      <c r="K35" s="432"/>
      <c r="L35" s="432"/>
      <c r="M35" s="432"/>
      <c r="N35" s="156"/>
    </row>
    <row r="36" spans="2:14" ht="15">
      <c r="B36" s="431"/>
      <c r="C36" s="97">
        <v>2000</v>
      </c>
      <c r="D36" s="97">
        <v>2001</v>
      </c>
      <c r="E36" s="97">
        <v>2002</v>
      </c>
      <c r="F36" s="97">
        <v>2003</v>
      </c>
      <c r="G36" s="97">
        <v>2004</v>
      </c>
      <c r="H36" s="97">
        <v>2005</v>
      </c>
      <c r="I36" s="97">
        <v>2006</v>
      </c>
      <c r="J36" s="97">
        <v>2007</v>
      </c>
      <c r="K36" s="97">
        <v>2008</v>
      </c>
      <c r="L36" s="97">
        <v>2009</v>
      </c>
      <c r="M36" s="97">
        <v>2010</v>
      </c>
      <c r="N36" s="97">
        <v>2011</v>
      </c>
    </row>
    <row r="37" spans="2:14" ht="15">
      <c r="B37" s="15" t="s">
        <v>174</v>
      </c>
      <c r="C37" s="149">
        <v>4800</v>
      </c>
      <c r="D37" s="149">
        <v>5253.065465881537</v>
      </c>
      <c r="E37" s="149">
        <v>8010.4112029293865</v>
      </c>
      <c r="F37" s="149">
        <v>8211.351378098867</v>
      </c>
      <c r="G37" s="149">
        <v>12667.187886585183</v>
      </c>
      <c r="H37" s="149">
        <v>17336.671779900043</v>
      </c>
      <c r="I37" s="149">
        <v>23705.715275372357</v>
      </c>
      <c r="J37" s="149">
        <v>28597.27844029887</v>
      </c>
      <c r="K37" s="149">
        <v>47893.71072294521</v>
      </c>
      <c r="L37" s="149">
        <v>57514.2560245435</v>
      </c>
      <c r="M37" s="149">
        <v>76386.36251175216</v>
      </c>
      <c r="N37" s="149">
        <v>120121</v>
      </c>
    </row>
    <row r="38" spans="2:14" ht="15">
      <c r="B38" s="122" t="s">
        <v>201</v>
      </c>
      <c r="C38" s="170">
        <v>4041.841</v>
      </c>
      <c r="D38" s="170">
        <v>4423.343</v>
      </c>
      <c r="E38" s="170">
        <v>6357.947</v>
      </c>
      <c r="F38" s="170">
        <v>6410.191</v>
      </c>
      <c r="G38" s="170">
        <v>10104.442</v>
      </c>
      <c r="H38" s="170">
        <v>11938.038</v>
      </c>
      <c r="I38" s="170">
        <v>15432.593</v>
      </c>
      <c r="J38" s="170">
        <v>20872.322</v>
      </c>
      <c r="K38" s="170">
        <v>35330.215</v>
      </c>
      <c r="L38" s="170">
        <v>38506.044</v>
      </c>
      <c r="M38" s="170">
        <v>55011.49</v>
      </c>
      <c r="N38" s="154">
        <v>73741</v>
      </c>
    </row>
    <row r="39" spans="2:14" ht="15">
      <c r="B39" s="114" t="s">
        <v>202</v>
      </c>
      <c r="C39" s="163">
        <v>0</v>
      </c>
      <c r="D39" s="163">
        <v>0</v>
      </c>
      <c r="E39" s="163">
        <v>387.2</v>
      </c>
      <c r="F39" s="163">
        <v>504.1</v>
      </c>
      <c r="G39" s="163">
        <v>561.9</v>
      </c>
      <c r="H39" s="163">
        <v>2660.2</v>
      </c>
      <c r="I39" s="163">
        <v>4528.6</v>
      </c>
      <c r="J39" s="163">
        <v>3207.8</v>
      </c>
      <c r="K39" s="163">
        <v>4998.3</v>
      </c>
      <c r="L39" s="163">
        <v>9923.4</v>
      </c>
      <c r="M39" s="163">
        <v>9309</v>
      </c>
      <c r="N39" s="163">
        <v>27406</v>
      </c>
    </row>
    <row r="40" spans="2:13" ht="15">
      <c r="B40" s="248" t="s">
        <v>194</v>
      </c>
      <c r="C40" s="91"/>
      <c r="D40" s="91"/>
      <c r="E40" s="91"/>
      <c r="F40" s="91"/>
      <c r="G40" s="91"/>
      <c r="H40" s="91"/>
      <c r="I40" s="91"/>
      <c r="J40" s="91"/>
      <c r="K40" s="91"/>
      <c r="L40" s="91"/>
      <c r="M40" s="91"/>
    </row>
    <row r="41" spans="2:13" ht="15">
      <c r="B41" s="91"/>
      <c r="C41" s="91"/>
      <c r="D41" s="91"/>
      <c r="E41" s="91"/>
      <c r="F41" s="91"/>
      <c r="G41" s="91"/>
      <c r="H41" s="91"/>
      <c r="I41" s="91"/>
      <c r="J41" s="91"/>
      <c r="K41" s="91"/>
      <c r="L41" s="91"/>
      <c r="M41" s="91"/>
    </row>
    <row r="42" spans="2:13" ht="15">
      <c r="B42" s="15"/>
      <c r="C42" s="15"/>
      <c r="D42" s="15"/>
      <c r="E42" s="15"/>
      <c r="F42" s="15"/>
      <c r="G42" s="15"/>
      <c r="H42" s="15"/>
      <c r="I42" s="15"/>
      <c r="J42" s="15"/>
      <c r="K42" s="15"/>
      <c r="L42" s="15"/>
      <c r="M42" s="15"/>
    </row>
    <row r="43" spans="2:13" ht="15">
      <c r="B43" s="15"/>
      <c r="C43" s="15"/>
      <c r="D43" s="15"/>
      <c r="E43" s="15"/>
      <c r="F43" s="15"/>
      <c r="G43" s="15"/>
      <c r="H43" s="15"/>
      <c r="I43" s="15"/>
      <c r="J43" s="15"/>
      <c r="K43" s="15"/>
      <c r="L43" s="15"/>
      <c r="M43" s="15"/>
    </row>
    <row r="44" spans="2:13" ht="15">
      <c r="B44" s="15"/>
      <c r="C44" s="15"/>
      <c r="D44" s="15"/>
      <c r="E44" s="15"/>
      <c r="F44" s="15"/>
      <c r="G44" s="15"/>
      <c r="H44" s="15"/>
      <c r="I44" s="15"/>
      <c r="J44" s="15"/>
      <c r="K44" s="15"/>
      <c r="L44" s="15"/>
      <c r="M44" s="15"/>
    </row>
    <row r="45" spans="2:13" ht="15">
      <c r="B45" s="15"/>
      <c r="C45" s="15"/>
      <c r="D45" s="15"/>
      <c r="E45" s="15"/>
      <c r="F45" s="15"/>
      <c r="G45" s="15"/>
      <c r="H45" s="15"/>
      <c r="I45" s="15"/>
      <c r="J45" s="15"/>
      <c r="K45" s="15"/>
      <c r="L45" s="15"/>
      <c r="M45" s="15"/>
    </row>
    <row r="46" spans="2:13" ht="15">
      <c r="B46" s="15"/>
      <c r="C46" s="15"/>
      <c r="D46" s="15"/>
      <c r="E46" s="15"/>
      <c r="F46" s="15"/>
      <c r="G46" s="15"/>
      <c r="H46" s="15"/>
      <c r="I46" s="15"/>
      <c r="J46" s="15"/>
      <c r="K46" s="15"/>
      <c r="L46" s="15"/>
      <c r="M46" s="15"/>
    </row>
    <row r="47" spans="2:13" ht="15">
      <c r="B47" s="15"/>
      <c r="C47" s="15"/>
      <c r="D47" s="15"/>
      <c r="E47" s="15"/>
      <c r="F47" s="15"/>
      <c r="G47" s="15"/>
      <c r="H47" s="15"/>
      <c r="I47" s="15"/>
      <c r="J47" s="15"/>
      <c r="K47" s="15"/>
      <c r="L47" s="15"/>
      <c r="M47" s="15"/>
    </row>
    <row r="48" spans="2:13" ht="15">
      <c r="B48" s="15"/>
      <c r="C48" s="15"/>
      <c r="D48" s="15"/>
      <c r="E48" s="15"/>
      <c r="F48" s="15"/>
      <c r="G48" s="15"/>
      <c r="H48" s="15"/>
      <c r="I48" s="15"/>
      <c r="J48" s="15"/>
      <c r="K48" s="15"/>
      <c r="L48" s="15"/>
      <c r="M48" s="15"/>
    </row>
    <row r="49" spans="2:13" ht="15">
      <c r="B49" s="15"/>
      <c r="C49" s="15"/>
      <c r="D49" s="15"/>
      <c r="E49" s="15"/>
      <c r="F49" s="15"/>
      <c r="G49" s="15"/>
      <c r="H49" s="15"/>
      <c r="I49" s="15"/>
      <c r="J49" s="15"/>
      <c r="K49" s="15"/>
      <c r="L49" s="15"/>
      <c r="M49" s="15"/>
    </row>
    <row r="50" spans="2:13" ht="15">
      <c r="B50" s="15"/>
      <c r="C50" s="15"/>
      <c r="D50" s="15"/>
      <c r="E50" s="15"/>
      <c r="F50" s="15"/>
      <c r="G50" s="15"/>
      <c r="H50" s="15"/>
      <c r="I50" s="15"/>
      <c r="J50" s="15"/>
      <c r="K50" s="15"/>
      <c r="L50" s="15"/>
      <c r="M50" s="15"/>
    </row>
    <row r="51" spans="2:13" ht="15">
      <c r="B51" s="15"/>
      <c r="C51" s="15"/>
      <c r="D51" s="15"/>
      <c r="E51" s="15"/>
      <c r="F51" s="15"/>
      <c r="G51" s="15"/>
      <c r="H51" s="15"/>
      <c r="I51" s="15"/>
      <c r="J51" s="15"/>
      <c r="K51" s="15"/>
      <c r="L51" s="15"/>
      <c r="M51" s="15"/>
    </row>
    <row r="52" spans="2:13" ht="15">
      <c r="B52" s="15"/>
      <c r="C52" s="15"/>
      <c r="D52" s="15"/>
      <c r="E52" s="15"/>
      <c r="F52" s="15"/>
      <c r="G52" s="15"/>
      <c r="H52" s="15"/>
      <c r="I52" s="15"/>
      <c r="J52" s="15"/>
      <c r="K52" s="15"/>
      <c r="L52" s="15"/>
      <c r="M52" s="15"/>
    </row>
    <row r="53" spans="2:13" ht="15">
      <c r="B53" s="15"/>
      <c r="C53" s="15"/>
      <c r="D53" s="15"/>
      <c r="E53" s="15"/>
      <c r="F53" s="15"/>
      <c r="G53" s="15"/>
      <c r="H53" s="15"/>
      <c r="I53" s="15"/>
      <c r="J53" s="15"/>
      <c r="K53" s="15"/>
      <c r="L53" s="15"/>
      <c r="M53" s="15"/>
    </row>
    <row r="54" spans="2:13" ht="15">
      <c r="B54" s="15"/>
      <c r="C54" s="15"/>
      <c r="D54" s="15"/>
      <c r="E54" s="15"/>
      <c r="F54" s="15"/>
      <c r="G54" s="15"/>
      <c r="H54" s="15"/>
      <c r="I54" s="15"/>
      <c r="J54" s="15"/>
      <c r="K54" s="15"/>
      <c r="L54" s="15"/>
      <c r="M54" s="15"/>
    </row>
    <row r="55" spans="2:13" ht="15">
      <c r="B55" s="15"/>
      <c r="C55" s="15"/>
      <c r="D55" s="15"/>
      <c r="E55" s="15"/>
      <c r="F55" s="15"/>
      <c r="G55" s="15"/>
      <c r="H55" s="15"/>
      <c r="I55" s="15"/>
      <c r="J55" s="15"/>
      <c r="K55" s="15"/>
      <c r="L55" s="15"/>
      <c r="M55" s="15"/>
    </row>
    <row r="56" spans="2:13" ht="15">
      <c r="B56" s="15"/>
      <c r="C56" s="15"/>
      <c r="D56" s="15"/>
      <c r="E56" s="15"/>
      <c r="F56" s="15"/>
      <c r="G56" s="15"/>
      <c r="H56" s="15"/>
      <c r="I56" s="15"/>
      <c r="J56" s="15"/>
      <c r="K56" s="15"/>
      <c r="L56" s="15"/>
      <c r="M56" s="15"/>
    </row>
    <row r="57" spans="2:13" ht="15">
      <c r="B57" s="15"/>
      <c r="C57" s="15"/>
      <c r="D57" s="15"/>
      <c r="E57" s="15"/>
      <c r="F57" s="15"/>
      <c r="G57" s="15"/>
      <c r="H57" s="15"/>
      <c r="I57" s="15"/>
      <c r="J57" s="15"/>
      <c r="K57" s="15"/>
      <c r="L57" s="15"/>
      <c r="M57" s="15"/>
    </row>
    <row r="58" spans="2:13" ht="15">
      <c r="B58" s="15"/>
      <c r="C58" s="15"/>
      <c r="D58" s="15"/>
      <c r="E58" s="15"/>
      <c r="F58" s="15"/>
      <c r="G58" s="15"/>
      <c r="H58" s="15"/>
      <c r="I58" s="15"/>
      <c r="J58" s="15"/>
      <c r="K58" s="15"/>
      <c r="L58" s="15"/>
      <c r="M58" s="15"/>
    </row>
    <row r="59" spans="2:13" ht="15">
      <c r="B59" s="15"/>
      <c r="C59" s="15"/>
      <c r="D59" s="15"/>
      <c r="E59" s="15"/>
      <c r="F59" s="15"/>
      <c r="G59" s="15"/>
      <c r="H59" s="15"/>
      <c r="I59" s="15"/>
      <c r="J59" s="15"/>
      <c r="K59" s="15"/>
      <c r="L59" s="15"/>
      <c r="M59" s="15"/>
    </row>
    <row r="60" spans="2:13" ht="15">
      <c r="B60" s="15"/>
      <c r="C60" s="15"/>
      <c r="D60" s="15"/>
      <c r="E60" s="15"/>
      <c r="F60" s="15"/>
      <c r="G60" s="15"/>
      <c r="H60" s="15"/>
      <c r="I60" s="15"/>
      <c r="J60" s="15"/>
      <c r="K60" s="15"/>
      <c r="L60" s="15"/>
      <c r="M60" s="15"/>
    </row>
    <row r="61" spans="2:13" ht="15">
      <c r="B61" s="15"/>
      <c r="C61" s="15"/>
      <c r="D61" s="15"/>
      <c r="E61" s="15"/>
      <c r="F61" s="15"/>
      <c r="G61" s="15"/>
      <c r="H61" s="15"/>
      <c r="I61" s="15"/>
      <c r="J61" s="15"/>
      <c r="K61" s="15"/>
      <c r="L61" s="15"/>
      <c r="M61" s="15"/>
    </row>
    <row r="62" spans="2:13" ht="15">
      <c r="B62" s="15"/>
      <c r="C62" s="15"/>
      <c r="D62" s="15"/>
      <c r="E62" s="15"/>
      <c r="F62" s="15"/>
      <c r="G62" s="15"/>
      <c r="H62" s="15"/>
      <c r="I62" s="15"/>
      <c r="J62" s="15"/>
      <c r="K62" s="15"/>
      <c r="L62" s="15"/>
      <c r="M62" s="15"/>
    </row>
    <row r="63" spans="2:13" ht="15">
      <c r="B63" s="93"/>
      <c r="C63" s="93"/>
      <c r="D63" s="93"/>
      <c r="E63" s="93"/>
      <c r="F63" s="93"/>
      <c r="G63" s="93"/>
      <c r="H63" s="93"/>
      <c r="I63" s="93"/>
      <c r="J63" s="93"/>
      <c r="K63" s="93"/>
      <c r="L63" s="93"/>
      <c r="M63" s="93"/>
    </row>
  </sheetData>
  <sheetProtection/>
  <mergeCells count="8">
    <mergeCell ref="B1:N1"/>
    <mergeCell ref="B35:B36"/>
    <mergeCell ref="C35:M35"/>
    <mergeCell ref="B3:B4"/>
    <mergeCell ref="C3:M3"/>
    <mergeCell ref="B8:B9"/>
    <mergeCell ref="C8:M8"/>
    <mergeCell ref="B33:N33"/>
  </mergeCells>
  <printOptions/>
  <pageMargins left="0.1968503937007874" right="0.15748031496062992" top="0.15748031496062992" bottom="0.35433070866141736" header="0.15748031496062992" footer="0.31496062992125984"/>
  <pageSetup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62"/>
  <sheetViews>
    <sheetView zoomScalePageLayoutView="0" workbookViewId="0" topLeftCell="A1">
      <selection activeCell="A1" sqref="A1:M1"/>
    </sheetView>
  </sheetViews>
  <sheetFormatPr defaultColWidth="11.421875" defaultRowHeight="15"/>
  <cols>
    <col min="1" max="1" width="13.421875" style="0" customWidth="1"/>
    <col min="2" max="6" width="6.8515625" style="0" bestFit="1" customWidth="1"/>
    <col min="7" max="7" width="8.00390625" style="0" bestFit="1" customWidth="1"/>
    <col min="8" max="9" width="6.8515625" style="0" bestFit="1" customWidth="1"/>
    <col min="10" max="10" width="9.00390625" style="0" bestFit="1" customWidth="1"/>
    <col min="11" max="13" width="7.7109375" style="0" bestFit="1" customWidth="1"/>
  </cols>
  <sheetData>
    <row r="1" spans="1:13" ht="15">
      <c r="A1" s="429" t="s">
        <v>272</v>
      </c>
      <c r="B1" s="429"/>
      <c r="C1" s="429"/>
      <c r="D1" s="429"/>
      <c r="E1" s="429"/>
      <c r="F1" s="429"/>
      <c r="G1" s="429"/>
      <c r="H1" s="429"/>
      <c r="I1" s="429"/>
      <c r="J1" s="429"/>
      <c r="K1" s="429"/>
      <c r="L1" s="429"/>
      <c r="M1" s="429"/>
    </row>
    <row r="3" spans="1:13" ht="15">
      <c r="A3" s="430" t="s">
        <v>123</v>
      </c>
      <c r="B3" s="432" t="s">
        <v>183</v>
      </c>
      <c r="C3" s="432"/>
      <c r="D3" s="432"/>
      <c r="E3" s="432"/>
      <c r="F3" s="432"/>
      <c r="G3" s="432"/>
      <c r="H3" s="432"/>
      <c r="I3" s="432"/>
      <c r="J3" s="432"/>
      <c r="K3" s="432"/>
      <c r="L3" s="432"/>
      <c r="M3" s="150"/>
    </row>
    <row r="4" spans="1:13" ht="15">
      <c r="A4" s="431"/>
      <c r="B4" s="94">
        <v>2000</v>
      </c>
      <c r="C4" s="94">
        <v>2001</v>
      </c>
      <c r="D4" s="94">
        <v>2002</v>
      </c>
      <c r="E4" s="94">
        <v>2003</v>
      </c>
      <c r="F4" s="94">
        <v>2004</v>
      </c>
      <c r="G4" s="94">
        <v>2005</v>
      </c>
      <c r="H4" s="94">
        <v>2006</v>
      </c>
      <c r="I4" s="94">
        <v>2007</v>
      </c>
      <c r="J4" s="94">
        <v>2008</v>
      </c>
      <c r="K4" s="94">
        <v>2009</v>
      </c>
      <c r="L4" s="94">
        <v>2010</v>
      </c>
      <c r="M4" s="151">
        <v>2011</v>
      </c>
    </row>
    <row r="5" spans="1:13" ht="15">
      <c r="A5" s="15" t="s">
        <v>11</v>
      </c>
      <c r="B5" s="184">
        <v>5832</v>
      </c>
      <c r="C5" s="184">
        <v>6020</v>
      </c>
      <c r="D5" s="184">
        <v>6550</v>
      </c>
      <c r="E5" s="184">
        <v>6990</v>
      </c>
      <c r="F5" s="184">
        <v>7200</v>
      </c>
      <c r="G5" s="185">
        <v>7124.98</v>
      </c>
      <c r="H5" s="184">
        <v>7620.89</v>
      </c>
      <c r="I5" s="184">
        <v>9922.09</v>
      </c>
      <c r="J5" s="185">
        <v>10053.9</v>
      </c>
      <c r="K5" s="186">
        <v>12467.68</v>
      </c>
      <c r="L5" s="186">
        <v>13143.119999837352</v>
      </c>
      <c r="M5" s="187">
        <v>14928</v>
      </c>
    </row>
    <row r="6" spans="1:13" ht="15">
      <c r="A6" s="162" t="s">
        <v>438</v>
      </c>
      <c r="B6" s="96"/>
      <c r="C6" s="96"/>
      <c r="D6" s="96"/>
      <c r="E6" s="96"/>
      <c r="F6" s="96"/>
      <c r="G6" s="96"/>
      <c r="H6" s="96"/>
      <c r="I6" s="96"/>
      <c r="J6" s="96"/>
      <c r="K6" s="96"/>
      <c r="L6" s="96"/>
      <c r="M6" s="152"/>
    </row>
    <row r="7" spans="1:13" ht="15">
      <c r="A7" s="15"/>
      <c r="B7" s="15"/>
      <c r="C7" s="15"/>
      <c r="D7" s="15"/>
      <c r="E7" s="15"/>
      <c r="F7" s="15"/>
      <c r="G7" s="15"/>
      <c r="H7" s="15"/>
      <c r="I7" s="15"/>
      <c r="J7" s="15"/>
      <c r="K7" s="15"/>
      <c r="L7" s="15"/>
      <c r="M7" s="152"/>
    </row>
    <row r="8" spans="1:13" ht="15">
      <c r="A8" s="430" t="s">
        <v>123</v>
      </c>
      <c r="B8" s="432" t="s">
        <v>185</v>
      </c>
      <c r="C8" s="432"/>
      <c r="D8" s="432"/>
      <c r="E8" s="432"/>
      <c r="F8" s="432"/>
      <c r="G8" s="432"/>
      <c r="H8" s="432"/>
      <c r="I8" s="432"/>
      <c r="J8" s="432"/>
      <c r="K8" s="432"/>
      <c r="L8" s="432"/>
      <c r="M8" s="152"/>
    </row>
    <row r="9" spans="1:13" ht="15">
      <c r="A9" s="431"/>
      <c r="B9" s="97">
        <v>2000</v>
      </c>
      <c r="C9" s="97">
        <v>2001</v>
      </c>
      <c r="D9" s="97">
        <v>2002</v>
      </c>
      <c r="E9" s="97">
        <v>2003</v>
      </c>
      <c r="F9" s="97">
        <v>2004</v>
      </c>
      <c r="G9" s="97">
        <v>2005</v>
      </c>
      <c r="H9" s="97">
        <v>2006</v>
      </c>
      <c r="I9" s="97">
        <v>2007</v>
      </c>
      <c r="J9" s="97">
        <v>2008</v>
      </c>
      <c r="K9" s="97">
        <v>2009</v>
      </c>
      <c r="L9" s="97">
        <v>2010</v>
      </c>
      <c r="M9" s="151">
        <v>2011</v>
      </c>
    </row>
    <row r="10" spans="1:13" ht="15">
      <c r="A10" s="15" t="s">
        <v>11</v>
      </c>
      <c r="B10" s="149">
        <v>31000</v>
      </c>
      <c r="C10" s="149">
        <v>28000</v>
      </c>
      <c r="D10" s="149">
        <v>30000</v>
      </c>
      <c r="E10" s="149">
        <v>29000</v>
      </c>
      <c r="F10" s="149">
        <v>29500</v>
      </c>
      <c r="G10" s="149">
        <v>32000</v>
      </c>
      <c r="H10" s="149">
        <v>37917.040123458624</v>
      </c>
      <c r="I10" s="149">
        <v>43001.3008160287</v>
      </c>
      <c r="J10" s="149">
        <v>70364.49606866612</v>
      </c>
      <c r="K10" s="149">
        <v>41095.37418173652</v>
      </c>
      <c r="L10" s="149">
        <v>60355.75154420438</v>
      </c>
      <c r="M10" s="153">
        <v>85793</v>
      </c>
    </row>
    <row r="11" spans="1:13" ht="15">
      <c r="A11" s="162" t="s">
        <v>186</v>
      </c>
      <c r="B11" s="96"/>
      <c r="C11" s="96"/>
      <c r="D11" s="96"/>
      <c r="E11" s="96"/>
      <c r="F11" s="96"/>
      <c r="G11" s="96"/>
      <c r="H11" s="96"/>
      <c r="I11" s="96"/>
      <c r="J11" s="96"/>
      <c r="K11" s="96"/>
      <c r="L11" s="96"/>
      <c r="M11" s="147"/>
    </row>
    <row r="12" spans="1:12" ht="15">
      <c r="A12" s="15"/>
      <c r="B12" s="15"/>
      <c r="C12" s="15"/>
      <c r="D12" s="15"/>
      <c r="E12" s="15"/>
      <c r="F12" s="15"/>
      <c r="G12" s="15"/>
      <c r="H12" s="15"/>
      <c r="I12" s="15"/>
      <c r="J12" s="15"/>
      <c r="K12" s="15"/>
      <c r="L12" s="15"/>
    </row>
    <row r="13" spans="1:12" ht="15">
      <c r="A13" s="15"/>
      <c r="B13" s="15"/>
      <c r="C13" s="15"/>
      <c r="D13" s="15"/>
      <c r="E13" s="15"/>
      <c r="F13" s="15"/>
      <c r="G13" s="15"/>
      <c r="H13" s="15"/>
      <c r="I13" s="15"/>
      <c r="J13" s="15"/>
      <c r="K13" s="15"/>
      <c r="L13" s="15"/>
    </row>
    <row r="14" spans="1:12" ht="15">
      <c r="A14" s="15"/>
      <c r="B14" s="15"/>
      <c r="C14" s="15"/>
      <c r="D14" s="15"/>
      <c r="E14" s="15"/>
      <c r="F14" s="15"/>
      <c r="G14" s="15"/>
      <c r="H14" s="15"/>
      <c r="I14" s="15"/>
      <c r="J14" s="15"/>
      <c r="K14" s="15"/>
      <c r="L14" s="15"/>
    </row>
    <row r="15" spans="1:12" ht="15">
      <c r="A15" s="15"/>
      <c r="B15" s="15"/>
      <c r="C15" s="15"/>
      <c r="D15" s="15"/>
      <c r="E15" s="15"/>
      <c r="F15" s="15"/>
      <c r="G15" s="15"/>
      <c r="H15" s="15"/>
      <c r="I15" s="15"/>
      <c r="J15" s="15"/>
      <c r="K15" s="15"/>
      <c r="L15" s="1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3" ht="15">
      <c r="A34" s="429" t="s">
        <v>273</v>
      </c>
      <c r="B34" s="429"/>
      <c r="C34" s="429"/>
      <c r="D34" s="429"/>
      <c r="E34" s="429"/>
      <c r="F34" s="429"/>
      <c r="G34" s="429"/>
      <c r="H34" s="429"/>
      <c r="I34" s="429"/>
      <c r="J34" s="429"/>
      <c r="K34" s="429"/>
      <c r="L34" s="429"/>
      <c r="M34" s="429"/>
    </row>
    <row r="35" spans="1:12" ht="15">
      <c r="A35" s="15"/>
      <c r="B35" s="15"/>
      <c r="C35" s="15"/>
      <c r="D35" s="15"/>
      <c r="E35" s="15"/>
      <c r="F35" s="15"/>
      <c r="G35" s="15"/>
      <c r="H35" s="15"/>
      <c r="I35" s="15"/>
      <c r="J35" s="15"/>
      <c r="K35" s="15"/>
      <c r="L35" s="15"/>
    </row>
    <row r="36" spans="1:13" ht="15">
      <c r="A36" s="430" t="s">
        <v>123</v>
      </c>
      <c r="B36" s="432" t="s">
        <v>172</v>
      </c>
      <c r="C36" s="432"/>
      <c r="D36" s="432"/>
      <c r="E36" s="432"/>
      <c r="F36" s="432"/>
      <c r="G36" s="432"/>
      <c r="H36" s="432"/>
      <c r="I36" s="432"/>
      <c r="J36" s="432"/>
      <c r="K36" s="432"/>
      <c r="L36" s="432"/>
      <c r="M36" s="147"/>
    </row>
    <row r="37" spans="1:13" ht="15">
      <c r="A37" s="431"/>
      <c r="B37" s="97">
        <v>2000</v>
      </c>
      <c r="C37" s="97">
        <v>2001</v>
      </c>
      <c r="D37" s="97">
        <v>2002</v>
      </c>
      <c r="E37" s="97">
        <v>2003</v>
      </c>
      <c r="F37" s="97">
        <v>2004</v>
      </c>
      <c r="G37" s="97">
        <v>2005</v>
      </c>
      <c r="H37" s="97">
        <v>2006</v>
      </c>
      <c r="I37" s="97">
        <v>2007</v>
      </c>
      <c r="J37" s="97">
        <v>2008</v>
      </c>
      <c r="K37" s="97">
        <v>2009</v>
      </c>
      <c r="L37" s="97">
        <v>2010</v>
      </c>
      <c r="M37" s="97">
        <v>2011</v>
      </c>
    </row>
    <row r="38" spans="1:13" ht="15">
      <c r="A38" s="15" t="s">
        <v>174</v>
      </c>
      <c r="B38" s="149">
        <v>31000</v>
      </c>
      <c r="C38" s="149">
        <v>28000</v>
      </c>
      <c r="D38" s="149">
        <v>30000</v>
      </c>
      <c r="E38" s="149">
        <v>29000</v>
      </c>
      <c r="F38" s="149">
        <v>29500</v>
      </c>
      <c r="G38" s="149">
        <v>32000</v>
      </c>
      <c r="H38" s="149">
        <v>37917.040123458624</v>
      </c>
      <c r="I38" s="149">
        <v>43001.3008160287</v>
      </c>
      <c r="J38" s="149">
        <v>70364.49606866612</v>
      </c>
      <c r="K38" s="149">
        <v>41095.37418173652</v>
      </c>
      <c r="L38" s="149">
        <v>60355.75154420438</v>
      </c>
      <c r="M38" s="171">
        <v>85793</v>
      </c>
    </row>
    <row r="39" spans="1:13" ht="15">
      <c r="A39" s="114" t="s">
        <v>173</v>
      </c>
      <c r="B39" s="172">
        <v>6062.188</v>
      </c>
      <c r="C39" s="172">
        <v>7450.472</v>
      </c>
      <c r="D39" s="172">
        <v>12784.065</v>
      </c>
      <c r="E39" s="172">
        <v>12817.626</v>
      </c>
      <c r="F39" s="172">
        <v>11304.563</v>
      </c>
      <c r="G39" s="172">
        <v>17916.195</v>
      </c>
      <c r="H39" s="172">
        <v>22463.222</v>
      </c>
      <c r="I39" s="172">
        <v>26884.527</v>
      </c>
      <c r="J39" s="172">
        <v>51865.315</v>
      </c>
      <c r="K39" s="172">
        <v>23474.385</v>
      </c>
      <c r="L39" s="172">
        <v>44112.113</v>
      </c>
      <c r="M39" s="173">
        <v>64668</v>
      </c>
    </row>
    <row r="40" spans="1:12" ht="15">
      <c r="A40" s="93" t="s">
        <v>194</v>
      </c>
      <c r="B40" s="15"/>
      <c r="C40" s="15"/>
      <c r="D40" s="15"/>
      <c r="E40" s="15"/>
      <c r="F40" s="15"/>
      <c r="G40" s="15"/>
      <c r="H40" s="15"/>
      <c r="I40" s="15"/>
      <c r="J40" s="15"/>
      <c r="K40" s="15"/>
      <c r="L40" s="15"/>
    </row>
    <row r="41" spans="1:13" ht="15">
      <c r="A41" s="15"/>
      <c r="B41" s="165"/>
      <c r="C41" s="165"/>
      <c r="D41" s="165"/>
      <c r="E41" s="165"/>
      <c r="F41" s="165"/>
      <c r="G41" s="165"/>
      <c r="H41" s="165"/>
      <c r="I41" s="165"/>
      <c r="J41" s="165"/>
      <c r="K41" s="165"/>
      <c r="L41" s="165"/>
      <c r="M41" s="16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15"/>
      <c r="B46" s="15"/>
      <c r="C46" s="15"/>
      <c r="D46" s="15"/>
      <c r="E46" s="15"/>
      <c r="F46" s="15"/>
      <c r="G46" s="15"/>
      <c r="H46" s="15"/>
      <c r="I46" s="15"/>
      <c r="J46" s="15"/>
      <c r="K46" s="15"/>
      <c r="L46" s="15"/>
    </row>
    <row r="47" spans="1:12" ht="15">
      <c r="A47" s="15"/>
      <c r="B47" s="15"/>
      <c r="C47" s="15"/>
      <c r="D47" s="15"/>
      <c r="E47" s="15"/>
      <c r="F47" s="15"/>
      <c r="G47" s="15"/>
      <c r="H47" s="15"/>
      <c r="I47" s="15"/>
      <c r="J47" s="15"/>
      <c r="K47" s="15"/>
      <c r="L47" s="15"/>
    </row>
    <row r="48" spans="1:12" ht="15">
      <c r="A48" s="15"/>
      <c r="B48" s="15"/>
      <c r="C48" s="15"/>
      <c r="D48" s="15"/>
      <c r="E48" s="15"/>
      <c r="F48" s="15"/>
      <c r="G48" s="15"/>
      <c r="H48" s="15"/>
      <c r="I48" s="15"/>
      <c r="J48" s="15"/>
      <c r="K48" s="15"/>
      <c r="L48" s="15"/>
    </row>
    <row r="49" spans="1:12" ht="15">
      <c r="A49" s="15"/>
      <c r="B49" s="15"/>
      <c r="C49" s="15"/>
      <c r="D49" s="15"/>
      <c r="E49" s="15"/>
      <c r="F49" s="15"/>
      <c r="G49" s="15"/>
      <c r="H49" s="15"/>
      <c r="I49" s="15"/>
      <c r="J49" s="15"/>
      <c r="K49" s="15"/>
      <c r="L49" s="15"/>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93"/>
      <c r="B62" s="93"/>
      <c r="C62" s="93"/>
      <c r="D62" s="93"/>
      <c r="E62" s="93"/>
      <c r="F62" s="93"/>
      <c r="G62" s="93"/>
      <c r="H62" s="93"/>
      <c r="I62" s="93"/>
      <c r="J62" s="93"/>
      <c r="K62" s="93"/>
      <c r="L62" s="93"/>
    </row>
  </sheetData>
  <sheetProtection/>
  <mergeCells count="8">
    <mergeCell ref="A1:M1"/>
    <mergeCell ref="A36:A37"/>
    <mergeCell ref="B36:L36"/>
    <mergeCell ref="A3:A4"/>
    <mergeCell ref="B3:L3"/>
    <mergeCell ref="A8:A9"/>
    <mergeCell ref="B8:L8"/>
    <mergeCell ref="A34:M34"/>
  </mergeCells>
  <printOptions/>
  <pageMargins left="0.19" right="0.17" top="0.17" bottom="0.7480314960629921" header="0.17" footer="0.31496062992125984"/>
  <pageSetup fitToHeight="3" fitToWidth="1" horizontalDpi="600" verticalDpi="600" orientation="portrait" r:id="rId2"/>
  <rowBreaks count="1" manualBreakCount="1">
    <brk id="40" max="12"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52">
      <selection activeCell="A1" sqref="A1:M1"/>
    </sheetView>
  </sheetViews>
  <sheetFormatPr defaultColWidth="11.421875" defaultRowHeight="15"/>
  <cols>
    <col min="1" max="1" width="13.421875" style="0" customWidth="1"/>
    <col min="2" max="2" width="7.8515625" style="0" bestFit="1" customWidth="1"/>
    <col min="3" max="12" width="9.140625" style="0" bestFit="1" customWidth="1"/>
    <col min="13" max="13" width="10.28125" style="0" bestFit="1" customWidth="1"/>
  </cols>
  <sheetData>
    <row r="1" spans="1:13" ht="15">
      <c r="A1" s="434" t="s">
        <v>270</v>
      </c>
      <c r="B1" s="434"/>
      <c r="C1" s="434"/>
      <c r="D1" s="434"/>
      <c r="E1" s="434"/>
      <c r="F1" s="434"/>
      <c r="G1" s="434"/>
      <c r="H1" s="434"/>
      <c r="I1" s="434"/>
      <c r="J1" s="434"/>
      <c r="K1" s="434"/>
      <c r="L1" s="434"/>
      <c r="M1" s="434"/>
    </row>
    <row r="2" spans="1:12" ht="15">
      <c r="A2" s="15"/>
      <c r="B2" s="15"/>
      <c r="C2" s="15"/>
      <c r="D2" s="15"/>
      <c r="E2" s="15"/>
      <c r="F2" s="15"/>
      <c r="G2" s="15"/>
      <c r="H2" s="15"/>
      <c r="I2" s="15"/>
      <c r="J2" s="15"/>
      <c r="K2" s="15"/>
      <c r="L2" s="15"/>
    </row>
    <row r="3" spans="1:13" ht="15">
      <c r="A3" s="430" t="s">
        <v>123</v>
      </c>
      <c r="B3" s="432" t="s">
        <v>183</v>
      </c>
      <c r="C3" s="432"/>
      <c r="D3" s="432"/>
      <c r="E3" s="432"/>
      <c r="F3" s="432"/>
      <c r="G3" s="432"/>
      <c r="H3" s="432"/>
      <c r="I3" s="432"/>
      <c r="J3" s="432"/>
      <c r="K3" s="432"/>
      <c r="L3" s="432"/>
      <c r="M3" s="150"/>
    </row>
    <row r="4" spans="1:13" ht="15">
      <c r="A4" s="431"/>
      <c r="B4" s="94">
        <v>2000</v>
      </c>
      <c r="C4" s="94">
        <v>2001</v>
      </c>
      <c r="D4" s="94">
        <v>2002</v>
      </c>
      <c r="E4" s="94">
        <v>2003</v>
      </c>
      <c r="F4" s="94">
        <v>2004</v>
      </c>
      <c r="G4" s="94">
        <v>2005</v>
      </c>
      <c r="H4" s="94">
        <v>2006</v>
      </c>
      <c r="I4" s="94">
        <v>2007</v>
      </c>
      <c r="J4" s="94">
        <v>2008</v>
      </c>
      <c r="K4" s="94">
        <v>2009</v>
      </c>
      <c r="L4" s="94">
        <v>2010</v>
      </c>
      <c r="M4" s="151">
        <v>2011</v>
      </c>
    </row>
    <row r="5" spans="1:13" ht="15">
      <c r="A5" s="15" t="s">
        <v>4</v>
      </c>
      <c r="B5" s="176">
        <v>35790</v>
      </c>
      <c r="C5" s="176">
        <v>34715</v>
      </c>
      <c r="D5" s="176">
        <v>34865</v>
      </c>
      <c r="E5" s="176">
        <v>35410</v>
      </c>
      <c r="F5" s="176">
        <v>36095</v>
      </c>
      <c r="G5" s="177">
        <v>34819.5</v>
      </c>
      <c r="H5" s="176">
        <v>35247.16</v>
      </c>
      <c r="I5" s="176">
        <v>34972.17</v>
      </c>
      <c r="J5" s="177">
        <v>34962.69</v>
      </c>
      <c r="K5" s="241">
        <v>35075.36</v>
      </c>
      <c r="L5" s="178">
        <v>35029.30997912113</v>
      </c>
      <c r="M5" s="242">
        <v>35682</v>
      </c>
    </row>
    <row r="6" spans="1:13" ht="15">
      <c r="A6" s="243" t="s">
        <v>294</v>
      </c>
      <c r="B6" s="148"/>
      <c r="C6" s="148"/>
      <c r="D6" s="148"/>
      <c r="E6" s="96"/>
      <c r="F6" s="96"/>
      <c r="G6" s="96"/>
      <c r="H6" s="96"/>
      <c r="I6" s="96"/>
      <c r="J6" s="96"/>
      <c r="K6" s="96"/>
      <c r="L6" s="96"/>
      <c r="M6" s="152"/>
    </row>
    <row r="7" spans="1:13" ht="15">
      <c r="A7" s="15"/>
      <c r="B7" s="15"/>
      <c r="C7" s="15"/>
      <c r="D7" s="15"/>
      <c r="E7" s="15"/>
      <c r="F7" s="15"/>
      <c r="G7" s="15"/>
      <c r="H7" s="15"/>
      <c r="I7" s="15"/>
      <c r="J7" s="15"/>
      <c r="K7" s="15"/>
      <c r="L7" s="15"/>
      <c r="M7" s="152"/>
    </row>
    <row r="8" spans="1:13" ht="15">
      <c r="A8" s="430" t="s">
        <v>123</v>
      </c>
      <c r="B8" s="432" t="s">
        <v>189</v>
      </c>
      <c r="C8" s="432"/>
      <c r="D8" s="432"/>
      <c r="E8" s="432"/>
      <c r="F8" s="432"/>
      <c r="G8" s="432"/>
      <c r="H8" s="432"/>
      <c r="I8" s="432"/>
      <c r="J8" s="432"/>
      <c r="K8" s="432"/>
      <c r="L8" s="432"/>
      <c r="M8" s="152"/>
    </row>
    <row r="9" spans="1:13" ht="15">
      <c r="A9" s="431"/>
      <c r="B9" s="97">
        <v>2000</v>
      </c>
      <c r="C9" s="97">
        <v>2001</v>
      </c>
      <c r="D9" s="97">
        <v>2002</v>
      </c>
      <c r="E9" s="97">
        <v>2003</v>
      </c>
      <c r="F9" s="97">
        <v>2004</v>
      </c>
      <c r="G9" s="97">
        <v>2005</v>
      </c>
      <c r="H9" s="97">
        <v>2006</v>
      </c>
      <c r="I9" s="97">
        <v>2007</v>
      </c>
      <c r="J9" s="97">
        <v>2008</v>
      </c>
      <c r="K9" s="97">
        <v>2009</v>
      </c>
      <c r="L9" s="97">
        <v>2010</v>
      </c>
      <c r="M9" s="151">
        <v>2011</v>
      </c>
    </row>
    <row r="10" spans="1:13" ht="15">
      <c r="A10" s="15" t="s">
        <v>4</v>
      </c>
      <c r="B10" s="149">
        <v>805000</v>
      </c>
      <c r="C10" s="149">
        <v>1135000</v>
      </c>
      <c r="D10" s="149">
        <v>1050000</v>
      </c>
      <c r="E10" s="149">
        <v>1150000</v>
      </c>
      <c r="F10" s="149">
        <v>1250000</v>
      </c>
      <c r="G10" s="149">
        <v>1300000</v>
      </c>
      <c r="H10" s="149">
        <v>1471857.6600882215</v>
      </c>
      <c r="I10" s="149">
        <v>1507842.8770338118</v>
      </c>
      <c r="J10" s="149">
        <v>1504100.8588990043</v>
      </c>
      <c r="K10" s="149">
        <v>1330617.4050276077</v>
      </c>
      <c r="L10" s="149">
        <v>1624242.4040596802</v>
      </c>
      <c r="M10" s="153">
        <f>SUM(L10*-2.21%)+L10</f>
        <v>1588346.6469299612</v>
      </c>
    </row>
    <row r="11" spans="1:13" ht="15">
      <c r="A11" s="243" t="s">
        <v>269</v>
      </c>
      <c r="B11" s="148"/>
      <c r="C11" s="148"/>
      <c r="D11" s="148"/>
      <c r="E11" s="148"/>
      <c r="F11" s="96"/>
      <c r="G11" s="96"/>
      <c r="H11" s="96"/>
      <c r="I11" s="96"/>
      <c r="J11" s="96"/>
      <c r="K11" s="96"/>
      <c r="L11" s="96"/>
      <c r="M11" s="147"/>
    </row>
    <row r="12" spans="1:12" ht="15">
      <c r="A12" s="15"/>
      <c r="B12" s="15"/>
      <c r="C12" s="15"/>
      <c r="D12" s="15"/>
      <c r="E12" s="15"/>
      <c r="F12" s="15"/>
      <c r="G12" s="15"/>
      <c r="H12" s="15"/>
      <c r="I12" s="15"/>
      <c r="J12" s="15"/>
      <c r="K12" s="15"/>
      <c r="L12" s="15"/>
    </row>
    <row r="13" spans="1:12" ht="15">
      <c r="A13" s="15"/>
      <c r="B13" s="15"/>
      <c r="C13" s="15"/>
      <c r="D13" s="15"/>
      <c r="E13" s="15"/>
      <c r="F13" s="15"/>
      <c r="G13" s="15"/>
      <c r="H13" s="15"/>
      <c r="I13" s="15"/>
      <c r="J13" s="15"/>
      <c r="K13" s="15"/>
      <c r="L13" s="15"/>
    </row>
    <row r="14" spans="1:12" ht="15">
      <c r="A14" s="15"/>
      <c r="B14" s="15"/>
      <c r="C14" s="15"/>
      <c r="D14" s="15"/>
      <c r="E14" s="15"/>
      <c r="F14" s="15"/>
      <c r="G14" s="15"/>
      <c r="H14" s="15"/>
      <c r="I14" s="15"/>
      <c r="J14" s="15"/>
      <c r="K14" s="15"/>
      <c r="L14" s="15"/>
    </row>
    <row r="15" spans="1:12" ht="15">
      <c r="A15" s="15"/>
      <c r="B15" s="15"/>
      <c r="C15" s="15"/>
      <c r="D15" s="15"/>
      <c r="E15" s="15"/>
      <c r="F15" s="15"/>
      <c r="G15" s="15"/>
      <c r="H15" s="15"/>
      <c r="I15" s="15"/>
      <c r="J15" s="15"/>
      <c r="K15" s="15"/>
      <c r="L15" s="1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3" ht="15">
      <c r="A32" s="429" t="s">
        <v>271</v>
      </c>
      <c r="B32" s="429"/>
      <c r="C32" s="429"/>
      <c r="D32" s="429"/>
      <c r="E32" s="429"/>
      <c r="F32" s="429"/>
      <c r="G32" s="429"/>
      <c r="H32" s="429"/>
      <c r="I32" s="429"/>
      <c r="J32" s="429"/>
      <c r="K32" s="429"/>
      <c r="L32" s="429"/>
      <c r="M32" s="429"/>
    </row>
    <row r="33" spans="1:12" ht="15">
      <c r="A33" s="15"/>
      <c r="B33" s="15"/>
      <c r="C33" s="15"/>
      <c r="D33" s="15"/>
      <c r="E33" s="15"/>
      <c r="F33" s="15"/>
      <c r="G33" s="15"/>
      <c r="H33" s="15"/>
      <c r="I33" s="15"/>
      <c r="J33" s="15"/>
      <c r="K33" s="15"/>
      <c r="L33" s="15"/>
    </row>
    <row r="34" spans="1:13" ht="15">
      <c r="A34" s="430" t="s">
        <v>123</v>
      </c>
      <c r="B34" s="432" t="s">
        <v>172</v>
      </c>
      <c r="C34" s="432"/>
      <c r="D34" s="432"/>
      <c r="E34" s="432"/>
      <c r="F34" s="432"/>
      <c r="G34" s="432"/>
      <c r="H34" s="432"/>
      <c r="I34" s="432"/>
      <c r="J34" s="432"/>
      <c r="K34" s="432"/>
      <c r="L34" s="432"/>
      <c r="M34" s="147"/>
    </row>
    <row r="35" spans="1:13" ht="15">
      <c r="A35" s="431"/>
      <c r="B35" s="97">
        <v>2000</v>
      </c>
      <c r="C35" s="97">
        <v>2001</v>
      </c>
      <c r="D35" s="97">
        <v>2002</v>
      </c>
      <c r="E35" s="97">
        <v>2003</v>
      </c>
      <c r="F35" s="97">
        <v>2004</v>
      </c>
      <c r="G35" s="97">
        <v>2005</v>
      </c>
      <c r="H35" s="97">
        <v>2006</v>
      </c>
      <c r="I35" s="97">
        <v>2007</v>
      </c>
      <c r="J35" s="97">
        <v>2008</v>
      </c>
      <c r="K35" s="97">
        <v>2009</v>
      </c>
      <c r="L35" s="97">
        <v>2010</v>
      </c>
      <c r="M35" s="97">
        <v>2011</v>
      </c>
    </row>
    <row r="36" spans="1:15" ht="15">
      <c r="A36" s="15" t="s">
        <v>174</v>
      </c>
      <c r="B36" s="245">
        <v>805000</v>
      </c>
      <c r="C36" s="245">
        <v>1135000</v>
      </c>
      <c r="D36" s="245">
        <v>1050000</v>
      </c>
      <c r="E36" s="245">
        <v>1150000</v>
      </c>
      <c r="F36" s="245">
        <v>1250000</v>
      </c>
      <c r="G36" s="245">
        <v>1300000</v>
      </c>
      <c r="H36" s="245">
        <v>1471857.6600882215</v>
      </c>
      <c r="I36" s="245">
        <v>1507842.8770338118</v>
      </c>
      <c r="J36" s="245">
        <v>1504100.8588990043</v>
      </c>
      <c r="K36" s="245">
        <v>1330617.4050276077</v>
      </c>
      <c r="L36" s="245">
        <v>1624242.4040596802</v>
      </c>
      <c r="M36" s="246">
        <f>SUM(L36*-2.21%)+L36</f>
        <v>1588346.6469299612</v>
      </c>
      <c r="O36" s="136"/>
    </row>
    <row r="37" spans="1:15" ht="15">
      <c r="A37" s="114" t="s">
        <v>173</v>
      </c>
      <c r="B37" s="247">
        <v>387714.053</v>
      </c>
      <c r="C37" s="247">
        <v>540746.438</v>
      </c>
      <c r="D37" s="247">
        <v>548194.21</v>
      </c>
      <c r="E37" s="247">
        <v>596407.956</v>
      </c>
      <c r="F37" s="247">
        <v>739048.423</v>
      </c>
      <c r="G37" s="247">
        <v>639371.196</v>
      </c>
      <c r="H37" s="247">
        <v>725107.866</v>
      </c>
      <c r="I37" s="247">
        <v>774634.4</v>
      </c>
      <c r="J37" s="247">
        <v>770708.218</v>
      </c>
      <c r="K37" s="247">
        <v>678499.468</v>
      </c>
      <c r="L37" s="247">
        <v>837149.04</v>
      </c>
      <c r="M37" s="244">
        <v>800834</v>
      </c>
      <c r="O37" s="136"/>
    </row>
    <row r="38" spans="1:12" ht="15">
      <c r="A38" s="248" t="s">
        <v>190</v>
      </c>
      <c r="B38" s="248"/>
      <c r="C38" s="248"/>
      <c r="D38" s="91"/>
      <c r="E38" s="91"/>
      <c r="F38" s="91"/>
      <c r="G38" s="91"/>
      <c r="H38" s="91"/>
      <c r="I38" s="91"/>
      <c r="J38" s="91"/>
      <c r="K38" s="91"/>
      <c r="L38" s="91"/>
    </row>
    <row r="39" spans="1:12" ht="15">
      <c r="A39" s="91"/>
      <c r="B39" s="91"/>
      <c r="C39" s="91"/>
      <c r="D39" s="91"/>
      <c r="E39" s="91"/>
      <c r="F39" s="91"/>
      <c r="G39" s="91"/>
      <c r="H39" s="91"/>
      <c r="I39" s="91"/>
      <c r="J39" s="91"/>
      <c r="K39" s="91"/>
      <c r="L39" s="91"/>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15"/>
      <c r="F44" s="15"/>
      <c r="G44" s="15"/>
      <c r="H44" s="15"/>
      <c r="I44" s="15"/>
      <c r="J44" s="15"/>
      <c r="K44" s="15"/>
      <c r="L44" s="15"/>
    </row>
    <row r="45" spans="1:13" ht="15">
      <c r="A45" s="15"/>
      <c r="B45" s="15"/>
      <c r="C45" s="15"/>
      <c r="D45" s="15"/>
      <c r="E45" s="15"/>
      <c r="F45" s="15"/>
      <c r="G45" s="15"/>
      <c r="H45" s="15"/>
      <c r="I45" s="15"/>
      <c r="J45" s="15"/>
      <c r="K45" s="15"/>
      <c r="L45" s="15"/>
      <c r="M45" s="168"/>
    </row>
    <row r="46" spans="1:12" ht="15">
      <c r="A46" s="15"/>
      <c r="B46" s="15"/>
      <c r="C46" s="15"/>
      <c r="D46" s="15"/>
      <c r="E46" s="15"/>
      <c r="F46" s="15"/>
      <c r="G46" s="15"/>
      <c r="H46" s="15"/>
      <c r="I46" s="15"/>
      <c r="J46" s="15"/>
      <c r="K46" s="15"/>
      <c r="L46" s="15"/>
    </row>
    <row r="47" spans="1:12" ht="15">
      <c r="A47" s="15"/>
      <c r="B47" s="15"/>
      <c r="C47" s="15"/>
      <c r="D47" s="15"/>
      <c r="E47" s="15"/>
      <c r="F47" s="15"/>
      <c r="G47" s="15"/>
      <c r="H47" s="15"/>
      <c r="I47" s="15"/>
      <c r="J47" s="15"/>
      <c r="K47" s="15"/>
      <c r="L47" s="15"/>
    </row>
    <row r="48" spans="1:13" ht="15">
      <c r="A48" s="15"/>
      <c r="B48" s="15"/>
      <c r="C48" s="15"/>
      <c r="D48" s="15"/>
      <c r="E48" s="15"/>
      <c r="F48" s="15"/>
      <c r="G48" s="15"/>
      <c r="H48" s="15"/>
      <c r="I48" s="15"/>
      <c r="J48" s="15"/>
      <c r="K48" s="15"/>
      <c r="L48" s="15"/>
      <c r="M48" s="169"/>
    </row>
    <row r="49" spans="1:12" ht="15">
      <c r="A49" s="15"/>
      <c r="B49" s="15"/>
      <c r="C49" s="15"/>
      <c r="D49" s="15"/>
      <c r="E49" s="15"/>
      <c r="F49" s="15"/>
      <c r="G49" s="15"/>
      <c r="H49" s="15"/>
      <c r="I49" s="15"/>
      <c r="J49" s="15"/>
      <c r="K49" s="15"/>
      <c r="L49" s="15"/>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sheetData>
  <sheetProtection/>
  <mergeCells count="8">
    <mergeCell ref="A1:M1"/>
    <mergeCell ref="A34:A35"/>
    <mergeCell ref="B34:L34"/>
    <mergeCell ref="A3:A4"/>
    <mergeCell ref="B3:L3"/>
    <mergeCell ref="A8:A9"/>
    <mergeCell ref="B8:L8"/>
    <mergeCell ref="A32:M32"/>
  </mergeCells>
  <printOptions/>
  <pageMargins left="0.7086614173228347" right="0.7086614173228347" top="0.7480314960629921" bottom="0.7480314960629921" header="0.31496062992125984" footer="0.31496062992125984"/>
  <pageSetup fitToHeight="3" fitToWidth="1" horizontalDpi="600" verticalDpi="600" orientation="portrait" scale="7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C6" sqref="C6"/>
    </sheetView>
  </sheetViews>
  <sheetFormatPr defaultColWidth="11.421875" defaultRowHeight="15"/>
  <cols>
    <col min="1" max="1" width="24.00390625" style="0" customWidth="1"/>
    <col min="2" max="6" width="6.8515625" style="0" bestFit="1" customWidth="1"/>
    <col min="7" max="7" width="8.00390625" style="0" bestFit="1" customWidth="1"/>
    <col min="8" max="8" width="6.8515625" style="0" bestFit="1" customWidth="1"/>
    <col min="9" max="9" width="7.8515625" style="0" bestFit="1" customWidth="1"/>
    <col min="10" max="10" width="9.00390625" style="0" bestFit="1" customWidth="1"/>
    <col min="11" max="12" width="7.7109375" style="0" bestFit="1" customWidth="1"/>
    <col min="13" max="13" width="6.57421875" style="0" bestFit="1" customWidth="1"/>
  </cols>
  <sheetData>
    <row r="1" spans="5:10" ht="15">
      <c r="E1" s="16" t="s">
        <v>277</v>
      </c>
      <c r="F1" s="16"/>
      <c r="G1" s="16"/>
      <c r="H1" s="16"/>
      <c r="J1" s="155"/>
    </row>
    <row r="2" spans="1:12" ht="15">
      <c r="A2" s="15"/>
      <c r="B2" s="15"/>
      <c r="C2" s="15"/>
      <c r="D2" s="15"/>
      <c r="E2" s="15"/>
      <c r="F2" s="15"/>
      <c r="G2" s="15"/>
      <c r="H2" s="15"/>
      <c r="I2" s="15"/>
      <c r="J2" s="15"/>
      <c r="K2" s="15"/>
      <c r="L2" s="15"/>
    </row>
    <row r="3" spans="1:13" ht="15">
      <c r="A3" s="430" t="s">
        <v>123</v>
      </c>
      <c r="B3" s="435" t="s">
        <v>183</v>
      </c>
      <c r="C3" s="435"/>
      <c r="D3" s="435"/>
      <c r="E3" s="435"/>
      <c r="F3" s="435"/>
      <c r="G3" s="435"/>
      <c r="H3" s="435"/>
      <c r="I3" s="435"/>
      <c r="J3" s="435"/>
      <c r="K3" s="435"/>
      <c r="L3" s="435"/>
      <c r="M3" s="147"/>
    </row>
    <row r="4" spans="1:13" ht="15">
      <c r="A4" s="431"/>
      <c r="B4" s="94">
        <v>2000</v>
      </c>
      <c r="C4" s="94">
        <v>2001</v>
      </c>
      <c r="D4" s="94">
        <v>2002</v>
      </c>
      <c r="E4" s="94">
        <v>2003</v>
      </c>
      <c r="F4" s="94">
        <v>2004</v>
      </c>
      <c r="G4" s="94">
        <v>2005</v>
      </c>
      <c r="H4" s="94">
        <v>2006</v>
      </c>
      <c r="I4" s="94">
        <v>2007</v>
      </c>
      <c r="J4" s="94">
        <v>2008</v>
      </c>
      <c r="K4" s="94">
        <v>2009</v>
      </c>
      <c r="L4" s="94">
        <v>2010</v>
      </c>
      <c r="M4" s="97">
        <v>2011</v>
      </c>
    </row>
    <row r="5" spans="1:12" ht="15">
      <c r="A5" s="95"/>
      <c r="B5" s="95"/>
      <c r="C5" s="95"/>
      <c r="D5" s="95"/>
      <c r="E5" s="95"/>
      <c r="F5" s="95"/>
      <c r="G5" s="95"/>
      <c r="H5" s="95"/>
      <c r="I5" s="95"/>
      <c r="J5" s="95"/>
      <c r="K5" s="95"/>
      <c r="L5" s="95"/>
    </row>
    <row r="6" spans="1:13" ht="15">
      <c r="A6" s="15" t="s">
        <v>176</v>
      </c>
      <c r="B6" s="176">
        <v>7808</v>
      </c>
      <c r="C6" s="176">
        <v>8300</v>
      </c>
      <c r="D6" s="176">
        <v>8650</v>
      </c>
      <c r="E6" s="176">
        <v>8900</v>
      </c>
      <c r="F6" s="176">
        <v>9230</v>
      </c>
      <c r="G6" s="177">
        <v>9616.27</v>
      </c>
      <c r="H6" s="180">
        <v>9733</v>
      </c>
      <c r="I6" s="180">
        <v>10067</v>
      </c>
      <c r="J6" s="238">
        <v>11134</v>
      </c>
      <c r="K6" s="239">
        <v>12555</v>
      </c>
      <c r="L6" s="239">
        <v>15458</v>
      </c>
      <c r="M6" s="240">
        <v>16658</v>
      </c>
    </row>
    <row r="7" spans="1:13" ht="15">
      <c r="A7" s="96" t="s">
        <v>171</v>
      </c>
      <c r="B7" s="96"/>
      <c r="C7" s="96"/>
      <c r="D7" s="96"/>
      <c r="E7" s="96"/>
      <c r="F7" s="96"/>
      <c r="G7" s="96"/>
      <c r="H7" s="96"/>
      <c r="I7" s="96"/>
      <c r="J7" s="96"/>
      <c r="K7" s="96"/>
      <c r="L7" s="96"/>
      <c r="M7" s="147"/>
    </row>
    <row r="8" spans="1:12" ht="15">
      <c r="A8" s="15"/>
      <c r="B8" s="15"/>
      <c r="C8" s="15"/>
      <c r="D8" s="15"/>
      <c r="E8" s="15"/>
      <c r="F8" s="15"/>
      <c r="G8" s="15"/>
      <c r="H8" s="15"/>
      <c r="I8" s="15"/>
      <c r="J8" s="15"/>
      <c r="K8" s="15"/>
      <c r="L8" s="15"/>
    </row>
    <row r="9" spans="1:13" ht="15">
      <c r="A9" s="430" t="s">
        <v>123</v>
      </c>
      <c r="B9" s="435" t="s">
        <v>185</v>
      </c>
      <c r="C9" s="435"/>
      <c r="D9" s="435"/>
      <c r="E9" s="435"/>
      <c r="F9" s="435"/>
      <c r="G9" s="435"/>
      <c r="H9" s="435"/>
      <c r="I9" s="435"/>
      <c r="J9" s="435"/>
      <c r="K9" s="435"/>
      <c r="L9" s="435"/>
      <c r="M9" s="147"/>
    </row>
    <row r="10" spans="1:13" ht="15">
      <c r="A10" s="431"/>
      <c r="B10" s="97">
        <v>2000</v>
      </c>
      <c r="C10" s="97">
        <v>2001</v>
      </c>
      <c r="D10" s="97">
        <v>2002</v>
      </c>
      <c r="E10" s="97">
        <v>2003</v>
      </c>
      <c r="F10" s="97">
        <v>2004</v>
      </c>
      <c r="G10" s="97">
        <v>2005</v>
      </c>
      <c r="H10" s="97">
        <v>2006</v>
      </c>
      <c r="I10" s="97">
        <v>2007</v>
      </c>
      <c r="J10" s="97">
        <v>2008</v>
      </c>
      <c r="K10" s="97">
        <v>2009</v>
      </c>
      <c r="L10" s="97">
        <v>2010</v>
      </c>
      <c r="M10" s="97">
        <v>2011</v>
      </c>
    </row>
    <row r="11" spans="1:13" ht="15">
      <c r="A11" s="15" t="s">
        <v>176</v>
      </c>
      <c r="B11" s="149">
        <v>11300</v>
      </c>
      <c r="C11" s="149">
        <v>12500</v>
      </c>
      <c r="D11" s="149">
        <v>13000</v>
      </c>
      <c r="E11" s="149">
        <v>14000</v>
      </c>
      <c r="F11" s="149">
        <v>13600</v>
      </c>
      <c r="G11" s="149">
        <v>14500</v>
      </c>
      <c r="H11" s="149">
        <v>18909.71896222577</v>
      </c>
      <c r="I11" s="149">
        <v>22666.43194692204</v>
      </c>
      <c r="J11" s="149">
        <v>24161.561512221073</v>
      </c>
      <c r="K11" s="149">
        <v>28406.440709792503</v>
      </c>
      <c r="L11" s="149">
        <v>33570.13425969392</v>
      </c>
      <c r="M11" s="149">
        <v>39838</v>
      </c>
    </row>
    <row r="12" spans="1:13" ht="15">
      <c r="A12" s="96" t="s">
        <v>171</v>
      </c>
      <c r="B12" s="96"/>
      <c r="C12" s="96"/>
      <c r="D12" s="96"/>
      <c r="E12" s="96"/>
      <c r="F12" s="96"/>
      <c r="G12" s="96"/>
      <c r="H12" s="96"/>
      <c r="I12" s="96"/>
      <c r="J12" s="96"/>
      <c r="K12" s="96"/>
      <c r="L12" s="96"/>
      <c r="M12" s="147"/>
    </row>
    <row r="13" spans="1:12" ht="15">
      <c r="A13" s="123"/>
      <c r="B13" s="123"/>
      <c r="C13" s="123"/>
      <c r="D13" s="123"/>
      <c r="E13" s="123"/>
      <c r="F13" s="123"/>
      <c r="G13" s="123"/>
      <c r="H13" s="123"/>
      <c r="I13" s="123"/>
      <c r="J13" s="123"/>
      <c r="K13" s="123"/>
      <c r="L13" s="123"/>
    </row>
    <row r="14" spans="1:12" ht="15">
      <c r="A14" s="15"/>
      <c r="B14" s="15"/>
      <c r="C14" s="15"/>
      <c r="D14" s="15"/>
      <c r="E14" s="15"/>
      <c r="F14" s="15"/>
      <c r="G14" s="15"/>
      <c r="H14" s="15"/>
      <c r="I14" s="15"/>
      <c r="J14" s="15"/>
      <c r="K14" s="15"/>
      <c r="L14" s="15"/>
    </row>
    <row r="15" spans="1:12" ht="15">
      <c r="A15" s="15"/>
      <c r="B15" s="15"/>
      <c r="C15" s="15"/>
      <c r="D15" s="15"/>
      <c r="E15" s="15"/>
      <c r="F15" s="15"/>
      <c r="G15" s="15"/>
      <c r="H15" s="15"/>
      <c r="I15" s="15"/>
      <c r="J15" s="15"/>
      <c r="K15" s="15"/>
      <c r="L15" s="1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3" ht="21">
      <c r="A22" s="15"/>
      <c r="B22" s="15"/>
      <c r="C22" s="15"/>
      <c r="D22" s="15"/>
      <c r="E22" s="15"/>
      <c r="F22" s="15"/>
      <c r="G22" s="15"/>
      <c r="H22" s="15"/>
      <c r="I22" s="15"/>
      <c r="J22" s="15"/>
      <c r="K22" s="15"/>
      <c r="L22" s="15"/>
      <c r="M22" s="166"/>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6" t="s">
        <v>278</v>
      </c>
      <c r="F33" s="16"/>
      <c r="G33" s="16"/>
      <c r="H33" s="16"/>
      <c r="I33" s="15"/>
      <c r="J33" s="15"/>
      <c r="K33" s="15"/>
      <c r="L33" s="15"/>
    </row>
    <row r="34" spans="1:12" ht="15">
      <c r="A34" s="15"/>
      <c r="B34" s="15"/>
      <c r="C34" s="15"/>
      <c r="D34" s="15"/>
      <c r="E34" s="15"/>
      <c r="F34" s="15"/>
      <c r="G34" s="15"/>
      <c r="H34" s="15"/>
      <c r="I34" s="15"/>
      <c r="J34" s="15"/>
      <c r="K34" s="15"/>
      <c r="L34" s="15"/>
    </row>
    <row r="35" spans="1:13" ht="15">
      <c r="A35" s="430" t="s">
        <v>123</v>
      </c>
      <c r="B35" s="432" t="s">
        <v>172</v>
      </c>
      <c r="C35" s="432"/>
      <c r="D35" s="432"/>
      <c r="E35" s="432"/>
      <c r="F35" s="432"/>
      <c r="G35" s="432"/>
      <c r="H35" s="432"/>
      <c r="I35" s="432"/>
      <c r="J35" s="432"/>
      <c r="K35" s="432"/>
      <c r="L35" s="432"/>
      <c r="M35" s="147"/>
    </row>
    <row r="36" spans="1:13" ht="15">
      <c r="A36" s="431"/>
      <c r="B36" s="97">
        <v>2000</v>
      </c>
      <c r="C36" s="97">
        <v>2001</v>
      </c>
      <c r="D36" s="97">
        <v>2002</v>
      </c>
      <c r="E36" s="97">
        <v>2003</v>
      </c>
      <c r="F36" s="97">
        <v>2004</v>
      </c>
      <c r="G36" s="97">
        <v>2005</v>
      </c>
      <c r="H36" s="97">
        <v>2006</v>
      </c>
      <c r="I36" s="97">
        <v>2007</v>
      </c>
      <c r="J36" s="97">
        <v>2008</v>
      </c>
      <c r="K36" s="97">
        <v>2009</v>
      </c>
      <c r="L36" s="97">
        <v>2010</v>
      </c>
      <c r="M36" s="97">
        <v>2011</v>
      </c>
    </row>
    <row r="37" spans="1:13" ht="15">
      <c r="A37" s="15" t="s">
        <v>174</v>
      </c>
      <c r="B37" s="149">
        <v>11300</v>
      </c>
      <c r="C37" s="149">
        <v>12500</v>
      </c>
      <c r="D37" s="149">
        <v>13000</v>
      </c>
      <c r="E37" s="149">
        <v>14000</v>
      </c>
      <c r="F37" s="149">
        <v>13600</v>
      </c>
      <c r="G37" s="149">
        <v>14500</v>
      </c>
      <c r="H37" s="149">
        <v>18909.71896222577</v>
      </c>
      <c r="I37" s="149">
        <v>22666.43194692204</v>
      </c>
      <c r="J37" s="149">
        <v>24161.561512221073</v>
      </c>
      <c r="K37" s="149">
        <v>28406.440709792503</v>
      </c>
      <c r="L37" s="149">
        <v>33570.13425969392</v>
      </c>
      <c r="M37" s="149">
        <v>39838</v>
      </c>
    </row>
    <row r="38" spans="1:13" ht="15">
      <c r="A38" s="115" t="s">
        <v>191</v>
      </c>
      <c r="B38" s="172">
        <v>8002.8</v>
      </c>
      <c r="C38" s="172">
        <v>9550.8</v>
      </c>
      <c r="D38" s="172">
        <v>8889.6</v>
      </c>
      <c r="E38" s="172">
        <v>12195.900000000001</v>
      </c>
      <c r="F38" s="172">
        <v>10791.7</v>
      </c>
      <c r="G38" s="172">
        <v>12781.2</v>
      </c>
      <c r="H38" s="172">
        <v>16668.2</v>
      </c>
      <c r="I38" s="172">
        <v>19979.6</v>
      </c>
      <c r="J38" s="172">
        <v>21297.5</v>
      </c>
      <c r="K38" s="172">
        <v>25039.199999999997</v>
      </c>
      <c r="L38" s="172">
        <v>29590.8</v>
      </c>
      <c r="M38" s="172">
        <v>35116</v>
      </c>
    </row>
    <row r="39" spans="1:12" ht="15">
      <c r="A39" s="93" t="s">
        <v>437</v>
      </c>
      <c r="B39" s="15"/>
      <c r="C39" s="15"/>
      <c r="D39" s="15"/>
      <c r="E39" s="15"/>
      <c r="F39" s="15"/>
      <c r="G39" s="15"/>
      <c r="H39" s="15"/>
      <c r="I39" s="15"/>
      <c r="J39" s="15"/>
      <c r="K39" s="15"/>
      <c r="L39" s="15"/>
    </row>
    <row r="40" spans="1:13" ht="15">
      <c r="A40" s="15"/>
      <c r="B40" s="91"/>
      <c r="C40" s="91"/>
      <c r="D40" s="91"/>
      <c r="E40" s="91"/>
      <c r="F40" s="91"/>
      <c r="G40" s="91"/>
      <c r="H40" s="91"/>
      <c r="I40" s="91"/>
      <c r="J40" s="91"/>
      <c r="K40" s="91"/>
      <c r="L40" s="91"/>
      <c r="M40" s="91"/>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15"/>
      <c r="B46" s="15"/>
      <c r="C46" s="15"/>
      <c r="D46" s="15"/>
      <c r="E46" s="15"/>
      <c r="F46" s="15"/>
      <c r="G46" s="15"/>
      <c r="H46" s="15"/>
      <c r="I46" s="15"/>
      <c r="J46" s="15"/>
      <c r="K46" s="15"/>
      <c r="L46" s="15"/>
    </row>
    <row r="47" spans="1:12" ht="15">
      <c r="A47" s="15"/>
      <c r="B47" s="15"/>
      <c r="C47" s="15"/>
      <c r="D47" s="15"/>
      <c r="E47" s="15"/>
      <c r="F47" s="15"/>
      <c r="G47" s="15"/>
      <c r="H47" s="15"/>
      <c r="I47" s="15"/>
      <c r="J47" s="15"/>
      <c r="K47" s="15"/>
      <c r="L47" s="15"/>
    </row>
    <row r="48" spans="1:12" ht="15">
      <c r="A48" s="15"/>
      <c r="B48" s="15"/>
      <c r="C48" s="15"/>
      <c r="D48" s="15"/>
      <c r="E48" s="15"/>
      <c r="F48" s="15"/>
      <c r="G48" s="15"/>
      <c r="H48" s="15"/>
      <c r="I48" s="15"/>
      <c r="J48" s="15"/>
      <c r="K48" s="15"/>
      <c r="L48" s="15"/>
    </row>
    <row r="49" spans="1:12" ht="15">
      <c r="A49" s="15"/>
      <c r="B49" s="15"/>
      <c r="C49" s="15"/>
      <c r="D49" s="15"/>
      <c r="E49" s="15"/>
      <c r="F49" s="15"/>
      <c r="G49" s="15"/>
      <c r="H49" s="15"/>
      <c r="I49" s="15"/>
      <c r="J49" s="15"/>
      <c r="K49" s="15"/>
      <c r="L49" s="15"/>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sheetData>
  <sheetProtection/>
  <mergeCells count="6">
    <mergeCell ref="A35:A36"/>
    <mergeCell ref="B35:L35"/>
    <mergeCell ref="A3:A4"/>
    <mergeCell ref="B3:L3"/>
    <mergeCell ref="A9:A10"/>
    <mergeCell ref="B9:L9"/>
  </mergeCells>
  <printOptions/>
  <pageMargins left="0.7086614173228347" right="0.7086614173228347" top="0.7480314960629921" bottom="0.7480314960629921" header="0.31496062992125984" footer="0.31496062992125984"/>
  <pageSetup fitToHeight="3" fitToWidth="1" horizontalDpi="600" verticalDpi="600" orientation="portrait" scale="8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46">
      <selection activeCell="A1" sqref="A1:M1"/>
    </sheetView>
  </sheetViews>
  <sheetFormatPr defaultColWidth="11.421875" defaultRowHeight="15"/>
  <cols>
    <col min="1" max="1" width="13.7109375" style="0" customWidth="1"/>
    <col min="2" max="6" width="7.57421875" style="0" bestFit="1" customWidth="1"/>
    <col min="7" max="7" width="7.7109375" style="0" bestFit="1" customWidth="1"/>
    <col min="8" max="9" width="7.57421875" style="0" bestFit="1" customWidth="1"/>
    <col min="10" max="13" width="7.7109375" style="0" bestFit="1" customWidth="1"/>
  </cols>
  <sheetData>
    <row r="1" spans="1:13" ht="15">
      <c r="A1" s="434" t="s">
        <v>280</v>
      </c>
      <c r="B1" s="434"/>
      <c r="C1" s="434"/>
      <c r="D1" s="434"/>
      <c r="E1" s="434"/>
      <c r="F1" s="434"/>
      <c r="G1" s="434"/>
      <c r="H1" s="434"/>
      <c r="I1" s="434"/>
      <c r="J1" s="434"/>
      <c r="K1" s="434"/>
      <c r="L1" s="434"/>
      <c r="M1" s="434"/>
    </row>
    <row r="3" spans="1:13" ht="15">
      <c r="A3" s="430" t="s">
        <v>123</v>
      </c>
      <c r="B3" s="432" t="s">
        <v>183</v>
      </c>
      <c r="C3" s="432"/>
      <c r="D3" s="432"/>
      <c r="E3" s="432"/>
      <c r="F3" s="432"/>
      <c r="G3" s="432"/>
      <c r="H3" s="432"/>
      <c r="I3" s="432"/>
      <c r="J3" s="432"/>
      <c r="K3" s="432"/>
      <c r="L3" s="432"/>
      <c r="M3" s="147"/>
    </row>
    <row r="4" spans="1:13" ht="15">
      <c r="A4" s="431"/>
      <c r="B4" s="94">
        <v>2000</v>
      </c>
      <c r="C4" s="94">
        <v>2001</v>
      </c>
      <c r="D4" s="94">
        <v>2002</v>
      </c>
      <c r="E4" s="94">
        <v>2003</v>
      </c>
      <c r="F4" s="94">
        <v>2004</v>
      </c>
      <c r="G4" s="94">
        <v>2005</v>
      </c>
      <c r="H4" s="94">
        <v>2006</v>
      </c>
      <c r="I4" s="94">
        <v>2007</v>
      </c>
      <c r="J4" s="94">
        <v>2008</v>
      </c>
      <c r="K4" s="94">
        <v>2009</v>
      </c>
      <c r="L4" s="94">
        <v>2010</v>
      </c>
      <c r="M4" s="94">
        <v>2011</v>
      </c>
    </row>
    <row r="5" spans="1:13" ht="15">
      <c r="A5" s="15" t="s">
        <v>177</v>
      </c>
      <c r="B5" s="180">
        <v>21208</v>
      </c>
      <c r="C5" s="180">
        <v>22290</v>
      </c>
      <c r="D5" s="180">
        <v>23260</v>
      </c>
      <c r="E5" s="180">
        <v>23800</v>
      </c>
      <c r="F5" s="180">
        <v>24000</v>
      </c>
      <c r="G5" s="181">
        <v>26731</v>
      </c>
      <c r="H5" s="180">
        <v>26743.6</v>
      </c>
      <c r="I5" s="180">
        <v>26759</v>
      </c>
      <c r="J5" s="181">
        <v>33836.77</v>
      </c>
      <c r="K5" s="182">
        <v>33531.41</v>
      </c>
      <c r="L5" s="182">
        <v>34056.940022001414</v>
      </c>
      <c r="M5" s="183">
        <v>36387</v>
      </c>
    </row>
    <row r="6" spans="1:13" ht="15">
      <c r="A6" s="162" t="s">
        <v>171</v>
      </c>
      <c r="B6" s="96"/>
      <c r="C6" s="96"/>
      <c r="D6" s="96"/>
      <c r="E6" s="96"/>
      <c r="F6" s="96"/>
      <c r="G6" s="96"/>
      <c r="H6" s="96"/>
      <c r="I6" s="96"/>
      <c r="J6" s="96"/>
      <c r="K6" s="96"/>
      <c r="L6" s="96"/>
      <c r="M6" s="150"/>
    </row>
    <row r="7" spans="1:13" ht="15">
      <c r="A7" s="15"/>
      <c r="B7" s="15"/>
      <c r="C7" s="15"/>
      <c r="D7" s="15"/>
      <c r="E7" s="15"/>
      <c r="F7" s="15"/>
      <c r="G7" s="15"/>
      <c r="H7" s="15"/>
      <c r="I7" s="15"/>
      <c r="J7" s="15"/>
      <c r="K7" s="15"/>
      <c r="L7" s="15"/>
      <c r="M7" s="150"/>
    </row>
    <row r="8" spans="1:13" ht="15">
      <c r="A8" s="430" t="s">
        <v>123</v>
      </c>
      <c r="B8" s="432" t="s">
        <v>185</v>
      </c>
      <c r="C8" s="432"/>
      <c r="D8" s="432"/>
      <c r="E8" s="432"/>
      <c r="F8" s="432"/>
      <c r="G8" s="432"/>
      <c r="H8" s="432"/>
      <c r="I8" s="432"/>
      <c r="J8" s="432"/>
      <c r="K8" s="432"/>
      <c r="L8" s="432"/>
      <c r="M8" s="150"/>
    </row>
    <row r="9" spans="1:13" ht="15">
      <c r="A9" s="431"/>
      <c r="B9" s="97">
        <v>2000</v>
      </c>
      <c r="C9" s="97">
        <v>2001</v>
      </c>
      <c r="D9" s="97">
        <v>2002</v>
      </c>
      <c r="E9" s="97">
        <v>2003</v>
      </c>
      <c r="F9" s="97">
        <v>2004</v>
      </c>
      <c r="G9" s="97">
        <v>2005</v>
      </c>
      <c r="H9" s="97">
        <v>2006</v>
      </c>
      <c r="I9" s="97">
        <v>2007</v>
      </c>
      <c r="J9" s="97">
        <v>2008</v>
      </c>
      <c r="K9" s="97">
        <v>2009</v>
      </c>
      <c r="L9" s="97">
        <v>2010</v>
      </c>
      <c r="M9" s="97">
        <v>2011</v>
      </c>
    </row>
    <row r="10" spans="1:13" ht="15">
      <c r="A10" s="15" t="s">
        <v>177</v>
      </c>
      <c r="B10" s="149">
        <v>110000</v>
      </c>
      <c r="C10" s="149">
        <v>130000</v>
      </c>
      <c r="D10" s="149">
        <v>140000</v>
      </c>
      <c r="E10" s="149">
        <v>140000</v>
      </c>
      <c r="F10" s="149">
        <v>160000</v>
      </c>
      <c r="G10" s="149">
        <v>188604.05062777156</v>
      </c>
      <c r="H10" s="149">
        <v>163119.31290658348</v>
      </c>
      <c r="I10" s="149">
        <v>209644.63889567798</v>
      </c>
      <c r="J10" s="149">
        <v>122632.58789934102</v>
      </c>
      <c r="K10" s="149">
        <v>232202.09254584223</v>
      </c>
      <c r="L10" s="149">
        <v>166381.5542372921</v>
      </c>
      <c r="M10" s="149">
        <v>156247</v>
      </c>
    </row>
    <row r="11" spans="1:13" ht="15">
      <c r="A11" s="162" t="s">
        <v>192</v>
      </c>
      <c r="B11" s="96"/>
      <c r="C11" s="96"/>
      <c r="D11" s="96"/>
      <c r="E11" s="96"/>
      <c r="F11" s="96"/>
      <c r="G11" s="96"/>
      <c r="H11" s="96"/>
      <c r="I11" s="96"/>
      <c r="J11" s="96"/>
      <c r="K11" s="96"/>
      <c r="L11" s="96"/>
      <c r="M11" s="150"/>
    </row>
    <row r="12" spans="1:13" ht="15">
      <c r="A12" s="15"/>
      <c r="B12" s="15"/>
      <c r="C12" s="15"/>
      <c r="D12" s="15"/>
      <c r="E12" s="15"/>
      <c r="F12" s="15"/>
      <c r="G12" s="15"/>
      <c r="H12" s="15"/>
      <c r="I12" s="15"/>
      <c r="J12" s="15"/>
      <c r="K12" s="15"/>
      <c r="L12" s="15"/>
      <c r="M12" s="150"/>
    </row>
    <row r="13" spans="1:12" ht="15">
      <c r="A13" s="15"/>
      <c r="B13" s="15"/>
      <c r="C13" s="15"/>
      <c r="D13" s="15"/>
      <c r="E13" s="15"/>
      <c r="F13" s="15"/>
      <c r="G13" s="15"/>
      <c r="H13" s="15"/>
      <c r="I13" s="15"/>
      <c r="J13" s="15"/>
      <c r="K13" s="15"/>
      <c r="L13" s="15"/>
    </row>
    <row r="14" spans="1:12" ht="15">
      <c r="A14" s="15"/>
      <c r="B14" s="15"/>
      <c r="C14" s="15"/>
      <c r="D14" s="15"/>
      <c r="E14" s="15"/>
      <c r="F14" s="15"/>
      <c r="G14" s="15"/>
      <c r="H14" s="15"/>
      <c r="I14" s="15"/>
      <c r="J14" s="15"/>
      <c r="K14" s="15"/>
      <c r="L14" s="15"/>
    </row>
    <row r="15" spans="1:12" ht="15">
      <c r="A15" s="15"/>
      <c r="B15" s="15"/>
      <c r="C15" s="15"/>
      <c r="D15" s="15"/>
      <c r="E15" s="15"/>
      <c r="F15" s="15"/>
      <c r="G15" s="15"/>
      <c r="H15" s="15"/>
      <c r="I15" s="15"/>
      <c r="J15" s="15"/>
      <c r="K15" s="15"/>
      <c r="L15" s="1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3" ht="15">
      <c r="A29" s="429" t="s">
        <v>276</v>
      </c>
      <c r="B29" s="429"/>
      <c r="C29" s="429"/>
      <c r="D29" s="429"/>
      <c r="E29" s="429"/>
      <c r="F29" s="429"/>
      <c r="G29" s="429"/>
      <c r="H29" s="429"/>
      <c r="I29" s="429"/>
      <c r="J29" s="429"/>
      <c r="K29" s="429"/>
      <c r="L29" s="429"/>
      <c r="M29" s="429"/>
    </row>
    <row r="30" spans="1:12" ht="15">
      <c r="A30" s="15"/>
      <c r="B30" s="15"/>
      <c r="C30" s="15"/>
      <c r="D30" s="15"/>
      <c r="E30" s="15"/>
      <c r="F30" s="15"/>
      <c r="G30" s="15"/>
      <c r="H30" s="15"/>
      <c r="I30" s="15"/>
      <c r="J30" s="15"/>
      <c r="K30" s="15"/>
      <c r="L30" s="15"/>
    </row>
    <row r="31" spans="1:13" ht="15">
      <c r="A31" s="430" t="s">
        <v>123</v>
      </c>
      <c r="B31" s="432" t="s">
        <v>172</v>
      </c>
      <c r="C31" s="432"/>
      <c r="D31" s="432"/>
      <c r="E31" s="432"/>
      <c r="F31" s="432"/>
      <c r="G31" s="432"/>
      <c r="H31" s="432"/>
      <c r="I31" s="432"/>
      <c r="J31" s="432"/>
      <c r="K31" s="432"/>
      <c r="L31" s="432"/>
      <c r="M31" s="150"/>
    </row>
    <row r="32" spans="1:13" ht="15">
      <c r="A32" s="431"/>
      <c r="B32" s="97">
        <v>2000</v>
      </c>
      <c r="C32" s="97">
        <v>2001</v>
      </c>
      <c r="D32" s="97">
        <v>2002</v>
      </c>
      <c r="E32" s="97">
        <v>2003</v>
      </c>
      <c r="F32" s="97">
        <v>2004</v>
      </c>
      <c r="G32" s="97">
        <v>2005</v>
      </c>
      <c r="H32" s="97">
        <v>2006</v>
      </c>
      <c r="I32" s="97">
        <v>2007</v>
      </c>
      <c r="J32" s="97">
        <v>2008</v>
      </c>
      <c r="K32" s="97">
        <v>2009</v>
      </c>
      <c r="L32" s="97">
        <v>2010</v>
      </c>
      <c r="M32" s="97">
        <v>2011</v>
      </c>
    </row>
    <row r="33" spans="1:14" ht="15">
      <c r="A33" s="15" t="s">
        <v>174</v>
      </c>
      <c r="B33" s="149">
        <v>110000</v>
      </c>
      <c r="C33" s="149">
        <v>130000</v>
      </c>
      <c r="D33" s="149">
        <v>140000</v>
      </c>
      <c r="E33" s="149">
        <v>140000</v>
      </c>
      <c r="F33" s="149">
        <v>160000</v>
      </c>
      <c r="G33" s="149">
        <v>188604.05062777156</v>
      </c>
      <c r="H33" s="149">
        <v>163119.31290658348</v>
      </c>
      <c r="I33" s="149">
        <v>209644.63889567798</v>
      </c>
      <c r="J33" s="149">
        <v>122632.58789934102</v>
      </c>
      <c r="K33" s="149">
        <v>232202.09254584223</v>
      </c>
      <c r="L33" s="149">
        <v>166381.5542372921</v>
      </c>
      <c r="M33" s="174">
        <v>156247</v>
      </c>
      <c r="N33" s="132"/>
    </row>
    <row r="34" spans="1:14" ht="15">
      <c r="A34" s="114" t="s">
        <v>173</v>
      </c>
      <c r="B34" s="172">
        <v>52048.686</v>
      </c>
      <c r="C34" s="172">
        <v>52490.832</v>
      </c>
      <c r="D34" s="172">
        <v>78070.044</v>
      </c>
      <c r="E34" s="172">
        <v>97646.939</v>
      </c>
      <c r="F34" s="172">
        <v>113592.48</v>
      </c>
      <c r="G34" s="172">
        <v>136412.216</v>
      </c>
      <c r="H34" s="172">
        <v>110892.513</v>
      </c>
      <c r="I34" s="172">
        <v>146396.449</v>
      </c>
      <c r="J34" s="172">
        <v>84998.301</v>
      </c>
      <c r="K34" s="172">
        <v>166183.932</v>
      </c>
      <c r="L34" s="172">
        <v>107921.734</v>
      </c>
      <c r="M34" s="175">
        <v>102373</v>
      </c>
      <c r="N34" s="132"/>
    </row>
    <row r="35" spans="1:13" ht="15">
      <c r="A35" s="91" t="s">
        <v>188</v>
      </c>
      <c r="B35" s="91"/>
      <c r="C35" s="134"/>
      <c r="D35" s="134"/>
      <c r="E35" s="134"/>
      <c r="F35" s="134"/>
      <c r="G35" s="134"/>
      <c r="H35" s="134"/>
      <c r="I35" s="134"/>
      <c r="J35" s="134"/>
      <c r="K35" s="134"/>
      <c r="L35" s="134"/>
      <c r="M35" s="159"/>
    </row>
    <row r="36" spans="1:12" ht="15">
      <c r="A36" s="91"/>
      <c r="B36" s="91"/>
      <c r="C36" s="91"/>
      <c r="D36" s="91"/>
      <c r="E36" s="91"/>
      <c r="F36" s="91"/>
      <c r="G36" s="91"/>
      <c r="H36" s="91"/>
      <c r="I36" s="91"/>
      <c r="J36" s="91"/>
      <c r="K36" s="91"/>
      <c r="L36" s="91"/>
    </row>
    <row r="37" spans="1:14" ht="15">
      <c r="A37" s="15"/>
      <c r="B37" s="91"/>
      <c r="C37" s="91"/>
      <c r="D37" s="91"/>
      <c r="E37" s="91"/>
      <c r="F37" s="91"/>
      <c r="G37" s="91"/>
      <c r="H37" s="91"/>
      <c r="I37" s="91"/>
      <c r="J37" s="91"/>
      <c r="K37" s="91"/>
      <c r="L37" s="91"/>
      <c r="M37" s="91"/>
      <c r="N37" s="91"/>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15"/>
      <c r="B46" s="15"/>
      <c r="C46" s="15"/>
      <c r="D46" s="15"/>
      <c r="E46" s="15"/>
      <c r="F46" s="15"/>
      <c r="G46" s="15"/>
      <c r="H46" s="15"/>
      <c r="I46" s="15"/>
      <c r="J46" s="15"/>
      <c r="K46" s="15"/>
      <c r="L46" s="15"/>
    </row>
    <row r="47" spans="1:12" ht="15">
      <c r="A47" s="15"/>
      <c r="B47" s="15"/>
      <c r="C47" s="15"/>
      <c r="D47" s="15"/>
      <c r="E47" s="15"/>
      <c r="F47" s="15"/>
      <c r="G47" s="15"/>
      <c r="H47" s="15"/>
      <c r="I47" s="15"/>
      <c r="J47" s="15"/>
      <c r="K47" s="15"/>
      <c r="L47" s="15"/>
    </row>
    <row r="48" spans="1:12" ht="15">
      <c r="A48" s="15"/>
      <c r="B48" s="15"/>
      <c r="C48" s="15"/>
      <c r="D48" s="15"/>
      <c r="E48" s="15"/>
      <c r="F48" s="15"/>
      <c r="G48" s="15"/>
      <c r="H48" s="15"/>
      <c r="I48" s="15"/>
      <c r="J48" s="15"/>
      <c r="K48" s="15"/>
      <c r="L48" s="15"/>
    </row>
    <row r="49" spans="1:12" ht="15">
      <c r="A49" s="15"/>
      <c r="B49" s="15"/>
      <c r="C49" s="15"/>
      <c r="D49" s="15"/>
      <c r="E49" s="15"/>
      <c r="F49" s="15"/>
      <c r="G49" s="15"/>
      <c r="H49" s="15"/>
      <c r="I49" s="15"/>
      <c r="J49" s="15"/>
      <c r="K49" s="15"/>
      <c r="L49" s="15"/>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sheetData>
  <sheetProtection/>
  <mergeCells count="8">
    <mergeCell ref="A1:M1"/>
    <mergeCell ref="A29:M29"/>
    <mergeCell ref="A31:A32"/>
    <mergeCell ref="B31:L31"/>
    <mergeCell ref="A3:A4"/>
    <mergeCell ref="B3:L3"/>
    <mergeCell ref="A8:A9"/>
    <mergeCell ref="B8:L8"/>
  </mergeCells>
  <printOptions/>
  <pageMargins left="0.7086614173228347" right="0.7086614173228347" top="0.7480314960629921" bottom="0.7480314960629921" header="0.31496062992125984" footer="0.31496062992125984"/>
  <pageSetup fitToHeight="3" fitToWidth="1" horizontalDpi="600" verticalDpi="600" orientation="portrait" scale="8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1">
      <selection activeCell="A1" sqref="A1:M1"/>
    </sheetView>
  </sheetViews>
  <sheetFormatPr defaultColWidth="11.421875" defaultRowHeight="15"/>
  <cols>
    <col min="1" max="1" width="13.7109375" style="0" customWidth="1"/>
    <col min="2" max="4" width="7.57421875" style="0" bestFit="1" customWidth="1"/>
    <col min="5" max="13" width="9.140625" style="0" bestFit="1" customWidth="1"/>
  </cols>
  <sheetData>
    <row r="1" spans="1:13" ht="15">
      <c r="A1" s="434" t="s">
        <v>274</v>
      </c>
      <c r="B1" s="434"/>
      <c r="C1" s="434"/>
      <c r="D1" s="434"/>
      <c r="E1" s="434"/>
      <c r="F1" s="434"/>
      <c r="G1" s="434"/>
      <c r="H1" s="434"/>
      <c r="I1" s="434"/>
      <c r="J1" s="434"/>
      <c r="K1" s="434"/>
      <c r="L1" s="434"/>
      <c r="M1" s="434"/>
    </row>
    <row r="3" spans="1:13" ht="15">
      <c r="A3" s="430" t="s">
        <v>123</v>
      </c>
      <c r="B3" s="432" t="s">
        <v>183</v>
      </c>
      <c r="C3" s="432"/>
      <c r="D3" s="432"/>
      <c r="E3" s="432"/>
      <c r="F3" s="432"/>
      <c r="G3" s="432"/>
      <c r="H3" s="432"/>
      <c r="I3" s="432"/>
      <c r="J3" s="432"/>
      <c r="K3" s="432"/>
      <c r="L3" s="432"/>
      <c r="M3" s="147"/>
    </row>
    <row r="4" spans="1:13" ht="15">
      <c r="A4" s="431"/>
      <c r="B4" s="94">
        <v>2000</v>
      </c>
      <c r="C4" s="94">
        <v>2001</v>
      </c>
      <c r="D4" s="94">
        <v>2002</v>
      </c>
      <c r="E4" s="94">
        <v>2003</v>
      </c>
      <c r="F4" s="94">
        <v>2004</v>
      </c>
      <c r="G4" s="94">
        <v>2005</v>
      </c>
      <c r="H4" s="94">
        <v>2006</v>
      </c>
      <c r="I4" s="94">
        <v>2007</v>
      </c>
      <c r="J4" s="94">
        <v>2008</v>
      </c>
      <c r="K4" s="94">
        <v>2009</v>
      </c>
      <c r="L4" s="94">
        <v>2010</v>
      </c>
      <c r="M4" s="97">
        <v>2011</v>
      </c>
    </row>
    <row r="5" spans="1:12" ht="15">
      <c r="A5" s="95"/>
      <c r="B5" s="95"/>
      <c r="C5" s="95"/>
      <c r="D5" s="95"/>
      <c r="E5" s="95"/>
      <c r="F5" s="95"/>
      <c r="G5" s="95"/>
      <c r="H5" s="95"/>
      <c r="I5" s="95"/>
      <c r="J5" s="95"/>
      <c r="K5" s="95"/>
      <c r="L5" s="95"/>
    </row>
    <row r="6" spans="1:13" ht="15">
      <c r="A6" s="15" t="s">
        <v>3</v>
      </c>
      <c r="B6" s="176">
        <v>44890</v>
      </c>
      <c r="C6" s="176">
        <v>46900</v>
      </c>
      <c r="D6" s="176">
        <v>47600</v>
      </c>
      <c r="E6" s="176">
        <v>48200</v>
      </c>
      <c r="F6" s="176">
        <v>48500</v>
      </c>
      <c r="G6" s="177">
        <v>50960.48</v>
      </c>
      <c r="H6" s="176">
        <v>50952.47</v>
      </c>
      <c r="I6" s="176">
        <v>50846.43</v>
      </c>
      <c r="J6" s="177">
        <v>52186.94</v>
      </c>
      <c r="K6" s="178">
        <v>53338.50999999999</v>
      </c>
      <c r="L6" s="178">
        <v>52654.94899999999</v>
      </c>
      <c r="M6" s="179">
        <v>53869</v>
      </c>
    </row>
    <row r="7" spans="1:13" ht="15">
      <c r="A7" s="96" t="s">
        <v>171</v>
      </c>
      <c r="B7" s="96"/>
      <c r="C7" s="96"/>
      <c r="D7" s="96"/>
      <c r="E7" s="96"/>
      <c r="F7" s="96"/>
      <c r="G7" s="96"/>
      <c r="H7" s="96"/>
      <c r="I7" s="96"/>
      <c r="J7" s="96"/>
      <c r="K7" s="96"/>
      <c r="L7" s="96"/>
      <c r="M7" s="156"/>
    </row>
    <row r="8" spans="1:13" ht="15">
      <c r="A8" s="15"/>
      <c r="B8" s="15"/>
      <c r="C8" s="15"/>
      <c r="D8" s="15"/>
      <c r="E8" s="15"/>
      <c r="F8" s="15"/>
      <c r="G8" s="15"/>
      <c r="H8" s="15"/>
      <c r="I8" s="15"/>
      <c r="J8" s="15"/>
      <c r="K8" s="15"/>
      <c r="L8" s="15"/>
      <c r="M8" s="156"/>
    </row>
    <row r="9" spans="1:12" ht="15">
      <c r="A9" s="430" t="s">
        <v>123</v>
      </c>
      <c r="B9" s="432" t="s">
        <v>193</v>
      </c>
      <c r="C9" s="432"/>
      <c r="D9" s="432"/>
      <c r="E9" s="432"/>
      <c r="F9" s="432"/>
      <c r="G9" s="432"/>
      <c r="H9" s="432"/>
      <c r="I9" s="432"/>
      <c r="J9" s="432"/>
      <c r="K9" s="432"/>
      <c r="L9" s="432"/>
    </row>
    <row r="10" spans="1:13" ht="15">
      <c r="A10" s="431"/>
      <c r="B10" s="97">
        <v>2000</v>
      </c>
      <c r="C10" s="97">
        <v>2001</v>
      </c>
      <c r="D10" s="97">
        <v>2002</v>
      </c>
      <c r="E10" s="97">
        <v>2003</v>
      </c>
      <c r="F10" s="97">
        <v>2004</v>
      </c>
      <c r="G10" s="97">
        <v>2005</v>
      </c>
      <c r="H10" s="97">
        <v>2006</v>
      </c>
      <c r="I10" s="97">
        <v>2007</v>
      </c>
      <c r="J10" s="97">
        <v>2008</v>
      </c>
      <c r="K10" s="97">
        <v>2009</v>
      </c>
      <c r="L10" s="97">
        <v>2010</v>
      </c>
      <c r="M10" s="97">
        <v>2011</v>
      </c>
    </row>
    <row r="11" spans="1:12" ht="15">
      <c r="A11" s="15"/>
      <c r="B11" s="15"/>
      <c r="C11" s="15"/>
      <c r="D11" s="15"/>
      <c r="E11" s="15"/>
      <c r="F11" s="15"/>
      <c r="G11" s="15"/>
      <c r="H11" s="15"/>
      <c r="I11" s="15"/>
      <c r="J11" s="15"/>
      <c r="K11" s="15"/>
      <c r="L11" s="15"/>
    </row>
    <row r="12" spans="1:13" ht="15">
      <c r="A12" s="15" t="s">
        <v>3</v>
      </c>
      <c r="B12" s="157">
        <v>999000</v>
      </c>
      <c r="C12" s="157">
        <v>905000</v>
      </c>
      <c r="D12" s="157">
        <v>999000</v>
      </c>
      <c r="E12" s="157">
        <v>1050000</v>
      </c>
      <c r="F12" s="157">
        <v>1100000</v>
      </c>
      <c r="G12" s="157">
        <v>1150000</v>
      </c>
      <c r="H12" s="157">
        <v>1288421.062698797</v>
      </c>
      <c r="I12" s="157">
        <v>1238234.2774814353</v>
      </c>
      <c r="J12" s="157">
        <v>1335073.7311692277</v>
      </c>
      <c r="K12" s="157">
        <v>1377980.9710091718</v>
      </c>
      <c r="L12" s="157">
        <v>1251053.3447276922</v>
      </c>
      <c r="M12" s="158">
        <v>1350717</v>
      </c>
    </row>
    <row r="13" spans="1:13" ht="15">
      <c r="A13" s="96" t="s">
        <v>192</v>
      </c>
      <c r="B13" s="96"/>
      <c r="C13" s="96"/>
      <c r="D13" s="96"/>
      <c r="E13" s="96"/>
      <c r="F13" s="96"/>
      <c r="G13" s="96"/>
      <c r="H13" s="96"/>
      <c r="I13" s="96"/>
      <c r="J13" s="96"/>
      <c r="K13" s="96"/>
      <c r="L13" s="96"/>
      <c r="M13" s="156"/>
    </row>
    <row r="14" spans="1:12" ht="15">
      <c r="A14" s="15"/>
      <c r="B14" s="15"/>
      <c r="C14" s="15"/>
      <c r="D14" s="15"/>
      <c r="E14" s="15"/>
      <c r="F14" s="15"/>
      <c r="G14" s="15"/>
      <c r="H14" s="15"/>
      <c r="I14" s="15"/>
      <c r="J14" s="15"/>
      <c r="K14" s="15"/>
      <c r="L14" s="15"/>
    </row>
    <row r="15" spans="1:13" ht="15">
      <c r="A15" s="15"/>
      <c r="B15" s="167"/>
      <c r="C15" s="167"/>
      <c r="D15" s="167"/>
      <c r="E15" s="167"/>
      <c r="F15" s="167"/>
      <c r="G15" s="167"/>
      <c r="H15" s="167"/>
      <c r="I15" s="167"/>
      <c r="J15" s="167"/>
      <c r="K15" s="167"/>
      <c r="L15" s="167"/>
      <c r="M15" s="167"/>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6" t="s">
        <v>275</v>
      </c>
      <c r="F40" s="16"/>
      <c r="G40" s="16"/>
      <c r="H40" s="16"/>
      <c r="I40" s="15"/>
      <c r="J40" s="15"/>
      <c r="K40" s="15"/>
      <c r="L40" s="15"/>
    </row>
    <row r="41" spans="1:13" ht="15">
      <c r="A41" s="15"/>
      <c r="B41" s="15"/>
      <c r="C41" s="15"/>
      <c r="D41" s="15"/>
      <c r="E41" s="15"/>
      <c r="F41" s="15"/>
      <c r="G41" s="15"/>
      <c r="H41" s="15"/>
      <c r="I41" s="15"/>
      <c r="J41" s="15"/>
      <c r="K41" s="15"/>
      <c r="L41" s="15"/>
      <c r="M41" s="156"/>
    </row>
    <row r="42" spans="1:12" ht="15">
      <c r="A42" s="430" t="s">
        <v>123</v>
      </c>
      <c r="B42" s="432" t="s">
        <v>172</v>
      </c>
      <c r="C42" s="432"/>
      <c r="D42" s="432"/>
      <c r="E42" s="432"/>
      <c r="F42" s="432"/>
      <c r="G42" s="432"/>
      <c r="H42" s="432"/>
      <c r="I42" s="432"/>
      <c r="J42" s="432"/>
      <c r="K42" s="432"/>
      <c r="L42" s="432"/>
    </row>
    <row r="43" spans="1:13" ht="15">
      <c r="A43" s="431"/>
      <c r="B43" s="97">
        <v>2000</v>
      </c>
      <c r="C43" s="97">
        <v>2001</v>
      </c>
      <c r="D43" s="97">
        <v>2002</v>
      </c>
      <c r="E43" s="97">
        <v>2003</v>
      </c>
      <c r="F43" s="97">
        <v>2004</v>
      </c>
      <c r="G43" s="97">
        <v>2005</v>
      </c>
      <c r="H43" s="97">
        <v>2006</v>
      </c>
      <c r="I43" s="97">
        <v>2007</v>
      </c>
      <c r="J43" s="97">
        <v>2008</v>
      </c>
      <c r="K43" s="97">
        <v>2009</v>
      </c>
      <c r="L43" s="97">
        <v>2010</v>
      </c>
      <c r="M43" s="97">
        <v>2011</v>
      </c>
    </row>
    <row r="44" spans="1:13" ht="15">
      <c r="A44" s="15" t="s">
        <v>174</v>
      </c>
      <c r="B44" s="157">
        <v>999000</v>
      </c>
      <c r="C44" s="157">
        <v>905000</v>
      </c>
      <c r="D44" s="157">
        <v>999000</v>
      </c>
      <c r="E44" s="157">
        <v>1050000</v>
      </c>
      <c r="F44" s="157">
        <v>1100000</v>
      </c>
      <c r="G44" s="157">
        <v>1150000</v>
      </c>
      <c r="H44" s="157">
        <v>1288421.062698797</v>
      </c>
      <c r="I44" s="157">
        <v>1238234.2774814353</v>
      </c>
      <c r="J44" s="157">
        <v>1335073.7311692277</v>
      </c>
      <c r="K44" s="157">
        <v>1377980.9710091718</v>
      </c>
      <c r="L44" s="157">
        <v>1251053.3447276922</v>
      </c>
      <c r="M44" s="157">
        <v>1350717</v>
      </c>
    </row>
    <row r="45" spans="1:13" ht="15">
      <c r="A45" s="114" t="s">
        <v>173</v>
      </c>
      <c r="B45" s="172">
        <v>596195.553</v>
      </c>
      <c r="C45" s="172">
        <v>545280.659</v>
      </c>
      <c r="D45" s="172">
        <v>654932.413</v>
      </c>
      <c r="E45" s="172">
        <v>706331.512</v>
      </c>
      <c r="F45" s="172">
        <v>693053.073</v>
      </c>
      <c r="G45" s="172">
        <v>738469.058</v>
      </c>
      <c r="H45" s="172">
        <v>823247.355</v>
      </c>
      <c r="I45" s="172">
        <v>776370.276</v>
      </c>
      <c r="J45" s="172">
        <v>836884.534</v>
      </c>
      <c r="K45" s="172">
        <v>850405.202</v>
      </c>
      <c r="L45" s="172">
        <v>781085.135</v>
      </c>
      <c r="M45" s="172">
        <v>853541</v>
      </c>
    </row>
    <row r="46" spans="1:12" ht="15">
      <c r="A46" s="248" t="s">
        <v>194</v>
      </c>
      <c r="B46" s="91"/>
      <c r="C46" s="91"/>
      <c r="D46" s="91"/>
      <c r="E46" s="91"/>
      <c r="F46" s="91"/>
      <c r="G46" s="91"/>
      <c r="H46" s="91"/>
      <c r="I46" s="91"/>
      <c r="J46" s="91"/>
      <c r="K46" s="91"/>
      <c r="L46" s="91"/>
    </row>
    <row r="47" spans="1:12" ht="15">
      <c r="A47" s="91"/>
      <c r="B47" s="91"/>
      <c r="C47" s="91"/>
      <c r="D47" s="91"/>
      <c r="E47" s="91"/>
      <c r="F47" s="91"/>
      <c r="G47" s="91"/>
      <c r="H47" s="91"/>
      <c r="I47" s="91"/>
      <c r="J47" s="91"/>
      <c r="K47" s="91"/>
      <c r="L47" s="91"/>
    </row>
    <row r="48" spans="1:12" ht="15">
      <c r="A48" s="15"/>
      <c r="B48" s="15"/>
      <c r="C48" s="15"/>
      <c r="D48" s="15"/>
      <c r="E48" s="15"/>
      <c r="F48" s="15"/>
      <c r="G48" s="15"/>
      <c r="H48" s="15"/>
      <c r="I48" s="15"/>
      <c r="J48" s="15"/>
      <c r="K48" s="15"/>
      <c r="L48" s="15"/>
    </row>
    <row r="49" spans="1:12" ht="15">
      <c r="A49" s="15"/>
      <c r="B49" s="15"/>
      <c r="C49" s="15"/>
      <c r="D49" s="15"/>
      <c r="E49" s="15"/>
      <c r="F49" s="15"/>
      <c r="G49" s="15"/>
      <c r="H49" s="15"/>
      <c r="I49" s="15"/>
      <c r="J49" s="15"/>
      <c r="K49" s="15"/>
      <c r="L49" s="15"/>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sheetData>
  <sheetProtection/>
  <mergeCells count="7">
    <mergeCell ref="A1:M1"/>
    <mergeCell ref="A42:A43"/>
    <mergeCell ref="B42:L42"/>
    <mergeCell ref="A3:A4"/>
    <mergeCell ref="B3:L3"/>
    <mergeCell ref="A9:A10"/>
    <mergeCell ref="B9:L9"/>
  </mergeCells>
  <printOptions/>
  <pageMargins left="0.7086614173228347" right="0.7086614173228347" top="0.31" bottom="0.7480314960629921" header="0.31496062992125984" footer="0.31496062992125984"/>
  <pageSetup fitToHeight="3" fitToWidth="1" horizontalDpi="600" verticalDpi="600" orientation="portrait" scale="75"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A1" sqref="A1:F1"/>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102" customWidth="1"/>
  </cols>
  <sheetData>
    <row r="1" spans="1:6" s="1" customFormat="1" ht="15">
      <c r="A1" s="337" t="s">
        <v>108</v>
      </c>
      <c r="B1" s="337"/>
      <c r="C1" s="337"/>
      <c r="D1" s="337"/>
      <c r="E1" s="337"/>
      <c r="F1" s="337"/>
    </row>
    <row r="2" spans="1:6" s="1" customFormat="1" ht="15">
      <c r="A2" s="44"/>
      <c r="B2" s="44"/>
      <c r="C2" s="44"/>
      <c r="D2" s="44"/>
      <c r="E2" s="44"/>
      <c r="F2" s="98"/>
    </row>
    <row r="3" spans="1:6" s="1" customFormat="1" ht="15">
      <c r="A3" s="45" t="s">
        <v>107</v>
      </c>
      <c r="B3" s="335" t="s">
        <v>106</v>
      </c>
      <c r="C3" s="335"/>
      <c r="D3" s="335"/>
      <c r="E3" s="335"/>
      <c r="F3" s="99" t="s">
        <v>105</v>
      </c>
    </row>
    <row r="4" spans="1:6" s="1" customFormat="1" ht="15">
      <c r="A4" s="44"/>
      <c r="B4" s="44"/>
      <c r="C4" s="44"/>
      <c r="D4" s="44"/>
      <c r="E4" s="44"/>
      <c r="F4" s="103"/>
    </row>
    <row r="5" spans="1:6" s="1" customFormat="1" ht="15.75">
      <c r="A5" s="46"/>
      <c r="B5" s="336" t="s">
        <v>109</v>
      </c>
      <c r="C5" s="336"/>
      <c r="D5" s="336"/>
      <c r="E5" s="336"/>
      <c r="F5" s="104"/>
    </row>
    <row r="6" spans="1:6" s="1" customFormat="1" ht="15" customHeight="1">
      <c r="A6" s="47">
        <v>1</v>
      </c>
      <c r="B6" s="332" t="s">
        <v>124</v>
      </c>
      <c r="C6" s="332"/>
      <c r="D6" s="332"/>
      <c r="E6" s="332"/>
      <c r="F6" s="105">
        <v>4</v>
      </c>
    </row>
    <row r="7" spans="1:6" s="1" customFormat="1" ht="15" customHeight="1">
      <c r="A7" s="47">
        <v>2</v>
      </c>
      <c r="B7" s="332" t="s">
        <v>14</v>
      </c>
      <c r="C7" s="332"/>
      <c r="D7" s="332"/>
      <c r="E7" s="332"/>
      <c r="F7" s="105">
        <v>5</v>
      </c>
    </row>
    <row r="8" spans="1:6" s="1" customFormat="1" ht="15" customHeight="1">
      <c r="A8" s="47">
        <v>3</v>
      </c>
      <c r="B8" s="332" t="s">
        <v>125</v>
      </c>
      <c r="C8" s="332"/>
      <c r="D8" s="332"/>
      <c r="E8" s="332"/>
      <c r="F8" s="142">
        <v>6</v>
      </c>
    </row>
    <row r="9" spans="1:6" s="1" customFormat="1" ht="15" customHeight="1">
      <c r="A9" s="47">
        <v>4</v>
      </c>
      <c r="B9" s="332" t="s">
        <v>110</v>
      </c>
      <c r="C9" s="332"/>
      <c r="D9" s="332"/>
      <c r="E9" s="332"/>
      <c r="F9" s="105">
        <v>7</v>
      </c>
    </row>
    <row r="10" spans="1:20" s="1" customFormat="1" ht="15" customHeight="1">
      <c r="A10" s="47">
        <v>5</v>
      </c>
      <c r="B10" s="332" t="s">
        <v>111</v>
      </c>
      <c r="C10" s="332"/>
      <c r="D10" s="332"/>
      <c r="E10" s="332"/>
      <c r="F10" s="105">
        <v>8</v>
      </c>
      <c r="G10" s="9"/>
      <c r="H10" s="9"/>
      <c r="I10" s="9"/>
      <c r="J10" s="9"/>
      <c r="K10" s="9"/>
      <c r="L10" s="9"/>
      <c r="M10" s="9"/>
      <c r="N10" s="9"/>
      <c r="O10" s="9"/>
      <c r="P10" s="9"/>
      <c r="Q10" s="9"/>
      <c r="R10" s="9"/>
      <c r="S10" s="9"/>
      <c r="T10" s="9"/>
    </row>
    <row r="11" spans="1:20" s="1" customFormat="1" ht="15" customHeight="1">
      <c r="A11" s="47">
        <v>6</v>
      </c>
      <c r="B11" s="332" t="s">
        <v>154</v>
      </c>
      <c r="C11" s="332"/>
      <c r="D11" s="332"/>
      <c r="E11" s="332"/>
      <c r="F11" s="105">
        <v>9</v>
      </c>
      <c r="G11" s="10"/>
      <c r="H11" s="10"/>
      <c r="I11" s="10"/>
      <c r="J11" s="10"/>
      <c r="K11" s="10"/>
      <c r="L11" s="10"/>
      <c r="M11" s="10"/>
      <c r="N11" s="10"/>
      <c r="O11" s="10"/>
      <c r="P11" s="10"/>
      <c r="Q11" s="10"/>
      <c r="R11" s="10"/>
      <c r="S11" s="10"/>
      <c r="T11" s="10"/>
    </row>
    <row r="12" spans="1:20" s="1" customFormat="1" ht="15" customHeight="1">
      <c r="A12" s="47">
        <v>7</v>
      </c>
      <c r="B12" s="332" t="s">
        <v>112</v>
      </c>
      <c r="C12" s="332"/>
      <c r="D12" s="332"/>
      <c r="E12" s="332"/>
      <c r="F12" s="105">
        <v>10</v>
      </c>
      <c r="G12" s="4"/>
      <c r="H12" s="4"/>
      <c r="I12" s="4"/>
      <c r="J12" s="4"/>
      <c r="K12" s="4"/>
      <c r="L12" s="4"/>
      <c r="M12" s="4"/>
      <c r="N12" s="4"/>
      <c r="O12" s="4"/>
      <c r="P12" s="4"/>
      <c r="Q12" s="4"/>
      <c r="R12" s="4"/>
      <c r="S12" s="4"/>
      <c r="T12" s="4"/>
    </row>
    <row r="13" spans="1:20" s="1" customFormat="1" ht="15" customHeight="1">
      <c r="A13" s="47"/>
      <c r="B13" s="48"/>
      <c r="C13" s="48"/>
      <c r="D13" s="48"/>
      <c r="E13" s="48"/>
      <c r="F13" s="106"/>
      <c r="G13" s="4"/>
      <c r="H13" s="4"/>
      <c r="I13" s="4"/>
      <c r="J13" s="4"/>
      <c r="K13" s="4"/>
      <c r="L13" s="4"/>
      <c r="M13" s="4"/>
      <c r="N13" s="4"/>
      <c r="O13" s="4"/>
      <c r="P13" s="4"/>
      <c r="Q13" s="4"/>
      <c r="R13" s="4"/>
      <c r="S13" s="4"/>
      <c r="T13" s="4"/>
    </row>
    <row r="14" spans="1:20" s="1" customFormat="1" ht="15" customHeight="1">
      <c r="A14" s="47"/>
      <c r="B14" s="49" t="s">
        <v>113</v>
      </c>
      <c r="C14" s="48"/>
      <c r="D14" s="48"/>
      <c r="E14" s="48"/>
      <c r="F14" s="106"/>
      <c r="G14" s="4"/>
      <c r="H14" s="4"/>
      <c r="I14" s="4"/>
      <c r="J14" s="4"/>
      <c r="K14" s="4"/>
      <c r="L14" s="4"/>
      <c r="M14" s="4"/>
      <c r="N14" s="4"/>
      <c r="O14" s="4"/>
      <c r="P14" s="4"/>
      <c r="Q14" s="4"/>
      <c r="R14" s="4"/>
      <c r="S14" s="4"/>
      <c r="T14" s="4"/>
    </row>
    <row r="15" spans="1:20" s="1" customFormat="1" ht="15" customHeight="1">
      <c r="A15" s="47">
        <v>8</v>
      </c>
      <c r="B15" s="332" t="s">
        <v>351</v>
      </c>
      <c r="C15" s="332"/>
      <c r="D15" s="332"/>
      <c r="E15" s="332"/>
      <c r="F15" s="105">
        <v>11</v>
      </c>
      <c r="G15" s="4"/>
      <c r="H15" s="4"/>
      <c r="I15" s="4"/>
      <c r="J15" s="4"/>
      <c r="K15" s="4"/>
      <c r="L15" s="4"/>
      <c r="M15" s="4"/>
      <c r="N15" s="4"/>
      <c r="O15" s="4"/>
      <c r="P15" s="4"/>
      <c r="Q15" s="4"/>
      <c r="R15" s="4"/>
      <c r="S15" s="4"/>
      <c r="T15" s="4"/>
    </row>
    <row r="16" spans="1:20" s="1" customFormat="1" ht="15" customHeight="1">
      <c r="A16" s="47">
        <v>9</v>
      </c>
      <c r="B16" s="332" t="s">
        <v>352</v>
      </c>
      <c r="C16" s="332"/>
      <c r="D16" s="332"/>
      <c r="E16" s="332"/>
      <c r="F16" s="105">
        <v>12</v>
      </c>
      <c r="G16" s="4"/>
      <c r="H16" s="4"/>
      <c r="I16" s="4"/>
      <c r="J16" s="4"/>
      <c r="K16" s="4"/>
      <c r="L16" s="4"/>
      <c r="M16" s="4"/>
      <c r="N16" s="4"/>
      <c r="O16" s="4"/>
      <c r="P16" s="4"/>
      <c r="Q16" s="4"/>
      <c r="R16" s="4"/>
      <c r="S16" s="4"/>
      <c r="T16" s="4"/>
    </row>
    <row r="17" spans="1:20" s="1" customFormat="1" ht="15" customHeight="1">
      <c r="A17" s="47"/>
      <c r="B17" s="92"/>
      <c r="C17" s="92"/>
      <c r="D17" s="92"/>
      <c r="E17" s="92"/>
      <c r="F17" s="105"/>
      <c r="G17" s="4"/>
      <c r="H17" s="4"/>
      <c r="I17" s="4"/>
      <c r="J17" s="4"/>
      <c r="K17" s="4"/>
      <c r="L17" s="4"/>
      <c r="M17" s="4"/>
      <c r="N17" s="4"/>
      <c r="O17" s="4"/>
      <c r="P17" s="4"/>
      <c r="Q17" s="4"/>
      <c r="R17" s="4"/>
      <c r="S17" s="4"/>
      <c r="T17" s="4"/>
    </row>
    <row r="18" spans="1:20" s="1" customFormat="1" ht="15" customHeight="1">
      <c r="A18" s="47"/>
      <c r="B18" s="49" t="s">
        <v>178</v>
      </c>
      <c r="C18" s="92"/>
      <c r="D18" s="92"/>
      <c r="E18" s="92"/>
      <c r="F18" s="105"/>
      <c r="G18" s="4"/>
      <c r="H18" s="4"/>
      <c r="I18" s="4"/>
      <c r="J18" s="4"/>
      <c r="K18" s="4"/>
      <c r="L18" s="4"/>
      <c r="M18" s="4"/>
      <c r="N18" s="4"/>
      <c r="O18" s="4"/>
      <c r="P18" s="4"/>
      <c r="Q18" s="4"/>
      <c r="R18" s="4"/>
      <c r="S18" s="4"/>
      <c r="T18" s="4"/>
    </row>
    <row r="19" spans="1:20" s="1" customFormat="1" ht="15" customHeight="1">
      <c r="A19" s="47">
        <v>12</v>
      </c>
      <c r="B19" s="92" t="s">
        <v>179</v>
      </c>
      <c r="C19" s="92"/>
      <c r="D19" s="92"/>
      <c r="E19" s="92"/>
      <c r="F19" s="140">
        <v>13</v>
      </c>
      <c r="G19" s="4"/>
      <c r="H19" s="4"/>
      <c r="I19" s="4"/>
      <c r="J19" s="4"/>
      <c r="K19" s="4"/>
      <c r="L19" s="4"/>
      <c r="M19" s="4"/>
      <c r="N19" s="4"/>
      <c r="O19" s="4"/>
      <c r="P19" s="4"/>
      <c r="Q19" s="4"/>
      <c r="R19" s="4"/>
      <c r="S19" s="4"/>
      <c r="T19" s="4"/>
    </row>
    <row r="20" spans="1:20" s="1" customFormat="1" ht="15" customHeight="1">
      <c r="A20" s="47">
        <v>13</v>
      </c>
      <c r="B20" s="332" t="s">
        <v>235</v>
      </c>
      <c r="C20" s="332"/>
      <c r="D20" s="332"/>
      <c r="E20" s="332"/>
      <c r="F20" s="141">
        <v>14</v>
      </c>
      <c r="G20" s="4"/>
      <c r="H20" s="4"/>
      <c r="I20" s="4"/>
      <c r="J20" s="4"/>
      <c r="K20" s="4"/>
      <c r="L20" s="4"/>
      <c r="M20" s="4"/>
      <c r="N20" s="4"/>
      <c r="O20" s="4"/>
      <c r="P20" s="4"/>
      <c r="Q20" s="4"/>
      <c r="R20" s="4"/>
      <c r="S20" s="4"/>
      <c r="T20" s="4"/>
    </row>
    <row r="21" spans="1:20" s="1" customFormat="1" ht="15" customHeight="1">
      <c r="A21" s="47">
        <v>14</v>
      </c>
      <c r="B21" s="332" t="s">
        <v>236</v>
      </c>
      <c r="C21" s="332"/>
      <c r="D21" s="332"/>
      <c r="E21" s="332"/>
      <c r="F21" s="141">
        <v>15</v>
      </c>
      <c r="G21" s="4"/>
      <c r="H21" s="4"/>
      <c r="I21" s="4"/>
      <c r="J21" s="4"/>
      <c r="K21" s="4"/>
      <c r="L21" s="4"/>
      <c r="M21" s="4"/>
      <c r="N21" s="4"/>
      <c r="O21" s="4"/>
      <c r="P21" s="4"/>
      <c r="Q21" s="4"/>
      <c r="R21" s="4"/>
      <c r="S21" s="4"/>
      <c r="T21" s="4"/>
    </row>
    <row r="22" spans="1:20" s="1" customFormat="1" ht="15" customHeight="1">
      <c r="A22" s="47">
        <v>15</v>
      </c>
      <c r="B22" s="332" t="s">
        <v>237</v>
      </c>
      <c r="C22" s="332"/>
      <c r="D22" s="332"/>
      <c r="E22" s="332"/>
      <c r="F22" s="141">
        <v>16</v>
      </c>
      <c r="G22" s="4"/>
      <c r="H22" s="4"/>
      <c r="I22" s="4"/>
      <c r="J22" s="4"/>
      <c r="K22" s="4"/>
      <c r="L22" s="4"/>
      <c r="M22" s="4"/>
      <c r="N22" s="4"/>
      <c r="O22" s="4"/>
      <c r="P22" s="4"/>
      <c r="Q22" s="4"/>
      <c r="R22" s="4"/>
      <c r="S22" s="4"/>
      <c r="T22" s="4"/>
    </row>
    <row r="23" spans="1:20" s="1" customFormat="1" ht="17.25" customHeight="1">
      <c r="A23" s="47">
        <v>16</v>
      </c>
      <c r="B23" s="332" t="s">
        <v>238</v>
      </c>
      <c r="C23" s="332"/>
      <c r="D23" s="332"/>
      <c r="E23" s="332"/>
      <c r="F23" s="141">
        <v>17</v>
      </c>
      <c r="G23" s="4"/>
      <c r="H23" s="4"/>
      <c r="I23" s="4"/>
      <c r="J23" s="4"/>
      <c r="K23" s="4"/>
      <c r="L23" s="4"/>
      <c r="M23" s="4"/>
      <c r="N23" s="4"/>
      <c r="O23" s="4"/>
      <c r="P23" s="4"/>
      <c r="Q23" s="4"/>
      <c r="R23" s="4"/>
      <c r="S23" s="4"/>
      <c r="T23" s="4"/>
    </row>
    <row r="24" spans="1:20" s="1" customFormat="1" ht="15" customHeight="1">
      <c r="A24" s="47">
        <v>17</v>
      </c>
      <c r="B24" s="332" t="s">
        <v>239</v>
      </c>
      <c r="C24" s="332"/>
      <c r="D24" s="332"/>
      <c r="E24" s="332"/>
      <c r="F24" s="141">
        <v>18</v>
      </c>
      <c r="G24" s="4"/>
      <c r="H24" s="4"/>
      <c r="I24" s="4"/>
      <c r="J24" s="4"/>
      <c r="K24" s="4"/>
      <c r="L24" s="4"/>
      <c r="M24" s="4"/>
      <c r="N24" s="4"/>
      <c r="O24" s="4"/>
      <c r="P24" s="4"/>
      <c r="Q24" s="4"/>
      <c r="R24" s="4"/>
      <c r="S24" s="4"/>
      <c r="T24" s="4"/>
    </row>
    <row r="25" spans="1:20" s="1" customFormat="1" ht="16.5" customHeight="1">
      <c r="A25" s="47">
        <v>18</v>
      </c>
      <c r="B25" s="332" t="s">
        <v>240</v>
      </c>
      <c r="C25" s="332"/>
      <c r="D25" s="332"/>
      <c r="E25" s="332"/>
      <c r="F25" s="141">
        <v>19</v>
      </c>
      <c r="G25" s="4"/>
      <c r="H25" s="4"/>
      <c r="I25" s="4"/>
      <c r="J25" s="4"/>
      <c r="K25" s="4"/>
      <c r="L25" s="4"/>
      <c r="M25" s="4"/>
      <c r="N25" s="4"/>
      <c r="O25" s="4"/>
      <c r="P25" s="4"/>
      <c r="Q25" s="4"/>
      <c r="R25" s="4"/>
      <c r="S25" s="4"/>
      <c r="T25" s="4"/>
    </row>
    <row r="26" spans="1:7" s="1" customFormat="1" ht="15">
      <c r="A26" s="50"/>
      <c r="B26" s="50"/>
      <c r="C26" s="51"/>
      <c r="D26" s="51"/>
      <c r="E26" s="51"/>
      <c r="F26" s="107"/>
      <c r="G26" s="4"/>
    </row>
    <row r="27" spans="1:7" s="1" customFormat="1" ht="114.75" customHeight="1">
      <c r="A27" s="334" t="s">
        <v>212</v>
      </c>
      <c r="B27" s="334"/>
      <c r="C27" s="334"/>
      <c r="D27" s="334"/>
      <c r="E27" s="334"/>
      <c r="F27" s="334"/>
      <c r="G27" s="12"/>
    </row>
    <row r="28" spans="1:20" s="1" customFormat="1" ht="15" customHeight="1">
      <c r="A28" s="52"/>
      <c r="B28" s="53"/>
      <c r="C28" s="53"/>
      <c r="D28" s="53"/>
      <c r="E28" s="53"/>
      <c r="F28" s="100"/>
      <c r="G28" s="4"/>
      <c r="H28" s="4"/>
      <c r="I28" s="4"/>
      <c r="J28" s="4"/>
      <c r="K28" s="4"/>
      <c r="L28" s="4"/>
      <c r="M28" s="4"/>
      <c r="N28" s="4"/>
      <c r="O28" s="4"/>
      <c r="P28" s="4"/>
      <c r="Q28" s="4"/>
      <c r="R28" s="4"/>
      <c r="S28" s="4"/>
      <c r="T28" s="4"/>
    </row>
    <row r="29" spans="1:20" s="1" customFormat="1" ht="15">
      <c r="A29" s="52"/>
      <c r="B29" s="135"/>
      <c r="C29" s="53"/>
      <c r="D29" s="53"/>
      <c r="E29" s="53"/>
      <c r="F29" s="100"/>
      <c r="G29" s="4"/>
      <c r="H29" s="4"/>
      <c r="I29" s="4"/>
      <c r="J29" s="4"/>
      <c r="K29" s="4"/>
      <c r="L29" s="4"/>
      <c r="M29" s="4"/>
      <c r="N29" s="4"/>
      <c r="O29" s="4"/>
      <c r="P29" s="4"/>
      <c r="Q29" s="4"/>
      <c r="R29" s="4"/>
      <c r="S29" s="4"/>
      <c r="T29" s="4"/>
    </row>
    <row r="30" spans="1:6" s="1" customFormat="1" ht="15">
      <c r="A30" s="52"/>
      <c r="B30" s="333"/>
      <c r="C30" s="333"/>
      <c r="D30" s="333"/>
      <c r="E30" s="333"/>
      <c r="F30" s="101"/>
    </row>
    <row r="31" spans="1:6" s="1" customFormat="1" ht="15">
      <c r="A31" s="52"/>
      <c r="B31" s="53"/>
      <c r="C31" s="53"/>
      <c r="D31" s="53"/>
      <c r="E31" s="53"/>
      <c r="F31" s="101"/>
    </row>
    <row r="32" spans="1:6" s="1" customFormat="1" ht="15">
      <c r="A32" s="52"/>
      <c r="B32" s="53"/>
      <c r="C32" s="53"/>
      <c r="D32" s="53"/>
      <c r="E32" s="53"/>
      <c r="F32" s="101"/>
    </row>
    <row r="33" spans="1:6" s="1" customFormat="1" ht="15">
      <c r="A33" s="52"/>
      <c r="B33" s="333"/>
      <c r="C33" s="333"/>
      <c r="D33" s="333"/>
      <c r="E33" s="333"/>
      <c r="F33" s="101"/>
    </row>
    <row r="34" spans="1:3" ht="15">
      <c r="A34" s="1"/>
      <c r="B34" s="1"/>
      <c r="C34" s="4"/>
    </row>
    <row r="35" spans="2:3" ht="15">
      <c r="B35" s="1"/>
      <c r="C35" s="4"/>
    </row>
    <row r="36" spans="2:3" ht="15">
      <c r="B36" s="3"/>
      <c r="C36" s="4"/>
    </row>
    <row r="37" spans="2:3" ht="15">
      <c r="B37" s="1"/>
      <c r="C37" s="1"/>
    </row>
  </sheetData>
  <sheetProtection/>
  <mergeCells count="21">
    <mergeCell ref="B8:E8"/>
    <mergeCell ref="B3:E3"/>
    <mergeCell ref="B5:E5"/>
    <mergeCell ref="B6:E6"/>
    <mergeCell ref="B7:E7"/>
    <mergeCell ref="A1:F1"/>
    <mergeCell ref="B33:E33"/>
    <mergeCell ref="A27:F27"/>
    <mergeCell ref="B20:E20"/>
    <mergeCell ref="B21:E21"/>
    <mergeCell ref="B22:E22"/>
    <mergeCell ref="B30:E30"/>
    <mergeCell ref="B9:E9"/>
    <mergeCell ref="B10:E10"/>
    <mergeCell ref="B11:E11"/>
    <mergeCell ref="B12:E12"/>
    <mergeCell ref="B25:E25"/>
    <mergeCell ref="B15:E15"/>
    <mergeCell ref="B23:E23"/>
    <mergeCell ref="B24:E24"/>
    <mergeCell ref="B16:E16"/>
  </mergeCells>
  <hyperlinks>
    <hyperlink ref="F6" location="'Pág.4 - C1'!A1" display="'Pág.4 - C1'!A1"/>
    <hyperlink ref="F7" location="'Pág.5 - C2'!A1" display="'Pág.5 - C2'!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A1" sqref="A1:N51"/>
    </sheetView>
  </sheetViews>
  <sheetFormatPr defaultColWidth="11.421875" defaultRowHeight="15"/>
  <cols>
    <col min="1" max="1" width="23.140625" style="5" customWidth="1"/>
    <col min="2" max="2" width="9.140625" style="5" bestFit="1" customWidth="1"/>
    <col min="3" max="4" width="7.57421875" style="5" bestFit="1" customWidth="1"/>
    <col min="5" max="5" width="11.28125" style="5" bestFit="1" customWidth="1"/>
    <col min="6" max="6" width="9.140625" style="5" bestFit="1" customWidth="1"/>
    <col min="7" max="8" width="7.57421875" style="5" bestFit="1" customWidth="1"/>
    <col min="9" max="9" width="11.28125" style="5" bestFit="1" customWidth="1"/>
    <col min="10" max="10" width="5.00390625" style="5" bestFit="1" customWidth="1"/>
    <col min="11" max="11" width="5.57421875" style="5" bestFit="1" customWidth="1"/>
    <col min="12" max="12" width="5.00390625" style="5" bestFit="1" customWidth="1"/>
    <col min="13" max="13" width="11.28125" style="5" bestFit="1" customWidth="1"/>
    <col min="14" max="14" width="1.421875" style="5" customWidth="1"/>
    <col min="15" max="16384" width="11.421875" style="5" customWidth="1"/>
  </cols>
  <sheetData>
    <row r="1" spans="1:13" ht="15" customHeight="1">
      <c r="A1" s="338" t="s">
        <v>128</v>
      </c>
      <c r="B1" s="338"/>
      <c r="C1" s="338"/>
      <c r="D1" s="338"/>
      <c r="E1" s="338"/>
      <c r="F1" s="338"/>
      <c r="G1" s="338"/>
      <c r="H1" s="338"/>
      <c r="I1" s="338"/>
      <c r="J1" s="338"/>
      <c r="K1" s="338"/>
      <c r="L1" s="338"/>
      <c r="M1" s="338"/>
    </row>
    <row r="2" spans="1:13" s="14" customFormat="1" ht="15" customHeight="1">
      <c r="A2" s="338" t="s">
        <v>129</v>
      </c>
      <c r="B2" s="338"/>
      <c r="C2" s="338"/>
      <c r="D2" s="338"/>
      <c r="E2" s="338"/>
      <c r="F2" s="338"/>
      <c r="G2" s="338"/>
      <c r="H2" s="338"/>
      <c r="I2" s="338"/>
      <c r="J2" s="338"/>
      <c r="K2" s="338"/>
      <c r="L2" s="338"/>
      <c r="M2" s="338"/>
    </row>
    <row r="3" spans="1:13" ht="15" customHeight="1">
      <c r="A3" s="341" t="s">
        <v>1</v>
      </c>
      <c r="B3" s="348" t="s">
        <v>0</v>
      </c>
      <c r="C3" s="348"/>
      <c r="D3" s="348"/>
      <c r="E3" s="348"/>
      <c r="F3" s="348" t="s">
        <v>232</v>
      </c>
      <c r="G3" s="348"/>
      <c r="H3" s="348"/>
      <c r="I3" s="348"/>
      <c r="J3" s="347" t="s">
        <v>231</v>
      </c>
      <c r="K3" s="347"/>
      <c r="L3" s="347"/>
      <c r="M3" s="347"/>
    </row>
    <row r="4" spans="1:13" ht="12.75" customHeight="1">
      <c r="A4" s="342"/>
      <c r="B4" s="345">
        <v>2011</v>
      </c>
      <c r="C4" s="344" t="s">
        <v>347</v>
      </c>
      <c r="D4" s="344"/>
      <c r="E4" s="344"/>
      <c r="F4" s="345">
        <v>2011</v>
      </c>
      <c r="G4" s="344" t="s">
        <v>347</v>
      </c>
      <c r="H4" s="344"/>
      <c r="I4" s="344"/>
      <c r="J4" s="345">
        <v>2011</v>
      </c>
      <c r="K4" s="344" t="s">
        <v>348</v>
      </c>
      <c r="L4" s="344"/>
      <c r="M4" s="344"/>
    </row>
    <row r="5" spans="1:13" ht="12.75">
      <c r="A5" s="343"/>
      <c r="B5" s="346"/>
      <c r="C5" s="30">
        <v>2011</v>
      </c>
      <c r="D5" s="30">
        <v>2012</v>
      </c>
      <c r="E5" s="31" t="s">
        <v>295</v>
      </c>
      <c r="F5" s="346"/>
      <c r="G5" s="30">
        <f>+C5</f>
        <v>2011</v>
      </c>
      <c r="H5" s="30">
        <f>+D5</f>
        <v>2012</v>
      </c>
      <c r="I5" s="31" t="str">
        <f>+E5</f>
        <v>Var % 12/11</v>
      </c>
      <c r="J5" s="346"/>
      <c r="K5" s="30">
        <v>2011</v>
      </c>
      <c r="L5" s="30">
        <v>2012</v>
      </c>
      <c r="M5" s="31" t="str">
        <f>+I5</f>
        <v>Var % 12/11</v>
      </c>
    </row>
    <row r="6" spans="1:15" ht="12.75">
      <c r="A6" s="321" t="s">
        <v>2</v>
      </c>
      <c r="B6" s="225">
        <f>SUM(B7:B20)</f>
        <v>2579389.0680000004</v>
      </c>
      <c r="C6" s="225">
        <f>SUM(C7:C20)</f>
        <v>470151.48</v>
      </c>
      <c r="D6" s="225">
        <f>SUM(D7:D20)</f>
        <v>496945.61000000004</v>
      </c>
      <c r="E6" s="226">
        <f>+D6/C6*100-100</f>
        <v>5.699041934314451</v>
      </c>
      <c r="F6" s="225">
        <f>SUM(F7:F20)</f>
        <v>3409700.3799999994</v>
      </c>
      <c r="G6" s="225">
        <f>SUM(G7:G20)</f>
        <v>854366.38</v>
      </c>
      <c r="H6" s="225">
        <f>SUM(H7:H20)</f>
        <v>811221.4599999998</v>
      </c>
      <c r="I6" s="226">
        <f>+H6/G6*100-100</f>
        <v>-5.049931857103303</v>
      </c>
      <c r="J6" s="221" t="s">
        <v>195</v>
      </c>
      <c r="K6" s="220">
        <f>SUM(G6/C6)</f>
        <v>1.8172151239426069</v>
      </c>
      <c r="L6" s="221" t="s">
        <v>195</v>
      </c>
      <c r="M6" s="221" t="s">
        <v>195</v>
      </c>
      <c r="O6" s="79"/>
    </row>
    <row r="7" spans="1:15" ht="12.75">
      <c r="A7" s="322" t="s">
        <v>3</v>
      </c>
      <c r="B7" s="222">
        <v>853520.187</v>
      </c>
      <c r="C7" s="222">
        <v>230268.3</v>
      </c>
      <c r="D7" s="222">
        <v>240555.335</v>
      </c>
      <c r="E7" s="227">
        <f aca="true" t="shared" si="0" ref="E7:E20">+D7/C7*100-100</f>
        <v>4.4674125791522385</v>
      </c>
      <c r="F7" s="222">
        <v>1289489.164</v>
      </c>
      <c r="G7" s="222">
        <v>346237.806</v>
      </c>
      <c r="H7" s="222">
        <v>307182.051</v>
      </c>
      <c r="I7" s="227">
        <f aca="true" t="shared" si="1" ref="I7:I20">+H7/G7*100-100</f>
        <v>-11.280037686005912</v>
      </c>
      <c r="J7" s="224" t="s">
        <v>195</v>
      </c>
      <c r="K7" s="223">
        <f>SUM(G7/C7)</f>
        <v>1.5036277507585716</v>
      </c>
      <c r="L7" s="224" t="s">
        <v>195</v>
      </c>
      <c r="M7" s="224" t="s">
        <v>195</v>
      </c>
      <c r="O7" s="79"/>
    </row>
    <row r="8" spans="1:15" ht="12.75">
      <c r="A8" s="322" t="s">
        <v>4</v>
      </c>
      <c r="B8" s="222">
        <v>800833.582</v>
      </c>
      <c r="C8" s="222">
        <v>20700.891</v>
      </c>
      <c r="D8" s="222">
        <v>18711.094</v>
      </c>
      <c r="E8" s="227">
        <f t="shared" si="0"/>
        <v>-9.612132154118385</v>
      </c>
      <c r="F8" s="222">
        <v>638695.641</v>
      </c>
      <c r="G8" s="222">
        <v>14765.298</v>
      </c>
      <c r="H8" s="222">
        <v>15729.271</v>
      </c>
      <c r="I8" s="227">
        <f t="shared" si="1"/>
        <v>6.528638974980396</v>
      </c>
      <c r="J8" s="224" t="s">
        <v>195</v>
      </c>
      <c r="K8" s="223">
        <f>SUM(G8/C8)</f>
        <v>0.7132687187232666</v>
      </c>
      <c r="L8" s="224" t="s">
        <v>195</v>
      </c>
      <c r="M8" s="224" t="s">
        <v>195</v>
      </c>
      <c r="O8" s="79"/>
    </row>
    <row r="9" spans="1:15" ht="12.75">
      <c r="A9" s="322" t="s">
        <v>5</v>
      </c>
      <c r="B9" s="222">
        <v>178518.197</v>
      </c>
      <c r="C9" s="222">
        <v>59.813</v>
      </c>
      <c r="D9" s="222">
        <v>76.45</v>
      </c>
      <c r="E9" s="227">
        <f t="shared" si="0"/>
        <v>27.815023489876793</v>
      </c>
      <c r="F9" s="222">
        <v>165456.693</v>
      </c>
      <c r="G9" s="222">
        <v>292.315</v>
      </c>
      <c r="H9" s="222">
        <v>359.963</v>
      </c>
      <c r="I9" s="227">
        <f t="shared" si="1"/>
        <v>23.142158288148067</v>
      </c>
      <c r="J9" s="224" t="s">
        <v>195</v>
      </c>
      <c r="K9" s="223">
        <v>0</v>
      </c>
      <c r="L9" s="224" t="s">
        <v>195</v>
      </c>
      <c r="M9" s="224" t="s">
        <v>195</v>
      </c>
      <c r="O9" s="79"/>
    </row>
    <row r="10" spans="1:15" ht="12.75">
      <c r="A10" s="322" t="s">
        <v>281</v>
      </c>
      <c r="B10" s="222">
        <v>102372.863</v>
      </c>
      <c r="C10" s="222">
        <v>21476.899</v>
      </c>
      <c r="D10" s="222">
        <v>28823.762</v>
      </c>
      <c r="E10" s="227">
        <f t="shared" si="0"/>
        <v>34.208211343732614</v>
      </c>
      <c r="F10" s="222">
        <v>179956.559</v>
      </c>
      <c r="G10" s="222">
        <v>41347.725</v>
      </c>
      <c r="H10" s="222">
        <v>33211.393</v>
      </c>
      <c r="I10" s="227">
        <f t="shared" si="1"/>
        <v>-19.677822661343527</v>
      </c>
      <c r="J10" s="224" t="s">
        <v>195</v>
      </c>
      <c r="K10" s="223">
        <f aca="true" t="shared" si="2" ref="K10:K16">SUM(G10/C10)</f>
        <v>1.9252185802056432</v>
      </c>
      <c r="L10" s="224" t="s">
        <v>195</v>
      </c>
      <c r="M10" s="224" t="s">
        <v>195</v>
      </c>
      <c r="O10" s="79"/>
    </row>
    <row r="11" spans="1:15" ht="12.75">
      <c r="A11" s="322" t="s">
        <v>6</v>
      </c>
      <c r="B11" s="222">
        <v>100926.707</v>
      </c>
      <c r="C11" s="222">
        <v>37678.579</v>
      </c>
      <c r="D11" s="222">
        <v>38414.857</v>
      </c>
      <c r="E11" s="227">
        <f t="shared" si="0"/>
        <v>1.954102356142485</v>
      </c>
      <c r="F11" s="222">
        <v>116138.243</v>
      </c>
      <c r="G11" s="222">
        <v>40021.82</v>
      </c>
      <c r="H11" s="222">
        <v>37301.825</v>
      </c>
      <c r="I11" s="227">
        <f t="shared" si="1"/>
        <v>-6.79628012918954</v>
      </c>
      <c r="J11" s="224" t="s">
        <v>195</v>
      </c>
      <c r="K11" s="223">
        <f t="shared" si="2"/>
        <v>1.0621902699674528</v>
      </c>
      <c r="L11" s="224" t="s">
        <v>195</v>
      </c>
      <c r="M11" s="224" t="s">
        <v>195</v>
      </c>
      <c r="O11" s="79"/>
    </row>
    <row r="12" spans="1:15" ht="12.75">
      <c r="A12" s="322" t="s">
        <v>7</v>
      </c>
      <c r="B12" s="222">
        <v>133551.196</v>
      </c>
      <c r="C12" s="222">
        <v>19373.816</v>
      </c>
      <c r="D12" s="222">
        <v>21850.057</v>
      </c>
      <c r="E12" s="227">
        <f t="shared" si="0"/>
        <v>12.781379775672491</v>
      </c>
      <c r="F12" s="222">
        <v>124284.189</v>
      </c>
      <c r="G12" s="222">
        <v>16694.733</v>
      </c>
      <c r="H12" s="222">
        <v>19329.483</v>
      </c>
      <c r="I12" s="227">
        <f t="shared" si="1"/>
        <v>15.781923556369534</v>
      </c>
      <c r="J12" s="224" t="s">
        <v>195</v>
      </c>
      <c r="K12" s="223">
        <f t="shared" si="2"/>
        <v>0.8617162979146701</v>
      </c>
      <c r="L12" s="224" t="s">
        <v>195</v>
      </c>
      <c r="M12" s="224" t="s">
        <v>195</v>
      </c>
      <c r="O12" s="79"/>
    </row>
    <row r="13" spans="1:15" ht="12.75">
      <c r="A13" s="322" t="s">
        <v>8</v>
      </c>
      <c r="B13" s="222">
        <v>73740.634</v>
      </c>
      <c r="C13" s="222">
        <v>42741.129</v>
      </c>
      <c r="D13" s="222">
        <v>44502.184</v>
      </c>
      <c r="E13" s="227">
        <f t="shared" si="0"/>
        <v>4.12028189522087</v>
      </c>
      <c r="F13" s="222">
        <v>350101.905</v>
      </c>
      <c r="G13" s="222">
        <v>191419.525</v>
      </c>
      <c r="H13" s="222">
        <v>180936.494</v>
      </c>
      <c r="I13" s="227">
        <f t="shared" si="1"/>
        <v>-5.476469027911335</v>
      </c>
      <c r="J13" s="224" t="s">
        <v>195</v>
      </c>
      <c r="K13" s="223">
        <f t="shared" si="2"/>
        <v>4.478579052041419</v>
      </c>
      <c r="L13" s="224" t="s">
        <v>195</v>
      </c>
      <c r="M13" s="224" t="s">
        <v>195</v>
      </c>
      <c r="O13" s="79"/>
    </row>
    <row r="14" spans="1:15" ht="12.75">
      <c r="A14" s="322" t="s">
        <v>9</v>
      </c>
      <c r="B14" s="222">
        <v>62639.487</v>
      </c>
      <c r="C14" s="222">
        <v>34551.799</v>
      </c>
      <c r="D14" s="222">
        <v>37059.421</v>
      </c>
      <c r="E14" s="227">
        <f t="shared" si="0"/>
        <v>7.257572898013237</v>
      </c>
      <c r="F14" s="222">
        <v>72668.493</v>
      </c>
      <c r="G14" s="222">
        <v>39604.643</v>
      </c>
      <c r="H14" s="222">
        <v>38079.96</v>
      </c>
      <c r="I14" s="227">
        <f t="shared" si="1"/>
        <v>-3.8497582215297257</v>
      </c>
      <c r="J14" s="224" t="s">
        <v>195</v>
      </c>
      <c r="K14" s="223">
        <f t="shared" si="2"/>
        <v>1.1462396791553457</v>
      </c>
      <c r="L14" s="224" t="s">
        <v>195</v>
      </c>
      <c r="M14" s="224" t="s">
        <v>195</v>
      </c>
      <c r="O14" s="79"/>
    </row>
    <row r="15" spans="1:15" ht="12.75">
      <c r="A15" s="322" t="s">
        <v>282</v>
      </c>
      <c r="B15" s="222">
        <v>37678.543</v>
      </c>
      <c r="C15" s="222">
        <v>22507.458</v>
      </c>
      <c r="D15" s="222">
        <v>21846.556</v>
      </c>
      <c r="E15" s="227">
        <f t="shared" si="0"/>
        <v>-2.9363689138062483</v>
      </c>
      <c r="F15" s="222">
        <v>39638.95</v>
      </c>
      <c r="G15" s="222">
        <v>22348.961</v>
      </c>
      <c r="H15" s="222">
        <v>20561.153</v>
      </c>
      <c r="I15" s="227">
        <f t="shared" si="1"/>
        <v>-7.99951281851537</v>
      </c>
      <c r="J15" s="224" t="s">
        <v>195</v>
      </c>
      <c r="K15" s="223">
        <f t="shared" si="2"/>
        <v>0.9929580230695088</v>
      </c>
      <c r="L15" s="224" t="s">
        <v>195</v>
      </c>
      <c r="M15" s="224" t="s">
        <v>195</v>
      </c>
      <c r="O15" s="79"/>
    </row>
    <row r="16" spans="1:15" ht="12.75">
      <c r="A16" s="322" t="s">
        <v>10</v>
      </c>
      <c r="B16" s="222">
        <v>46628.892</v>
      </c>
      <c r="C16" s="222">
        <v>1006.329</v>
      </c>
      <c r="D16" s="222">
        <v>27.217</v>
      </c>
      <c r="E16" s="227">
        <f t="shared" si="0"/>
        <v>-97.29541730388372</v>
      </c>
      <c r="F16" s="222">
        <v>40321.508</v>
      </c>
      <c r="G16" s="222">
        <v>1310.421</v>
      </c>
      <c r="H16" s="222">
        <v>25.163</v>
      </c>
      <c r="I16" s="227">
        <f t="shared" si="1"/>
        <v>-98.07977741504448</v>
      </c>
      <c r="J16" s="224" t="s">
        <v>195</v>
      </c>
      <c r="K16" s="223">
        <f t="shared" si="2"/>
        <v>1.302179505907114</v>
      </c>
      <c r="L16" s="224" t="s">
        <v>195</v>
      </c>
      <c r="M16" s="224" t="s">
        <v>195</v>
      </c>
      <c r="O16" s="79"/>
    </row>
    <row r="17" spans="1:15" ht="12.75">
      <c r="A17" s="322" t="s">
        <v>165</v>
      </c>
      <c r="B17" s="222">
        <v>47673.85</v>
      </c>
      <c r="C17" s="222">
        <v>0</v>
      </c>
      <c r="D17" s="222">
        <v>0</v>
      </c>
      <c r="E17" s="227"/>
      <c r="F17" s="222">
        <v>61514.39</v>
      </c>
      <c r="G17" s="222">
        <v>0</v>
      </c>
      <c r="H17" s="222">
        <v>0</v>
      </c>
      <c r="I17" s="227"/>
      <c r="J17" s="224" t="s">
        <v>195</v>
      </c>
      <c r="K17" s="223">
        <v>0</v>
      </c>
      <c r="L17" s="224" t="s">
        <v>195</v>
      </c>
      <c r="M17" s="224" t="s">
        <v>195</v>
      </c>
      <c r="O17" s="79"/>
    </row>
    <row r="18" spans="1:15" ht="12.75">
      <c r="A18" s="322" t="s">
        <v>11</v>
      </c>
      <c r="B18" s="222">
        <v>64668.412</v>
      </c>
      <c r="C18" s="222">
        <v>36232.201</v>
      </c>
      <c r="D18" s="222">
        <v>42336.828</v>
      </c>
      <c r="E18" s="227">
        <f t="shared" si="0"/>
        <v>16.84862313498428</v>
      </c>
      <c r="F18" s="222">
        <v>245418.751</v>
      </c>
      <c r="G18" s="222">
        <v>133461.949</v>
      </c>
      <c r="H18" s="222">
        <v>153843.674</v>
      </c>
      <c r="I18" s="227">
        <f t="shared" si="1"/>
        <v>15.271562533527813</v>
      </c>
      <c r="J18" s="224" t="s">
        <v>195</v>
      </c>
      <c r="K18" s="223">
        <f>SUM(G18/C18)</f>
        <v>3.6835175704617003</v>
      </c>
      <c r="L18" s="224" t="s">
        <v>195</v>
      </c>
      <c r="M18" s="224" t="s">
        <v>195</v>
      </c>
      <c r="O18" s="79"/>
    </row>
    <row r="19" spans="1:15" ht="12.75">
      <c r="A19" s="322" t="s">
        <v>12</v>
      </c>
      <c r="B19" s="222">
        <v>62608.666</v>
      </c>
      <c r="C19" s="222">
        <v>24.73</v>
      </c>
      <c r="D19" s="222">
        <v>23.15</v>
      </c>
      <c r="E19" s="227">
        <f t="shared" si="0"/>
        <v>-6.389001213101508</v>
      </c>
      <c r="F19" s="222">
        <v>56195.121</v>
      </c>
      <c r="G19" s="222">
        <v>13.557</v>
      </c>
      <c r="H19" s="222">
        <v>20.215</v>
      </c>
      <c r="I19" s="227">
        <f t="shared" si="1"/>
        <v>49.11116028619901</v>
      </c>
      <c r="J19" s="224" t="s">
        <v>195</v>
      </c>
      <c r="K19" s="223">
        <f>SUM(G19/C19)</f>
        <v>0.5482005661140316</v>
      </c>
      <c r="L19" s="224" t="s">
        <v>195</v>
      </c>
      <c r="M19" s="224" t="s">
        <v>195</v>
      </c>
      <c r="O19" s="79"/>
    </row>
    <row r="20" spans="1:15" ht="12.75">
      <c r="A20" s="322" t="s">
        <v>13</v>
      </c>
      <c r="B20" s="222">
        <v>14027.852</v>
      </c>
      <c r="C20" s="222">
        <v>3529.536</v>
      </c>
      <c r="D20" s="222">
        <v>2718.699</v>
      </c>
      <c r="E20" s="227">
        <f t="shared" si="0"/>
        <v>-22.97290635369636</v>
      </c>
      <c r="F20" s="222">
        <v>29820.773</v>
      </c>
      <c r="G20" s="222">
        <v>6847.627</v>
      </c>
      <c r="H20" s="222">
        <v>4640.815</v>
      </c>
      <c r="I20" s="227">
        <f t="shared" si="1"/>
        <v>-32.22739790003165</v>
      </c>
      <c r="J20" s="224" t="s">
        <v>195</v>
      </c>
      <c r="K20" s="223">
        <f>SUM(G20/C20)</f>
        <v>1.9400926920705726</v>
      </c>
      <c r="L20" s="224" t="s">
        <v>195</v>
      </c>
      <c r="M20" s="224" t="s">
        <v>195</v>
      </c>
      <c r="O20" s="79"/>
    </row>
    <row r="21" spans="1:14" ht="12.75">
      <c r="A21" s="340" t="s">
        <v>131</v>
      </c>
      <c r="B21" s="340"/>
      <c r="C21" s="340"/>
      <c r="D21" s="340"/>
      <c r="E21" s="340"/>
      <c r="F21" s="340"/>
      <c r="G21" s="340"/>
      <c r="H21" s="340"/>
      <c r="I21" s="340"/>
      <c r="J21" s="340"/>
      <c r="K21" s="340"/>
      <c r="L21" s="340"/>
      <c r="M21" s="340"/>
      <c r="N21" s="93"/>
    </row>
    <row r="22" spans="1:14" s="14" customFormat="1" ht="12.75">
      <c r="A22" s="339" t="s">
        <v>130</v>
      </c>
      <c r="B22" s="339"/>
      <c r="C22" s="339"/>
      <c r="D22" s="339"/>
      <c r="E22" s="339"/>
      <c r="F22" s="339"/>
      <c r="G22" s="339"/>
      <c r="H22" s="339"/>
      <c r="I22" s="339"/>
      <c r="J22" s="339"/>
      <c r="K22" s="339"/>
      <c r="L22" s="339"/>
      <c r="M22" s="339"/>
      <c r="N22" s="93"/>
    </row>
    <row r="23" spans="1:14" ht="24.75" customHeight="1">
      <c r="A23" s="350" t="s">
        <v>444</v>
      </c>
      <c r="B23" s="350"/>
      <c r="C23" s="350"/>
      <c r="D23" s="350"/>
      <c r="E23" s="350"/>
      <c r="F23" s="350"/>
      <c r="G23" s="350"/>
      <c r="H23" s="350"/>
      <c r="I23" s="350"/>
      <c r="J23" s="350"/>
      <c r="K23" s="350"/>
      <c r="L23" s="350"/>
      <c r="M23" s="350"/>
      <c r="N23" s="350"/>
    </row>
    <row r="24" spans="1:13" ht="12.75">
      <c r="A24" s="37"/>
      <c r="B24" s="24"/>
      <c r="C24" s="24"/>
      <c r="D24" s="24"/>
      <c r="E24" s="25"/>
      <c r="F24" s="24"/>
      <c r="G24" s="24"/>
      <c r="H24" s="24"/>
      <c r="I24" s="25"/>
      <c r="J24" s="36"/>
      <c r="K24" s="36"/>
      <c r="L24" s="36"/>
      <c r="M24" s="29"/>
    </row>
    <row r="25" spans="1:13" ht="12.75">
      <c r="A25" s="35"/>
      <c r="B25" s="24"/>
      <c r="C25" s="24"/>
      <c r="D25" s="24"/>
      <c r="E25" s="25"/>
      <c r="F25" s="24"/>
      <c r="G25" s="24"/>
      <c r="H25" s="24"/>
      <c r="I25" s="25"/>
      <c r="J25" s="36"/>
      <c r="K25" s="36"/>
      <c r="L25" s="36"/>
      <c r="M25" s="29"/>
    </row>
    <row r="26" spans="1:13" ht="12.75">
      <c r="A26" s="35"/>
      <c r="B26" s="24"/>
      <c r="C26" s="24"/>
      <c r="D26" s="24"/>
      <c r="E26" s="25"/>
      <c r="F26" s="24"/>
      <c r="G26" s="24"/>
      <c r="H26" s="24"/>
      <c r="I26" s="25"/>
      <c r="J26" s="36"/>
      <c r="K26" s="36"/>
      <c r="L26" s="36"/>
      <c r="M26" s="29"/>
    </row>
    <row r="27" spans="1:13" ht="12.75">
      <c r="A27" s="35"/>
      <c r="B27" s="24"/>
      <c r="C27" s="24"/>
      <c r="D27" s="24"/>
      <c r="E27" s="25"/>
      <c r="F27" s="24"/>
      <c r="G27" s="24"/>
      <c r="H27" s="24"/>
      <c r="I27" s="25"/>
      <c r="J27" s="36"/>
      <c r="K27" s="36"/>
      <c r="L27" s="36"/>
      <c r="M27" s="29"/>
    </row>
    <row r="28" spans="1:13" ht="12.75">
      <c r="A28" s="35"/>
      <c r="B28" s="24"/>
      <c r="C28" s="24"/>
      <c r="D28" s="24"/>
      <c r="E28" s="25"/>
      <c r="F28" s="24"/>
      <c r="G28" s="24"/>
      <c r="H28" s="24"/>
      <c r="I28" s="25"/>
      <c r="J28" s="36"/>
      <c r="K28" s="36"/>
      <c r="L28" s="36"/>
      <c r="M28" s="29"/>
    </row>
    <row r="29" spans="1:13" ht="12.75">
      <c r="A29" s="35"/>
      <c r="B29" s="24"/>
      <c r="C29" s="24"/>
      <c r="D29" s="24"/>
      <c r="E29" s="25"/>
      <c r="F29" s="24"/>
      <c r="G29" s="24"/>
      <c r="H29" s="24"/>
      <c r="I29" s="25"/>
      <c r="J29" s="36"/>
      <c r="K29" s="36"/>
      <c r="L29" s="36"/>
      <c r="M29" s="29"/>
    </row>
    <row r="30" spans="1:13" ht="12.75">
      <c r="A30" s="35"/>
      <c r="B30" s="24"/>
      <c r="C30" s="24"/>
      <c r="D30" s="24"/>
      <c r="E30" s="25"/>
      <c r="F30" s="24"/>
      <c r="G30" s="24"/>
      <c r="H30" s="24"/>
      <c r="I30" s="25"/>
      <c r="J30" s="36"/>
      <c r="K30" s="36"/>
      <c r="L30" s="36"/>
      <c r="M30" s="29"/>
    </row>
    <row r="31" spans="1:13" ht="12.75">
      <c r="A31" s="35"/>
      <c r="B31" s="24"/>
      <c r="C31" s="24"/>
      <c r="D31" s="24"/>
      <c r="E31" s="25"/>
      <c r="F31" s="24"/>
      <c r="G31" s="24"/>
      <c r="H31" s="24"/>
      <c r="I31" s="25"/>
      <c r="J31" s="36"/>
      <c r="K31" s="36"/>
      <c r="L31" s="36"/>
      <c r="M31" s="29"/>
    </row>
    <row r="32" spans="1:13" ht="12.75">
      <c r="A32" s="35"/>
      <c r="B32" s="24"/>
      <c r="C32" s="24"/>
      <c r="D32" s="24"/>
      <c r="E32" s="25"/>
      <c r="F32" s="24"/>
      <c r="G32" s="24"/>
      <c r="H32" s="24"/>
      <c r="I32" s="25"/>
      <c r="J32" s="36"/>
      <c r="K32" s="36"/>
      <c r="L32" s="36"/>
      <c r="M32" s="29"/>
    </row>
    <row r="33" spans="1:13" ht="12.75">
      <c r="A33" s="35"/>
      <c r="B33" s="24"/>
      <c r="C33" s="24"/>
      <c r="D33" s="24"/>
      <c r="E33" s="25"/>
      <c r="F33" s="24"/>
      <c r="G33" s="24"/>
      <c r="H33" s="24"/>
      <c r="I33" s="25"/>
      <c r="J33" s="36"/>
      <c r="K33" s="36"/>
      <c r="L33" s="36"/>
      <c r="M33" s="29"/>
    </row>
    <row r="34" spans="1:13" ht="12.75">
      <c r="A34" s="23"/>
      <c r="B34" s="24"/>
      <c r="C34" s="24"/>
      <c r="D34" s="24"/>
      <c r="E34" s="24"/>
      <c r="F34" s="24"/>
      <c r="G34" s="24"/>
      <c r="H34" s="24"/>
      <c r="I34" s="23"/>
      <c r="J34" s="36"/>
      <c r="K34" s="36"/>
      <c r="L34" s="36"/>
      <c r="M34" s="29"/>
    </row>
    <row r="35" spans="1:13" ht="12.75">
      <c r="A35" s="23"/>
      <c r="B35" s="23"/>
      <c r="C35" s="23"/>
      <c r="D35" s="23"/>
      <c r="E35" s="23"/>
      <c r="F35" s="23"/>
      <c r="G35" s="23"/>
      <c r="H35" s="23"/>
      <c r="I35" s="23"/>
      <c r="J35" s="36"/>
      <c r="K35" s="36"/>
      <c r="L35" s="36"/>
      <c r="M35" s="29"/>
    </row>
    <row r="36" spans="1:13" ht="12.75">
      <c r="A36" s="23"/>
      <c r="B36" s="24"/>
      <c r="C36" s="24"/>
      <c r="D36" s="24"/>
      <c r="E36" s="25"/>
      <c r="F36" s="24"/>
      <c r="G36" s="24"/>
      <c r="H36" s="24"/>
      <c r="I36" s="25"/>
      <c r="J36" s="36"/>
      <c r="K36" s="36"/>
      <c r="L36" s="36"/>
      <c r="M36" s="29"/>
    </row>
    <row r="37" spans="1:13" ht="12.75">
      <c r="A37" s="338"/>
      <c r="B37" s="338"/>
      <c r="C37" s="338"/>
      <c r="D37" s="338"/>
      <c r="E37" s="338"/>
      <c r="F37" s="338"/>
      <c r="G37" s="338"/>
      <c r="H37" s="338"/>
      <c r="I37" s="338"/>
      <c r="J37" s="36"/>
      <c r="K37" s="36"/>
      <c r="L37" s="36"/>
      <c r="M37" s="29"/>
    </row>
    <row r="38" spans="1:13" ht="12.75">
      <c r="A38" s="32"/>
      <c r="B38" s="344"/>
      <c r="C38" s="344"/>
      <c r="D38" s="344"/>
      <c r="E38" s="344"/>
      <c r="F38" s="344"/>
      <c r="G38" s="344"/>
      <c r="H38" s="344"/>
      <c r="I38" s="344"/>
      <c r="J38" s="349"/>
      <c r="K38" s="349"/>
      <c r="L38" s="349"/>
      <c r="M38" s="29"/>
    </row>
    <row r="39" spans="1:13" ht="12.75">
      <c r="A39" s="32"/>
      <c r="B39" s="38"/>
      <c r="C39" s="344"/>
      <c r="D39" s="344"/>
      <c r="E39" s="344"/>
      <c r="F39" s="38"/>
      <c r="G39" s="344"/>
      <c r="H39" s="344"/>
      <c r="I39" s="344"/>
      <c r="J39" s="39"/>
      <c r="K39" s="349"/>
      <c r="L39" s="349"/>
      <c r="M39" s="29"/>
    </row>
    <row r="40" spans="1:13" ht="12.75">
      <c r="A40" s="32"/>
      <c r="B40" s="32"/>
      <c r="C40" s="38"/>
      <c r="D40" s="38"/>
      <c r="E40" s="18"/>
      <c r="F40" s="32"/>
      <c r="G40" s="38"/>
      <c r="H40" s="38"/>
      <c r="I40" s="18"/>
      <c r="J40" s="36"/>
      <c r="K40" s="40"/>
      <c r="L40" s="41"/>
      <c r="M40" s="29"/>
    </row>
    <row r="41" spans="1:13" ht="12.75">
      <c r="A41" s="32"/>
      <c r="B41" s="33"/>
      <c r="C41" s="33"/>
      <c r="D41" s="33"/>
      <c r="E41" s="34"/>
      <c r="F41" s="33"/>
      <c r="G41" s="33"/>
      <c r="H41" s="33"/>
      <c r="I41" s="34"/>
      <c r="J41" s="42"/>
      <c r="K41" s="42"/>
      <c r="L41" s="42"/>
      <c r="M41" s="29"/>
    </row>
    <row r="42" spans="1:13" ht="12.75">
      <c r="A42" s="23"/>
      <c r="B42" s="24"/>
      <c r="C42" s="24"/>
      <c r="D42" s="24"/>
      <c r="E42" s="25"/>
      <c r="F42" s="24"/>
      <c r="G42" s="24"/>
      <c r="H42" s="24"/>
      <c r="I42" s="25"/>
      <c r="J42" s="36"/>
      <c r="K42" s="36"/>
      <c r="L42" s="36"/>
      <c r="M42" s="29"/>
    </row>
    <row r="43" spans="1:13" ht="12.75">
      <c r="A43" s="32"/>
      <c r="B43" s="33"/>
      <c r="C43" s="33"/>
      <c r="D43" s="33"/>
      <c r="E43" s="34"/>
      <c r="F43" s="33"/>
      <c r="G43" s="33"/>
      <c r="H43" s="33"/>
      <c r="I43" s="34"/>
      <c r="J43" s="36"/>
      <c r="K43" s="36"/>
      <c r="L43" s="36"/>
      <c r="M43" s="43"/>
    </row>
    <row r="44" spans="1:13" ht="12.75">
      <c r="A44" s="29"/>
      <c r="B44" s="29"/>
      <c r="C44" s="29"/>
      <c r="D44" s="29"/>
      <c r="E44" s="29"/>
      <c r="F44" s="29"/>
      <c r="G44" s="29"/>
      <c r="H44" s="29"/>
      <c r="I44" s="29"/>
      <c r="J44" s="29"/>
      <c r="K44" s="29"/>
      <c r="L44" s="29"/>
      <c r="M44" s="29"/>
    </row>
    <row r="45" spans="1:13" ht="12.75">
      <c r="A45" s="29"/>
      <c r="B45" s="29"/>
      <c r="C45" s="29"/>
      <c r="D45" s="29"/>
      <c r="E45" s="29"/>
      <c r="F45" s="29"/>
      <c r="G45" s="29"/>
      <c r="H45" s="29"/>
      <c r="I45" s="29"/>
      <c r="J45" s="29"/>
      <c r="K45" s="29"/>
      <c r="L45" s="29"/>
      <c r="M45" s="29"/>
    </row>
    <row r="46" spans="1:13" ht="12.75">
      <c r="A46" s="29"/>
      <c r="B46" s="29"/>
      <c r="C46" s="29"/>
      <c r="D46" s="29"/>
      <c r="E46" s="29"/>
      <c r="F46" s="29"/>
      <c r="G46" s="29"/>
      <c r="H46" s="29"/>
      <c r="I46" s="29"/>
      <c r="J46" s="29"/>
      <c r="K46" s="29"/>
      <c r="L46" s="29"/>
      <c r="M46" s="29"/>
    </row>
    <row r="47" spans="1:13" ht="12.75">
      <c r="A47" s="29"/>
      <c r="B47" s="29"/>
      <c r="C47" s="29"/>
      <c r="D47" s="29"/>
      <c r="E47" s="29"/>
      <c r="F47" s="29"/>
      <c r="G47" s="29"/>
      <c r="H47" s="29"/>
      <c r="I47" s="29"/>
      <c r="J47" s="29"/>
      <c r="K47" s="29"/>
      <c r="L47" s="29"/>
      <c r="M47" s="29"/>
    </row>
    <row r="48" spans="1:13" ht="12.75">
      <c r="A48" s="29"/>
      <c r="B48" s="29"/>
      <c r="C48" s="29"/>
      <c r="D48" s="29"/>
      <c r="E48" s="29"/>
      <c r="F48" s="29"/>
      <c r="G48" s="29"/>
      <c r="H48" s="29"/>
      <c r="I48" s="29"/>
      <c r="J48" s="29"/>
      <c r="K48" s="29"/>
      <c r="L48" s="29"/>
      <c r="M48" s="29"/>
    </row>
    <row r="49" spans="1:13" ht="12.75">
      <c r="A49" s="29"/>
      <c r="B49" s="29"/>
      <c r="C49" s="29"/>
      <c r="D49" s="29"/>
      <c r="E49" s="29"/>
      <c r="F49" s="29"/>
      <c r="G49" s="29"/>
      <c r="H49" s="29"/>
      <c r="I49" s="29"/>
      <c r="J49" s="29"/>
      <c r="K49" s="29"/>
      <c r="L49" s="29"/>
      <c r="M49" s="29"/>
    </row>
    <row r="50" spans="1:13" ht="12.75">
      <c r="A50" s="29"/>
      <c r="B50" s="29"/>
      <c r="C50" s="29"/>
      <c r="D50" s="29"/>
      <c r="E50" s="29"/>
      <c r="F50" s="29"/>
      <c r="G50" s="29"/>
      <c r="H50" s="29"/>
      <c r="I50" s="29"/>
      <c r="J50" s="29"/>
      <c r="K50" s="29"/>
      <c r="L50" s="29"/>
      <c r="M50" s="29"/>
    </row>
    <row r="51" spans="1:13" ht="12.75">
      <c r="A51" s="29"/>
      <c r="B51" s="29"/>
      <c r="C51" s="29"/>
      <c r="D51" s="29"/>
      <c r="E51" s="29"/>
      <c r="F51" s="29"/>
      <c r="G51" s="29"/>
      <c r="H51" s="29"/>
      <c r="I51" s="29"/>
      <c r="J51" s="29"/>
      <c r="K51" s="29"/>
      <c r="L51" s="29"/>
      <c r="M51" s="29"/>
    </row>
    <row r="52" spans="1:13" ht="12.75">
      <c r="A52" s="29"/>
      <c r="B52" s="29"/>
      <c r="C52" s="29"/>
      <c r="D52" s="29"/>
      <c r="E52" s="29"/>
      <c r="F52" s="29"/>
      <c r="G52" s="29"/>
      <c r="H52" s="29"/>
      <c r="I52" s="29"/>
      <c r="J52" s="29"/>
      <c r="K52" s="29"/>
      <c r="L52" s="29"/>
      <c r="M52" s="29"/>
    </row>
    <row r="53" spans="1:13" ht="12.75">
      <c r="A53" s="29"/>
      <c r="B53" s="29"/>
      <c r="C53" s="29"/>
      <c r="D53" s="29"/>
      <c r="E53" s="29"/>
      <c r="F53" s="29"/>
      <c r="G53" s="29"/>
      <c r="H53" s="29"/>
      <c r="I53" s="29"/>
      <c r="J53" s="29"/>
      <c r="K53" s="29"/>
      <c r="L53" s="29"/>
      <c r="M53" s="29"/>
    </row>
    <row r="54" spans="1:13" ht="12.75">
      <c r="A54" s="29"/>
      <c r="B54" s="29"/>
      <c r="C54" s="29"/>
      <c r="D54" s="29"/>
      <c r="E54" s="29"/>
      <c r="F54" s="29"/>
      <c r="G54" s="29"/>
      <c r="H54" s="29"/>
      <c r="I54" s="29"/>
      <c r="J54" s="29"/>
      <c r="K54" s="29"/>
      <c r="L54" s="29"/>
      <c r="M54" s="29"/>
    </row>
  </sheetData>
  <sheetProtection/>
  <mergeCells count="22">
    <mergeCell ref="C39:E39"/>
    <mergeCell ref="G39:I39"/>
    <mergeCell ref="K39:L39"/>
    <mergeCell ref="F3:I3"/>
    <mergeCell ref="A37:I37"/>
    <mergeCell ref="B38:E38"/>
    <mergeCell ref="F38:I38"/>
    <mergeCell ref="K4:M4"/>
    <mergeCell ref="J38:L38"/>
    <mergeCell ref="A23:N23"/>
    <mergeCell ref="B4:B5"/>
    <mergeCell ref="F4:F5"/>
    <mergeCell ref="A2:M2"/>
    <mergeCell ref="A22:M22"/>
    <mergeCell ref="A21:M21"/>
    <mergeCell ref="A3:A5"/>
    <mergeCell ref="A1:M1"/>
    <mergeCell ref="C4:E4"/>
    <mergeCell ref="G4:I4"/>
    <mergeCell ref="J4:J5"/>
    <mergeCell ref="J3:M3"/>
    <mergeCell ref="B3:E3"/>
  </mergeCells>
  <printOptions horizontalCentered="1" verticalCentered="1"/>
  <pageMargins left="0.8661417322834646" right="0.7086614173228347" top="0.7480314960629921" bottom="0.7480314960629921" header="0.31496062992125984" footer="0.31496062992125984"/>
  <pageSetup fitToHeight="1" fitToWidth="1" horizontalDpi="600" verticalDpi="600" orientation="portrait" scale="71" r:id="rId2"/>
  <headerFooter>
    <oddFooter>&amp;C&amp;"Arial,Normal"4</oddFooter>
  </headerFooter>
  <ignoredErrors>
    <ignoredError sqref="E6" formula="1"/>
  </ignoredErrors>
  <drawing r:id="rId1"/>
</worksheet>
</file>

<file path=xl/worksheets/sheet4.xml><?xml version="1.0" encoding="utf-8"?>
<worksheet xmlns="http://schemas.openxmlformats.org/spreadsheetml/2006/main" xmlns:r="http://schemas.openxmlformats.org/officeDocument/2006/relationships">
  <dimension ref="A1:M47"/>
  <sheetViews>
    <sheetView zoomScalePageLayoutView="0" workbookViewId="0" topLeftCell="A1">
      <selection activeCell="A1" sqref="A1:M26"/>
    </sheetView>
  </sheetViews>
  <sheetFormatPr defaultColWidth="11.421875" defaultRowHeight="15"/>
  <cols>
    <col min="1" max="1" width="35.00390625" style="5" customWidth="1"/>
    <col min="2" max="2" width="10.421875" style="5" customWidth="1"/>
    <col min="3" max="3" width="8.7109375" style="5" customWidth="1"/>
    <col min="4" max="4" width="9.57421875" style="5" customWidth="1"/>
    <col min="5" max="5" width="11.28125" style="5" customWidth="1"/>
    <col min="6" max="6" width="8.8515625" style="5" customWidth="1"/>
    <col min="7" max="7" width="9.00390625" style="5" customWidth="1"/>
    <col min="8" max="8" width="9.57421875" style="5" customWidth="1"/>
    <col min="9" max="9" width="11.00390625" style="5" customWidth="1"/>
    <col min="10" max="10" width="6.28125" style="5" customWidth="1"/>
    <col min="11" max="11" width="7.28125" style="5" customWidth="1"/>
    <col min="12" max="12" width="8.57421875" style="5" customWidth="1"/>
    <col min="13" max="13" width="11.28125" style="5" bestFit="1" customWidth="1"/>
    <col min="14" max="16384" width="11.421875" style="5" customWidth="1"/>
  </cols>
  <sheetData>
    <row r="1" spans="1:13" ht="12.75">
      <c r="A1" s="351" t="s">
        <v>134</v>
      </c>
      <c r="B1" s="351"/>
      <c r="C1" s="351"/>
      <c r="D1" s="351"/>
      <c r="E1" s="351"/>
      <c r="F1" s="351"/>
      <c r="G1" s="351"/>
      <c r="H1" s="351"/>
      <c r="I1" s="351"/>
      <c r="J1" s="351"/>
      <c r="K1" s="351"/>
      <c r="L1" s="351"/>
      <c r="M1" s="351"/>
    </row>
    <row r="2" spans="1:13" s="14" customFormat="1" ht="12.75">
      <c r="A2" s="356" t="s">
        <v>132</v>
      </c>
      <c r="B2" s="356"/>
      <c r="C2" s="356"/>
      <c r="D2" s="356"/>
      <c r="E2" s="356"/>
      <c r="F2" s="356"/>
      <c r="G2" s="356"/>
      <c r="H2" s="356"/>
      <c r="I2" s="356"/>
      <c r="J2" s="356"/>
      <c r="K2" s="356"/>
      <c r="L2" s="356"/>
      <c r="M2" s="356"/>
    </row>
    <row r="3" spans="1:13" s="14" customFormat="1" ht="12.75">
      <c r="A3" s="17"/>
      <c r="B3" s="17"/>
      <c r="C3" s="17"/>
      <c r="D3" s="17"/>
      <c r="E3" s="17"/>
      <c r="F3" s="17"/>
      <c r="G3" s="17"/>
      <c r="H3" s="17"/>
      <c r="I3" s="17"/>
      <c r="J3" s="17"/>
      <c r="K3" s="17"/>
      <c r="L3" s="17"/>
      <c r="M3" s="17"/>
    </row>
    <row r="4" spans="1:13" ht="15" customHeight="1">
      <c r="A4" s="341" t="s">
        <v>1</v>
      </c>
      <c r="B4" s="348" t="s">
        <v>0</v>
      </c>
      <c r="C4" s="348"/>
      <c r="D4" s="348"/>
      <c r="E4" s="348"/>
      <c r="F4" s="348" t="s">
        <v>163</v>
      </c>
      <c r="G4" s="348"/>
      <c r="H4" s="348"/>
      <c r="I4" s="348"/>
      <c r="J4" s="347" t="s">
        <v>164</v>
      </c>
      <c r="K4" s="347"/>
      <c r="L4" s="347"/>
      <c r="M4" s="352"/>
    </row>
    <row r="5" spans="1:13" ht="12.75">
      <c r="A5" s="342"/>
      <c r="B5" s="345">
        <v>2011</v>
      </c>
      <c r="C5" s="344" t="s">
        <v>409</v>
      </c>
      <c r="D5" s="344"/>
      <c r="E5" s="344"/>
      <c r="F5" s="345">
        <v>2011</v>
      </c>
      <c r="G5" s="344" t="s">
        <v>409</v>
      </c>
      <c r="H5" s="344"/>
      <c r="I5" s="344"/>
      <c r="J5" s="345">
        <v>2011</v>
      </c>
      <c r="K5" s="353" t="s">
        <v>409</v>
      </c>
      <c r="L5" s="353"/>
      <c r="M5" s="354"/>
    </row>
    <row r="6" spans="1:13" ht="12.75">
      <c r="A6" s="358"/>
      <c r="B6" s="355"/>
      <c r="C6" s="19">
        <v>2011</v>
      </c>
      <c r="D6" s="19">
        <v>2012</v>
      </c>
      <c r="E6" s="20" t="s">
        <v>296</v>
      </c>
      <c r="F6" s="355"/>
      <c r="G6" s="19">
        <f>+C6</f>
        <v>2011</v>
      </c>
      <c r="H6" s="19">
        <f>+D6</f>
        <v>2012</v>
      </c>
      <c r="I6" s="20" t="str">
        <f>+E6</f>
        <v>Var. % 12/11</v>
      </c>
      <c r="J6" s="355"/>
      <c r="K6" s="20">
        <v>2011</v>
      </c>
      <c r="L6" s="20">
        <v>2012</v>
      </c>
      <c r="M6" s="90" t="str">
        <f>+I6</f>
        <v>Var. % 12/11</v>
      </c>
    </row>
    <row r="7" spans="1:13" ht="12.75">
      <c r="A7" s="21" t="s">
        <v>15</v>
      </c>
      <c r="B7" s="188">
        <v>41533.738000000005</v>
      </c>
      <c r="C7" s="188">
        <v>831.425</v>
      </c>
      <c r="D7" s="188">
        <v>1331.086</v>
      </c>
      <c r="E7" s="189">
        <v>60.09694199717356</v>
      </c>
      <c r="F7" s="188">
        <v>274447.67</v>
      </c>
      <c r="G7" s="188">
        <v>6933.228</v>
      </c>
      <c r="H7" s="188">
        <v>10914.202000000001</v>
      </c>
      <c r="I7" s="189">
        <f>+H7/G7*100-100</f>
        <v>57.41876655433805</v>
      </c>
      <c r="J7" s="22">
        <f>SUM(F7/B7)</f>
        <v>6.607824944626943</v>
      </c>
      <c r="K7" s="22">
        <f>SUM(G7/C7)</f>
        <v>8.338969840935743</v>
      </c>
      <c r="L7" s="217">
        <f>SUM(H7/D7)</f>
        <v>8.199471709566476</v>
      </c>
      <c r="M7" s="131">
        <f>SUM(L7-K7)/K7*100</f>
        <v>-1.6728460952631723</v>
      </c>
    </row>
    <row r="8" spans="1:13" ht="12.75">
      <c r="A8" s="23" t="s">
        <v>115</v>
      </c>
      <c r="B8" s="190">
        <v>503.124</v>
      </c>
      <c r="C8" s="190">
        <v>0</v>
      </c>
      <c r="D8" s="190">
        <v>0.05</v>
      </c>
      <c r="E8" s="191"/>
      <c r="F8" s="190">
        <v>2054.736</v>
      </c>
      <c r="G8" s="190">
        <v>0</v>
      </c>
      <c r="H8" s="190">
        <v>0.355</v>
      </c>
      <c r="I8" s="191"/>
      <c r="J8" s="26">
        <f aca="true" t="shared" si="0" ref="J8:J18">SUM(F8/B8)</f>
        <v>4.083955446371073</v>
      </c>
      <c r="K8" s="26">
        <v>0</v>
      </c>
      <c r="L8" s="26">
        <v>0</v>
      </c>
      <c r="M8" s="88">
        <v>0</v>
      </c>
    </row>
    <row r="9" spans="1:13" ht="12.75">
      <c r="A9" s="23" t="s">
        <v>87</v>
      </c>
      <c r="B9" s="190">
        <v>8799.889</v>
      </c>
      <c r="C9" s="190">
        <v>281.33</v>
      </c>
      <c r="D9" s="190">
        <v>796.446</v>
      </c>
      <c r="E9" s="191">
        <v>183.10027369992537</v>
      </c>
      <c r="F9" s="190">
        <v>54367.284</v>
      </c>
      <c r="G9" s="190">
        <v>1859.324</v>
      </c>
      <c r="H9" s="190">
        <v>4634.301</v>
      </c>
      <c r="I9" s="191">
        <f aca="true" t="shared" si="1" ref="I9:I17">+H9/G9*100-100</f>
        <v>149.24655412397195</v>
      </c>
      <c r="J9" s="26">
        <f t="shared" si="0"/>
        <v>6.1781783838409785</v>
      </c>
      <c r="K9" s="26">
        <f>SUM(G9/C9)</f>
        <v>6.609049870259127</v>
      </c>
      <c r="L9" s="26">
        <f>SUM(H9/D9)</f>
        <v>5.818725939988399</v>
      </c>
      <c r="M9" s="88">
        <f>SUM(L9-K9)/K9*100</f>
        <v>-11.958207999416125</v>
      </c>
    </row>
    <row r="10" spans="1:13" ht="12.75">
      <c r="A10" s="23" t="s">
        <v>17</v>
      </c>
      <c r="B10" s="190">
        <v>4999.89</v>
      </c>
      <c r="C10" s="190">
        <v>0</v>
      </c>
      <c r="D10" s="190">
        <v>11.633</v>
      </c>
      <c r="E10" s="191"/>
      <c r="F10" s="190">
        <v>15775.56</v>
      </c>
      <c r="G10" s="190">
        <v>0</v>
      </c>
      <c r="H10" s="190">
        <v>42.545</v>
      </c>
      <c r="I10" s="191"/>
      <c r="J10" s="26">
        <f t="shared" si="0"/>
        <v>3.1551814139911074</v>
      </c>
      <c r="K10" s="26">
        <v>0</v>
      </c>
      <c r="L10" s="26">
        <v>0</v>
      </c>
      <c r="M10" s="88">
        <v>0</v>
      </c>
    </row>
    <row r="11" spans="1:13" ht="12.75">
      <c r="A11" s="23" t="s">
        <v>116</v>
      </c>
      <c r="B11" s="190">
        <v>109.31</v>
      </c>
      <c r="C11" s="190">
        <v>0</v>
      </c>
      <c r="D11" s="190">
        <v>2.745</v>
      </c>
      <c r="E11" s="191"/>
      <c r="F11" s="190">
        <v>834.739</v>
      </c>
      <c r="G11" s="190">
        <v>0</v>
      </c>
      <c r="H11" s="190">
        <v>23.058</v>
      </c>
      <c r="I11" s="191"/>
      <c r="J11" s="26">
        <f t="shared" si="0"/>
        <v>7.636437654377459</v>
      </c>
      <c r="K11" s="26">
        <v>0</v>
      </c>
      <c r="L11" s="26">
        <f>SUM(H11/D11)</f>
        <v>8.4</v>
      </c>
      <c r="M11" s="88">
        <v>0</v>
      </c>
    </row>
    <row r="12" spans="1:13" ht="12.75">
      <c r="A12" s="23" t="s">
        <v>117</v>
      </c>
      <c r="B12" s="190">
        <v>422.1</v>
      </c>
      <c r="C12" s="190">
        <v>0.1</v>
      </c>
      <c r="D12" s="190">
        <v>0</v>
      </c>
      <c r="E12" s="191">
        <v>-100</v>
      </c>
      <c r="F12" s="190">
        <v>543.72</v>
      </c>
      <c r="G12" s="190">
        <v>1.4</v>
      </c>
      <c r="H12" s="190">
        <v>0</v>
      </c>
      <c r="I12" s="191">
        <f t="shared" si="1"/>
        <v>-100</v>
      </c>
      <c r="J12" s="26">
        <f t="shared" si="0"/>
        <v>1.288130774697939</v>
      </c>
      <c r="K12" s="26">
        <v>0</v>
      </c>
      <c r="L12" s="26">
        <v>0</v>
      </c>
      <c r="M12" s="88">
        <v>0</v>
      </c>
    </row>
    <row r="13" spans="1:13" ht="12.75">
      <c r="A13" s="23" t="s">
        <v>88</v>
      </c>
      <c r="B13" s="190">
        <v>4.709</v>
      </c>
      <c r="C13" s="190">
        <v>0.01</v>
      </c>
      <c r="D13" s="190">
        <v>0</v>
      </c>
      <c r="E13" s="191"/>
      <c r="F13" s="190">
        <v>12.182</v>
      </c>
      <c r="G13" s="190">
        <v>0.069</v>
      </c>
      <c r="H13" s="190">
        <v>0</v>
      </c>
      <c r="I13" s="191"/>
      <c r="J13" s="26">
        <f t="shared" si="0"/>
        <v>2.5869611382459126</v>
      </c>
      <c r="K13" s="26">
        <v>0</v>
      </c>
      <c r="L13" s="26">
        <v>0</v>
      </c>
      <c r="M13" s="88">
        <v>0</v>
      </c>
    </row>
    <row r="14" spans="1:13" ht="12.75">
      <c r="A14" s="23" t="s">
        <v>118</v>
      </c>
      <c r="B14" s="190">
        <v>5.12</v>
      </c>
      <c r="C14" s="190">
        <v>0</v>
      </c>
      <c r="D14" s="190">
        <v>0</v>
      </c>
      <c r="E14" s="191"/>
      <c r="F14" s="190">
        <v>75.896</v>
      </c>
      <c r="G14" s="190">
        <v>0</v>
      </c>
      <c r="H14" s="190">
        <v>0</v>
      </c>
      <c r="I14" s="191"/>
      <c r="J14" s="26">
        <f t="shared" si="0"/>
        <v>14.8234375</v>
      </c>
      <c r="K14" s="26">
        <v>0</v>
      </c>
      <c r="L14" s="26">
        <v>0</v>
      </c>
      <c r="M14" s="88">
        <v>0</v>
      </c>
    </row>
    <row r="15" spans="1:13" ht="12.75">
      <c r="A15" s="23" t="s">
        <v>18</v>
      </c>
      <c r="B15" s="190">
        <v>17754.306</v>
      </c>
      <c r="C15" s="190">
        <v>167.745</v>
      </c>
      <c r="D15" s="190">
        <v>0</v>
      </c>
      <c r="E15" s="191">
        <v>-100</v>
      </c>
      <c r="F15" s="190">
        <v>80713.976</v>
      </c>
      <c r="G15" s="190">
        <v>880.68</v>
      </c>
      <c r="H15" s="190">
        <v>0</v>
      </c>
      <c r="I15" s="191">
        <f t="shared" si="1"/>
        <v>-100</v>
      </c>
      <c r="J15" s="26">
        <f t="shared" si="0"/>
        <v>4.54616339270034</v>
      </c>
      <c r="K15" s="26">
        <f>SUM(G15/C15)</f>
        <v>5.2501117768040775</v>
      </c>
      <c r="L15" s="26">
        <v>0</v>
      </c>
      <c r="M15" s="88">
        <v>0</v>
      </c>
    </row>
    <row r="16" spans="1:13" ht="12.75">
      <c r="A16" s="23" t="s">
        <v>19</v>
      </c>
      <c r="B16" s="190">
        <v>8931.14</v>
      </c>
      <c r="C16" s="190">
        <v>381.99</v>
      </c>
      <c r="D16" s="190">
        <v>520.212</v>
      </c>
      <c r="E16" s="191">
        <v>36.18471687740515</v>
      </c>
      <c r="F16" s="190">
        <v>120013.707</v>
      </c>
      <c r="G16" s="190">
        <v>4188.375</v>
      </c>
      <c r="H16" s="190">
        <v>6213.943</v>
      </c>
      <c r="I16" s="191">
        <f t="shared" si="1"/>
        <v>48.36166771122453</v>
      </c>
      <c r="J16" s="26">
        <f t="shared" si="0"/>
        <v>13.437669435256865</v>
      </c>
      <c r="K16" s="26">
        <f>SUM(G16/C16)</f>
        <v>10.964619492656876</v>
      </c>
      <c r="L16" s="26">
        <f>SUM(H16/D16)</f>
        <v>11.945020491645714</v>
      </c>
      <c r="M16" s="88">
        <f>SUM(L16-K16)/K16*100</f>
        <v>8.941495869012353</v>
      </c>
    </row>
    <row r="17" spans="1:13" ht="12.75">
      <c r="A17" s="23" t="s">
        <v>119</v>
      </c>
      <c r="B17" s="190">
        <v>3.65</v>
      </c>
      <c r="C17" s="190">
        <v>0.25</v>
      </c>
      <c r="D17" s="190">
        <v>0</v>
      </c>
      <c r="E17" s="191">
        <v>-100</v>
      </c>
      <c r="F17" s="190">
        <v>49.02</v>
      </c>
      <c r="G17" s="190">
        <v>3.38</v>
      </c>
      <c r="H17" s="190">
        <v>0</v>
      </c>
      <c r="I17" s="191">
        <f t="shared" si="1"/>
        <v>-100</v>
      </c>
      <c r="J17" s="26">
        <f t="shared" si="0"/>
        <v>13.43013698630137</v>
      </c>
      <c r="K17" s="26">
        <f>SUM(G17/C17)</f>
        <v>13.52</v>
      </c>
      <c r="L17" s="26">
        <v>0</v>
      </c>
      <c r="M17" s="88">
        <v>0</v>
      </c>
    </row>
    <row r="18" spans="1:13" ht="12.75">
      <c r="A18" s="27" t="s">
        <v>120</v>
      </c>
      <c r="B18" s="190">
        <v>0.5</v>
      </c>
      <c r="C18" s="190">
        <v>0</v>
      </c>
      <c r="D18" s="190">
        <v>0</v>
      </c>
      <c r="E18" s="191"/>
      <c r="F18" s="190">
        <v>6.85</v>
      </c>
      <c r="G18" s="190">
        <v>0</v>
      </c>
      <c r="H18" s="190">
        <v>0</v>
      </c>
      <c r="I18" s="191"/>
      <c r="J18" s="28">
        <f t="shared" si="0"/>
        <v>13.7</v>
      </c>
      <c r="K18" s="26">
        <v>0</v>
      </c>
      <c r="L18" s="28">
        <v>0</v>
      </c>
      <c r="M18" s="89">
        <v>0</v>
      </c>
    </row>
    <row r="19" spans="1:13" ht="12.75">
      <c r="A19" s="340" t="s">
        <v>131</v>
      </c>
      <c r="B19" s="340"/>
      <c r="C19" s="340"/>
      <c r="D19" s="340"/>
      <c r="E19" s="340"/>
      <c r="F19" s="340"/>
      <c r="G19" s="340"/>
      <c r="H19" s="340"/>
      <c r="I19" s="340"/>
      <c r="J19" s="340"/>
      <c r="K19" s="340"/>
      <c r="L19" s="339"/>
      <c r="M19" s="339"/>
    </row>
    <row r="20" spans="1:13" s="14" customFormat="1" ht="12.75">
      <c r="A20" s="357" t="s">
        <v>133</v>
      </c>
      <c r="B20" s="357"/>
      <c r="C20" s="357"/>
      <c r="D20" s="357"/>
      <c r="E20" s="357"/>
      <c r="F20" s="357"/>
      <c r="G20" s="357"/>
      <c r="H20" s="357"/>
      <c r="I20" s="357"/>
      <c r="J20" s="357"/>
      <c r="K20" s="357"/>
      <c r="L20" s="357"/>
      <c r="M20" s="357"/>
    </row>
    <row r="21" spans="1:13" ht="15" customHeight="1">
      <c r="A21"/>
      <c r="B21"/>
      <c r="C21"/>
      <c r="D21"/>
      <c r="E21"/>
      <c r="F21"/>
      <c r="G21"/>
      <c r="H21"/>
      <c r="I21"/>
      <c r="J21"/>
      <c r="K21"/>
      <c r="L21"/>
      <c r="M21"/>
    </row>
    <row r="22" spans="1:13" ht="15">
      <c r="A22"/>
      <c r="B22"/>
      <c r="C22"/>
      <c r="D22"/>
      <c r="E22"/>
      <c r="F22"/>
      <c r="G22"/>
      <c r="H22"/>
      <c r="I22"/>
      <c r="J22"/>
      <c r="K22"/>
      <c r="L22"/>
      <c r="M22"/>
    </row>
    <row r="23" spans="1:13" ht="15">
      <c r="A23"/>
      <c r="B23"/>
      <c r="C23"/>
      <c r="D23"/>
      <c r="E23"/>
      <c r="F23"/>
      <c r="G23"/>
      <c r="H23"/>
      <c r="I23"/>
      <c r="J23"/>
      <c r="K23"/>
      <c r="L23"/>
      <c r="M23"/>
    </row>
    <row r="24" spans="1:13" ht="15">
      <c r="A24" s="228"/>
      <c r="B24"/>
      <c r="C24"/>
      <c r="D24"/>
      <c r="E24"/>
      <c r="F24"/>
      <c r="G24"/>
      <c r="H24"/>
      <c r="I24"/>
      <c r="J24"/>
      <c r="K24"/>
      <c r="L24"/>
      <c r="M24"/>
    </row>
    <row r="25" spans="1:13" ht="15">
      <c r="A25"/>
      <c r="B25"/>
      <c r="C25"/>
      <c r="D25"/>
      <c r="E25"/>
      <c r="F25"/>
      <c r="G25"/>
      <c r="H25"/>
      <c r="I25"/>
      <c r="J25"/>
      <c r="K25"/>
      <c r="L25"/>
      <c r="M25"/>
    </row>
    <row r="26" spans="1:13" ht="15">
      <c r="A26"/>
      <c r="B26"/>
      <c r="C26"/>
      <c r="D26"/>
      <c r="E26"/>
      <c r="F26"/>
      <c r="G26"/>
      <c r="H26"/>
      <c r="I26"/>
      <c r="J26"/>
      <c r="K26"/>
      <c r="L26"/>
      <c r="M26"/>
    </row>
    <row r="27" spans="1:13" ht="12.75">
      <c r="A27" s="29"/>
      <c r="B27" s="29"/>
      <c r="C27" s="29"/>
      <c r="D27" s="29"/>
      <c r="E27" s="29"/>
      <c r="F27" s="29"/>
      <c r="G27" s="29"/>
      <c r="H27" s="29"/>
      <c r="I27" s="29"/>
      <c r="J27" s="29"/>
      <c r="K27" s="29"/>
      <c r="L27" s="29"/>
      <c r="M27" s="29"/>
    </row>
    <row r="28" spans="1:13" ht="12.75">
      <c r="A28" s="29"/>
      <c r="B28" s="29"/>
      <c r="C28" s="29"/>
      <c r="D28" s="29"/>
      <c r="E28" s="29"/>
      <c r="F28" s="29"/>
      <c r="G28" s="29"/>
      <c r="H28" s="29"/>
      <c r="I28" s="29"/>
      <c r="J28" s="29"/>
      <c r="K28" s="29"/>
      <c r="L28" s="29"/>
      <c r="M28" s="29"/>
    </row>
    <row r="29" spans="1:13" ht="12.75">
      <c r="A29" s="29"/>
      <c r="B29" s="29"/>
      <c r="C29" s="29"/>
      <c r="D29" s="29"/>
      <c r="E29" s="29"/>
      <c r="F29" s="29"/>
      <c r="G29" s="29"/>
      <c r="H29" s="29"/>
      <c r="I29" s="29"/>
      <c r="J29" s="29"/>
      <c r="K29" s="29"/>
      <c r="L29" s="29"/>
      <c r="M29" s="29"/>
    </row>
    <row r="30" spans="1:13" ht="12.75">
      <c r="A30" s="29"/>
      <c r="B30" s="29"/>
      <c r="C30" s="29"/>
      <c r="D30" s="29"/>
      <c r="E30" s="29"/>
      <c r="F30" s="29"/>
      <c r="G30" s="29"/>
      <c r="H30" s="29"/>
      <c r="I30" s="29"/>
      <c r="J30" s="29"/>
      <c r="K30" s="29"/>
      <c r="L30" s="29"/>
      <c r="M30" s="29"/>
    </row>
    <row r="31" spans="1:13" ht="12.75">
      <c r="A31" s="29"/>
      <c r="B31" s="29"/>
      <c r="C31" s="29"/>
      <c r="D31" s="29"/>
      <c r="E31" s="29"/>
      <c r="F31" s="29"/>
      <c r="G31" s="29"/>
      <c r="H31" s="29"/>
      <c r="I31" s="29"/>
      <c r="J31" s="29"/>
      <c r="K31" s="29"/>
      <c r="L31" s="29"/>
      <c r="M31" s="29"/>
    </row>
    <row r="32" spans="1:13" ht="12.75">
      <c r="A32" s="29"/>
      <c r="B32" s="29"/>
      <c r="C32" s="29"/>
      <c r="D32" s="29"/>
      <c r="E32" s="29"/>
      <c r="F32" s="29"/>
      <c r="G32" s="29"/>
      <c r="H32" s="29"/>
      <c r="I32" s="29"/>
      <c r="J32" s="29"/>
      <c r="K32" s="29"/>
      <c r="L32" s="29"/>
      <c r="M32" s="29"/>
    </row>
    <row r="33" spans="1:13" ht="12.75">
      <c r="A33" s="29"/>
      <c r="B33" s="29"/>
      <c r="C33" s="29"/>
      <c r="D33" s="29"/>
      <c r="E33" s="29"/>
      <c r="F33" s="29"/>
      <c r="G33" s="29"/>
      <c r="H33" s="29"/>
      <c r="I33" s="29"/>
      <c r="J33" s="29"/>
      <c r="K33" s="29"/>
      <c r="L33" s="29"/>
      <c r="M33" s="29"/>
    </row>
    <row r="34" spans="1:13" ht="12.75">
      <c r="A34" s="29"/>
      <c r="B34" s="29"/>
      <c r="C34" s="29"/>
      <c r="D34" s="29"/>
      <c r="E34" s="29"/>
      <c r="F34" s="29"/>
      <c r="G34" s="29"/>
      <c r="H34" s="29"/>
      <c r="I34" s="29"/>
      <c r="J34" s="29"/>
      <c r="K34" s="29"/>
      <c r="L34" s="29"/>
      <c r="M34" s="29"/>
    </row>
    <row r="35" spans="1:13" ht="12.75">
      <c r="A35" s="29"/>
      <c r="B35" s="29"/>
      <c r="C35" s="29"/>
      <c r="D35" s="29"/>
      <c r="E35" s="29"/>
      <c r="F35" s="29"/>
      <c r="G35" s="29"/>
      <c r="H35" s="29"/>
      <c r="I35" s="29"/>
      <c r="J35" s="29"/>
      <c r="K35" s="29"/>
      <c r="L35" s="29"/>
      <c r="M35" s="29"/>
    </row>
    <row r="36" spans="1:13" ht="12.75">
      <c r="A36" s="29"/>
      <c r="B36" s="29"/>
      <c r="C36" s="29"/>
      <c r="D36" s="29"/>
      <c r="E36" s="29"/>
      <c r="F36" s="29"/>
      <c r="G36" s="29"/>
      <c r="H36" s="29"/>
      <c r="I36" s="29"/>
      <c r="J36" s="29"/>
      <c r="K36" s="29"/>
      <c r="L36" s="29"/>
      <c r="M36" s="29"/>
    </row>
    <row r="37" spans="1:13" ht="12.75">
      <c r="A37" s="29"/>
      <c r="B37" s="29"/>
      <c r="C37" s="29"/>
      <c r="D37" s="29"/>
      <c r="E37" s="29"/>
      <c r="F37" s="29"/>
      <c r="G37" s="29"/>
      <c r="H37" s="29"/>
      <c r="I37" s="29"/>
      <c r="J37" s="29"/>
      <c r="K37" s="29"/>
      <c r="L37" s="29"/>
      <c r="M37" s="29"/>
    </row>
    <row r="38" spans="1:13" ht="12.75">
      <c r="A38" s="29"/>
      <c r="B38" s="29"/>
      <c r="C38" s="29"/>
      <c r="D38" s="29"/>
      <c r="E38" s="29"/>
      <c r="F38" s="29"/>
      <c r="G38" s="29"/>
      <c r="H38" s="29"/>
      <c r="I38" s="29"/>
      <c r="J38" s="29"/>
      <c r="K38" s="29"/>
      <c r="L38" s="29"/>
      <c r="M38" s="29"/>
    </row>
    <row r="39" spans="1:13" ht="12.75">
      <c r="A39" s="29"/>
      <c r="B39" s="29"/>
      <c r="C39" s="29"/>
      <c r="D39" s="29"/>
      <c r="E39" s="29"/>
      <c r="F39" s="29"/>
      <c r="G39" s="29"/>
      <c r="H39" s="29"/>
      <c r="I39" s="29"/>
      <c r="J39" s="29"/>
      <c r="K39" s="29"/>
      <c r="L39" s="29"/>
      <c r="M39" s="29"/>
    </row>
    <row r="40" spans="1:13" ht="12.75">
      <c r="A40" s="29"/>
      <c r="B40" s="29"/>
      <c r="C40" s="29"/>
      <c r="D40" s="29"/>
      <c r="E40" s="29"/>
      <c r="F40" s="29"/>
      <c r="G40" s="29"/>
      <c r="H40" s="29"/>
      <c r="I40" s="29"/>
      <c r="J40" s="29"/>
      <c r="K40" s="29"/>
      <c r="L40" s="29"/>
      <c r="M40" s="29"/>
    </row>
    <row r="41" spans="1:13" ht="12.75">
      <c r="A41" s="29"/>
      <c r="B41" s="29"/>
      <c r="C41" s="29"/>
      <c r="D41" s="29"/>
      <c r="E41" s="29"/>
      <c r="F41" s="29"/>
      <c r="G41" s="29"/>
      <c r="H41" s="29"/>
      <c r="I41" s="29"/>
      <c r="J41" s="29"/>
      <c r="K41" s="29"/>
      <c r="L41" s="29"/>
      <c r="M41" s="29"/>
    </row>
    <row r="42" spans="1:13" ht="12.75">
      <c r="A42" s="29"/>
      <c r="B42" s="29"/>
      <c r="C42" s="29"/>
      <c r="D42" s="29"/>
      <c r="E42" s="29"/>
      <c r="F42" s="29"/>
      <c r="G42" s="29"/>
      <c r="H42" s="29"/>
      <c r="I42" s="29"/>
      <c r="J42" s="29"/>
      <c r="K42" s="29"/>
      <c r="L42" s="29"/>
      <c r="M42" s="29"/>
    </row>
    <row r="43" spans="1:13" ht="12.75">
      <c r="A43" s="29"/>
      <c r="B43" s="29"/>
      <c r="C43" s="29"/>
      <c r="D43" s="29"/>
      <c r="E43" s="29"/>
      <c r="F43" s="29"/>
      <c r="G43" s="29"/>
      <c r="H43" s="29"/>
      <c r="I43" s="29"/>
      <c r="J43" s="29"/>
      <c r="K43" s="29"/>
      <c r="L43" s="29"/>
      <c r="M43" s="29"/>
    </row>
    <row r="44" spans="1:13" ht="12.75">
      <c r="A44" s="29"/>
      <c r="B44" s="29"/>
      <c r="C44" s="29"/>
      <c r="D44" s="29"/>
      <c r="E44" s="29"/>
      <c r="F44" s="29"/>
      <c r="G44" s="29"/>
      <c r="H44" s="29"/>
      <c r="I44" s="29"/>
      <c r="J44" s="29"/>
      <c r="K44" s="29"/>
      <c r="L44" s="29"/>
      <c r="M44" s="29"/>
    </row>
    <row r="45" spans="1:13" ht="12.75">
      <c r="A45" s="29"/>
      <c r="B45" s="29"/>
      <c r="C45" s="29"/>
      <c r="D45" s="29"/>
      <c r="E45" s="29"/>
      <c r="F45" s="29"/>
      <c r="G45" s="29"/>
      <c r="H45" s="29"/>
      <c r="I45" s="29"/>
      <c r="J45" s="29"/>
      <c r="K45" s="29"/>
      <c r="L45" s="29"/>
      <c r="M45" s="29"/>
    </row>
    <row r="46" spans="1:13" ht="12.75">
      <c r="A46" s="29"/>
      <c r="B46" s="29"/>
      <c r="C46" s="29"/>
      <c r="D46" s="29"/>
      <c r="E46" s="29"/>
      <c r="F46" s="29"/>
      <c r="G46" s="29"/>
      <c r="H46" s="29"/>
      <c r="I46" s="29"/>
      <c r="J46" s="29"/>
      <c r="K46" s="29"/>
      <c r="L46" s="29"/>
      <c r="M46" s="29"/>
    </row>
    <row r="47" spans="1:13" ht="12.75">
      <c r="A47" s="29"/>
      <c r="B47" s="29"/>
      <c r="C47" s="29"/>
      <c r="D47" s="29"/>
      <c r="E47" s="29"/>
      <c r="F47" s="29"/>
      <c r="G47" s="29"/>
      <c r="H47" s="29"/>
      <c r="I47" s="29"/>
      <c r="J47" s="29"/>
      <c r="K47" s="29"/>
      <c r="L47" s="29"/>
      <c r="M47" s="29"/>
    </row>
  </sheetData>
  <sheetProtection/>
  <mergeCells count="14">
    <mergeCell ref="A19:M19"/>
    <mergeCell ref="A20:M20"/>
    <mergeCell ref="A4:A6"/>
    <mergeCell ref="J5:J6"/>
    <mergeCell ref="B4:E4"/>
    <mergeCell ref="F4:I4"/>
    <mergeCell ref="C5:E5"/>
    <mergeCell ref="G5:I5"/>
    <mergeCell ref="A1:M1"/>
    <mergeCell ref="J4:M4"/>
    <mergeCell ref="K5:M5"/>
    <mergeCell ref="B5:B6"/>
    <mergeCell ref="F5:F6"/>
    <mergeCell ref="A2:M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0"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N42"/>
    </sheetView>
  </sheetViews>
  <sheetFormatPr defaultColWidth="11.421875" defaultRowHeight="15"/>
  <cols>
    <col min="1" max="1" width="14.28125" style="5" customWidth="1"/>
    <col min="2" max="2" width="12.7109375" style="5" bestFit="1" customWidth="1"/>
    <col min="3" max="4" width="11.140625" style="5" bestFit="1" customWidth="1"/>
    <col min="5" max="5" width="11.8515625" style="5" customWidth="1"/>
    <col min="6" max="6" width="11.421875" style="5" customWidth="1"/>
    <col min="7" max="7" width="11.00390625" style="5" bestFit="1" customWidth="1"/>
    <col min="8" max="8" width="13.57421875" style="5" customWidth="1"/>
    <col min="9" max="10" width="11.140625" style="5" bestFit="1" customWidth="1"/>
    <col min="11" max="11" width="11.8515625" style="5" bestFit="1" customWidth="1"/>
    <col min="12" max="13" width="11.57421875" style="5" bestFit="1" customWidth="1"/>
    <col min="14" max="16384" width="11.421875" style="5" customWidth="1"/>
  </cols>
  <sheetData>
    <row r="1" spans="1:14" ht="12.75">
      <c r="A1" s="351" t="s">
        <v>135</v>
      </c>
      <c r="B1" s="351"/>
      <c r="C1" s="351"/>
      <c r="D1" s="351"/>
      <c r="E1" s="351"/>
      <c r="F1" s="351"/>
      <c r="G1" s="351"/>
      <c r="H1" s="351"/>
      <c r="I1" s="351"/>
      <c r="J1" s="351"/>
      <c r="K1" s="351"/>
      <c r="L1" s="351"/>
      <c r="M1" s="351"/>
      <c r="N1" s="29"/>
    </row>
    <row r="2" spans="1:14" s="14" customFormat="1" ht="12.75">
      <c r="A2" s="351" t="s">
        <v>203</v>
      </c>
      <c r="B2" s="351"/>
      <c r="C2" s="351"/>
      <c r="D2" s="351"/>
      <c r="E2" s="351"/>
      <c r="F2" s="351"/>
      <c r="G2" s="351"/>
      <c r="H2" s="351"/>
      <c r="I2" s="351"/>
      <c r="J2" s="351"/>
      <c r="K2" s="351"/>
      <c r="L2" s="351"/>
      <c r="M2" s="351"/>
      <c r="N2" s="29"/>
    </row>
    <row r="3" spans="1:14" s="14" customFormat="1" ht="12.75">
      <c r="A3" s="55"/>
      <c r="B3" s="55"/>
      <c r="C3" s="55"/>
      <c r="D3" s="55"/>
      <c r="E3" s="55"/>
      <c r="F3" s="55"/>
      <c r="G3" s="55"/>
      <c r="H3" s="55"/>
      <c r="I3" s="55"/>
      <c r="J3" s="55"/>
      <c r="K3" s="55"/>
      <c r="L3" s="55"/>
      <c r="M3" s="55"/>
      <c r="N3" s="29"/>
    </row>
    <row r="4" spans="1:14" ht="12.75">
      <c r="A4" s="360" t="s">
        <v>121</v>
      </c>
      <c r="B4" s="359" t="s">
        <v>181</v>
      </c>
      <c r="C4" s="359"/>
      <c r="D4" s="359"/>
      <c r="E4" s="359"/>
      <c r="F4" s="359"/>
      <c r="G4" s="359"/>
      <c r="H4" s="359" t="s">
        <v>233</v>
      </c>
      <c r="I4" s="359"/>
      <c r="J4" s="359"/>
      <c r="K4" s="359"/>
      <c r="L4" s="359"/>
      <c r="M4" s="359"/>
      <c r="N4" s="29"/>
    </row>
    <row r="5" spans="1:14" ht="12.75">
      <c r="A5" s="361"/>
      <c r="B5" s="361">
        <v>2011</v>
      </c>
      <c r="C5" s="363" t="s">
        <v>347</v>
      </c>
      <c r="D5" s="363"/>
      <c r="E5" s="363"/>
      <c r="F5" s="363"/>
      <c r="G5" s="363"/>
      <c r="H5" s="361">
        <v>2011</v>
      </c>
      <c r="I5" s="359" t="s">
        <v>347</v>
      </c>
      <c r="J5" s="359"/>
      <c r="K5" s="359"/>
      <c r="L5" s="359"/>
      <c r="M5" s="359"/>
      <c r="N5" s="29"/>
    </row>
    <row r="6" spans="1:14" ht="12.75">
      <c r="A6" s="362"/>
      <c r="B6" s="362"/>
      <c r="C6" s="59">
        <v>2011</v>
      </c>
      <c r="D6" s="59">
        <v>2012</v>
      </c>
      <c r="E6" s="59" t="s">
        <v>296</v>
      </c>
      <c r="F6" s="59" t="s">
        <v>299</v>
      </c>
      <c r="G6" s="59" t="s">
        <v>25</v>
      </c>
      <c r="H6" s="362"/>
      <c r="I6" s="59">
        <v>2011</v>
      </c>
      <c r="J6" s="59">
        <v>2012</v>
      </c>
      <c r="K6" s="59" t="s">
        <v>296</v>
      </c>
      <c r="L6" s="144" t="s">
        <v>300</v>
      </c>
      <c r="M6" s="145" t="s">
        <v>25</v>
      </c>
      <c r="N6" s="29"/>
    </row>
    <row r="7" spans="1:14" ht="15">
      <c r="A7" t="s">
        <v>89</v>
      </c>
      <c r="B7" s="132">
        <v>882516540</v>
      </c>
      <c r="C7" s="132">
        <v>287811188</v>
      </c>
      <c r="D7" s="132">
        <v>269060982</v>
      </c>
      <c r="E7">
        <v>-6.5</v>
      </c>
      <c r="F7" s="136">
        <f aca="true" t="shared" si="0" ref="F7:F19">SUM(D7/$D$19)*100</f>
        <v>53.99830598945374</v>
      </c>
      <c r="G7" s="136">
        <f aca="true" t="shared" si="1" ref="G7:G19">SUM(C7/$C$19)*100</f>
        <v>61.108626378359986</v>
      </c>
      <c r="H7" s="132">
        <v>1343353907</v>
      </c>
      <c r="I7" s="132">
        <v>511858726</v>
      </c>
      <c r="J7" s="132">
        <v>391762675</v>
      </c>
      <c r="K7">
        <v>-23.5</v>
      </c>
      <c r="L7" s="136">
        <f aca="true" t="shared" si="2" ref="L7:L19">SUM(J7/$J$19)*100</f>
        <v>47.65182743029937</v>
      </c>
      <c r="M7" s="136">
        <f aca="true" t="shared" si="3" ref="M7:M19">SUM(I7/$I$19)*100</f>
        <v>59.428648766848404</v>
      </c>
      <c r="N7" s="29"/>
    </row>
    <row r="8" spans="1:14" ht="15">
      <c r="A8" t="s">
        <v>22</v>
      </c>
      <c r="B8" s="132">
        <v>61641314</v>
      </c>
      <c r="C8" s="132">
        <v>10247437</v>
      </c>
      <c r="D8" s="132">
        <v>23882372</v>
      </c>
      <c r="E8">
        <v>133.1</v>
      </c>
      <c r="F8" s="136">
        <f t="shared" si="0"/>
        <v>4.7929938463168265</v>
      </c>
      <c r="G8" s="136">
        <f t="shared" si="1"/>
        <v>2.1757555824021066</v>
      </c>
      <c r="H8" s="132">
        <v>119459041</v>
      </c>
      <c r="I8" s="132">
        <v>33365377</v>
      </c>
      <c r="J8" s="132">
        <v>75396135</v>
      </c>
      <c r="K8">
        <v>126</v>
      </c>
      <c r="L8" s="136">
        <f t="shared" si="2"/>
        <v>9.170765474101264</v>
      </c>
      <c r="M8" s="136">
        <f t="shared" si="3"/>
        <v>3.8738409056769347</v>
      </c>
      <c r="N8" s="29"/>
    </row>
    <row r="9" spans="1:14" ht="15">
      <c r="A9" t="s">
        <v>20</v>
      </c>
      <c r="B9" s="132">
        <v>236954957</v>
      </c>
      <c r="C9" s="132">
        <v>24129550</v>
      </c>
      <c r="D9" s="132">
        <v>37264144</v>
      </c>
      <c r="E9">
        <v>54.4</v>
      </c>
      <c r="F9" s="136">
        <f t="shared" si="0"/>
        <v>7.478604423390779</v>
      </c>
      <c r="G9" s="136">
        <f t="shared" si="1"/>
        <v>5.123232581312844</v>
      </c>
      <c r="H9" s="132">
        <v>298576454</v>
      </c>
      <c r="I9" s="132">
        <v>41565796</v>
      </c>
      <c r="J9" s="132">
        <v>60875406</v>
      </c>
      <c r="K9">
        <v>46.5</v>
      </c>
      <c r="L9" s="136">
        <f t="shared" si="2"/>
        <v>7.4045449619757955</v>
      </c>
      <c r="M9" s="136">
        <f t="shared" si="3"/>
        <v>4.8259392010413285</v>
      </c>
      <c r="N9" s="29"/>
    </row>
    <row r="10" spans="1:14" ht="15">
      <c r="A10" t="s">
        <v>411</v>
      </c>
      <c r="B10" s="132">
        <v>79928113</v>
      </c>
      <c r="C10" s="132">
        <v>16701780</v>
      </c>
      <c r="D10" s="132">
        <v>20502488</v>
      </c>
      <c r="E10">
        <v>22.8</v>
      </c>
      <c r="F10" s="136">
        <f t="shared" si="0"/>
        <v>4.114679179194788</v>
      </c>
      <c r="G10" s="136">
        <f t="shared" si="1"/>
        <v>3.546154133082433</v>
      </c>
      <c r="H10" s="132">
        <v>170164915</v>
      </c>
      <c r="I10" s="132">
        <v>55918075</v>
      </c>
      <c r="J10" s="132">
        <v>56377722</v>
      </c>
      <c r="K10">
        <v>0.8</v>
      </c>
      <c r="L10" s="136">
        <f t="shared" si="2"/>
        <v>6.857471758016234</v>
      </c>
      <c r="M10" s="136">
        <f t="shared" si="3"/>
        <v>6.492290685092837</v>
      </c>
      <c r="N10" s="29"/>
    </row>
    <row r="11" spans="1:14" ht="15">
      <c r="A11" t="s">
        <v>21</v>
      </c>
      <c r="B11" s="132">
        <v>114494763</v>
      </c>
      <c r="C11" s="132">
        <v>19874469</v>
      </c>
      <c r="D11" s="132">
        <v>23619134</v>
      </c>
      <c r="E11">
        <v>18.8</v>
      </c>
      <c r="F11" s="136">
        <f t="shared" si="0"/>
        <v>4.740164164486363</v>
      </c>
      <c r="G11" s="136">
        <f t="shared" si="1"/>
        <v>4.219785578972343</v>
      </c>
      <c r="H11" s="132">
        <v>185130422</v>
      </c>
      <c r="I11" s="132">
        <v>46565042</v>
      </c>
      <c r="J11" s="132">
        <v>51713022</v>
      </c>
      <c r="K11">
        <v>11.1</v>
      </c>
      <c r="L11" s="136">
        <f t="shared" si="2"/>
        <v>6.290083659050151</v>
      </c>
      <c r="M11" s="136">
        <f t="shared" si="3"/>
        <v>5.406369736933125</v>
      </c>
      <c r="N11" s="29"/>
    </row>
    <row r="12" spans="1:14" ht="15">
      <c r="A12" t="s">
        <v>298</v>
      </c>
      <c r="B12" s="132">
        <v>48427845</v>
      </c>
      <c r="C12" s="132">
        <v>7920070</v>
      </c>
      <c r="D12" s="132">
        <v>10387921</v>
      </c>
      <c r="E12">
        <v>31.2</v>
      </c>
      <c r="F12" s="136">
        <f t="shared" si="0"/>
        <v>2.084769529133259</v>
      </c>
      <c r="G12" s="136">
        <f t="shared" si="1"/>
        <v>1.681604533457044</v>
      </c>
      <c r="H12" s="132">
        <v>84565371</v>
      </c>
      <c r="I12" s="132">
        <v>18439897</v>
      </c>
      <c r="J12" s="132">
        <v>22169845</v>
      </c>
      <c r="K12">
        <v>20.2</v>
      </c>
      <c r="L12" s="136">
        <f t="shared" si="2"/>
        <v>2.6966163330809536</v>
      </c>
      <c r="M12" s="136">
        <f t="shared" si="3"/>
        <v>2.1409387130578326</v>
      </c>
      <c r="N12" s="29"/>
    </row>
    <row r="13" spans="1:14" ht="15">
      <c r="A13" t="s">
        <v>23</v>
      </c>
      <c r="B13" s="132">
        <v>72763857</v>
      </c>
      <c r="C13" s="132">
        <v>10819925</v>
      </c>
      <c r="D13" s="132">
        <v>14299573</v>
      </c>
      <c r="E13">
        <v>32.2</v>
      </c>
      <c r="F13" s="136">
        <f t="shared" si="0"/>
        <v>2.8698056203947515</v>
      </c>
      <c r="G13" s="136">
        <f t="shared" si="1"/>
        <v>2.297307338402969</v>
      </c>
      <c r="H13" s="132">
        <v>134685434</v>
      </c>
      <c r="I13" s="132">
        <v>14318385</v>
      </c>
      <c r="J13" s="132">
        <v>20620626</v>
      </c>
      <c r="K13">
        <v>44</v>
      </c>
      <c r="L13" s="136">
        <f t="shared" si="2"/>
        <v>2.5081779719232937</v>
      </c>
      <c r="M13" s="136">
        <f t="shared" si="3"/>
        <v>1.66241626810424</v>
      </c>
      <c r="N13" s="29"/>
    </row>
    <row r="14" spans="1:14" ht="15">
      <c r="A14" t="s">
        <v>297</v>
      </c>
      <c r="B14" s="132">
        <v>51426834</v>
      </c>
      <c r="C14" s="132">
        <v>15188825</v>
      </c>
      <c r="D14" s="132">
        <v>14339039</v>
      </c>
      <c r="E14">
        <v>-5.6</v>
      </c>
      <c r="F14" s="136">
        <f t="shared" si="0"/>
        <v>2.8777261190428227</v>
      </c>
      <c r="G14" s="136">
        <f t="shared" si="1"/>
        <v>3.224920610283203</v>
      </c>
      <c r="H14" s="132">
        <v>78381825</v>
      </c>
      <c r="I14" s="132">
        <v>22633670</v>
      </c>
      <c r="J14" s="132">
        <v>20062103</v>
      </c>
      <c r="K14">
        <v>-11.4</v>
      </c>
      <c r="L14" s="136">
        <f t="shared" si="2"/>
        <v>2.4402423483679025</v>
      </c>
      <c r="M14" s="136">
        <f t="shared" si="3"/>
        <v>2.6278509213785557</v>
      </c>
      <c r="N14" s="29"/>
    </row>
    <row r="15" spans="1:14" ht="15">
      <c r="A15" t="s">
        <v>24</v>
      </c>
      <c r="B15" s="132">
        <v>66110606</v>
      </c>
      <c r="C15" s="132">
        <v>7103899</v>
      </c>
      <c r="D15" s="132">
        <v>5917267</v>
      </c>
      <c r="E15">
        <v>-16.7</v>
      </c>
      <c r="F15" s="136">
        <f t="shared" si="0"/>
        <v>1.1875463759635612</v>
      </c>
      <c r="G15" s="136">
        <f t="shared" si="1"/>
        <v>1.508313533039602</v>
      </c>
      <c r="H15" s="132">
        <v>101830940</v>
      </c>
      <c r="I15" s="132">
        <v>21859855</v>
      </c>
      <c r="J15" s="132">
        <v>17632392</v>
      </c>
      <c r="K15">
        <v>-19.3</v>
      </c>
      <c r="L15" s="136">
        <f t="shared" si="2"/>
        <v>2.144705849701969</v>
      </c>
      <c r="M15" s="136">
        <f t="shared" si="3"/>
        <v>2.5380082020702623</v>
      </c>
      <c r="N15" s="29"/>
    </row>
    <row r="16" spans="1:14" ht="15">
      <c r="A16" t="s">
        <v>353</v>
      </c>
      <c r="B16" s="132">
        <v>103713895</v>
      </c>
      <c r="C16" s="132">
        <v>10780037</v>
      </c>
      <c r="D16" s="132">
        <v>11657195</v>
      </c>
      <c r="E16">
        <v>8.1</v>
      </c>
      <c r="F16" s="136">
        <f t="shared" si="0"/>
        <v>2.3395022864695045</v>
      </c>
      <c r="G16" s="136">
        <f t="shared" si="1"/>
        <v>2.288838241333053</v>
      </c>
      <c r="H16" s="132">
        <v>95523036</v>
      </c>
      <c r="I16" s="132">
        <v>9682844</v>
      </c>
      <c r="J16" s="132">
        <v>12334858</v>
      </c>
      <c r="K16">
        <v>27.4</v>
      </c>
      <c r="L16" s="136">
        <f t="shared" si="2"/>
        <v>1.5003433514773905</v>
      </c>
      <c r="M16" s="136">
        <f t="shared" si="3"/>
        <v>1.1242131977255487</v>
      </c>
      <c r="N16" s="29"/>
    </row>
    <row r="17" spans="1:14" ht="15">
      <c r="A17" s="318" t="s">
        <v>443</v>
      </c>
      <c r="B17" s="319">
        <v>1717978724</v>
      </c>
      <c r="C17" s="319">
        <v>410577180</v>
      </c>
      <c r="D17" s="319">
        <v>430930115</v>
      </c>
      <c r="E17" s="318">
        <v>5</v>
      </c>
      <c r="F17" s="320">
        <f t="shared" si="0"/>
        <v>86.48409753384641</v>
      </c>
      <c r="G17" s="320">
        <f t="shared" si="1"/>
        <v>87.17453851064559</v>
      </c>
      <c r="H17" s="319">
        <v>2611671345</v>
      </c>
      <c r="I17" s="319">
        <v>776207667</v>
      </c>
      <c r="J17" s="319">
        <v>728944784</v>
      </c>
      <c r="K17" s="318">
        <v>-6.1</v>
      </c>
      <c r="L17" s="320">
        <f t="shared" si="2"/>
        <v>88.66477913799432</v>
      </c>
      <c r="M17" s="320">
        <f t="shared" si="3"/>
        <v>90.12051659792907</v>
      </c>
      <c r="N17" s="29"/>
    </row>
    <row r="18" spans="1:14" ht="15">
      <c r="A18" t="s">
        <v>180</v>
      </c>
      <c r="B18" s="132">
        <v>902946325</v>
      </c>
      <c r="C18" s="132">
        <v>60405732</v>
      </c>
      <c r="D18" s="132">
        <v>67346594</v>
      </c>
      <c r="E18">
        <v>11.5</v>
      </c>
      <c r="F18" s="136">
        <f t="shared" si="0"/>
        <v>13.515902466153602</v>
      </c>
      <c r="G18" s="136">
        <f t="shared" si="1"/>
        <v>12.825461489354417</v>
      </c>
      <c r="H18" s="132">
        <v>1072484131</v>
      </c>
      <c r="I18" s="132">
        <v>85091953</v>
      </c>
      <c r="J18" s="132">
        <v>93190895</v>
      </c>
      <c r="K18">
        <v>9.5</v>
      </c>
      <c r="L18" s="136">
        <f t="shared" si="2"/>
        <v>11.335220862005674</v>
      </c>
      <c r="M18" s="136">
        <f t="shared" si="3"/>
        <v>9.87948340207093</v>
      </c>
      <c r="N18" s="29"/>
    </row>
    <row r="19" spans="1:14" ht="15">
      <c r="A19" s="318" t="s">
        <v>29</v>
      </c>
      <c r="B19" s="319">
        <v>2620925049</v>
      </c>
      <c r="C19" s="319">
        <v>470982912</v>
      </c>
      <c r="D19" s="319">
        <v>498276709</v>
      </c>
      <c r="E19" s="320">
        <v>5.8</v>
      </c>
      <c r="F19" s="320">
        <f t="shared" si="0"/>
        <v>100</v>
      </c>
      <c r="G19" s="320">
        <f t="shared" si="1"/>
        <v>100</v>
      </c>
      <c r="H19" s="319">
        <v>3684155476</v>
      </c>
      <c r="I19" s="319">
        <v>861299620</v>
      </c>
      <c r="J19" s="319">
        <v>822135679</v>
      </c>
      <c r="K19" s="318">
        <v>-4.5</v>
      </c>
      <c r="L19" s="320">
        <f t="shared" si="2"/>
        <v>100</v>
      </c>
      <c r="M19" s="320">
        <f t="shared" si="3"/>
        <v>100</v>
      </c>
      <c r="N19" s="29"/>
    </row>
    <row r="20" spans="1:14" ht="12.75">
      <c r="A20" s="339" t="s">
        <v>131</v>
      </c>
      <c r="B20" s="339"/>
      <c r="C20" s="339"/>
      <c r="D20" s="339"/>
      <c r="E20" s="339"/>
      <c r="F20" s="339"/>
      <c r="G20" s="339"/>
      <c r="H20" s="339"/>
      <c r="I20" s="339"/>
      <c r="J20" s="339"/>
      <c r="K20" s="339"/>
      <c r="L20" s="339"/>
      <c r="M20" s="339"/>
      <c r="N20" s="29"/>
    </row>
    <row r="21" spans="1:14" s="14" customFormat="1" ht="12.75">
      <c r="A21" s="339" t="s">
        <v>133</v>
      </c>
      <c r="B21" s="339"/>
      <c r="C21" s="339"/>
      <c r="D21" s="339"/>
      <c r="E21" s="339"/>
      <c r="F21" s="339"/>
      <c r="G21" s="339"/>
      <c r="H21" s="339"/>
      <c r="I21" s="339"/>
      <c r="J21" s="339"/>
      <c r="K21" s="339"/>
      <c r="L21" s="339"/>
      <c r="M21" s="339"/>
      <c r="N21" s="29"/>
    </row>
    <row r="22" spans="1:14" ht="12.75">
      <c r="A22" s="57"/>
      <c r="B22" s="57"/>
      <c r="C22" s="57"/>
      <c r="D22" s="57"/>
      <c r="E22" s="29"/>
      <c r="F22" s="29"/>
      <c r="G22" s="29"/>
      <c r="H22" s="29"/>
      <c r="I22" s="29"/>
      <c r="J22" s="29"/>
      <c r="K22" s="29"/>
      <c r="L22" s="29"/>
      <c r="M22" s="29"/>
      <c r="N22" s="29"/>
    </row>
    <row r="23" spans="1:14" ht="12.75">
      <c r="A23" s="58"/>
      <c r="B23" s="58"/>
      <c r="C23" s="29"/>
      <c r="D23" s="29"/>
      <c r="E23" s="29"/>
      <c r="F23" s="29"/>
      <c r="G23" s="29"/>
      <c r="H23" s="29"/>
      <c r="I23" s="29"/>
      <c r="J23" s="29"/>
      <c r="K23" s="29"/>
      <c r="L23" s="29"/>
      <c r="M23" s="29"/>
      <c r="N23" s="29"/>
    </row>
    <row r="24" spans="1:14" ht="12.75">
      <c r="A24" s="29"/>
      <c r="B24" s="29"/>
      <c r="C24" s="29"/>
      <c r="D24" s="29"/>
      <c r="E24" s="29"/>
      <c r="F24" s="29"/>
      <c r="G24" s="29"/>
      <c r="H24" s="29"/>
      <c r="I24" s="29"/>
      <c r="J24" s="29"/>
      <c r="K24" s="29"/>
      <c r="L24" s="29"/>
      <c r="M24" s="29"/>
      <c r="N24" s="29"/>
    </row>
    <row r="25" spans="1:14" ht="12.75">
      <c r="A25" s="29"/>
      <c r="B25" s="29"/>
      <c r="C25" s="29"/>
      <c r="D25" s="29"/>
      <c r="E25" s="29"/>
      <c r="F25" s="29"/>
      <c r="G25" s="29"/>
      <c r="H25" s="29"/>
      <c r="I25" s="29"/>
      <c r="J25" s="29"/>
      <c r="K25" s="29"/>
      <c r="L25" s="29"/>
      <c r="M25" s="29"/>
      <c r="N25" s="29"/>
    </row>
    <row r="26" spans="1:14" ht="12.75">
      <c r="A26" s="29"/>
      <c r="B26" s="29"/>
      <c r="C26" s="29"/>
      <c r="D26" s="29"/>
      <c r="E26" s="29"/>
      <c r="F26" s="29"/>
      <c r="G26" s="29"/>
      <c r="H26" s="29"/>
      <c r="I26" s="29"/>
      <c r="J26" s="29"/>
      <c r="K26" s="29"/>
      <c r="L26" s="29"/>
      <c r="M26" s="29"/>
      <c r="N26" s="29"/>
    </row>
    <row r="27" spans="1:14" ht="12.75">
      <c r="A27" s="29"/>
      <c r="B27" s="29"/>
      <c r="C27" s="29"/>
      <c r="D27" s="29"/>
      <c r="E27" s="29"/>
      <c r="F27" s="29"/>
      <c r="G27" s="29"/>
      <c r="H27" s="29"/>
      <c r="I27" s="29"/>
      <c r="J27" s="29"/>
      <c r="K27" s="29"/>
      <c r="L27" s="29"/>
      <c r="M27" s="29"/>
      <c r="N27" s="29"/>
    </row>
    <row r="28" spans="1:14" ht="12.75">
      <c r="A28" s="29"/>
      <c r="B28" s="29"/>
      <c r="C28" s="29"/>
      <c r="D28" s="29"/>
      <c r="E28" s="29"/>
      <c r="F28" s="29"/>
      <c r="G28" s="29"/>
      <c r="H28" s="29"/>
      <c r="I28" s="29"/>
      <c r="J28" s="29"/>
      <c r="K28" s="29"/>
      <c r="L28" s="29"/>
      <c r="M28" s="29"/>
      <c r="N28" s="29"/>
    </row>
    <row r="29" spans="1:14" ht="12.75">
      <c r="A29" s="29"/>
      <c r="B29" s="29"/>
      <c r="C29" s="29"/>
      <c r="D29" s="29"/>
      <c r="E29" s="29"/>
      <c r="F29" s="29"/>
      <c r="G29" s="29"/>
      <c r="H29" s="29"/>
      <c r="I29" s="29"/>
      <c r="J29" s="29"/>
      <c r="K29" s="29"/>
      <c r="L29" s="29"/>
      <c r="M29" s="29"/>
      <c r="N29" s="29"/>
    </row>
    <row r="30" spans="1:14" ht="12.75">
      <c r="A30" s="29"/>
      <c r="B30" s="29"/>
      <c r="C30" s="29"/>
      <c r="D30" s="29"/>
      <c r="E30" s="29"/>
      <c r="F30" s="29"/>
      <c r="G30" s="29"/>
      <c r="H30" s="29"/>
      <c r="I30" s="29"/>
      <c r="J30" s="29"/>
      <c r="K30" s="29"/>
      <c r="L30" s="29"/>
      <c r="M30" s="29"/>
      <c r="N30" s="29"/>
    </row>
    <row r="31" spans="1:14" ht="12.75">
      <c r="A31" s="29"/>
      <c r="B31" s="29"/>
      <c r="C31" s="29"/>
      <c r="D31" s="29"/>
      <c r="E31" s="29"/>
      <c r="F31" s="29"/>
      <c r="G31" s="29"/>
      <c r="H31" s="29"/>
      <c r="I31" s="29"/>
      <c r="J31" s="29"/>
      <c r="K31" s="29"/>
      <c r="L31" s="29"/>
      <c r="M31" s="29"/>
      <c r="N31" s="29"/>
    </row>
    <row r="32" spans="1:14" ht="12.75">
      <c r="A32" s="29"/>
      <c r="B32" s="29"/>
      <c r="C32" s="29"/>
      <c r="D32" s="29"/>
      <c r="E32" s="29"/>
      <c r="F32" s="29"/>
      <c r="G32" s="29"/>
      <c r="H32" s="29"/>
      <c r="I32" s="29"/>
      <c r="J32" s="29"/>
      <c r="K32" s="29"/>
      <c r="L32" s="29"/>
      <c r="M32" s="29"/>
      <c r="N32" s="29"/>
    </row>
    <row r="33" spans="1:14" ht="12.75">
      <c r="A33" s="29"/>
      <c r="B33" s="29"/>
      <c r="C33" s="29"/>
      <c r="D33" s="29"/>
      <c r="E33" s="29"/>
      <c r="F33" s="29"/>
      <c r="G33" s="29"/>
      <c r="H33" s="29"/>
      <c r="I33" s="29"/>
      <c r="J33" s="29"/>
      <c r="K33" s="29"/>
      <c r="L33" s="29"/>
      <c r="M33" s="29"/>
      <c r="N33" s="29"/>
    </row>
    <row r="34" spans="1:14" ht="12.75">
      <c r="A34" s="29"/>
      <c r="B34" s="29"/>
      <c r="C34" s="29"/>
      <c r="D34" s="29"/>
      <c r="E34" s="29"/>
      <c r="F34" s="29"/>
      <c r="G34" s="29"/>
      <c r="H34" s="29"/>
      <c r="I34" s="29"/>
      <c r="J34" s="29"/>
      <c r="K34" s="29"/>
      <c r="L34" s="29"/>
      <c r="M34" s="29"/>
      <c r="N34" s="29"/>
    </row>
    <row r="35" spans="1:14" ht="12.75">
      <c r="A35" s="29"/>
      <c r="B35" s="29"/>
      <c r="C35" s="29"/>
      <c r="D35" s="29"/>
      <c r="E35" s="29"/>
      <c r="F35" s="29"/>
      <c r="G35" s="29"/>
      <c r="H35" s="29"/>
      <c r="I35" s="29"/>
      <c r="J35" s="29"/>
      <c r="K35" s="29"/>
      <c r="L35" s="29"/>
      <c r="M35" s="29"/>
      <c r="N35" s="29"/>
    </row>
    <row r="36" spans="1:14" ht="12.75">
      <c r="A36" s="29"/>
      <c r="B36" s="29"/>
      <c r="C36" s="29"/>
      <c r="D36" s="29"/>
      <c r="E36" s="29"/>
      <c r="F36" s="29"/>
      <c r="G36" s="29"/>
      <c r="H36" s="29"/>
      <c r="I36" s="29"/>
      <c r="J36" s="29"/>
      <c r="K36" s="29"/>
      <c r="L36" s="29"/>
      <c r="M36" s="29"/>
      <c r="N36" s="29"/>
    </row>
    <row r="37" spans="1:14" ht="12.75">
      <c r="A37" s="29"/>
      <c r="B37" s="29"/>
      <c r="C37" s="146"/>
      <c r="D37" s="29"/>
      <c r="E37" s="29"/>
      <c r="F37" s="29"/>
      <c r="G37" s="29"/>
      <c r="H37" s="29"/>
      <c r="I37" s="29"/>
      <c r="J37" s="29"/>
      <c r="K37" s="29"/>
      <c r="L37" s="29"/>
      <c r="M37" s="29"/>
      <c r="N37" s="29"/>
    </row>
    <row r="38" spans="1:14" ht="12.75">
      <c r="A38" s="29"/>
      <c r="B38" s="29"/>
      <c r="C38" s="29"/>
      <c r="D38" s="29"/>
      <c r="E38" s="29"/>
      <c r="F38" s="29"/>
      <c r="G38" s="29"/>
      <c r="H38" s="29"/>
      <c r="I38" s="29"/>
      <c r="J38" s="29"/>
      <c r="K38" s="29"/>
      <c r="L38" s="29"/>
      <c r="M38" s="29"/>
      <c r="N38" s="29"/>
    </row>
    <row r="39" spans="1:14" ht="12.75">
      <c r="A39" s="29"/>
      <c r="B39" s="29"/>
      <c r="C39" s="29"/>
      <c r="D39" s="29"/>
      <c r="E39" s="29"/>
      <c r="F39" s="29"/>
      <c r="G39" s="29"/>
      <c r="H39" s="29"/>
      <c r="I39" s="29"/>
      <c r="J39" s="29"/>
      <c r="K39" s="29"/>
      <c r="L39" s="29"/>
      <c r="M39" s="29"/>
      <c r="N39" s="29"/>
    </row>
    <row r="40" spans="1:14" ht="12.75">
      <c r="A40" s="29"/>
      <c r="B40" s="29"/>
      <c r="C40" s="29"/>
      <c r="D40" s="29"/>
      <c r="E40" s="29"/>
      <c r="F40" s="29"/>
      <c r="G40" s="29"/>
      <c r="H40" s="29"/>
      <c r="I40" s="29"/>
      <c r="J40" s="29"/>
      <c r="K40" s="29"/>
      <c r="L40" s="29"/>
      <c r="M40" s="29"/>
      <c r="N40" s="29"/>
    </row>
    <row r="41" spans="1:14" ht="12.75">
      <c r="A41" s="29"/>
      <c r="B41" s="29"/>
      <c r="C41" s="29"/>
      <c r="D41" s="29"/>
      <c r="E41" s="29"/>
      <c r="F41" s="29"/>
      <c r="G41" s="29"/>
      <c r="H41" s="29"/>
      <c r="I41" s="29"/>
      <c r="J41" s="29"/>
      <c r="K41" s="29"/>
      <c r="L41" s="29"/>
      <c r="M41" s="29"/>
      <c r="N41" s="29"/>
    </row>
    <row r="42" spans="1:14" ht="12.75">
      <c r="A42" s="29"/>
      <c r="B42" s="29"/>
      <c r="C42" s="29"/>
      <c r="D42" s="29"/>
      <c r="E42" s="29"/>
      <c r="F42" s="29"/>
      <c r="G42" s="29"/>
      <c r="H42" s="29"/>
      <c r="I42" s="29"/>
      <c r="J42" s="29"/>
      <c r="K42" s="29"/>
      <c r="L42" s="29"/>
      <c r="M42" s="29"/>
      <c r="N42" s="29"/>
    </row>
    <row r="43" spans="1:14" ht="12.75">
      <c r="A43" s="29"/>
      <c r="B43" s="29"/>
      <c r="C43" s="29"/>
      <c r="D43" s="29"/>
      <c r="E43" s="29"/>
      <c r="F43" s="29"/>
      <c r="G43" s="29"/>
      <c r="H43" s="29"/>
      <c r="I43" s="29"/>
      <c r="J43" s="29"/>
      <c r="K43" s="29"/>
      <c r="L43" s="29"/>
      <c r="M43" s="29"/>
      <c r="N43" s="29"/>
    </row>
    <row r="44" spans="1:14" ht="12.75">
      <c r="A44" s="29"/>
      <c r="B44" s="29"/>
      <c r="C44" s="29"/>
      <c r="D44" s="29"/>
      <c r="E44" s="29"/>
      <c r="F44" s="29"/>
      <c r="G44" s="29"/>
      <c r="H44" s="29"/>
      <c r="I44" s="29"/>
      <c r="J44" s="29"/>
      <c r="K44" s="29"/>
      <c r="L44" s="29"/>
      <c r="M44" s="29"/>
      <c r="N44" s="29"/>
    </row>
    <row r="45" spans="1:14" ht="12.75">
      <c r="A45" s="29"/>
      <c r="B45" s="29"/>
      <c r="C45" s="29"/>
      <c r="D45" s="29"/>
      <c r="E45" s="29"/>
      <c r="F45" s="29"/>
      <c r="G45" s="29"/>
      <c r="H45" s="29"/>
      <c r="I45" s="29"/>
      <c r="J45" s="29"/>
      <c r="K45" s="29"/>
      <c r="L45" s="29"/>
      <c r="M45" s="29"/>
      <c r="N45" s="29"/>
    </row>
    <row r="46" spans="1:14" ht="12.75">
      <c r="A46" s="29"/>
      <c r="B46" s="29"/>
      <c r="C46" s="29"/>
      <c r="D46" s="29"/>
      <c r="E46" s="29"/>
      <c r="F46" s="29"/>
      <c r="G46" s="29"/>
      <c r="H46" s="29"/>
      <c r="I46" s="29"/>
      <c r="J46" s="29"/>
      <c r="K46" s="29"/>
      <c r="L46" s="29"/>
      <c r="M46" s="29"/>
      <c r="N46" s="29"/>
    </row>
    <row r="47" spans="1:14" ht="12.75">
      <c r="A47" s="29"/>
      <c r="B47" s="29"/>
      <c r="C47" s="29"/>
      <c r="D47" s="29"/>
      <c r="E47" s="29"/>
      <c r="F47" s="29"/>
      <c r="G47" s="29"/>
      <c r="H47" s="29"/>
      <c r="I47" s="29"/>
      <c r="J47" s="29"/>
      <c r="K47" s="29"/>
      <c r="L47" s="29"/>
      <c r="M47" s="29"/>
      <c r="N47" s="29"/>
    </row>
    <row r="48" spans="1:14" ht="12.75">
      <c r="A48" s="29"/>
      <c r="B48" s="29"/>
      <c r="C48" s="29"/>
      <c r="D48" s="29"/>
      <c r="E48" s="29"/>
      <c r="F48" s="29"/>
      <c r="G48" s="29"/>
      <c r="H48" s="29"/>
      <c r="I48" s="29"/>
      <c r="J48" s="29"/>
      <c r="K48" s="29"/>
      <c r="L48" s="29"/>
      <c r="M48" s="29"/>
      <c r="N48" s="29"/>
    </row>
    <row r="49" spans="1:14" ht="12.75">
      <c r="A49" s="29"/>
      <c r="B49" s="29"/>
      <c r="C49" s="29"/>
      <c r="D49" s="29"/>
      <c r="E49" s="29"/>
      <c r="F49" s="29"/>
      <c r="G49" s="29"/>
      <c r="H49" s="29"/>
      <c r="I49" s="29"/>
      <c r="J49" s="29"/>
      <c r="K49" s="29"/>
      <c r="L49" s="29"/>
      <c r="M49" s="29"/>
      <c r="N49" s="29"/>
    </row>
    <row r="50" spans="1:14" ht="12.75">
      <c r="A50" s="29"/>
      <c r="B50" s="29"/>
      <c r="C50" s="29"/>
      <c r="D50" s="29"/>
      <c r="E50" s="29"/>
      <c r="F50" s="29"/>
      <c r="G50" s="29"/>
      <c r="H50" s="29"/>
      <c r="I50" s="29"/>
      <c r="J50" s="29"/>
      <c r="K50" s="29"/>
      <c r="L50" s="29"/>
      <c r="M50" s="29"/>
      <c r="N50" s="29"/>
    </row>
    <row r="51" spans="1:14" ht="12.75">
      <c r="A51" s="29"/>
      <c r="B51" s="29"/>
      <c r="C51" s="29"/>
      <c r="D51" s="29"/>
      <c r="E51" s="29"/>
      <c r="F51" s="29"/>
      <c r="G51" s="29"/>
      <c r="H51" s="29"/>
      <c r="I51" s="29"/>
      <c r="J51" s="29"/>
      <c r="K51" s="29"/>
      <c r="L51" s="29"/>
      <c r="M51" s="29"/>
      <c r="N51" s="29"/>
    </row>
    <row r="52" spans="1:14" ht="12.75">
      <c r="A52" s="29"/>
      <c r="B52" s="29"/>
      <c r="C52" s="29"/>
      <c r="D52" s="29"/>
      <c r="E52" s="29"/>
      <c r="F52" s="29"/>
      <c r="G52" s="29"/>
      <c r="H52" s="29"/>
      <c r="I52" s="29"/>
      <c r="J52" s="29"/>
      <c r="K52" s="29"/>
      <c r="L52" s="29"/>
      <c r="M52" s="29"/>
      <c r="N52" s="29"/>
    </row>
    <row r="53" spans="1:14" ht="12.75">
      <c r="A53" s="29"/>
      <c r="B53" s="29"/>
      <c r="C53" s="29"/>
      <c r="D53" s="29"/>
      <c r="E53" s="29"/>
      <c r="F53" s="29"/>
      <c r="G53" s="29"/>
      <c r="H53" s="29"/>
      <c r="I53" s="29"/>
      <c r="J53" s="29"/>
      <c r="K53" s="29"/>
      <c r="L53" s="29"/>
      <c r="M53" s="29"/>
      <c r="N53" s="29"/>
    </row>
  </sheetData>
  <sheetProtection/>
  <mergeCells count="11">
    <mergeCell ref="H5:H6"/>
    <mergeCell ref="I5:M5"/>
    <mergeCell ref="A2:M2"/>
    <mergeCell ref="A20:M20"/>
    <mergeCell ref="A21:M21"/>
    <mergeCell ref="A1:M1"/>
    <mergeCell ref="A4:A6"/>
    <mergeCell ref="B4:G4"/>
    <mergeCell ref="H4:M4"/>
    <mergeCell ref="B5:B6"/>
    <mergeCell ref="C5:G5"/>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57"/>
  <sheetViews>
    <sheetView zoomScalePageLayoutView="0" workbookViewId="0" topLeftCell="A1">
      <selection activeCell="A1" sqref="A1:L53"/>
    </sheetView>
  </sheetViews>
  <sheetFormatPr defaultColWidth="11.421875" defaultRowHeight="15"/>
  <cols>
    <col min="1" max="1" width="42.7109375" style="5" customWidth="1"/>
    <col min="2" max="2" width="8.421875" style="14" customWidth="1"/>
    <col min="3" max="3" width="9.140625" style="5" bestFit="1" customWidth="1"/>
    <col min="4" max="5" width="12.28125" style="5" bestFit="1" customWidth="1"/>
    <col min="6" max="6" width="9.421875" style="14" bestFit="1" customWidth="1"/>
    <col min="7" max="7" width="10.28125" style="5" bestFit="1" customWidth="1"/>
    <col min="8" max="9" width="12.28125" style="5" bestFit="1" customWidth="1"/>
    <col min="10" max="10" width="5.00390625" style="5" bestFit="1" customWidth="1"/>
    <col min="11" max="12" width="12.28125" style="5" bestFit="1" customWidth="1"/>
    <col min="13" max="16384" width="11.421875" style="5" customWidth="1"/>
  </cols>
  <sheetData>
    <row r="1" spans="1:12" ht="12.75">
      <c r="A1" s="379" t="s">
        <v>434</v>
      </c>
      <c r="B1" s="380"/>
      <c r="C1" s="380"/>
      <c r="D1" s="380"/>
      <c r="E1" s="380"/>
      <c r="F1" s="380"/>
      <c r="G1" s="380"/>
      <c r="H1" s="380"/>
      <c r="I1" s="380"/>
      <c r="J1" s="380"/>
      <c r="K1" s="380"/>
      <c r="L1" s="381"/>
    </row>
    <row r="2" spans="1:12" ht="12.75">
      <c r="A2" s="388" t="s">
        <v>110</v>
      </c>
      <c r="B2" s="389"/>
      <c r="C2" s="389"/>
      <c r="D2" s="389"/>
      <c r="E2" s="389"/>
      <c r="F2" s="389"/>
      <c r="G2" s="389"/>
      <c r="H2" s="389"/>
      <c r="I2" s="389"/>
      <c r="J2" s="389"/>
      <c r="K2" s="389"/>
      <c r="L2" s="390"/>
    </row>
    <row r="3" spans="1:12" ht="12.75" customHeight="1">
      <c r="A3" s="382" t="s">
        <v>26</v>
      </c>
      <c r="B3" s="391" t="s">
        <v>138</v>
      </c>
      <c r="C3" s="384" t="s">
        <v>122</v>
      </c>
      <c r="D3" s="384"/>
      <c r="E3" s="384"/>
      <c r="F3" s="384"/>
      <c r="G3" s="384" t="s">
        <v>234</v>
      </c>
      <c r="H3" s="385" t="s">
        <v>27</v>
      </c>
      <c r="I3" s="385" t="s">
        <v>27</v>
      </c>
      <c r="J3" s="386" t="s">
        <v>90</v>
      </c>
      <c r="K3" s="386"/>
      <c r="L3" s="387"/>
    </row>
    <row r="4" spans="1:12" ht="24">
      <c r="A4" s="383" t="s">
        <v>27</v>
      </c>
      <c r="B4" s="392"/>
      <c r="C4" s="116">
        <v>2011</v>
      </c>
      <c r="D4" s="192" t="s">
        <v>354</v>
      </c>
      <c r="E4" s="192" t="s">
        <v>355</v>
      </c>
      <c r="F4" s="117" t="s">
        <v>301</v>
      </c>
      <c r="G4" s="116">
        <v>2011</v>
      </c>
      <c r="H4" s="192" t="s">
        <v>354</v>
      </c>
      <c r="I4" s="192" t="s">
        <v>355</v>
      </c>
      <c r="J4" s="117">
        <v>2011</v>
      </c>
      <c r="K4" s="192" t="s">
        <v>354</v>
      </c>
      <c r="L4" s="302" t="s">
        <v>355</v>
      </c>
    </row>
    <row r="5" spans="1:12" ht="12.75">
      <c r="A5" s="373" t="s">
        <v>28</v>
      </c>
      <c r="B5" s="374"/>
      <c r="C5" s="374"/>
      <c r="D5" s="374"/>
      <c r="E5" s="374"/>
      <c r="F5" s="374"/>
      <c r="G5" s="374"/>
      <c r="H5" s="374"/>
      <c r="I5" s="374"/>
      <c r="J5" s="374"/>
      <c r="K5" s="374"/>
      <c r="L5" s="375"/>
    </row>
    <row r="6" spans="1:12" ht="12.75" customHeight="1">
      <c r="A6" s="303" t="s">
        <v>139</v>
      </c>
      <c r="B6" s="199">
        <v>8061010</v>
      </c>
      <c r="C6" s="207">
        <v>198585.5</v>
      </c>
      <c r="D6" s="207">
        <v>48070.4</v>
      </c>
      <c r="E6" s="206">
        <v>55113</v>
      </c>
      <c r="F6" s="201">
        <f>SUM(E6-D6)/D6*100</f>
        <v>14.650595792837168</v>
      </c>
      <c r="G6" s="194">
        <v>312610</v>
      </c>
      <c r="H6" s="194">
        <v>75967.9</v>
      </c>
      <c r="I6" s="194">
        <v>74840.70000000001</v>
      </c>
      <c r="J6" s="127" t="s">
        <v>16</v>
      </c>
      <c r="K6" s="125">
        <f aca="true" t="shared" si="0" ref="K6:K12">SUM(H6/D6)</f>
        <v>1.5803467414458792</v>
      </c>
      <c r="L6" s="304" t="s">
        <v>16</v>
      </c>
    </row>
    <row r="7" spans="1:12" ht="12.75">
      <c r="A7" s="303" t="s">
        <v>140</v>
      </c>
      <c r="B7" s="199">
        <v>8061030</v>
      </c>
      <c r="C7" s="202">
        <v>217828.8</v>
      </c>
      <c r="D7" s="202">
        <v>13856.3</v>
      </c>
      <c r="E7" s="202">
        <v>17378.2</v>
      </c>
      <c r="F7" s="126">
        <f aca="true" t="shared" si="1" ref="F7:F12">SUM(E7-D7)/D7*100</f>
        <v>25.417319197765647</v>
      </c>
      <c r="G7" s="194">
        <v>327172.4</v>
      </c>
      <c r="H7" s="194">
        <v>25996.4</v>
      </c>
      <c r="I7" s="194">
        <v>27347.2</v>
      </c>
      <c r="J7" s="127" t="s">
        <v>16</v>
      </c>
      <c r="K7" s="125">
        <f t="shared" si="0"/>
        <v>1.8761429818927133</v>
      </c>
      <c r="L7" s="305"/>
    </row>
    <row r="8" spans="1:12" ht="12.75" customHeight="1">
      <c r="A8" s="303" t="s">
        <v>283</v>
      </c>
      <c r="B8" s="199">
        <v>8061050</v>
      </c>
      <c r="C8" s="195">
        <v>163486.2</v>
      </c>
      <c r="D8" s="195">
        <v>1405</v>
      </c>
      <c r="E8" s="195">
        <v>4372.799999999999</v>
      </c>
      <c r="F8" s="126">
        <f t="shared" si="1"/>
        <v>211.2313167259786</v>
      </c>
      <c r="G8" s="194">
        <v>239877.2</v>
      </c>
      <c r="H8" s="194">
        <v>2197.9</v>
      </c>
      <c r="I8" s="194">
        <v>6517.5</v>
      </c>
      <c r="J8" s="127" t="s">
        <v>16</v>
      </c>
      <c r="K8" s="125">
        <f t="shared" si="0"/>
        <v>1.5643416370106762</v>
      </c>
      <c r="L8" s="305"/>
    </row>
    <row r="9" spans="1:12" ht="12.75">
      <c r="A9" s="303" t="s">
        <v>141</v>
      </c>
      <c r="B9" s="199">
        <v>8061020</v>
      </c>
      <c r="C9" s="195">
        <v>129813.3</v>
      </c>
      <c r="D9" s="195">
        <v>105229.9</v>
      </c>
      <c r="E9" s="195">
        <v>96161.09999999999</v>
      </c>
      <c r="F9" s="126">
        <f t="shared" si="1"/>
        <v>-8.618082883286977</v>
      </c>
      <c r="G9" s="194">
        <v>185527</v>
      </c>
      <c r="H9" s="194">
        <v>146446.5</v>
      </c>
      <c r="I9" s="194">
        <v>113999.5</v>
      </c>
      <c r="J9" s="127" t="s">
        <v>16</v>
      </c>
      <c r="K9" s="125">
        <f t="shared" si="0"/>
        <v>1.391681451754682</v>
      </c>
      <c r="L9" s="305"/>
    </row>
    <row r="10" spans="1:12" ht="12.75">
      <c r="A10" s="303" t="s">
        <v>142</v>
      </c>
      <c r="B10" s="199">
        <v>8061090</v>
      </c>
      <c r="C10" s="195">
        <v>70031.5</v>
      </c>
      <c r="D10" s="195">
        <v>14437.8</v>
      </c>
      <c r="E10" s="195">
        <v>19764</v>
      </c>
      <c r="F10" s="126">
        <f t="shared" si="1"/>
        <v>36.89066201221793</v>
      </c>
      <c r="G10" s="194">
        <v>113571.7</v>
      </c>
      <c r="H10" s="194">
        <v>24587.6</v>
      </c>
      <c r="I10" s="194">
        <v>26353.4</v>
      </c>
      <c r="J10" s="127" t="s">
        <v>16</v>
      </c>
      <c r="K10" s="125">
        <f t="shared" si="0"/>
        <v>1.703001842385959</v>
      </c>
      <c r="L10" s="305"/>
    </row>
    <row r="11" spans="1:12" ht="12.75">
      <c r="A11" s="303" t="s">
        <v>284</v>
      </c>
      <c r="B11" s="199">
        <v>8061070</v>
      </c>
      <c r="C11" s="195">
        <v>59388.8</v>
      </c>
      <c r="D11" s="195">
        <v>41214.2</v>
      </c>
      <c r="E11" s="195">
        <v>40096.2</v>
      </c>
      <c r="F11" s="126">
        <f t="shared" si="1"/>
        <v>-2.71265728802209</v>
      </c>
      <c r="G11" s="194">
        <v>89904.5</v>
      </c>
      <c r="H11" s="194">
        <v>61718.2</v>
      </c>
      <c r="I11" s="194">
        <v>50324.3</v>
      </c>
      <c r="J11" s="127" t="s">
        <v>16</v>
      </c>
      <c r="K11" s="125">
        <f t="shared" si="0"/>
        <v>1.4974984350054108</v>
      </c>
      <c r="L11" s="305"/>
    </row>
    <row r="12" spans="1:12" ht="12.75">
      <c r="A12" s="303" t="s">
        <v>285</v>
      </c>
      <c r="B12" s="199">
        <v>8061060</v>
      </c>
      <c r="C12" s="195">
        <v>9567.9</v>
      </c>
      <c r="D12" s="195">
        <v>5951.4</v>
      </c>
      <c r="E12" s="195">
        <v>7156.3</v>
      </c>
      <c r="F12" s="126">
        <f t="shared" si="1"/>
        <v>20.245656484188604</v>
      </c>
      <c r="G12" s="194">
        <v>14122.2</v>
      </c>
      <c r="H12" s="194">
        <v>9204</v>
      </c>
      <c r="I12" s="194">
        <v>7230.4</v>
      </c>
      <c r="J12" s="127" t="s">
        <v>16</v>
      </c>
      <c r="K12" s="125">
        <f t="shared" si="0"/>
        <v>1.5465268676277852</v>
      </c>
      <c r="L12" s="305"/>
    </row>
    <row r="13" spans="1:12" ht="12.75">
      <c r="A13" s="303" t="s">
        <v>286</v>
      </c>
      <c r="B13" s="199">
        <v>8061080</v>
      </c>
      <c r="C13" s="196">
        <v>2518.2</v>
      </c>
      <c r="D13" s="196">
        <v>101.4</v>
      </c>
      <c r="E13" s="196">
        <v>485.9</v>
      </c>
      <c r="F13" s="126">
        <v>0</v>
      </c>
      <c r="G13" s="194">
        <v>3218.3</v>
      </c>
      <c r="H13" s="194">
        <v>116.5</v>
      </c>
      <c r="I13" s="194">
        <v>518.4</v>
      </c>
      <c r="J13" s="127" t="s">
        <v>16</v>
      </c>
      <c r="K13" s="125">
        <v>0</v>
      </c>
      <c r="L13" s="305"/>
    </row>
    <row r="14" spans="1:12" ht="12.75">
      <c r="A14" s="303" t="s">
        <v>143</v>
      </c>
      <c r="B14" s="199">
        <v>8061040</v>
      </c>
      <c r="C14" s="195">
        <v>2300</v>
      </c>
      <c r="D14" s="195">
        <v>0</v>
      </c>
      <c r="E14" s="195">
        <v>17</v>
      </c>
      <c r="F14" s="126">
        <v>0</v>
      </c>
      <c r="G14" s="194">
        <v>3485.8</v>
      </c>
      <c r="H14" s="194">
        <v>0</v>
      </c>
      <c r="I14" s="194">
        <v>44.9</v>
      </c>
      <c r="J14" s="127" t="s">
        <v>16</v>
      </c>
      <c r="K14" s="125">
        <v>0</v>
      </c>
      <c r="L14" s="305"/>
    </row>
    <row r="15" spans="1:12" ht="12.75">
      <c r="A15" s="364" t="s">
        <v>29</v>
      </c>
      <c r="B15" s="365"/>
      <c r="C15" s="200">
        <f>SUM(C6:C14)</f>
        <v>853520.2000000001</v>
      </c>
      <c r="D15" s="200">
        <f>SUM(D6:D14)</f>
        <v>230266.39999999997</v>
      </c>
      <c r="E15" s="200">
        <f>SUM(E6:E14)</f>
        <v>240544.49999999997</v>
      </c>
      <c r="F15" s="138">
        <f>SUM(E15-D15)/D15*100</f>
        <v>4.46356915294633</v>
      </c>
      <c r="G15" s="193">
        <f>SUM(G6:G14)</f>
        <v>1289489.1</v>
      </c>
      <c r="H15" s="193">
        <f>SUM(H6:H14)</f>
        <v>346235</v>
      </c>
      <c r="I15" s="193">
        <f>SUM(I6:I14)</f>
        <v>307176.3000000001</v>
      </c>
      <c r="J15" s="229" t="s">
        <v>16</v>
      </c>
      <c r="K15" s="230">
        <f>SUM(H15/D15)</f>
        <v>1.5036279717753005</v>
      </c>
      <c r="L15" s="306"/>
    </row>
    <row r="16" spans="1:12" ht="10.5" customHeight="1">
      <c r="A16" s="370" t="s">
        <v>30</v>
      </c>
      <c r="B16" s="371"/>
      <c r="C16" s="371"/>
      <c r="D16" s="371"/>
      <c r="E16" s="371"/>
      <c r="F16" s="371"/>
      <c r="G16" s="371"/>
      <c r="H16" s="371"/>
      <c r="I16" s="371"/>
      <c r="J16" s="371"/>
      <c r="K16" s="371"/>
      <c r="L16" s="372"/>
    </row>
    <row r="17" spans="1:12" ht="12.75">
      <c r="A17" s="307" t="s">
        <v>144</v>
      </c>
      <c r="B17" s="299">
        <v>8081020</v>
      </c>
      <c r="C17" s="208">
        <v>367318.7</v>
      </c>
      <c r="D17" s="208">
        <v>12513.2</v>
      </c>
      <c r="E17" s="208">
        <v>13211.5</v>
      </c>
      <c r="F17" s="209">
        <f>SUM(E17-D17)/D17*100</f>
        <v>5.580506984624231</v>
      </c>
      <c r="G17" s="208">
        <v>288965.3</v>
      </c>
      <c r="H17" s="208">
        <v>8883.5</v>
      </c>
      <c r="I17" s="208">
        <v>11160.699999999999</v>
      </c>
      <c r="J17" s="127" t="s">
        <v>16</v>
      </c>
      <c r="K17" s="215">
        <f aca="true" t="shared" si="2" ref="K17:K25">SUM(H17/D17)</f>
        <v>0.7099303135888502</v>
      </c>
      <c r="L17" s="308" t="s">
        <v>16</v>
      </c>
    </row>
    <row r="18" spans="1:12" ht="12.75">
      <c r="A18" s="307" t="s">
        <v>145</v>
      </c>
      <c r="B18" s="299">
        <v>8081060</v>
      </c>
      <c r="C18" s="208">
        <v>105990.1</v>
      </c>
      <c r="D18" s="208">
        <v>948.4</v>
      </c>
      <c r="E18" s="208">
        <v>1422.3</v>
      </c>
      <c r="F18" s="209">
        <f>SUM(E18-D18)/D18*100</f>
        <v>49.968367777309155</v>
      </c>
      <c r="G18" s="208">
        <v>76882.5</v>
      </c>
      <c r="H18" s="208">
        <v>673.1</v>
      </c>
      <c r="I18" s="208">
        <f>SUM(I19:I20)</f>
        <v>3434.4</v>
      </c>
      <c r="J18" s="127" t="s">
        <v>16</v>
      </c>
      <c r="K18" s="215">
        <f t="shared" si="2"/>
        <v>0.7097216364403206</v>
      </c>
      <c r="L18" s="308"/>
    </row>
    <row r="19" spans="1:12" ht="12.75">
      <c r="A19" s="307" t="s">
        <v>182</v>
      </c>
      <c r="B19" s="299">
        <v>8081010</v>
      </c>
      <c r="C19" s="208">
        <v>99891.1</v>
      </c>
      <c r="D19" s="208">
        <v>1937.2</v>
      </c>
      <c r="E19" s="208">
        <v>1999.8</v>
      </c>
      <c r="F19" s="209">
        <f>SUM(E19-D19)/D19*100</f>
        <v>3.231468098286182</v>
      </c>
      <c r="G19" s="208">
        <v>71961</v>
      </c>
      <c r="H19" s="208">
        <v>1405.2</v>
      </c>
      <c r="I19" s="208">
        <v>1815.9</v>
      </c>
      <c r="J19" s="127" t="s">
        <v>16</v>
      </c>
      <c r="K19" s="215">
        <f t="shared" si="2"/>
        <v>0.725376832541813</v>
      </c>
      <c r="L19" s="308"/>
    </row>
    <row r="20" spans="1:12" ht="12.75">
      <c r="A20" s="307" t="s">
        <v>146</v>
      </c>
      <c r="B20" s="299">
        <v>8081090</v>
      </c>
      <c r="C20" s="206">
        <v>107745.6</v>
      </c>
      <c r="D20" s="206">
        <v>1881.7</v>
      </c>
      <c r="E20" s="206">
        <v>2054.7</v>
      </c>
      <c r="F20" s="210">
        <f>SUM(E20-D20)/D20*100</f>
        <v>9.193814104267407</v>
      </c>
      <c r="G20" s="208">
        <v>92855.5</v>
      </c>
      <c r="H20" s="208">
        <v>1210.1</v>
      </c>
      <c r="I20" s="208">
        <v>1618.5</v>
      </c>
      <c r="J20" s="127" t="s">
        <v>16</v>
      </c>
      <c r="K20" s="215">
        <f t="shared" si="2"/>
        <v>0.6430886963915607</v>
      </c>
      <c r="L20" s="308"/>
    </row>
    <row r="21" spans="1:12" ht="12.75" customHeight="1">
      <c r="A21" s="307" t="s">
        <v>287</v>
      </c>
      <c r="B21" s="299">
        <v>8081070</v>
      </c>
      <c r="C21" s="211">
        <v>34826.7</v>
      </c>
      <c r="D21" s="211">
        <v>3330.9</v>
      </c>
      <c r="E21" s="211"/>
      <c r="F21" s="209">
        <v>0</v>
      </c>
      <c r="G21" s="208">
        <v>24087.5</v>
      </c>
      <c r="H21" s="208">
        <v>2536.5</v>
      </c>
      <c r="I21" s="208"/>
      <c r="J21" s="127" t="s">
        <v>16</v>
      </c>
      <c r="K21" s="215">
        <f t="shared" si="2"/>
        <v>0.7615058993064937</v>
      </c>
      <c r="L21" s="308"/>
    </row>
    <row r="22" spans="1:12" ht="12.75">
      <c r="A22" s="307" t="s">
        <v>147</v>
      </c>
      <c r="B22" s="299">
        <v>8081030</v>
      </c>
      <c r="C22" s="208">
        <v>7230.8</v>
      </c>
      <c r="D22" s="208">
        <v>41.2</v>
      </c>
      <c r="E22" s="208">
        <v>3</v>
      </c>
      <c r="F22" s="203">
        <f>SUM(E22-D22)/D22*100</f>
        <v>-92.71844660194175</v>
      </c>
      <c r="G22" s="208">
        <v>5452.9</v>
      </c>
      <c r="H22" s="208">
        <v>30.8</v>
      </c>
      <c r="I22" s="208">
        <v>1.7</v>
      </c>
      <c r="J22" s="127" t="s">
        <v>16</v>
      </c>
      <c r="K22" s="215">
        <f t="shared" si="2"/>
        <v>0.7475728155339806</v>
      </c>
      <c r="L22" s="308"/>
    </row>
    <row r="23" spans="1:12" ht="12.75">
      <c r="A23" s="307" t="s">
        <v>148</v>
      </c>
      <c r="B23" s="299">
        <v>8081050</v>
      </c>
      <c r="C23" s="208">
        <v>14612</v>
      </c>
      <c r="D23" s="208"/>
      <c r="E23" s="208">
        <v>19.6</v>
      </c>
      <c r="F23" s="213">
        <v>0</v>
      </c>
      <c r="G23" s="208">
        <v>12434.8</v>
      </c>
      <c r="H23" s="208"/>
      <c r="I23" s="208"/>
      <c r="J23" s="127" t="s">
        <v>16</v>
      </c>
      <c r="K23" s="215">
        <v>0</v>
      </c>
      <c r="L23" s="308"/>
    </row>
    <row r="24" spans="1:12" ht="12.75">
      <c r="A24" s="307" t="s">
        <v>149</v>
      </c>
      <c r="B24" s="299">
        <v>8081040</v>
      </c>
      <c r="C24" s="208">
        <v>63218.5</v>
      </c>
      <c r="D24" s="208">
        <v>48.3</v>
      </c>
      <c r="E24" s="208"/>
      <c r="F24" s="213">
        <v>0</v>
      </c>
      <c r="G24" s="206">
        <v>66056.2</v>
      </c>
      <c r="H24" s="206">
        <v>26.1</v>
      </c>
      <c r="I24" s="214"/>
      <c r="J24" s="127" t="s">
        <v>16</v>
      </c>
      <c r="K24" s="215">
        <f t="shared" si="2"/>
        <v>0.5403726708074534</v>
      </c>
      <c r="L24" s="308"/>
    </row>
    <row r="25" spans="1:12" ht="12.75">
      <c r="A25" s="366" t="s">
        <v>29</v>
      </c>
      <c r="B25" s="367"/>
      <c r="C25" s="212">
        <f aca="true" t="shared" si="3" ref="C25:I25">SUM(C17:C24)</f>
        <v>800833.5</v>
      </c>
      <c r="D25" s="212">
        <f t="shared" si="3"/>
        <v>20700.9</v>
      </c>
      <c r="E25" s="212">
        <f t="shared" si="3"/>
        <v>18710.899999999998</v>
      </c>
      <c r="F25" s="203">
        <f>SUM(E25-D25)/D25*100</f>
        <v>-9.613108608804465</v>
      </c>
      <c r="G25" s="212">
        <f t="shared" si="3"/>
        <v>638695.7000000001</v>
      </c>
      <c r="H25" s="212">
        <f t="shared" si="3"/>
        <v>14765.300000000001</v>
      </c>
      <c r="I25" s="212">
        <f t="shared" si="3"/>
        <v>18031.2</v>
      </c>
      <c r="J25" s="300" t="s">
        <v>16</v>
      </c>
      <c r="K25" s="301">
        <f t="shared" si="2"/>
        <v>0.7132685052340719</v>
      </c>
      <c r="L25" s="309"/>
    </row>
    <row r="26" spans="1:12" ht="12.75">
      <c r="A26" s="376" t="s">
        <v>31</v>
      </c>
      <c r="B26" s="377"/>
      <c r="C26" s="377"/>
      <c r="D26" s="377"/>
      <c r="E26" s="377"/>
      <c r="F26" s="377"/>
      <c r="G26" s="377"/>
      <c r="H26" s="377"/>
      <c r="I26" s="377"/>
      <c r="J26" s="377"/>
      <c r="K26" s="377"/>
      <c r="L26" s="378"/>
    </row>
    <row r="27" spans="1:12" ht="12.75">
      <c r="A27" s="310" t="s">
        <v>150</v>
      </c>
      <c r="B27" s="199">
        <v>8082011</v>
      </c>
      <c r="C27" s="204">
        <v>60845.6</v>
      </c>
      <c r="D27" s="204">
        <v>1756</v>
      </c>
      <c r="E27" s="204">
        <v>3428.3</v>
      </c>
      <c r="F27" s="203">
        <f>SUM(E27-D27)/D27*100</f>
        <v>95.23348519362187</v>
      </c>
      <c r="G27" s="204">
        <v>51902.5</v>
      </c>
      <c r="H27" s="204">
        <v>1281.4</v>
      </c>
      <c r="I27" s="204">
        <v>3003.4</v>
      </c>
      <c r="J27" s="127" t="s">
        <v>16</v>
      </c>
      <c r="K27" s="127">
        <f>SUM(H27/D27)</f>
        <v>0.7297266514806379</v>
      </c>
      <c r="L27" s="304" t="s">
        <v>16</v>
      </c>
    </row>
    <row r="28" spans="1:12" ht="12.75">
      <c r="A28" s="310" t="s">
        <v>288</v>
      </c>
      <c r="B28" s="199">
        <v>8082014</v>
      </c>
      <c r="C28" s="204">
        <v>21694.4</v>
      </c>
      <c r="D28" s="205">
        <v>323.4</v>
      </c>
      <c r="E28" s="205">
        <v>202.3</v>
      </c>
      <c r="F28" s="203">
        <f aca="true" t="shared" si="4" ref="F28:F35">SUM(E28-D28)/D28*100</f>
        <v>-37.445887445887436</v>
      </c>
      <c r="G28" s="204">
        <v>26134</v>
      </c>
      <c r="H28" s="205">
        <v>301</v>
      </c>
      <c r="I28" s="205">
        <v>192.3</v>
      </c>
      <c r="J28" s="127" t="s">
        <v>16</v>
      </c>
      <c r="K28" s="127">
        <f aca="true" t="shared" si="5" ref="K28:K35">SUM(H28/D28)</f>
        <v>0.9307359307359307</v>
      </c>
      <c r="L28" s="304"/>
    </row>
    <row r="29" spans="1:12" ht="12.75">
      <c r="A29" s="310" t="s">
        <v>151</v>
      </c>
      <c r="B29" s="199">
        <v>8082019</v>
      </c>
      <c r="C29" s="204">
        <v>14987.1</v>
      </c>
      <c r="D29" s="204">
        <v>3662.1</v>
      </c>
      <c r="E29" s="204">
        <v>4850.8</v>
      </c>
      <c r="F29" s="203">
        <f t="shared" si="4"/>
        <v>32.459517763032146</v>
      </c>
      <c r="G29" s="204">
        <v>16833.6</v>
      </c>
      <c r="H29" s="204">
        <v>2942.7</v>
      </c>
      <c r="I29" s="204">
        <v>3793.6</v>
      </c>
      <c r="J29" s="127" t="s">
        <v>16</v>
      </c>
      <c r="K29" s="127">
        <f t="shared" si="5"/>
        <v>0.8035553371016629</v>
      </c>
      <c r="L29" s="304"/>
    </row>
    <row r="30" spans="1:12" ht="12.75">
      <c r="A30" s="310" t="s">
        <v>289</v>
      </c>
      <c r="B30" s="199">
        <v>8082017</v>
      </c>
      <c r="C30" s="204">
        <v>9606.3</v>
      </c>
      <c r="D30" s="204">
        <v>7882.2</v>
      </c>
      <c r="E30" s="204">
        <v>6349.2</v>
      </c>
      <c r="F30" s="203">
        <f t="shared" si="4"/>
        <v>-19.448884829108625</v>
      </c>
      <c r="G30" s="204">
        <v>10999.2</v>
      </c>
      <c r="H30" s="204">
        <v>8727.7</v>
      </c>
      <c r="I30" s="204">
        <v>7197.6</v>
      </c>
      <c r="J30" s="127" t="s">
        <v>16</v>
      </c>
      <c r="K30" s="127">
        <f t="shared" si="5"/>
        <v>1.107267006673264</v>
      </c>
      <c r="L30" s="304"/>
    </row>
    <row r="31" spans="1:12" ht="12.75">
      <c r="A31" s="310" t="s">
        <v>290</v>
      </c>
      <c r="B31" s="199">
        <v>8082015</v>
      </c>
      <c r="C31" s="204">
        <v>6785.5</v>
      </c>
      <c r="D31" s="204">
        <v>5125.2</v>
      </c>
      <c r="E31" s="204">
        <v>6098.6</v>
      </c>
      <c r="F31" s="203">
        <f t="shared" si="4"/>
        <v>18.992429563724354</v>
      </c>
      <c r="G31" s="204">
        <v>4166.9</v>
      </c>
      <c r="H31" s="204">
        <v>3032.4</v>
      </c>
      <c r="I31" s="204">
        <v>4445.7</v>
      </c>
      <c r="J31" s="127" t="s">
        <v>16</v>
      </c>
      <c r="K31" s="127">
        <f t="shared" si="5"/>
        <v>0.5916647155232967</v>
      </c>
      <c r="L31" s="304"/>
    </row>
    <row r="32" spans="1:12" ht="12.75">
      <c r="A32" s="310" t="s">
        <v>291</v>
      </c>
      <c r="B32" s="199">
        <v>8082016</v>
      </c>
      <c r="C32" s="204">
        <v>14112</v>
      </c>
      <c r="D32" s="205">
        <v>55.1</v>
      </c>
      <c r="E32" s="205">
        <v>57.6</v>
      </c>
      <c r="F32" s="203">
        <f t="shared" si="4"/>
        <v>4.537205081669692</v>
      </c>
      <c r="G32" s="204">
        <v>9632.8</v>
      </c>
      <c r="H32" s="205">
        <v>39.5</v>
      </c>
      <c r="I32" s="205">
        <v>46.9</v>
      </c>
      <c r="J32" s="127" t="s">
        <v>16</v>
      </c>
      <c r="K32" s="127">
        <f t="shared" si="5"/>
        <v>0.7168784029038112</v>
      </c>
      <c r="L32" s="304"/>
    </row>
    <row r="33" spans="1:12" ht="12.75">
      <c r="A33" s="310" t="s">
        <v>292</v>
      </c>
      <c r="B33" s="199">
        <v>8082018</v>
      </c>
      <c r="C33" s="204">
        <v>2833.9</v>
      </c>
      <c r="D33" s="205">
        <v>265.4</v>
      </c>
      <c r="E33" s="205">
        <v>661.7</v>
      </c>
      <c r="F33" s="203">
        <f t="shared" si="4"/>
        <v>149.32177844762626</v>
      </c>
      <c r="G33" s="204">
        <v>2171.9</v>
      </c>
      <c r="H33" s="205">
        <v>182.7</v>
      </c>
      <c r="I33" s="204">
        <v>7197.6</v>
      </c>
      <c r="J33" s="127" t="s">
        <v>16</v>
      </c>
      <c r="K33" s="127">
        <f t="shared" si="5"/>
        <v>0.6883948756593821</v>
      </c>
      <c r="L33" s="304"/>
    </row>
    <row r="34" spans="1:12" ht="12.75">
      <c r="A34" s="310" t="s">
        <v>152</v>
      </c>
      <c r="B34" s="199">
        <v>8082013</v>
      </c>
      <c r="C34" s="204">
        <v>2686.2</v>
      </c>
      <c r="D34" s="205">
        <v>304.4</v>
      </c>
      <c r="E34" s="205">
        <v>201.7</v>
      </c>
      <c r="F34" s="203">
        <f t="shared" si="4"/>
        <v>-33.73850197109067</v>
      </c>
      <c r="G34" s="204">
        <v>2443.1</v>
      </c>
      <c r="H34" s="205">
        <v>187.3</v>
      </c>
      <c r="I34" s="205">
        <v>131.9</v>
      </c>
      <c r="J34" s="127" t="s">
        <v>16</v>
      </c>
      <c r="K34" s="127">
        <f t="shared" si="5"/>
        <v>0.6153088042049936</v>
      </c>
      <c r="L34" s="304"/>
    </row>
    <row r="35" spans="1:12" ht="13.5" thickBot="1">
      <c r="A35" s="368" t="s">
        <v>29</v>
      </c>
      <c r="B35" s="369"/>
      <c r="C35" s="311">
        <f aca="true" t="shared" si="6" ref="C35:I35">SUM(C27:C34)</f>
        <v>133551</v>
      </c>
      <c r="D35" s="311">
        <f t="shared" si="6"/>
        <v>19373.800000000003</v>
      </c>
      <c r="E35" s="311">
        <f t="shared" si="6"/>
        <v>21850.200000000004</v>
      </c>
      <c r="F35" s="312">
        <f t="shared" si="4"/>
        <v>12.78221102726363</v>
      </c>
      <c r="G35" s="311">
        <f t="shared" si="6"/>
        <v>124284</v>
      </c>
      <c r="H35" s="311">
        <f t="shared" si="6"/>
        <v>16694.7</v>
      </c>
      <c r="I35" s="311">
        <f t="shared" si="6"/>
        <v>26009.000000000007</v>
      </c>
      <c r="J35" s="313" t="s">
        <v>16</v>
      </c>
      <c r="K35" s="314">
        <f t="shared" si="5"/>
        <v>0.8617153062383218</v>
      </c>
      <c r="L35" s="315"/>
    </row>
    <row r="36" spans="1:12" ht="12.75">
      <c r="A36" s="316" t="s">
        <v>131</v>
      </c>
      <c r="B36" s="118"/>
      <c r="C36" s="118"/>
      <c r="D36" s="118"/>
      <c r="E36" s="118"/>
      <c r="F36" s="118"/>
      <c r="G36" s="118"/>
      <c r="H36" s="118"/>
      <c r="I36" s="118"/>
      <c r="J36" s="128"/>
      <c r="K36" s="128"/>
      <c r="L36" s="128"/>
    </row>
    <row r="37" spans="1:14" s="14" customFormat="1" ht="15">
      <c r="A37" s="316" t="s">
        <v>133</v>
      </c>
      <c r="B37" s="118"/>
      <c r="C37" s="118"/>
      <c r="D37" s="118"/>
      <c r="E37" s="118"/>
      <c r="F37" s="118"/>
      <c r="G37" s="118"/>
      <c r="H37" s="118"/>
      <c r="I37" s="118"/>
      <c r="J37" s="109"/>
      <c r="K37" s="109"/>
      <c r="L37" s="137"/>
      <c r="M37" s="137"/>
      <c r="N37" s="137"/>
    </row>
    <row r="38" spans="1:12" ht="12.75">
      <c r="A38" s="317" t="s">
        <v>293</v>
      </c>
      <c r="B38" s="119"/>
      <c r="C38" s="119"/>
      <c r="D38" s="119"/>
      <c r="E38" s="119"/>
      <c r="F38" s="119"/>
      <c r="G38" s="119"/>
      <c r="H38" s="119"/>
      <c r="I38" s="119"/>
      <c r="J38" s="119"/>
      <c r="K38" s="119"/>
      <c r="L38" s="120"/>
    </row>
    <row r="39" spans="1:12" ht="12.75">
      <c r="A39" s="109"/>
      <c r="B39" s="109"/>
      <c r="C39" s="109"/>
      <c r="D39" s="109"/>
      <c r="E39" s="109"/>
      <c r="F39" s="109"/>
      <c r="G39" s="109"/>
      <c r="H39" s="109"/>
      <c r="I39" s="109"/>
      <c r="J39" s="109"/>
      <c r="K39" s="109"/>
      <c r="L39" s="109"/>
    </row>
    <row r="40" spans="1:12" ht="12.75">
      <c r="A40" s="109"/>
      <c r="B40" s="109"/>
      <c r="C40" s="109"/>
      <c r="D40" s="109"/>
      <c r="E40" s="109"/>
      <c r="F40" s="109"/>
      <c r="G40" s="109"/>
      <c r="H40" s="109"/>
      <c r="I40" s="109"/>
      <c r="J40" s="109"/>
      <c r="K40" s="109"/>
      <c r="L40" s="109"/>
    </row>
    <row r="41" spans="1:12" ht="12.75">
      <c r="A41" s="109"/>
      <c r="B41" s="109"/>
      <c r="C41" s="109"/>
      <c r="D41" s="109"/>
      <c r="E41" s="109"/>
      <c r="F41" s="109"/>
      <c r="G41" s="109"/>
      <c r="H41" s="109"/>
      <c r="I41" s="109"/>
      <c r="J41" s="109"/>
      <c r="K41" s="109"/>
      <c r="L41" s="109"/>
    </row>
    <row r="42" spans="1:12" ht="12.75">
      <c r="A42" s="109"/>
      <c r="B42" s="109"/>
      <c r="C42" s="109"/>
      <c r="D42" s="109"/>
      <c r="E42" s="109"/>
      <c r="F42" s="109"/>
      <c r="G42" s="109"/>
      <c r="H42" s="109"/>
      <c r="I42" s="109"/>
      <c r="J42" s="109"/>
      <c r="K42" s="109"/>
      <c r="L42" s="109"/>
    </row>
    <row r="43" spans="1:12" ht="12.75">
      <c r="A43" s="109"/>
      <c r="B43" s="109"/>
      <c r="C43" s="109"/>
      <c r="D43" s="109"/>
      <c r="E43" s="109"/>
      <c r="F43" s="109"/>
      <c r="G43" s="109"/>
      <c r="H43" s="109"/>
      <c r="I43" s="109"/>
      <c r="J43" s="109"/>
      <c r="K43" s="109"/>
      <c r="L43" s="109"/>
    </row>
    <row r="44" spans="1:12" ht="12.75">
      <c r="A44" s="109"/>
      <c r="B44" s="109"/>
      <c r="C44" s="109"/>
      <c r="D44" s="109"/>
      <c r="E44" s="109"/>
      <c r="F44" s="109"/>
      <c r="G44" s="109"/>
      <c r="H44" s="109"/>
      <c r="I44" s="109"/>
      <c r="J44" s="109"/>
      <c r="K44" s="109"/>
      <c r="L44" s="109"/>
    </row>
    <row r="45" spans="1:12" ht="12.75">
      <c r="A45" s="109"/>
      <c r="B45" s="109"/>
      <c r="C45" s="109"/>
      <c r="D45" s="109"/>
      <c r="E45" s="109"/>
      <c r="F45" s="109"/>
      <c r="G45" s="109"/>
      <c r="H45" s="109"/>
      <c r="I45" s="109"/>
      <c r="J45" s="109"/>
      <c r="K45" s="109"/>
      <c r="L45" s="109"/>
    </row>
    <row r="46" spans="1:12" ht="12.75">
      <c r="A46" s="109"/>
      <c r="B46" s="109"/>
      <c r="C46" s="109"/>
      <c r="D46" s="109"/>
      <c r="E46" s="109"/>
      <c r="F46" s="109"/>
      <c r="G46" s="109"/>
      <c r="H46" s="109"/>
      <c r="I46" s="109"/>
      <c r="J46" s="109"/>
      <c r="K46" s="109"/>
      <c r="L46" s="109"/>
    </row>
    <row r="47" spans="1:12" ht="12.75">
      <c r="A47" s="109"/>
      <c r="B47" s="109"/>
      <c r="C47" s="109"/>
      <c r="D47" s="109"/>
      <c r="E47" s="109"/>
      <c r="F47" s="109"/>
      <c r="G47" s="109"/>
      <c r="H47" s="109"/>
      <c r="I47" s="109"/>
      <c r="J47" s="109"/>
      <c r="K47" s="109"/>
      <c r="L47" s="109"/>
    </row>
    <row r="48" spans="1:12" ht="12.75">
      <c r="A48" s="109"/>
      <c r="B48" s="109"/>
      <c r="C48" s="109"/>
      <c r="D48" s="109"/>
      <c r="E48" s="109"/>
      <c r="F48" s="109"/>
      <c r="G48" s="109"/>
      <c r="H48" s="109"/>
      <c r="I48" s="109"/>
      <c r="J48" s="109"/>
      <c r="K48" s="109"/>
      <c r="L48" s="109"/>
    </row>
    <row r="49" spans="1:12" ht="12.75">
      <c r="A49" s="109"/>
      <c r="B49" s="109"/>
      <c r="C49" s="109"/>
      <c r="D49" s="109"/>
      <c r="E49" s="109"/>
      <c r="F49" s="109"/>
      <c r="G49" s="109"/>
      <c r="H49" s="109"/>
      <c r="I49" s="109"/>
      <c r="J49" s="109"/>
      <c r="K49" s="109"/>
      <c r="L49" s="109"/>
    </row>
    <row r="50" spans="1:12" ht="12.75">
      <c r="A50" s="109"/>
      <c r="B50" s="109"/>
      <c r="C50" s="109"/>
      <c r="D50" s="109"/>
      <c r="E50" s="109"/>
      <c r="F50" s="109"/>
      <c r="G50" s="109"/>
      <c r="H50" s="109"/>
      <c r="I50" s="109"/>
      <c r="J50" s="109"/>
      <c r="K50" s="109"/>
      <c r="L50" s="109"/>
    </row>
    <row r="51" spans="1:12" ht="12.75">
      <c r="A51" s="109"/>
      <c r="B51" s="109"/>
      <c r="C51" s="109"/>
      <c r="D51" s="109"/>
      <c r="E51" s="109"/>
      <c r="F51" s="109"/>
      <c r="G51" s="109"/>
      <c r="H51" s="109"/>
      <c r="I51" s="109"/>
      <c r="J51" s="109"/>
      <c r="K51" s="109"/>
      <c r="L51" s="109"/>
    </row>
    <row r="52" spans="1:12" ht="12.75">
      <c r="A52" s="109"/>
      <c r="B52" s="109"/>
      <c r="C52" s="109"/>
      <c r="D52" s="109"/>
      <c r="E52" s="109"/>
      <c r="F52" s="109"/>
      <c r="G52" s="109"/>
      <c r="H52" s="109"/>
      <c r="I52" s="109"/>
      <c r="J52" s="109"/>
      <c r="K52" s="109"/>
      <c r="L52" s="109"/>
    </row>
    <row r="53" spans="1:12" ht="12.75">
      <c r="A53" s="109"/>
      <c r="B53" s="109"/>
      <c r="C53" s="109"/>
      <c r="D53" s="109"/>
      <c r="E53" s="109"/>
      <c r="F53" s="109"/>
      <c r="G53" s="109"/>
      <c r="H53" s="109"/>
      <c r="I53" s="109"/>
      <c r="J53" s="109"/>
      <c r="K53" s="109"/>
      <c r="L53" s="109"/>
    </row>
    <row r="54" spans="1:12" ht="12.75">
      <c r="A54" s="121"/>
      <c r="B54" s="121"/>
      <c r="C54" s="121"/>
      <c r="D54" s="121"/>
      <c r="E54" s="121"/>
      <c r="F54" s="121"/>
      <c r="G54" s="121"/>
      <c r="H54" s="121"/>
      <c r="I54" s="121"/>
      <c r="J54" s="121"/>
      <c r="K54" s="121"/>
      <c r="L54" s="121"/>
    </row>
    <row r="55" spans="1:12" ht="12.75">
      <c r="A55" s="121"/>
      <c r="B55" s="121"/>
      <c r="C55" s="121"/>
      <c r="D55" s="121"/>
      <c r="E55" s="121"/>
      <c r="F55" s="121"/>
      <c r="G55" s="121"/>
      <c r="H55" s="121"/>
      <c r="I55" s="121"/>
      <c r="J55" s="121"/>
      <c r="K55" s="121"/>
      <c r="L55" s="121"/>
    </row>
    <row r="56" spans="1:12" ht="12.75">
      <c r="A56" s="121"/>
      <c r="B56" s="121"/>
      <c r="C56" s="121"/>
      <c r="D56" s="121"/>
      <c r="E56" s="121"/>
      <c r="F56" s="121"/>
      <c r="G56" s="121"/>
      <c r="H56" s="121"/>
      <c r="I56" s="121"/>
      <c r="J56" s="121"/>
      <c r="K56" s="121"/>
      <c r="L56" s="121"/>
    </row>
    <row r="57" spans="1:12" ht="12.75">
      <c r="A57" s="121"/>
      <c r="B57" s="121"/>
      <c r="C57" s="121"/>
      <c r="D57" s="121"/>
      <c r="E57" s="121"/>
      <c r="F57" s="121"/>
      <c r="G57" s="121"/>
      <c r="H57" s="121"/>
      <c r="I57" s="121"/>
      <c r="J57" s="121"/>
      <c r="K57" s="121"/>
      <c r="L57" s="121"/>
    </row>
  </sheetData>
  <sheetProtection/>
  <mergeCells count="13">
    <mergeCell ref="A1:L1"/>
    <mergeCell ref="A3:A4"/>
    <mergeCell ref="G3:I3"/>
    <mergeCell ref="J3:L3"/>
    <mergeCell ref="C3:F3"/>
    <mergeCell ref="A2:L2"/>
    <mergeCell ref="B3:B4"/>
    <mergeCell ref="A15:B15"/>
    <mergeCell ref="A25:B25"/>
    <mergeCell ref="A35:B35"/>
    <mergeCell ref="A16:L16"/>
    <mergeCell ref="A5:L5"/>
    <mergeCell ref="A26:L26"/>
  </mergeCells>
  <printOptions horizontalCentered="1" verticalCentered="1"/>
  <pageMargins left="0.17" right="0.2" top="0.2362204724409449" bottom="0.3937007874015748" header="0.17" footer="0.31496062992125984"/>
  <pageSetup fitToHeight="2" fitToWidth="1" horizontalDpi="600" verticalDpi="600" orientation="landscape" scale="84" r:id="rId2"/>
  <headerFooter>
    <oddFooter>&amp;C&amp;"Arial,Normal"&amp;10 10</oddFooter>
  </headerFooter>
  <colBreaks count="1" manualBreakCount="1">
    <brk id="12" max="65535" man="1"/>
  </colBreaks>
  <ignoredErrors>
    <ignoredError sqref="F15 F25" formula="1"/>
  </ignoredErrors>
  <drawing r:id="rId1"/>
</worksheet>
</file>

<file path=xl/worksheets/sheet7.xml><?xml version="1.0" encoding="utf-8"?>
<worksheet xmlns="http://schemas.openxmlformats.org/spreadsheetml/2006/main" xmlns:r="http://schemas.openxmlformats.org/officeDocument/2006/relationships">
  <dimension ref="A1:X165"/>
  <sheetViews>
    <sheetView zoomScalePageLayoutView="0" workbookViewId="0" topLeftCell="A76">
      <selection activeCell="A1" sqref="A1:K165"/>
    </sheetView>
  </sheetViews>
  <sheetFormatPr defaultColWidth="11.421875" defaultRowHeight="15"/>
  <cols>
    <col min="1" max="1" width="11.8515625" style="6" customWidth="1"/>
    <col min="2" max="2" width="9.140625" style="6" bestFit="1" customWidth="1"/>
    <col min="3" max="3" width="18.8515625" style="6" bestFit="1" customWidth="1"/>
    <col min="4" max="4" width="7.8515625" style="6" bestFit="1" customWidth="1"/>
    <col min="5" max="5" width="15.421875" style="6" bestFit="1" customWidth="1"/>
    <col min="6" max="6" width="13.28125" style="6" bestFit="1" customWidth="1"/>
    <col min="7" max="7" width="11.28125" style="6" bestFit="1" customWidth="1"/>
    <col min="8" max="8" width="11.7109375" style="6" bestFit="1" customWidth="1"/>
    <col min="9" max="9" width="8.00390625" style="8" bestFit="1" customWidth="1"/>
    <col min="10" max="10" width="6.8515625" style="6" bestFit="1" customWidth="1"/>
    <col min="11" max="11" width="7.57421875" style="6" bestFit="1" customWidth="1"/>
    <col min="12" max="16384" width="11.421875" style="6" customWidth="1"/>
  </cols>
  <sheetData>
    <row r="1" spans="1:24" ht="16.5" customHeight="1">
      <c r="A1" s="351" t="s">
        <v>136</v>
      </c>
      <c r="B1" s="351"/>
      <c r="C1" s="351"/>
      <c r="D1" s="351"/>
      <c r="E1" s="351"/>
      <c r="F1" s="351"/>
      <c r="G1" s="351"/>
      <c r="H1" s="351"/>
      <c r="I1" s="351"/>
      <c r="J1" s="351"/>
      <c r="K1" s="351"/>
      <c r="L1" s="5"/>
      <c r="N1" s="395"/>
      <c r="O1" s="395"/>
      <c r="P1" s="395"/>
      <c r="Q1" s="395"/>
      <c r="R1" s="395"/>
      <c r="S1" s="395"/>
      <c r="T1" s="395"/>
      <c r="U1" s="395"/>
      <c r="V1" s="395"/>
      <c r="W1" s="395"/>
      <c r="X1" s="395"/>
    </row>
    <row r="2" spans="1:24" ht="14.25">
      <c r="A2" s="351" t="s">
        <v>111</v>
      </c>
      <c r="B2" s="351"/>
      <c r="C2" s="351"/>
      <c r="D2" s="351"/>
      <c r="E2" s="351"/>
      <c r="F2" s="351"/>
      <c r="G2" s="351"/>
      <c r="H2" s="351"/>
      <c r="I2" s="351"/>
      <c r="J2" s="351"/>
      <c r="K2" s="351"/>
      <c r="L2" s="14"/>
      <c r="N2" s="110"/>
      <c r="O2" s="110"/>
      <c r="P2" s="110"/>
      <c r="Q2" s="110"/>
      <c r="R2" s="110"/>
      <c r="S2" s="110"/>
      <c r="T2" s="110"/>
      <c r="U2" s="110"/>
      <c r="V2" s="110"/>
      <c r="W2" s="110"/>
      <c r="X2" s="110"/>
    </row>
    <row r="3" spans="1:24" ht="14.25">
      <c r="A3" s="394" t="s">
        <v>432</v>
      </c>
      <c r="B3" s="394"/>
      <c r="C3" s="394"/>
      <c r="D3" s="394"/>
      <c r="E3" s="394"/>
      <c r="F3" s="394"/>
      <c r="G3" s="394"/>
      <c r="H3" s="394"/>
      <c r="I3" s="394"/>
      <c r="J3" s="394"/>
      <c r="K3" s="394"/>
      <c r="L3" s="5"/>
      <c r="N3" s="396"/>
      <c r="O3" s="396"/>
      <c r="P3" s="396"/>
      <c r="Q3" s="396"/>
      <c r="R3" s="396"/>
      <c r="S3" s="396"/>
      <c r="T3" s="396"/>
      <c r="U3" s="396"/>
      <c r="V3" s="396"/>
      <c r="W3" s="396"/>
      <c r="X3" s="396"/>
    </row>
    <row r="4" spans="1:24" ht="14.25">
      <c r="A4" s="394" t="s">
        <v>433</v>
      </c>
      <c r="B4" s="394"/>
      <c r="C4" s="394"/>
      <c r="D4" s="394"/>
      <c r="E4" s="394"/>
      <c r="F4" s="394"/>
      <c r="G4" s="394"/>
      <c r="H4" s="394"/>
      <c r="I4" s="394"/>
      <c r="J4" s="394"/>
      <c r="K4" s="394"/>
      <c r="L4" s="5"/>
      <c r="N4" s="396"/>
      <c r="O4" s="396"/>
      <c r="P4" s="396"/>
      <c r="Q4" s="396"/>
      <c r="R4" s="396"/>
      <c r="S4" s="396"/>
      <c r="T4" s="396"/>
      <c r="U4" s="396"/>
      <c r="V4" s="396"/>
      <c r="W4" s="396"/>
      <c r="X4" s="396"/>
    </row>
    <row r="5" spans="1:24" ht="12.75">
      <c r="A5" s="297"/>
      <c r="B5" s="297"/>
      <c r="C5" s="297"/>
      <c r="D5" s="297"/>
      <c r="E5" s="297"/>
      <c r="F5" s="297"/>
      <c r="G5" s="297"/>
      <c r="H5" s="297"/>
      <c r="I5" s="297"/>
      <c r="J5" s="397" t="s">
        <v>302</v>
      </c>
      <c r="K5" s="398"/>
      <c r="L5" s="14"/>
      <c r="N5" s="111"/>
      <c r="O5" s="111"/>
      <c r="P5" s="111"/>
      <c r="Q5" s="111"/>
      <c r="R5" s="111"/>
      <c r="S5" s="111"/>
      <c r="T5" s="111"/>
      <c r="U5" s="111"/>
      <c r="V5" s="111"/>
      <c r="W5" s="393"/>
      <c r="X5" s="393"/>
    </row>
    <row r="6" spans="1:24" ht="12.75">
      <c r="A6" s="298" t="s">
        <v>303</v>
      </c>
      <c r="B6" s="298" t="s">
        <v>304</v>
      </c>
      <c r="C6" s="298" t="s">
        <v>305</v>
      </c>
      <c r="D6" s="298" t="s">
        <v>306</v>
      </c>
      <c r="E6" s="298" t="s">
        <v>307</v>
      </c>
      <c r="F6" s="298" t="s">
        <v>308</v>
      </c>
      <c r="G6" s="298" t="s">
        <v>309</v>
      </c>
      <c r="H6" s="298" t="s">
        <v>310</v>
      </c>
      <c r="I6" s="298" t="s">
        <v>311</v>
      </c>
      <c r="J6" s="298" t="s">
        <v>312</v>
      </c>
      <c r="K6" s="298" t="s">
        <v>313</v>
      </c>
      <c r="L6" s="5"/>
      <c r="N6" s="112"/>
      <c r="O6" s="112"/>
      <c r="P6" s="112"/>
      <c r="Q6" s="112"/>
      <c r="R6" s="112"/>
      <c r="S6" s="112"/>
      <c r="T6" s="112"/>
      <c r="U6" s="112"/>
      <c r="V6" s="112"/>
      <c r="W6" s="112"/>
      <c r="X6" s="112"/>
    </row>
    <row r="7" spans="1:24" ht="12.75">
      <c r="A7" s="15" t="s">
        <v>412</v>
      </c>
      <c r="B7" s="82">
        <v>40966</v>
      </c>
      <c r="C7" s="218" t="s">
        <v>413</v>
      </c>
      <c r="D7" s="15" t="s">
        <v>33</v>
      </c>
      <c r="E7" s="15" t="s">
        <v>218</v>
      </c>
      <c r="F7" s="15" t="s">
        <v>215</v>
      </c>
      <c r="G7" s="15" t="s">
        <v>243</v>
      </c>
      <c r="H7" s="15" t="s">
        <v>37</v>
      </c>
      <c r="I7" s="15" t="s">
        <v>216</v>
      </c>
      <c r="J7" s="83">
        <v>12</v>
      </c>
      <c r="K7" s="83">
        <v>14</v>
      </c>
      <c r="N7" s="113"/>
      <c r="O7" s="113"/>
      <c r="P7" s="113"/>
      <c r="Q7" s="113"/>
      <c r="R7" s="113"/>
      <c r="S7" s="113"/>
      <c r="T7" s="113"/>
      <c r="U7" s="113"/>
      <c r="V7" s="113"/>
      <c r="W7" s="113"/>
      <c r="X7" s="113"/>
    </row>
    <row r="8" spans="1:11" ht="12.75">
      <c r="A8" s="15" t="s">
        <v>412</v>
      </c>
      <c r="B8" s="82">
        <v>40966</v>
      </c>
      <c r="C8" s="218" t="s">
        <v>413</v>
      </c>
      <c r="D8" s="15" t="s">
        <v>33</v>
      </c>
      <c r="E8" s="218" t="s">
        <v>413</v>
      </c>
      <c r="F8" s="15" t="s">
        <v>215</v>
      </c>
      <c r="G8" s="15" t="s">
        <v>243</v>
      </c>
      <c r="H8" s="15" t="s">
        <v>37</v>
      </c>
      <c r="I8" s="15" t="s">
        <v>216</v>
      </c>
      <c r="J8" s="83">
        <v>16</v>
      </c>
      <c r="K8" s="83">
        <v>18</v>
      </c>
    </row>
    <row r="9" spans="1:11" ht="12.75">
      <c r="A9" s="15" t="s">
        <v>412</v>
      </c>
      <c r="B9" s="82">
        <v>40966</v>
      </c>
      <c r="C9" s="218" t="s">
        <v>413</v>
      </c>
      <c r="D9" s="15" t="s">
        <v>33</v>
      </c>
      <c r="E9" s="218" t="s">
        <v>413</v>
      </c>
      <c r="F9" s="15" t="s">
        <v>215</v>
      </c>
      <c r="G9" s="15" t="s">
        <v>243</v>
      </c>
      <c r="H9" s="15" t="s">
        <v>37</v>
      </c>
      <c r="I9" s="15" t="s">
        <v>244</v>
      </c>
      <c r="J9" s="83">
        <v>24</v>
      </c>
      <c r="K9" s="83">
        <v>24</v>
      </c>
    </row>
    <row r="10" spans="1:11" ht="12.75">
      <c r="A10" s="15" t="s">
        <v>412</v>
      </c>
      <c r="B10" s="82">
        <v>40967</v>
      </c>
      <c r="C10" s="218" t="s">
        <v>413</v>
      </c>
      <c r="D10" s="15" t="s">
        <v>33</v>
      </c>
      <c r="E10" s="218" t="s">
        <v>413</v>
      </c>
      <c r="F10" s="15" t="s">
        <v>215</v>
      </c>
      <c r="G10" s="15" t="s">
        <v>34</v>
      </c>
      <c r="H10" s="15" t="s">
        <v>35</v>
      </c>
      <c r="I10" s="15" t="s">
        <v>216</v>
      </c>
      <c r="J10" s="83">
        <v>18</v>
      </c>
      <c r="K10" s="83">
        <v>19</v>
      </c>
    </row>
    <row r="11" spans="1:11" ht="12.75">
      <c r="A11" s="15" t="s">
        <v>412</v>
      </c>
      <c r="B11" s="82">
        <v>40967</v>
      </c>
      <c r="C11" s="218" t="s">
        <v>413</v>
      </c>
      <c r="D11" s="15" t="s">
        <v>33</v>
      </c>
      <c r="E11" s="218" t="s">
        <v>413</v>
      </c>
      <c r="F11" s="15" t="s">
        <v>215</v>
      </c>
      <c r="G11" s="15" t="s">
        <v>34</v>
      </c>
      <c r="H11" s="15" t="s">
        <v>35</v>
      </c>
      <c r="I11" s="15" t="s">
        <v>244</v>
      </c>
      <c r="J11" s="83">
        <v>26</v>
      </c>
      <c r="K11" s="83">
        <v>27</v>
      </c>
    </row>
    <row r="12" spans="1:11" ht="12.75">
      <c r="A12" s="15" t="s">
        <v>412</v>
      </c>
      <c r="B12" s="82">
        <v>40969</v>
      </c>
      <c r="C12" s="218" t="s">
        <v>413</v>
      </c>
      <c r="D12" s="15" t="s">
        <v>33</v>
      </c>
      <c r="E12" s="15" t="s">
        <v>218</v>
      </c>
      <c r="F12" s="15" t="s">
        <v>215</v>
      </c>
      <c r="G12" s="15" t="s">
        <v>34</v>
      </c>
      <c r="H12" s="15" t="s">
        <v>35</v>
      </c>
      <c r="I12" s="15" t="s">
        <v>244</v>
      </c>
      <c r="J12" s="83">
        <v>12</v>
      </c>
      <c r="K12" s="83">
        <v>12</v>
      </c>
    </row>
    <row r="13" spans="1:11" ht="12.75">
      <c r="A13" s="15" t="s">
        <v>412</v>
      </c>
      <c r="B13" s="82">
        <v>40969</v>
      </c>
      <c r="C13" s="218" t="s">
        <v>413</v>
      </c>
      <c r="D13" s="15" t="s">
        <v>33</v>
      </c>
      <c r="E13" s="218" t="s">
        <v>413</v>
      </c>
      <c r="F13" s="15" t="s">
        <v>215</v>
      </c>
      <c r="G13" s="15" t="s">
        <v>34</v>
      </c>
      <c r="H13" s="15" t="s">
        <v>35</v>
      </c>
      <c r="I13" s="15" t="s">
        <v>216</v>
      </c>
      <c r="J13" s="83">
        <v>18</v>
      </c>
      <c r="K13" s="83">
        <v>20</v>
      </c>
    </row>
    <row r="14" spans="1:11" ht="12.75">
      <c r="A14" s="15" t="s">
        <v>412</v>
      </c>
      <c r="B14" s="82">
        <v>40969</v>
      </c>
      <c r="C14" s="218" t="s">
        <v>413</v>
      </c>
      <c r="D14" s="15" t="s">
        <v>33</v>
      </c>
      <c r="E14" s="218" t="s">
        <v>413</v>
      </c>
      <c r="F14" s="15" t="s">
        <v>215</v>
      </c>
      <c r="G14" s="15" t="s">
        <v>34</v>
      </c>
      <c r="H14" s="15" t="s">
        <v>35</v>
      </c>
      <c r="I14" s="15" t="s">
        <v>244</v>
      </c>
      <c r="J14" s="83">
        <v>25</v>
      </c>
      <c r="K14" s="83">
        <v>26</v>
      </c>
    </row>
    <row r="15" spans="1:11" ht="12.75">
      <c r="A15" s="15" t="s">
        <v>412</v>
      </c>
      <c r="B15" s="82">
        <v>40969</v>
      </c>
      <c r="C15" s="218" t="s">
        <v>413</v>
      </c>
      <c r="D15" s="15" t="s">
        <v>33</v>
      </c>
      <c r="E15" s="218" t="s">
        <v>413</v>
      </c>
      <c r="F15" s="15" t="s">
        <v>215</v>
      </c>
      <c r="G15" s="15" t="s">
        <v>243</v>
      </c>
      <c r="H15" s="15" t="s">
        <v>37</v>
      </c>
      <c r="I15" s="15" t="s">
        <v>216</v>
      </c>
      <c r="J15" s="83">
        <v>18</v>
      </c>
      <c r="K15" s="83">
        <v>20</v>
      </c>
    </row>
    <row r="16" spans="1:11" ht="12.75">
      <c r="A16" s="15" t="s">
        <v>412</v>
      </c>
      <c r="B16" s="82">
        <v>40969</v>
      </c>
      <c r="C16" s="218" t="s">
        <v>413</v>
      </c>
      <c r="D16" s="15" t="s">
        <v>33</v>
      </c>
      <c r="E16" s="218" t="s">
        <v>413</v>
      </c>
      <c r="F16" s="15" t="s">
        <v>215</v>
      </c>
      <c r="G16" s="15" t="s">
        <v>243</v>
      </c>
      <c r="H16" s="15" t="s">
        <v>37</v>
      </c>
      <c r="I16" s="15" t="s">
        <v>244</v>
      </c>
      <c r="J16" s="83">
        <v>26</v>
      </c>
      <c r="K16" s="83">
        <v>28</v>
      </c>
    </row>
    <row r="17" spans="1:11" ht="12.75">
      <c r="A17" s="15" t="s">
        <v>32</v>
      </c>
      <c r="B17" s="82">
        <v>40966</v>
      </c>
      <c r="C17" s="15" t="s">
        <v>314</v>
      </c>
      <c r="D17" s="15" t="s">
        <v>33</v>
      </c>
      <c r="E17" s="218" t="s">
        <v>413</v>
      </c>
      <c r="F17" s="15" t="s">
        <v>254</v>
      </c>
      <c r="G17" s="15" t="s">
        <v>243</v>
      </c>
      <c r="H17" s="15" t="s">
        <v>37</v>
      </c>
      <c r="I17" s="15" t="s">
        <v>245</v>
      </c>
      <c r="J17" s="83">
        <v>16</v>
      </c>
      <c r="K17" s="83">
        <v>20</v>
      </c>
    </row>
    <row r="18" spans="1:11" ht="12.75">
      <c r="A18" s="15" t="s">
        <v>32</v>
      </c>
      <c r="B18" s="82">
        <v>40966</v>
      </c>
      <c r="C18" s="15" t="s">
        <v>314</v>
      </c>
      <c r="D18" s="15" t="s">
        <v>33</v>
      </c>
      <c r="E18" s="218" t="s">
        <v>413</v>
      </c>
      <c r="F18" s="15" t="s">
        <v>200</v>
      </c>
      <c r="G18" s="15" t="s">
        <v>243</v>
      </c>
      <c r="H18" s="15" t="s">
        <v>37</v>
      </c>
      <c r="I18" s="15" t="s">
        <v>245</v>
      </c>
      <c r="J18" s="83">
        <v>12</v>
      </c>
      <c r="K18" s="83">
        <v>16</v>
      </c>
    </row>
    <row r="19" spans="1:11" ht="12.75">
      <c r="A19" s="15" t="s">
        <v>32</v>
      </c>
      <c r="B19" s="82">
        <v>40966</v>
      </c>
      <c r="C19" s="15" t="s">
        <v>314</v>
      </c>
      <c r="D19" s="15" t="s">
        <v>33</v>
      </c>
      <c r="E19" s="218" t="s">
        <v>413</v>
      </c>
      <c r="F19" s="15" t="s">
        <v>356</v>
      </c>
      <c r="G19" s="15" t="s">
        <v>243</v>
      </c>
      <c r="H19" s="15" t="s">
        <v>37</v>
      </c>
      <c r="I19" s="15" t="s">
        <v>36</v>
      </c>
      <c r="J19" s="83">
        <v>32</v>
      </c>
      <c r="K19" s="83">
        <v>40</v>
      </c>
    </row>
    <row r="20" spans="1:11" ht="12.75">
      <c r="A20" s="15" t="s">
        <v>32</v>
      </c>
      <c r="B20" s="82">
        <v>40966</v>
      </c>
      <c r="C20" s="15" t="s">
        <v>414</v>
      </c>
      <c r="D20" s="15" t="s">
        <v>33</v>
      </c>
      <c r="E20" s="218" t="s">
        <v>413</v>
      </c>
      <c r="F20" s="15" t="s">
        <v>253</v>
      </c>
      <c r="G20" s="15" t="s">
        <v>243</v>
      </c>
      <c r="H20" s="15" t="s">
        <v>37</v>
      </c>
      <c r="I20" s="15" t="s">
        <v>245</v>
      </c>
      <c r="J20" s="83">
        <v>26</v>
      </c>
      <c r="K20" s="83">
        <v>30</v>
      </c>
    </row>
    <row r="21" spans="1:11" ht="12.75">
      <c r="A21" s="15" t="s">
        <v>32</v>
      </c>
      <c r="B21" s="82">
        <v>40966</v>
      </c>
      <c r="C21" s="15" t="s">
        <v>414</v>
      </c>
      <c r="D21" s="15" t="s">
        <v>33</v>
      </c>
      <c r="E21" s="218" t="s">
        <v>413</v>
      </c>
      <c r="F21" s="15" t="s">
        <v>200</v>
      </c>
      <c r="G21" s="15" t="s">
        <v>243</v>
      </c>
      <c r="H21" s="15" t="s">
        <v>37</v>
      </c>
      <c r="I21" s="15" t="s">
        <v>36</v>
      </c>
      <c r="J21" s="83">
        <v>48</v>
      </c>
      <c r="K21" s="83">
        <v>52</v>
      </c>
    </row>
    <row r="22" spans="1:11" ht="12.75">
      <c r="A22" s="15" t="s">
        <v>32</v>
      </c>
      <c r="B22" s="82">
        <v>40966</v>
      </c>
      <c r="C22" s="15" t="s">
        <v>339</v>
      </c>
      <c r="D22" s="15" t="s">
        <v>33</v>
      </c>
      <c r="E22" s="218" t="s">
        <v>413</v>
      </c>
      <c r="F22" s="15" t="s">
        <v>357</v>
      </c>
      <c r="G22" s="15" t="s">
        <v>243</v>
      </c>
      <c r="H22" s="15" t="s">
        <v>37</v>
      </c>
      <c r="I22" s="15" t="s">
        <v>245</v>
      </c>
      <c r="J22" s="83">
        <v>20</v>
      </c>
      <c r="K22" s="83">
        <v>22</v>
      </c>
    </row>
    <row r="23" spans="1:11" ht="12.75">
      <c r="A23" s="15" t="s">
        <v>32</v>
      </c>
      <c r="B23" s="82">
        <v>40966</v>
      </c>
      <c r="C23" s="15" t="s">
        <v>339</v>
      </c>
      <c r="D23" s="15" t="s">
        <v>33</v>
      </c>
      <c r="E23" s="218" t="s">
        <v>413</v>
      </c>
      <c r="F23" s="15" t="s">
        <v>200</v>
      </c>
      <c r="G23" s="15" t="s">
        <v>243</v>
      </c>
      <c r="H23" s="15" t="s">
        <v>37</v>
      </c>
      <c r="I23" s="15" t="s">
        <v>36</v>
      </c>
      <c r="J23" s="83">
        <v>36</v>
      </c>
      <c r="K23" s="83">
        <v>40</v>
      </c>
    </row>
    <row r="24" spans="1:11" ht="12.75">
      <c r="A24" s="15" t="s">
        <v>32</v>
      </c>
      <c r="B24" s="82">
        <v>40966</v>
      </c>
      <c r="C24" s="15" t="s">
        <v>358</v>
      </c>
      <c r="D24" s="15" t="s">
        <v>33</v>
      </c>
      <c r="E24" s="218" t="s">
        <v>413</v>
      </c>
      <c r="F24" s="15" t="s">
        <v>256</v>
      </c>
      <c r="G24" s="15" t="s">
        <v>243</v>
      </c>
      <c r="H24" s="15" t="s">
        <v>37</v>
      </c>
      <c r="I24" s="15" t="s">
        <v>36</v>
      </c>
      <c r="J24" s="83">
        <v>32</v>
      </c>
      <c r="K24" s="83">
        <v>32</v>
      </c>
    </row>
    <row r="25" spans="1:11" ht="12.75">
      <c r="A25" s="15" t="s">
        <v>32</v>
      </c>
      <c r="B25" s="82">
        <v>40966</v>
      </c>
      <c r="C25" s="15" t="s">
        <v>359</v>
      </c>
      <c r="D25" s="15" t="s">
        <v>33</v>
      </c>
      <c r="E25" s="218" t="s">
        <v>413</v>
      </c>
      <c r="F25" s="15" t="s">
        <v>360</v>
      </c>
      <c r="G25" s="15" t="s">
        <v>243</v>
      </c>
      <c r="H25" s="15" t="s">
        <v>37</v>
      </c>
      <c r="I25" s="15" t="s">
        <v>36</v>
      </c>
      <c r="J25" s="83">
        <v>32</v>
      </c>
      <c r="K25" s="83">
        <v>32</v>
      </c>
    </row>
    <row r="26" spans="1:11" ht="12.75">
      <c r="A26" s="15" t="s">
        <v>32</v>
      </c>
      <c r="B26" s="82">
        <v>40966</v>
      </c>
      <c r="C26" s="15" t="s">
        <v>361</v>
      </c>
      <c r="D26" s="15" t="s">
        <v>33</v>
      </c>
      <c r="E26" s="218" t="s">
        <v>413</v>
      </c>
      <c r="F26" s="15" t="s">
        <v>248</v>
      </c>
      <c r="G26" s="15" t="s">
        <v>243</v>
      </c>
      <c r="H26" s="15" t="s">
        <v>37</v>
      </c>
      <c r="I26" s="15" t="s">
        <v>245</v>
      </c>
      <c r="J26" s="83">
        <v>20</v>
      </c>
      <c r="K26" s="83">
        <v>22</v>
      </c>
    </row>
    <row r="27" spans="1:11" ht="12.75">
      <c r="A27" s="15" t="s">
        <v>32</v>
      </c>
      <c r="B27" s="82">
        <v>40966</v>
      </c>
      <c r="C27" s="15" t="s">
        <v>362</v>
      </c>
      <c r="D27" s="15" t="s">
        <v>33</v>
      </c>
      <c r="E27" s="218" t="s">
        <v>413</v>
      </c>
      <c r="F27" s="15" t="s">
        <v>255</v>
      </c>
      <c r="G27" s="15" t="s">
        <v>243</v>
      </c>
      <c r="H27" s="15" t="s">
        <v>37</v>
      </c>
      <c r="I27" s="15" t="s">
        <v>245</v>
      </c>
      <c r="J27" s="83">
        <v>28</v>
      </c>
      <c r="K27" s="83">
        <v>30</v>
      </c>
    </row>
    <row r="28" spans="1:11" ht="12.75">
      <c r="A28" s="15" t="s">
        <v>32</v>
      </c>
      <c r="B28" s="82">
        <v>40967</v>
      </c>
      <c r="C28" s="15" t="s">
        <v>314</v>
      </c>
      <c r="D28" s="15" t="s">
        <v>33</v>
      </c>
      <c r="E28" s="218" t="s">
        <v>413</v>
      </c>
      <c r="F28" s="15" t="s">
        <v>200</v>
      </c>
      <c r="G28" s="15" t="s">
        <v>34</v>
      </c>
      <c r="H28" s="15" t="s">
        <v>35</v>
      </c>
      <c r="I28" s="15" t="s">
        <v>245</v>
      </c>
      <c r="J28" s="83">
        <v>12</v>
      </c>
      <c r="K28" s="83">
        <v>12</v>
      </c>
    </row>
    <row r="29" spans="1:11" ht="12.75">
      <c r="A29" s="15" t="s">
        <v>32</v>
      </c>
      <c r="B29" s="82">
        <v>40967</v>
      </c>
      <c r="C29" s="15" t="s">
        <v>314</v>
      </c>
      <c r="D29" s="15" t="s">
        <v>33</v>
      </c>
      <c r="E29" s="218" t="s">
        <v>413</v>
      </c>
      <c r="F29" s="15" t="s">
        <v>248</v>
      </c>
      <c r="G29" s="15" t="s">
        <v>34</v>
      </c>
      <c r="H29" s="15" t="s">
        <v>246</v>
      </c>
      <c r="I29" s="15" t="s">
        <v>36</v>
      </c>
      <c r="J29" s="83">
        <v>28</v>
      </c>
      <c r="K29" s="83">
        <v>28</v>
      </c>
    </row>
    <row r="30" spans="1:11" ht="12.75">
      <c r="A30" s="15" t="s">
        <v>32</v>
      </c>
      <c r="B30" s="82">
        <v>40967</v>
      </c>
      <c r="C30" s="15" t="s">
        <v>363</v>
      </c>
      <c r="D30" s="15" t="s">
        <v>33</v>
      </c>
      <c r="E30" s="218" t="s">
        <v>413</v>
      </c>
      <c r="F30" s="15" t="s">
        <v>253</v>
      </c>
      <c r="G30" s="15" t="s">
        <v>34</v>
      </c>
      <c r="H30" s="15" t="s">
        <v>35</v>
      </c>
      <c r="I30" s="15" t="s">
        <v>245</v>
      </c>
      <c r="J30" s="83">
        <v>22</v>
      </c>
      <c r="K30" s="83">
        <v>22</v>
      </c>
    </row>
    <row r="31" spans="1:11" ht="12.75">
      <c r="A31" s="15" t="s">
        <v>32</v>
      </c>
      <c r="B31" s="82">
        <v>40967</v>
      </c>
      <c r="C31" s="15" t="s">
        <v>414</v>
      </c>
      <c r="D31" s="15" t="s">
        <v>33</v>
      </c>
      <c r="E31" s="218" t="s">
        <v>413</v>
      </c>
      <c r="F31" s="15" t="s">
        <v>253</v>
      </c>
      <c r="G31" s="15" t="s">
        <v>34</v>
      </c>
      <c r="H31" s="15" t="s">
        <v>35</v>
      </c>
      <c r="I31" s="15" t="s">
        <v>245</v>
      </c>
      <c r="J31" s="83">
        <v>26</v>
      </c>
      <c r="K31" s="83">
        <v>26</v>
      </c>
    </row>
    <row r="32" spans="1:11" ht="12.75">
      <c r="A32" s="15" t="s">
        <v>32</v>
      </c>
      <c r="B32" s="82">
        <v>40967</v>
      </c>
      <c r="C32" s="15" t="s">
        <v>414</v>
      </c>
      <c r="D32" s="15" t="s">
        <v>33</v>
      </c>
      <c r="E32" s="218" t="s">
        <v>413</v>
      </c>
      <c r="F32" s="15" t="s">
        <v>364</v>
      </c>
      <c r="G32" s="15" t="s">
        <v>34</v>
      </c>
      <c r="H32" s="15" t="s">
        <v>246</v>
      </c>
      <c r="I32" s="15" t="s">
        <v>36</v>
      </c>
      <c r="J32" s="83">
        <v>36</v>
      </c>
      <c r="K32" s="83">
        <v>36</v>
      </c>
    </row>
    <row r="33" spans="1:11" ht="12.75">
      <c r="A33" s="15" t="s">
        <v>32</v>
      </c>
      <c r="B33" s="82">
        <v>40967</v>
      </c>
      <c r="C33" s="15" t="s">
        <v>358</v>
      </c>
      <c r="D33" s="15" t="s">
        <v>33</v>
      </c>
      <c r="E33" s="218" t="s">
        <v>413</v>
      </c>
      <c r="F33" s="15" t="s">
        <v>364</v>
      </c>
      <c r="G33" s="15" t="s">
        <v>34</v>
      </c>
      <c r="H33" s="15" t="s">
        <v>246</v>
      </c>
      <c r="I33" s="15" t="s">
        <v>36</v>
      </c>
      <c r="J33" s="83">
        <v>36</v>
      </c>
      <c r="K33" s="83">
        <v>36</v>
      </c>
    </row>
    <row r="34" spans="1:11" ht="12.75">
      <c r="A34" s="15" t="s">
        <v>32</v>
      </c>
      <c r="B34" s="82">
        <v>40967</v>
      </c>
      <c r="C34" s="15" t="s">
        <v>358</v>
      </c>
      <c r="D34" s="15" t="s">
        <v>33</v>
      </c>
      <c r="E34" s="218" t="s">
        <v>413</v>
      </c>
      <c r="F34" s="15" t="s">
        <v>168</v>
      </c>
      <c r="G34" s="15" t="s">
        <v>34</v>
      </c>
      <c r="H34" s="15" t="s">
        <v>246</v>
      </c>
      <c r="I34" s="15" t="s">
        <v>36</v>
      </c>
      <c r="J34" s="83">
        <v>30</v>
      </c>
      <c r="K34" s="83">
        <v>30</v>
      </c>
    </row>
    <row r="35" spans="1:11" ht="12.75">
      <c r="A35" s="15" t="s">
        <v>32</v>
      </c>
      <c r="B35" s="82">
        <v>40967</v>
      </c>
      <c r="C35" s="15" t="s">
        <v>361</v>
      </c>
      <c r="D35" s="15" t="s">
        <v>33</v>
      </c>
      <c r="E35" s="218" t="s">
        <v>413</v>
      </c>
      <c r="F35" s="15" t="s">
        <v>198</v>
      </c>
      <c r="G35" s="15" t="s">
        <v>34</v>
      </c>
      <c r="H35" s="15" t="s">
        <v>35</v>
      </c>
      <c r="I35" s="15" t="s">
        <v>245</v>
      </c>
      <c r="J35" s="83">
        <v>22</v>
      </c>
      <c r="K35" s="83">
        <v>22</v>
      </c>
    </row>
    <row r="36" spans="1:11" ht="12.75">
      <c r="A36" s="15" t="s">
        <v>32</v>
      </c>
      <c r="B36" s="82">
        <v>40969</v>
      </c>
      <c r="C36" s="15" t="s">
        <v>314</v>
      </c>
      <c r="D36" s="15" t="s">
        <v>33</v>
      </c>
      <c r="E36" s="218" t="s">
        <v>413</v>
      </c>
      <c r="F36" s="15" t="s">
        <v>200</v>
      </c>
      <c r="G36" s="15" t="s">
        <v>34</v>
      </c>
      <c r="H36" s="15" t="s">
        <v>35</v>
      </c>
      <c r="I36" s="15" t="s">
        <v>245</v>
      </c>
      <c r="J36" s="83">
        <v>12</v>
      </c>
      <c r="K36" s="83">
        <v>12</v>
      </c>
    </row>
    <row r="37" spans="1:11" ht="12.75">
      <c r="A37" s="15" t="s">
        <v>32</v>
      </c>
      <c r="B37" s="82">
        <v>40969</v>
      </c>
      <c r="C37" s="15" t="s">
        <v>314</v>
      </c>
      <c r="D37" s="15" t="s">
        <v>33</v>
      </c>
      <c r="E37" s="218" t="s">
        <v>413</v>
      </c>
      <c r="F37" s="15" t="s">
        <v>248</v>
      </c>
      <c r="G37" s="15" t="s">
        <v>34</v>
      </c>
      <c r="H37" s="15" t="s">
        <v>246</v>
      </c>
      <c r="I37" s="15" t="s">
        <v>36</v>
      </c>
      <c r="J37" s="83">
        <v>28</v>
      </c>
      <c r="K37" s="83">
        <v>28</v>
      </c>
    </row>
    <row r="38" spans="1:11" ht="12.75">
      <c r="A38" s="15" t="s">
        <v>32</v>
      </c>
      <c r="B38" s="82">
        <v>40969</v>
      </c>
      <c r="C38" s="15" t="s">
        <v>363</v>
      </c>
      <c r="D38" s="15" t="s">
        <v>33</v>
      </c>
      <c r="E38" s="218" t="s">
        <v>413</v>
      </c>
      <c r="F38" s="15" t="s">
        <v>253</v>
      </c>
      <c r="G38" s="15" t="s">
        <v>34</v>
      </c>
      <c r="H38" s="15" t="s">
        <v>35</v>
      </c>
      <c r="I38" s="15" t="s">
        <v>245</v>
      </c>
      <c r="J38" s="83">
        <v>22</v>
      </c>
      <c r="K38" s="83">
        <v>22</v>
      </c>
    </row>
    <row r="39" spans="1:11" ht="12.75">
      <c r="A39" s="15" t="s">
        <v>32</v>
      </c>
      <c r="B39" s="82">
        <v>40969</v>
      </c>
      <c r="C39" s="15" t="s">
        <v>414</v>
      </c>
      <c r="D39" s="15" t="s">
        <v>33</v>
      </c>
      <c r="E39" s="218" t="s">
        <v>413</v>
      </c>
      <c r="F39" s="15" t="s">
        <v>253</v>
      </c>
      <c r="G39" s="15" t="s">
        <v>34</v>
      </c>
      <c r="H39" s="15" t="s">
        <v>35</v>
      </c>
      <c r="I39" s="15" t="s">
        <v>245</v>
      </c>
      <c r="J39" s="83">
        <v>26</v>
      </c>
      <c r="K39" s="83">
        <v>26</v>
      </c>
    </row>
    <row r="40" spans="1:11" ht="12.75">
      <c r="A40" s="15" t="s">
        <v>32</v>
      </c>
      <c r="B40" s="82">
        <v>40969</v>
      </c>
      <c r="C40" s="15" t="s">
        <v>414</v>
      </c>
      <c r="D40" s="15" t="s">
        <v>33</v>
      </c>
      <c r="E40" s="218" t="s">
        <v>413</v>
      </c>
      <c r="F40" s="15" t="s">
        <v>364</v>
      </c>
      <c r="G40" s="15" t="s">
        <v>34</v>
      </c>
      <c r="H40" s="15" t="s">
        <v>246</v>
      </c>
      <c r="I40" s="15" t="s">
        <v>36</v>
      </c>
      <c r="J40" s="83">
        <v>36</v>
      </c>
      <c r="K40" s="83">
        <v>36</v>
      </c>
    </row>
    <row r="41" spans="1:11" ht="12.75">
      <c r="A41" s="15" t="s">
        <v>32</v>
      </c>
      <c r="B41" s="82">
        <v>40969</v>
      </c>
      <c r="C41" s="15" t="s">
        <v>414</v>
      </c>
      <c r="D41" s="15" t="s">
        <v>33</v>
      </c>
      <c r="E41" s="218" t="s">
        <v>413</v>
      </c>
      <c r="F41" s="15" t="s">
        <v>168</v>
      </c>
      <c r="G41" s="15" t="s">
        <v>34</v>
      </c>
      <c r="H41" s="15" t="s">
        <v>246</v>
      </c>
      <c r="I41" s="15" t="s">
        <v>36</v>
      </c>
      <c r="J41" s="83">
        <v>24</v>
      </c>
      <c r="K41" s="83">
        <v>24</v>
      </c>
    </row>
    <row r="42" spans="1:11" ht="12.75">
      <c r="A42" s="15" t="s">
        <v>32</v>
      </c>
      <c r="B42" s="82">
        <v>40969</v>
      </c>
      <c r="C42" s="15" t="s">
        <v>358</v>
      </c>
      <c r="D42" s="15" t="s">
        <v>33</v>
      </c>
      <c r="E42" s="218" t="s">
        <v>413</v>
      </c>
      <c r="F42" s="15" t="s">
        <v>365</v>
      </c>
      <c r="G42" s="15" t="s">
        <v>34</v>
      </c>
      <c r="H42" s="15" t="s">
        <v>246</v>
      </c>
      <c r="I42" s="15" t="s">
        <v>36</v>
      </c>
      <c r="J42" s="83">
        <v>30</v>
      </c>
      <c r="K42" s="83">
        <v>36</v>
      </c>
    </row>
    <row r="43" spans="1:11" ht="12.75">
      <c r="A43" s="15" t="s">
        <v>32</v>
      </c>
      <c r="B43" s="82">
        <v>40969</v>
      </c>
      <c r="C43" s="15" t="s">
        <v>361</v>
      </c>
      <c r="D43" s="15" t="s">
        <v>33</v>
      </c>
      <c r="E43" s="218" t="s">
        <v>413</v>
      </c>
      <c r="F43" s="15" t="s">
        <v>198</v>
      </c>
      <c r="G43" s="15" t="s">
        <v>34</v>
      </c>
      <c r="H43" s="15" t="s">
        <v>35</v>
      </c>
      <c r="I43" s="15" t="s">
        <v>245</v>
      </c>
      <c r="J43" s="83">
        <v>22</v>
      </c>
      <c r="K43" s="83">
        <v>22</v>
      </c>
    </row>
    <row r="44" spans="1:11" ht="12.75">
      <c r="A44" s="15" t="s">
        <v>32</v>
      </c>
      <c r="B44" s="82">
        <v>40969</v>
      </c>
      <c r="C44" s="15" t="s">
        <v>315</v>
      </c>
      <c r="D44" s="15" t="s">
        <v>33</v>
      </c>
      <c r="E44" s="218" t="s">
        <v>413</v>
      </c>
      <c r="F44" s="15" t="s">
        <v>366</v>
      </c>
      <c r="G44" s="15" t="s">
        <v>34</v>
      </c>
      <c r="H44" s="15" t="s">
        <v>35</v>
      </c>
      <c r="I44" s="15" t="s">
        <v>245</v>
      </c>
      <c r="J44" s="83">
        <v>18</v>
      </c>
      <c r="K44" s="83">
        <v>18</v>
      </c>
    </row>
    <row r="45" spans="1:11" ht="12.75">
      <c r="A45" s="15" t="s">
        <v>32</v>
      </c>
      <c r="B45" s="82">
        <v>40969</v>
      </c>
      <c r="C45" s="15" t="s">
        <v>314</v>
      </c>
      <c r="D45" s="15" t="s">
        <v>33</v>
      </c>
      <c r="E45" s="218" t="s">
        <v>413</v>
      </c>
      <c r="F45" s="15" t="s">
        <v>254</v>
      </c>
      <c r="G45" s="15" t="s">
        <v>243</v>
      </c>
      <c r="H45" s="15" t="s">
        <v>37</v>
      </c>
      <c r="I45" s="15" t="s">
        <v>245</v>
      </c>
      <c r="J45" s="83">
        <v>16</v>
      </c>
      <c r="K45" s="83">
        <v>18</v>
      </c>
    </row>
    <row r="46" spans="1:11" ht="12.75">
      <c r="A46" s="15" t="s">
        <v>32</v>
      </c>
      <c r="B46" s="82">
        <v>40969</v>
      </c>
      <c r="C46" s="15" t="s">
        <v>314</v>
      </c>
      <c r="D46" s="15" t="s">
        <v>33</v>
      </c>
      <c r="E46" s="218" t="s">
        <v>413</v>
      </c>
      <c r="F46" s="15" t="s">
        <v>200</v>
      </c>
      <c r="G46" s="15" t="s">
        <v>243</v>
      </c>
      <c r="H46" s="15" t="s">
        <v>37</v>
      </c>
      <c r="I46" s="15" t="s">
        <v>245</v>
      </c>
      <c r="J46" s="83">
        <v>12</v>
      </c>
      <c r="K46" s="83">
        <v>14</v>
      </c>
    </row>
    <row r="47" spans="1:11" ht="12.75">
      <c r="A47" s="15" t="s">
        <v>32</v>
      </c>
      <c r="B47" s="82">
        <v>40969</v>
      </c>
      <c r="C47" s="15" t="s">
        <v>314</v>
      </c>
      <c r="D47" s="15" t="s">
        <v>33</v>
      </c>
      <c r="E47" s="218" t="s">
        <v>413</v>
      </c>
      <c r="F47" s="15" t="s">
        <v>356</v>
      </c>
      <c r="G47" s="15" t="s">
        <v>243</v>
      </c>
      <c r="H47" s="15" t="s">
        <v>37</v>
      </c>
      <c r="I47" s="15" t="s">
        <v>36</v>
      </c>
      <c r="J47" s="83">
        <v>28</v>
      </c>
      <c r="K47" s="83">
        <v>32</v>
      </c>
    </row>
    <row r="48" spans="1:11" ht="12.75">
      <c r="A48" s="15" t="s">
        <v>32</v>
      </c>
      <c r="B48" s="82">
        <v>40969</v>
      </c>
      <c r="C48" s="15" t="s">
        <v>414</v>
      </c>
      <c r="D48" s="15" t="s">
        <v>33</v>
      </c>
      <c r="E48" s="218" t="s">
        <v>413</v>
      </c>
      <c r="F48" s="15" t="s">
        <v>253</v>
      </c>
      <c r="G48" s="15" t="s">
        <v>243</v>
      </c>
      <c r="H48" s="15" t="s">
        <v>37</v>
      </c>
      <c r="I48" s="15" t="s">
        <v>245</v>
      </c>
      <c r="J48" s="83">
        <v>26</v>
      </c>
      <c r="K48" s="83">
        <v>30</v>
      </c>
    </row>
    <row r="49" spans="1:11" ht="12.75">
      <c r="A49" s="15" t="s">
        <v>32</v>
      </c>
      <c r="B49" s="82">
        <v>40969</v>
      </c>
      <c r="C49" s="15" t="s">
        <v>414</v>
      </c>
      <c r="D49" s="15" t="s">
        <v>33</v>
      </c>
      <c r="E49" s="218" t="s">
        <v>413</v>
      </c>
      <c r="F49" s="15" t="s">
        <v>200</v>
      </c>
      <c r="G49" s="15" t="s">
        <v>243</v>
      </c>
      <c r="H49" s="15" t="s">
        <v>37</v>
      </c>
      <c r="I49" s="15" t="s">
        <v>36</v>
      </c>
      <c r="J49" s="83">
        <v>48</v>
      </c>
      <c r="K49" s="83">
        <v>52</v>
      </c>
    </row>
    <row r="50" spans="1:11" ht="12.75">
      <c r="A50" s="15" t="s">
        <v>32</v>
      </c>
      <c r="B50" s="82">
        <v>40969</v>
      </c>
      <c r="C50" s="15" t="s">
        <v>339</v>
      </c>
      <c r="D50" s="15" t="s">
        <v>33</v>
      </c>
      <c r="E50" s="218" t="s">
        <v>413</v>
      </c>
      <c r="F50" s="15" t="s">
        <v>357</v>
      </c>
      <c r="G50" s="15" t="s">
        <v>243</v>
      </c>
      <c r="H50" s="15" t="s">
        <v>37</v>
      </c>
      <c r="I50" s="15" t="s">
        <v>245</v>
      </c>
      <c r="J50" s="83">
        <v>20</v>
      </c>
      <c r="K50" s="83">
        <v>22</v>
      </c>
    </row>
    <row r="51" spans="1:11" ht="12.75">
      <c r="A51" s="15" t="s">
        <v>32</v>
      </c>
      <c r="B51" s="82">
        <v>40969</v>
      </c>
      <c r="C51" s="15" t="s">
        <v>339</v>
      </c>
      <c r="D51" s="15" t="s">
        <v>33</v>
      </c>
      <c r="E51" s="218" t="s">
        <v>413</v>
      </c>
      <c r="F51" s="15" t="s">
        <v>200</v>
      </c>
      <c r="G51" s="15" t="s">
        <v>243</v>
      </c>
      <c r="H51" s="15" t="s">
        <v>37</v>
      </c>
      <c r="I51" s="15" t="s">
        <v>36</v>
      </c>
      <c r="J51" s="83">
        <v>32</v>
      </c>
      <c r="K51" s="83">
        <v>32</v>
      </c>
    </row>
    <row r="52" spans="1:11" ht="12.75">
      <c r="A52" s="15" t="s">
        <v>32</v>
      </c>
      <c r="B52" s="82">
        <v>40969</v>
      </c>
      <c r="C52" s="15" t="s">
        <v>358</v>
      </c>
      <c r="D52" s="15" t="s">
        <v>33</v>
      </c>
      <c r="E52" s="218" t="s">
        <v>413</v>
      </c>
      <c r="F52" s="15" t="s">
        <v>256</v>
      </c>
      <c r="G52" s="15" t="s">
        <v>243</v>
      </c>
      <c r="H52" s="15" t="s">
        <v>37</v>
      </c>
      <c r="I52" s="15" t="s">
        <v>36</v>
      </c>
      <c r="J52" s="83">
        <v>32</v>
      </c>
      <c r="K52" s="83">
        <v>32</v>
      </c>
    </row>
    <row r="53" spans="1:11" ht="12.75">
      <c r="A53" s="15" t="s">
        <v>32</v>
      </c>
      <c r="B53" s="82">
        <v>40969</v>
      </c>
      <c r="C53" s="15" t="s">
        <v>359</v>
      </c>
      <c r="D53" s="15" t="s">
        <v>33</v>
      </c>
      <c r="E53" s="218" t="s">
        <v>413</v>
      </c>
      <c r="F53" s="15" t="s">
        <v>360</v>
      </c>
      <c r="G53" s="15" t="s">
        <v>243</v>
      </c>
      <c r="H53" s="15" t="s">
        <v>37</v>
      </c>
      <c r="I53" s="15" t="s">
        <v>36</v>
      </c>
      <c r="J53" s="83">
        <v>32</v>
      </c>
      <c r="K53" s="83">
        <v>32</v>
      </c>
    </row>
    <row r="54" spans="1:11" ht="12.75">
      <c r="A54" s="15" t="s">
        <v>32</v>
      </c>
      <c r="B54" s="82">
        <v>40969</v>
      </c>
      <c r="C54" s="15" t="s">
        <v>361</v>
      </c>
      <c r="D54" s="15" t="s">
        <v>33</v>
      </c>
      <c r="E54" s="218" t="s">
        <v>413</v>
      </c>
      <c r="F54" s="15" t="s">
        <v>250</v>
      </c>
      <c r="G54" s="15" t="s">
        <v>243</v>
      </c>
      <c r="H54" s="15" t="s">
        <v>37</v>
      </c>
      <c r="I54" s="15" t="s">
        <v>245</v>
      </c>
      <c r="J54" s="83">
        <v>20</v>
      </c>
      <c r="K54" s="83">
        <v>24</v>
      </c>
    </row>
    <row r="55" spans="1:11" ht="12.75">
      <c r="A55" s="15" t="s">
        <v>32</v>
      </c>
      <c r="B55" s="82">
        <v>40969</v>
      </c>
      <c r="C55" s="15" t="s">
        <v>362</v>
      </c>
      <c r="D55" s="15" t="s">
        <v>33</v>
      </c>
      <c r="E55" s="218" t="s">
        <v>413</v>
      </c>
      <c r="F55" s="15" t="s">
        <v>255</v>
      </c>
      <c r="G55" s="15" t="s">
        <v>243</v>
      </c>
      <c r="H55" s="15" t="s">
        <v>37</v>
      </c>
      <c r="I55" s="15" t="s">
        <v>245</v>
      </c>
      <c r="J55" s="83">
        <v>28</v>
      </c>
      <c r="K55" s="83">
        <v>28</v>
      </c>
    </row>
    <row r="56" spans="1:11" ht="12.75">
      <c r="A56" s="15" t="s">
        <v>225</v>
      </c>
      <c r="B56" s="82">
        <v>40967</v>
      </c>
      <c r="C56" s="15" t="s">
        <v>367</v>
      </c>
      <c r="D56" s="15" t="s">
        <v>33</v>
      </c>
      <c r="E56" s="218" t="s">
        <v>413</v>
      </c>
      <c r="F56" s="15" t="s">
        <v>248</v>
      </c>
      <c r="G56" s="15" t="s">
        <v>34</v>
      </c>
      <c r="H56" s="15" t="s">
        <v>35</v>
      </c>
      <c r="I56" s="15" t="s">
        <v>319</v>
      </c>
      <c r="J56" s="83">
        <v>28</v>
      </c>
      <c r="K56" s="83">
        <v>32</v>
      </c>
    </row>
    <row r="57" spans="1:11" ht="12.75">
      <c r="A57" s="15" t="s">
        <v>157</v>
      </c>
      <c r="B57" s="82">
        <v>40966</v>
      </c>
      <c r="C57" s="15" t="s">
        <v>415</v>
      </c>
      <c r="D57" s="15" t="s">
        <v>33</v>
      </c>
      <c r="E57" s="218" t="s">
        <v>413</v>
      </c>
      <c r="F57" s="15" t="s">
        <v>368</v>
      </c>
      <c r="G57" s="15" t="s">
        <v>243</v>
      </c>
      <c r="H57" s="15" t="s">
        <v>37</v>
      </c>
      <c r="I57" s="15" t="s">
        <v>245</v>
      </c>
      <c r="J57" s="83">
        <v>18</v>
      </c>
      <c r="K57" s="83">
        <v>22</v>
      </c>
    </row>
    <row r="58" spans="1:11" ht="12.75">
      <c r="A58" s="15" t="s">
        <v>157</v>
      </c>
      <c r="B58" s="82">
        <v>40966</v>
      </c>
      <c r="C58" s="15" t="s">
        <v>415</v>
      </c>
      <c r="D58" s="15" t="s">
        <v>33</v>
      </c>
      <c r="E58" s="218" t="s">
        <v>413</v>
      </c>
      <c r="F58" s="15" t="s">
        <v>258</v>
      </c>
      <c r="G58" s="15" t="s">
        <v>243</v>
      </c>
      <c r="H58" s="15" t="s">
        <v>37</v>
      </c>
      <c r="I58" s="15" t="s">
        <v>36</v>
      </c>
      <c r="J58" s="83">
        <v>18</v>
      </c>
      <c r="K58" s="83">
        <v>22</v>
      </c>
    </row>
    <row r="59" spans="1:11" ht="12.75">
      <c r="A59" s="15" t="s">
        <v>157</v>
      </c>
      <c r="B59" s="82">
        <v>40966</v>
      </c>
      <c r="C59" s="15" t="s">
        <v>416</v>
      </c>
      <c r="D59" s="15" t="s">
        <v>33</v>
      </c>
      <c r="E59" s="218" t="s">
        <v>413</v>
      </c>
      <c r="F59" s="15" t="s">
        <v>369</v>
      </c>
      <c r="G59" s="15" t="s">
        <v>243</v>
      </c>
      <c r="H59" s="15" t="s">
        <v>37</v>
      </c>
      <c r="I59" s="15" t="s">
        <v>245</v>
      </c>
      <c r="J59" s="83">
        <v>27</v>
      </c>
      <c r="K59" s="83">
        <v>28</v>
      </c>
    </row>
    <row r="60" spans="1:11" ht="12.75">
      <c r="A60" s="15" t="s">
        <v>157</v>
      </c>
      <c r="B60" s="82">
        <v>40967</v>
      </c>
      <c r="C60" s="15" t="s">
        <v>415</v>
      </c>
      <c r="D60" s="15" t="s">
        <v>33</v>
      </c>
      <c r="E60" s="15" t="s">
        <v>218</v>
      </c>
      <c r="F60" s="15" t="s">
        <v>370</v>
      </c>
      <c r="G60" s="15" t="s">
        <v>34</v>
      </c>
      <c r="H60" s="15" t="s">
        <v>246</v>
      </c>
      <c r="I60" s="15" t="s">
        <v>36</v>
      </c>
      <c r="J60" s="83">
        <v>8</v>
      </c>
      <c r="K60" s="83">
        <v>10</v>
      </c>
    </row>
    <row r="61" spans="1:11" ht="12.75">
      <c r="A61" s="15" t="s">
        <v>157</v>
      </c>
      <c r="B61" s="82">
        <v>40967</v>
      </c>
      <c r="C61" s="15" t="s">
        <v>415</v>
      </c>
      <c r="D61" s="15" t="s">
        <v>33</v>
      </c>
      <c r="E61" s="218" t="s">
        <v>413</v>
      </c>
      <c r="F61" s="15" t="s">
        <v>371</v>
      </c>
      <c r="G61" s="15" t="s">
        <v>34</v>
      </c>
      <c r="H61" s="15" t="s">
        <v>35</v>
      </c>
      <c r="I61" s="15" t="s">
        <v>245</v>
      </c>
      <c r="J61" s="83">
        <v>18</v>
      </c>
      <c r="K61" s="83">
        <v>20</v>
      </c>
    </row>
    <row r="62" spans="1:11" ht="12.75">
      <c r="A62" s="15" t="s">
        <v>157</v>
      </c>
      <c r="B62" s="82">
        <v>40967</v>
      </c>
      <c r="C62" s="15" t="s">
        <v>415</v>
      </c>
      <c r="D62" s="15" t="s">
        <v>33</v>
      </c>
      <c r="E62" s="218" t="s">
        <v>413</v>
      </c>
      <c r="F62" s="15" t="s">
        <v>198</v>
      </c>
      <c r="G62" s="15" t="s">
        <v>34</v>
      </c>
      <c r="H62" s="15" t="s">
        <v>246</v>
      </c>
      <c r="I62" s="15" t="s">
        <v>36</v>
      </c>
      <c r="J62" s="83">
        <v>18</v>
      </c>
      <c r="K62" s="83">
        <v>18</v>
      </c>
    </row>
    <row r="63" spans="1:11" ht="12.75">
      <c r="A63" s="15" t="s">
        <v>157</v>
      </c>
      <c r="B63" s="82">
        <v>40967</v>
      </c>
      <c r="C63" s="15" t="s">
        <v>416</v>
      </c>
      <c r="D63" s="15" t="s">
        <v>33</v>
      </c>
      <c r="E63" s="218" t="s">
        <v>413</v>
      </c>
      <c r="F63" s="15" t="s">
        <v>253</v>
      </c>
      <c r="G63" s="15" t="s">
        <v>34</v>
      </c>
      <c r="H63" s="15" t="s">
        <v>35</v>
      </c>
      <c r="I63" s="15" t="s">
        <v>245</v>
      </c>
      <c r="J63" s="83">
        <v>22</v>
      </c>
      <c r="K63" s="83">
        <v>22</v>
      </c>
    </row>
    <row r="64" spans="1:11" ht="12.75">
      <c r="A64" s="15" t="s">
        <v>157</v>
      </c>
      <c r="B64" s="82">
        <v>40967</v>
      </c>
      <c r="C64" s="15" t="s">
        <v>416</v>
      </c>
      <c r="D64" s="15" t="s">
        <v>33</v>
      </c>
      <c r="E64" s="218" t="s">
        <v>413</v>
      </c>
      <c r="F64" s="216" t="s">
        <v>372</v>
      </c>
      <c r="G64" s="15" t="s">
        <v>34</v>
      </c>
      <c r="H64" s="15" t="s">
        <v>246</v>
      </c>
      <c r="I64" s="15" t="s">
        <v>36</v>
      </c>
      <c r="J64" s="83">
        <v>18</v>
      </c>
      <c r="K64" s="83">
        <v>18</v>
      </c>
    </row>
    <row r="65" spans="1:12" ht="12.75">
      <c r="A65" s="15" t="s">
        <v>157</v>
      </c>
      <c r="B65" s="82">
        <v>40969</v>
      </c>
      <c r="C65" s="15" t="s">
        <v>415</v>
      </c>
      <c r="D65" s="15" t="s">
        <v>33</v>
      </c>
      <c r="E65" s="15" t="s">
        <v>218</v>
      </c>
      <c r="F65" s="15" t="s">
        <v>370</v>
      </c>
      <c r="G65" s="15" t="s">
        <v>34</v>
      </c>
      <c r="H65" s="15" t="s">
        <v>246</v>
      </c>
      <c r="I65" s="15" t="s">
        <v>36</v>
      </c>
      <c r="J65" s="83">
        <v>8</v>
      </c>
      <c r="K65" s="83">
        <v>10</v>
      </c>
      <c r="L65" s="5"/>
    </row>
    <row r="66" spans="1:12" ht="12.75">
      <c r="A66" s="15" t="s">
        <v>157</v>
      </c>
      <c r="B66" s="82">
        <v>40969</v>
      </c>
      <c r="C66" s="15" t="s">
        <v>415</v>
      </c>
      <c r="D66" s="15" t="s">
        <v>33</v>
      </c>
      <c r="E66" s="218" t="s">
        <v>413</v>
      </c>
      <c r="F66" s="15" t="s">
        <v>371</v>
      </c>
      <c r="G66" s="15" t="s">
        <v>34</v>
      </c>
      <c r="H66" s="15" t="s">
        <v>35</v>
      </c>
      <c r="I66" s="15" t="s">
        <v>245</v>
      </c>
      <c r="J66" s="83">
        <v>16</v>
      </c>
      <c r="K66" s="83">
        <v>20</v>
      </c>
      <c r="L66" s="14"/>
    </row>
    <row r="67" spans="1:12" ht="11.25" customHeight="1">
      <c r="A67" s="15" t="s">
        <v>157</v>
      </c>
      <c r="B67" s="82">
        <v>40969</v>
      </c>
      <c r="C67" s="15" t="s">
        <v>416</v>
      </c>
      <c r="D67" s="15" t="s">
        <v>33</v>
      </c>
      <c r="E67" s="218" t="s">
        <v>413</v>
      </c>
      <c r="F67" s="15" t="s">
        <v>253</v>
      </c>
      <c r="G67" s="15" t="s">
        <v>34</v>
      </c>
      <c r="H67" s="15" t="s">
        <v>35</v>
      </c>
      <c r="I67" s="15" t="s">
        <v>245</v>
      </c>
      <c r="J67" s="83">
        <v>22</v>
      </c>
      <c r="K67" s="83">
        <v>22</v>
      </c>
      <c r="L67" s="5"/>
    </row>
    <row r="68" spans="1:12" ht="12.75" customHeight="1">
      <c r="A68" s="15" t="s">
        <v>157</v>
      </c>
      <c r="B68" s="82">
        <v>40969</v>
      </c>
      <c r="C68" s="15" t="s">
        <v>373</v>
      </c>
      <c r="D68" s="15" t="s">
        <v>33</v>
      </c>
      <c r="E68" s="218" t="s">
        <v>413</v>
      </c>
      <c r="F68" s="15" t="s">
        <v>316</v>
      </c>
      <c r="G68" s="15" t="s">
        <v>34</v>
      </c>
      <c r="H68" s="15" t="s">
        <v>35</v>
      </c>
      <c r="I68" s="15" t="s">
        <v>245</v>
      </c>
      <c r="J68" s="83">
        <v>18</v>
      </c>
      <c r="K68" s="83">
        <v>18</v>
      </c>
      <c r="L68" s="14"/>
    </row>
    <row r="69" spans="1:12" ht="12.75" customHeight="1">
      <c r="A69" s="15" t="s">
        <v>157</v>
      </c>
      <c r="B69" s="82">
        <v>40969</v>
      </c>
      <c r="C69" s="15" t="s">
        <v>373</v>
      </c>
      <c r="D69" s="15" t="s">
        <v>33</v>
      </c>
      <c r="E69" s="218" t="s">
        <v>413</v>
      </c>
      <c r="F69" s="15" t="s">
        <v>198</v>
      </c>
      <c r="G69" s="15" t="s">
        <v>34</v>
      </c>
      <c r="H69" s="15" t="s">
        <v>35</v>
      </c>
      <c r="I69" s="15" t="s">
        <v>245</v>
      </c>
      <c r="J69" s="83">
        <v>12</v>
      </c>
      <c r="K69" s="83">
        <v>14</v>
      </c>
      <c r="L69" s="14"/>
    </row>
    <row r="70" spans="1:12" ht="12.75" customHeight="1">
      <c r="A70" s="15" t="s">
        <v>157</v>
      </c>
      <c r="B70" s="82">
        <v>40969</v>
      </c>
      <c r="C70" s="15" t="s">
        <v>415</v>
      </c>
      <c r="D70" s="15" t="s">
        <v>33</v>
      </c>
      <c r="E70" s="218" t="s">
        <v>413</v>
      </c>
      <c r="F70" s="15" t="s">
        <v>368</v>
      </c>
      <c r="G70" s="15" t="s">
        <v>243</v>
      </c>
      <c r="H70" s="15" t="s">
        <v>37</v>
      </c>
      <c r="I70" s="15" t="s">
        <v>245</v>
      </c>
      <c r="J70" s="83">
        <v>18</v>
      </c>
      <c r="K70" s="83">
        <v>22</v>
      </c>
      <c r="L70" s="14"/>
    </row>
    <row r="71" spans="1:11" ht="12.75">
      <c r="A71" s="15" t="s">
        <v>157</v>
      </c>
      <c r="B71" s="82">
        <v>40969</v>
      </c>
      <c r="C71" s="15" t="s">
        <v>415</v>
      </c>
      <c r="D71" s="15" t="s">
        <v>33</v>
      </c>
      <c r="E71" s="218" t="s">
        <v>413</v>
      </c>
      <c r="F71" s="15" t="s">
        <v>374</v>
      </c>
      <c r="G71" s="15" t="s">
        <v>243</v>
      </c>
      <c r="H71" s="15" t="s">
        <v>37</v>
      </c>
      <c r="I71" s="15" t="s">
        <v>36</v>
      </c>
      <c r="J71" s="83">
        <v>18</v>
      </c>
      <c r="K71" s="83">
        <v>22</v>
      </c>
    </row>
    <row r="72" spans="1:11" ht="12.75">
      <c r="A72" s="15" t="s">
        <v>157</v>
      </c>
      <c r="B72" s="82">
        <v>40969</v>
      </c>
      <c r="C72" s="15" t="s">
        <v>416</v>
      </c>
      <c r="D72" s="15" t="s">
        <v>33</v>
      </c>
      <c r="E72" s="218" t="s">
        <v>413</v>
      </c>
      <c r="F72" s="216" t="s">
        <v>374</v>
      </c>
      <c r="G72" s="15" t="s">
        <v>243</v>
      </c>
      <c r="H72" s="15" t="s">
        <v>37</v>
      </c>
      <c r="I72" s="15" t="s">
        <v>245</v>
      </c>
      <c r="J72" s="83">
        <v>18</v>
      </c>
      <c r="K72" s="83">
        <v>20</v>
      </c>
    </row>
    <row r="73" spans="1:11" ht="12.75">
      <c r="A73" s="15" t="s">
        <v>159</v>
      </c>
      <c r="B73" s="82">
        <v>40966</v>
      </c>
      <c r="C73" s="15" t="s">
        <v>415</v>
      </c>
      <c r="D73" s="15" t="s">
        <v>33</v>
      </c>
      <c r="E73" s="218" t="s">
        <v>413</v>
      </c>
      <c r="F73" s="15" t="s">
        <v>252</v>
      </c>
      <c r="G73" s="15" t="s">
        <v>243</v>
      </c>
      <c r="H73" s="15" t="s">
        <v>37</v>
      </c>
      <c r="I73" s="15" t="s">
        <v>245</v>
      </c>
      <c r="J73" s="83">
        <v>22</v>
      </c>
      <c r="K73" s="83">
        <v>24</v>
      </c>
    </row>
    <row r="74" spans="1:11" ht="12.75">
      <c r="A74" s="15" t="s">
        <v>159</v>
      </c>
      <c r="B74" s="82">
        <v>40966</v>
      </c>
      <c r="C74" s="15" t="s">
        <v>415</v>
      </c>
      <c r="D74" s="15" t="s">
        <v>33</v>
      </c>
      <c r="E74" s="218" t="s">
        <v>413</v>
      </c>
      <c r="F74" s="15" t="s">
        <v>320</v>
      </c>
      <c r="G74" s="15" t="s">
        <v>243</v>
      </c>
      <c r="H74" s="15" t="s">
        <v>37</v>
      </c>
      <c r="I74" s="15" t="s">
        <v>36</v>
      </c>
      <c r="J74" s="83">
        <v>18</v>
      </c>
      <c r="K74" s="83">
        <v>22</v>
      </c>
    </row>
    <row r="75" spans="1:11" ht="12.75">
      <c r="A75" s="15" t="s">
        <v>159</v>
      </c>
      <c r="B75" s="82">
        <v>40966</v>
      </c>
      <c r="C75" s="15" t="s">
        <v>416</v>
      </c>
      <c r="D75" s="15" t="s">
        <v>33</v>
      </c>
      <c r="E75" s="218" t="s">
        <v>413</v>
      </c>
      <c r="F75" s="15" t="s">
        <v>258</v>
      </c>
      <c r="G75" s="15" t="s">
        <v>243</v>
      </c>
      <c r="H75" s="15" t="s">
        <v>37</v>
      </c>
      <c r="I75" s="15" t="s">
        <v>36</v>
      </c>
      <c r="J75" s="83">
        <v>24</v>
      </c>
      <c r="K75" s="83">
        <v>24</v>
      </c>
    </row>
    <row r="76" spans="1:11" ht="12.75">
      <c r="A76" s="15" t="s">
        <v>159</v>
      </c>
      <c r="B76" s="82">
        <v>40967</v>
      </c>
      <c r="C76" s="15" t="s">
        <v>375</v>
      </c>
      <c r="D76" s="15" t="s">
        <v>33</v>
      </c>
      <c r="E76" s="218" t="s">
        <v>413</v>
      </c>
      <c r="F76" s="15" t="s">
        <v>254</v>
      </c>
      <c r="G76" s="15" t="s">
        <v>34</v>
      </c>
      <c r="H76" s="15" t="s">
        <v>35</v>
      </c>
      <c r="I76" s="15" t="s">
        <v>245</v>
      </c>
      <c r="J76" s="83">
        <v>14</v>
      </c>
      <c r="K76" s="83">
        <v>14</v>
      </c>
    </row>
    <row r="77" spans="1:11" ht="12.75">
      <c r="A77" s="15" t="s">
        <v>159</v>
      </c>
      <c r="B77" s="82">
        <v>40967</v>
      </c>
      <c r="C77" s="15" t="s">
        <v>415</v>
      </c>
      <c r="D77" s="15" t="s">
        <v>33</v>
      </c>
      <c r="E77" s="218" t="s">
        <v>413</v>
      </c>
      <c r="F77" s="15" t="s">
        <v>316</v>
      </c>
      <c r="G77" s="15" t="s">
        <v>34</v>
      </c>
      <c r="H77" s="15" t="s">
        <v>35</v>
      </c>
      <c r="I77" s="15" t="s">
        <v>245</v>
      </c>
      <c r="J77" s="83">
        <v>12</v>
      </c>
      <c r="K77" s="83">
        <v>13</v>
      </c>
    </row>
    <row r="78" spans="1:11" ht="12.75">
      <c r="A78" s="15" t="s">
        <v>159</v>
      </c>
      <c r="B78" s="82">
        <v>40967</v>
      </c>
      <c r="C78" s="15" t="s">
        <v>415</v>
      </c>
      <c r="D78" s="15" t="s">
        <v>33</v>
      </c>
      <c r="E78" s="218" t="s">
        <v>413</v>
      </c>
      <c r="F78" s="15" t="s">
        <v>248</v>
      </c>
      <c r="G78" s="15" t="s">
        <v>34</v>
      </c>
      <c r="H78" s="15" t="s">
        <v>35</v>
      </c>
      <c r="I78" s="15" t="s">
        <v>245</v>
      </c>
      <c r="J78" s="83">
        <v>16</v>
      </c>
      <c r="K78" s="83">
        <v>18</v>
      </c>
    </row>
    <row r="79" spans="1:11" ht="12.75">
      <c r="A79" s="15" t="s">
        <v>159</v>
      </c>
      <c r="B79" s="82">
        <v>40967</v>
      </c>
      <c r="C79" s="15" t="s">
        <v>415</v>
      </c>
      <c r="D79" s="15" t="s">
        <v>33</v>
      </c>
      <c r="E79" s="218" t="s">
        <v>413</v>
      </c>
      <c r="F79" s="15" t="s">
        <v>257</v>
      </c>
      <c r="G79" s="15" t="s">
        <v>34</v>
      </c>
      <c r="H79" s="15" t="s">
        <v>246</v>
      </c>
      <c r="I79" s="15" t="s">
        <v>36</v>
      </c>
      <c r="J79" s="83">
        <v>18</v>
      </c>
      <c r="K79" s="83">
        <v>18</v>
      </c>
    </row>
    <row r="80" spans="1:11" ht="12.75">
      <c r="A80" s="15" t="s">
        <v>159</v>
      </c>
      <c r="B80" s="82">
        <v>40967</v>
      </c>
      <c r="C80" s="15" t="s">
        <v>416</v>
      </c>
      <c r="D80" s="15" t="s">
        <v>33</v>
      </c>
      <c r="E80" s="218" t="s">
        <v>413</v>
      </c>
      <c r="F80" s="15" t="s">
        <v>376</v>
      </c>
      <c r="G80" s="15" t="s">
        <v>34</v>
      </c>
      <c r="H80" s="15" t="s">
        <v>246</v>
      </c>
      <c r="I80" s="15" t="s">
        <v>36</v>
      </c>
      <c r="J80" s="83">
        <v>18</v>
      </c>
      <c r="K80" s="83">
        <v>18</v>
      </c>
    </row>
    <row r="81" spans="1:11" ht="12.75">
      <c r="A81" s="15" t="s">
        <v>159</v>
      </c>
      <c r="B81" s="82">
        <v>40969</v>
      </c>
      <c r="C81" s="15" t="s">
        <v>375</v>
      </c>
      <c r="D81" s="15" t="s">
        <v>33</v>
      </c>
      <c r="E81" s="218" t="s">
        <v>413</v>
      </c>
      <c r="F81" s="15" t="s">
        <v>254</v>
      </c>
      <c r="G81" s="15" t="s">
        <v>34</v>
      </c>
      <c r="H81" s="15" t="s">
        <v>35</v>
      </c>
      <c r="I81" s="15" t="s">
        <v>245</v>
      </c>
      <c r="J81" s="83">
        <v>14</v>
      </c>
      <c r="K81" s="83">
        <v>14</v>
      </c>
    </row>
    <row r="82" spans="1:11" ht="12.75">
      <c r="A82" s="15" t="s">
        <v>159</v>
      </c>
      <c r="B82" s="82">
        <v>40969</v>
      </c>
      <c r="C82" s="15" t="s">
        <v>415</v>
      </c>
      <c r="D82" s="15" t="s">
        <v>33</v>
      </c>
      <c r="E82" s="218" t="s">
        <v>413</v>
      </c>
      <c r="F82" s="15" t="s">
        <v>316</v>
      </c>
      <c r="G82" s="15" t="s">
        <v>34</v>
      </c>
      <c r="H82" s="15" t="s">
        <v>35</v>
      </c>
      <c r="I82" s="15" t="s">
        <v>245</v>
      </c>
      <c r="J82" s="83">
        <v>12</v>
      </c>
      <c r="K82" s="83">
        <v>13</v>
      </c>
    </row>
    <row r="83" spans="1:11" ht="12.75">
      <c r="A83" s="15" t="s">
        <v>159</v>
      </c>
      <c r="B83" s="82">
        <v>40969</v>
      </c>
      <c r="C83" s="15" t="s">
        <v>415</v>
      </c>
      <c r="D83" s="15" t="s">
        <v>33</v>
      </c>
      <c r="E83" s="218" t="s">
        <v>413</v>
      </c>
      <c r="F83" s="15" t="s">
        <v>248</v>
      </c>
      <c r="G83" s="15" t="s">
        <v>34</v>
      </c>
      <c r="H83" s="15" t="s">
        <v>35</v>
      </c>
      <c r="I83" s="15" t="s">
        <v>245</v>
      </c>
      <c r="J83" s="83">
        <v>16</v>
      </c>
      <c r="K83" s="83">
        <v>18</v>
      </c>
    </row>
    <row r="84" spans="1:11" ht="12.75">
      <c r="A84" s="15" t="s">
        <v>159</v>
      </c>
      <c r="B84" s="82">
        <v>40969</v>
      </c>
      <c r="C84" s="15" t="s">
        <v>415</v>
      </c>
      <c r="D84" s="15" t="s">
        <v>33</v>
      </c>
      <c r="E84" s="218" t="s">
        <v>413</v>
      </c>
      <c r="F84" s="15" t="s">
        <v>257</v>
      </c>
      <c r="G84" s="15" t="s">
        <v>34</v>
      </c>
      <c r="H84" s="15" t="s">
        <v>246</v>
      </c>
      <c r="I84" s="15" t="s">
        <v>36</v>
      </c>
      <c r="J84" s="83">
        <v>14</v>
      </c>
      <c r="K84" s="83">
        <v>18</v>
      </c>
    </row>
    <row r="85" spans="1:11" ht="12.75">
      <c r="A85" s="15" t="s">
        <v>159</v>
      </c>
      <c r="B85" s="82">
        <v>40969</v>
      </c>
      <c r="C85" s="15" t="s">
        <v>416</v>
      </c>
      <c r="D85" s="15" t="s">
        <v>33</v>
      </c>
      <c r="E85" s="218" t="s">
        <v>413</v>
      </c>
      <c r="F85" s="15" t="s">
        <v>200</v>
      </c>
      <c r="G85" s="15" t="s">
        <v>34</v>
      </c>
      <c r="H85" s="15" t="s">
        <v>246</v>
      </c>
      <c r="I85" s="15" t="s">
        <v>36</v>
      </c>
      <c r="J85" s="83">
        <v>18</v>
      </c>
      <c r="K85" s="83">
        <v>18</v>
      </c>
    </row>
    <row r="86" spans="1:12" ht="12.75">
      <c r="A86" s="15" t="s">
        <v>159</v>
      </c>
      <c r="B86" s="82">
        <v>40969</v>
      </c>
      <c r="C86" s="15" t="s">
        <v>377</v>
      </c>
      <c r="D86" s="15" t="s">
        <v>33</v>
      </c>
      <c r="E86" s="218" t="s">
        <v>413</v>
      </c>
      <c r="F86" s="15" t="s">
        <v>254</v>
      </c>
      <c r="G86" s="15" t="s">
        <v>34</v>
      </c>
      <c r="H86" s="15" t="s">
        <v>35</v>
      </c>
      <c r="I86" s="15" t="s">
        <v>245</v>
      </c>
      <c r="J86" s="83">
        <v>12</v>
      </c>
      <c r="K86" s="83">
        <v>12</v>
      </c>
      <c r="L86" s="5"/>
    </row>
    <row r="87" spans="1:11" ht="12.75">
      <c r="A87" s="15" t="s">
        <v>159</v>
      </c>
      <c r="B87" s="82">
        <v>40969</v>
      </c>
      <c r="C87" s="15" t="s">
        <v>378</v>
      </c>
      <c r="D87" s="15" t="s">
        <v>33</v>
      </c>
      <c r="E87" s="218" t="s">
        <v>413</v>
      </c>
      <c r="F87" s="15" t="s">
        <v>253</v>
      </c>
      <c r="G87" s="15" t="s">
        <v>34</v>
      </c>
      <c r="H87" s="15" t="s">
        <v>35</v>
      </c>
      <c r="I87" s="15" t="s">
        <v>245</v>
      </c>
      <c r="J87" s="83">
        <v>18</v>
      </c>
      <c r="K87" s="83">
        <v>18</v>
      </c>
    </row>
    <row r="88" spans="1:11" ht="12.75">
      <c r="A88" s="15" t="s">
        <v>159</v>
      </c>
      <c r="B88" s="82">
        <v>40969</v>
      </c>
      <c r="C88" s="15" t="s">
        <v>415</v>
      </c>
      <c r="D88" s="15" t="s">
        <v>33</v>
      </c>
      <c r="E88" s="218" t="s">
        <v>413</v>
      </c>
      <c r="F88" s="15" t="s">
        <v>379</v>
      </c>
      <c r="G88" s="15" t="s">
        <v>243</v>
      </c>
      <c r="H88" s="15" t="s">
        <v>37</v>
      </c>
      <c r="I88" s="15" t="s">
        <v>245</v>
      </c>
      <c r="J88" s="83">
        <v>16</v>
      </c>
      <c r="K88" s="83">
        <v>20</v>
      </c>
    </row>
    <row r="89" spans="1:11" ht="12.75">
      <c r="A89" s="15" t="s">
        <v>159</v>
      </c>
      <c r="B89" s="82">
        <v>40969</v>
      </c>
      <c r="C89" s="15" t="s">
        <v>415</v>
      </c>
      <c r="D89" s="15" t="s">
        <v>33</v>
      </c>
      <c r="E89" s="218" t="s">
        <v>413</v>
      </c>
      <c r="F89" s="15" t="s">
        <v>258</v>
      </c>
      <c r="G89" s="15" t="s">
        <v>243</v>
      </c>
      <c r="H89" s="15" t="s">
        <v>37</v>
      </c>
      <c r="I89" s="15" t="s">
        <v>36</v>
      </c>
      <c r="J89" s="83">
        <v>18</v>
      </c>
      <c r="K89" s="83">
        <v>18</v>
      </c>
    </row>
    <row r="90" spans="1:11" ht="12.75">
      <c r="A90" s="15" t="s">
        <v>159</v>
      </c>
      <c r="B90" s="82">
        <v>40969</v>
      </c>
      <c r="C90" s="15" t="s">
        <v>416</v>
      </c>
      <c r="D90" s="15" t="s">
        <v>33</v>
      </c>
      <c r="E90" s="218" t="s">
        <v>413</v>
      </c>
      <c r="F90" s="15" t="s">
        <v>249</v>
      </c>
      <c r="G90" s="15" t="s">
        <v>243</v>
      </c>
      <c r="H90" s="15" t="s">
        <v>37</v>
      </c>
      <c r="I90" s="15" t="s">
        <v>245</v>
      </c>
      <c r="J90" s="83">
        <v>20</v>
      </c>
      <c r="K90" s="83">
        <v>24</v>
      </c>
    </row>
    <row r="91" spans="1:11" ht="12.75">
      <c r="A91" s="15" t="s">
        <v>159</v>
      </c>
      <c r="B91" s="82">
        <v>40969</v>
      </c>
      <c r="C91" s="15" t="s">
        <v>416</v>
      </c>
      <c r="D91" s="15" t="s">
        <v>33</v>
      </c>
      <c r="E91" s="218" t="s">
        <v>413</v>
      </c>
      <c r="F91" s="15" t="s">
        <v>380</v>
      </c>
      <c r="G91" s="15" t="s">
        <v>243</v>
      </c>
      <c r="H91" s="15" t="s">
        <v>37</v>
      </c>
      <c r="I91" s="15" t="s">
        <v>36</v>
      </c>
      <c r="J91" s="83">
        <v>20</v>
      </c>
      <c r="K91" s="83">
        <v>22</v>
      </c>
    </row>
    <row r="92" spans="1:11" ht="12.75">
      <c r="A92" s="15" t="s">
        <v>54</v>
      </c>
      <c r="B92" s="82">
        <v>40966</v>
      </c>
      <c r="C92" s="15" t="s">
        <v>197</v>
      </c>
      <c r="D92" s="15" t="s">
        <v>33</v>
      </c>
      <c r="E92" s="218" t="s">
        <v>413</v>
      </c>
      <c r="F92" s="15" t="s">
        <v>198</v>
      </c>
      <c r="G92" s="15" t="s">
        <v>243</v>
      </c>
      <c r="H92" s="15" t="s">
        <v>37</v>
      </c>
      <c r="I92" s="15" t="s">
        <v>167</v>
      </c>
      <c r="J92" s="83">
        <v>28</v>
      </c>
      <c r="K92" s="83">
        <v>28</v>
      </c>
    </row>
    <row r="93" spans="1:11" ht="12.75">
      <c r="A93" s="15" t="s">
        <v>54</v>
      </c>
      <c r="B93" s="82">
        <v>40966</v>
      </c>
      <c r="C93" s="15" t="s">
        <v>197</v>
      </c>
      <c r="D93" s="15" t="s">
        <v>33</v>
      </c>
      <c r="E93" s="218" t="s">
        <v>413</v>
      </c>
      <c r="F93" s="15" t="s">
        <v>200</v>
      </c>
      <c r="G93" s="15" t="s">
        <v>243</v>
      </c>
      <c r="H93" s="15" t="s">
        <v>37</v>
      </c>
      <c r="I93" s="15" t="s">
        <v>167</v>
      </c>
      <c r="J93" s="83">
        <v>26</v>
      </c>
      <c r="K93" s="83">
        <v>27</v>
      </c>
    </row>
    <row r="94" spans="1:11" ht="12.75">
      <c r="A94" s="15" t="s">
        <v>54</v>
      </c>
      <c r="B94" s="82">
        <v>40966</v>
      </c>
      <c r="C94" s="15" t="s">
        <v>197</v>
      </c>
      <c r="D94" s="15" t="s">
        <v>33</v>
      </c>
      <c r="E94" s="218" t="s">
        <v>413</v>
      </c>
      <c r="F94" s="15" t="s">
        <v>168</v>
      </c>
      <c r="G94" s="15" t="s">
        <v>243</v>
      </c>
      <c r="H94" s="15" t="s">
        <v>37</v>
      </c>
      <c r="I94" s="15" t="s">
        <v>167</v>
      </c>
      <c r="J94" s="83">
        <v>19</v>
      </c>
      <c r="K94" s="83">
        <v>20</v>
      </c>
    </row>
    <row r="95" spans="1:11" ht="12.75">
      <c r="A95" s="15" t="s">
        <v>54</v>
      </c>
      <c r="B95" s="82">
        <v>40966</v>
      </c>
      <c r="C95" s="15" t="s">
        <v>197</v>
      </c>
      <c r="D95" s="15" t="s">
        <v>33</v>
      </c>
      <c r="E95" s="218" t="s">
        <v>413</v>
      </c>
      <c r="F95" s="15" t="s">
        <v>199</v>
      </c>
      <c r="G95" s="15" t="s">
        <v>243</v>
      </c>
      <c r="H95" s="15" t="s">
        <v>37</v>
      </c>
      <c r="I95" s="15" t="s">
        <v>167</v>
      </c>
      <c r="J95" s="83">
        <v>18</v>
      </c>
      <c r="K95" s="83">
        <v>18</v>
      </c>
    </row>
    <row r="96" spans="1:11" ht="12.75">
      <c r="A96" s="15" t="s">
        <v>54</v>
      </c>
      <c r="B96" s="82">
        <v>40969</v>
      </c>
      <c r="C96" s="15" t="s">
        <v>197</v>
      </c>
      <c r="D96" s="15" t="s">
        <v>33</v>
      </c>
      <c r="E96" s="218" t="s">
        <v>413</v>
      </c>
      <c r="F96" s="15" t="s">
        <v>198</v>
      </c>
      <c r="G96" s="15" t="s">
        <v>243</v>
      </c>
      <c r="H96" s="15" t="s">
        <v>37</v>
      </c>
      <c r="I96" s="15" t="s">
        <v>167</v>
      </c>
      <c r="J96" s="83">
        <v>28</v>
      </c>
      <c r="K96" s="83">
        <v>28</v>
      </c>
    </row>
    <row r="97" spans="1:11" ht="12.75">
      <c r="A97" s="15" t="s">
        <v>54</v>
      </c>
      <c r="B97" s="82">
        <v>40969</v>
      </c>
      <c r="C97" s="15" t="s">
        <v>197</v>
      </c>
      <c r="D97" s="15" t="s">
        <v>33</v>
      </c>
      <c r="E97" s="218" t="s">
        <v>413</v>
      </c>
      <c r="F97" s="15" t="s">
        <v>200</v>
      </c>
      <c r="G97" s="15" t="s">
        <v>243</v>
      </c>
      <c r="H97" s="15" t="s">
        <v>37</v>
      </c>
      <c r="I97" s="15" t="s">
        <v>167</v>
      </c>
      <c r="J97" s="83">
        <v>26</v>
      </c>
      <c r="K97" s="83">
        <v>27</v>
      </c>
    </row>
    <row r="98" spans="1:11" ht="12.75">
      <c r="A98" s="15" t="s">
        <v>54</v>
      </c>
      <c r="B98" s="82">
        <v>40969</v>
      </c>
      <c r="C98" s="15" t="s">
        <v>197</v>
      </c>
      <c r="D98" s="15" t="s">
        <v>33</v>
      </c>
      <c r="E98" s="218" t="s">
        <v>413</v>
      </c>
      <c r="F98" s="15" t="s">
        <v>168</v>
      </c>
      <c r="G98" s="15" t="s">
        <v>243</v>
      </c>
      <c r="H98" s="15" t="s">
        <v>37</v>
      </c>
      <c r="I98" s="15" t="s">
        <v>167</v>
      </c>
      <c r="J98" s="83">
        <v>19</v>
      </c>
      <c r="K98" s="83">
        <v>20</v>
      </c>
    </row>
    <row r="99" spans="1:11" ht="12.75">
      <c r="A99" s="15" t="s">
        <v>54</v>
      </c>
      <c r="B99" s="82">
        <v>40969</v>
      </c>
      <c r="C99" s="15" t="s">
        <v>197</v>
      </c>
      <c r="D99" s="15" t="s">
        <v>33</v>
      </c>
      <c r="E99" s="218" t="s">
        <v>413</v>
      </c>
      <c r="F99" s="15" t="s">
        <v>199</v>
      </c>
      <c r="G99" s="15" t="s">
        <v>243</v>
      </c>
      <c r="H99" s="15" t="s">
        <v>37</v>
      </c>
      <c r="I99" s="15" t="s">
        <v>167</v>
      </c>
      <c r="J99" s="83">
        <v>18</v>
      </c>
      <c r="K99" s="83">
        <v>18</v>
      </c>
    </row>
    <row r="100" spans="1:11" ht="12.75">
      <c r="A100" s="15" t="s">
        <v>381</v>
      </c>
      <c r="B100" s="82">
        <v>40966</v>
      </c>
      <c r="C100" s="218" t="s">
        <v>413</v>
      </c>
      <c r="D100" s="15" t="s">
        <v>382</v>
      </c>
      <c r="E100" s="218" t="s">
        <v>413</v>
      </c>
      <c r="F100" s="15" t="s">
        <v>383</v>
      </c>
      <c r="G100" s="15" t="s">
        <v>243</v>
      </c>
      <c r="H100" s="15" t="s">
        <v>318</v>
      </c>
      <c r="I100" s="15" t="s">
        <v>384</v>
      </c>
      <c r="J100" s="83">
        <v>13.5</v>
      </c>
      <c r="K100" s="83">
        <v>14</v>
      </c>
    </row>
    <row r="101" spans="1:11" ht="12.75">
      <c r="A101" s="15" t="s">
        <v>381</v>
      </c>
      <c r="B101" s="82">
        <v>40969</v>
      </c>
      <c r="C101" s="218" t="s">
        <v>413</v>
      </c>
      <c r="D101" s="15" t="s">
        <v>382</v>
      </c>
      <c r="E101" s="218" t="s">
        <v>413</v>
      </c>
      <c r="F101" s="216" t="s">
        <v>383</v>
      </c>
      <c r="G101" s="15" t="s">
        <v>243</v>
      </c>
      <c r="H101" s="15" t="s">
        <v>318</v>
      </c>
      <c r="I101" s="15" t="s">
        <v>384</v>
      </c>
      <c r="J101" s="83">
        <v>13.5</v>
      </c>
      <c r="K101" s="83">
        <v>14</v>
      </c>
    </row>
    <row r="102" spans="1:11" ht="12.75">
      <c r="A102" s="15" t="s">
        <v>41</v>
      </c>
      <c r="B102" s="82">
        <v>40966</v>
      </c>
      <c r="C102" s="15" t="s">
        <v>321</v>
      </c>
      <c r="D102" s="15" t="s">
        <v>33</v>
      </c>
      <c r="E102" s="218" t="s">
        <v>322</v>
      </c>
      <c r="F102" s="15" t="s">
        <v>385</v>
      </c>
      <c r="G102" s="15" t="s">
        <v>243</v>
      </c>
      <c r="H102" s="15" t="s">
        <v>37</v>
      </c>
      <c r="I102" s="15" t="s">
        <v>323</v>
      </c>
      <c r="J102" s="83">
        <v>30</v>
      </c>
      <c r="K102" s="83">
        <v>34</v>
      </c>
    </row>
    <row r="103" spans="1:11" ht="12.75">
      <c r="A103" s="15" t="s">
        <v>41</v>
      </c>
      <c r="B103" s="82">
        <v>40966</v>
      </c>
      <c r="C103" s="15" t="s">
        <v>321</v>
      </c>
      <c r="D103" s="15" t="s">
        <v>33</v>
      </c>
      <c r="E103" s="218" t="s">
        <v>322</v>
      </c>
      <c r="F103" s="15" t="s">
        <v>386</v>
      </c>
      <c r="G103" s="15" t="s">
        <v>243</v>
      </c>
      <c r="H103" s="15" t="s">
        <v>37</v>
      </c>
      <c r="I103" s="15" t="s">
        <v>323</v>
      </c>
      <c r="J103" s="83">
        <v>22</v>
      </c>
      <c r="K103" s="83">
        <v>30</v>
      </c>
    </row>
    <row r="104" spans="1:11" ht="12.75">
      <c r="A104" s="15" t="s">
        <v>41</v>
      </c>
      <c r="B104" s="82">
        <v>40966</v>
      </c>
      <c r="C104" s="15" t="s">
        <v>321</v>
      </c>
      <c r="D104" s="15" t="s">
        <v>33</v>
      </c>
      <c r="E104" s="218" t="s">
        <v>322</v>
      </c>
      <c r="F104" s="15" t="s">
        <v>387</v>
      </c>
      <c r="G104" s="15" t="s">
        <v>243</v>
      </c>
      <c r="H104" s="15" t="s">
        <v>37</v>
      </c>
      <c r="I104" s="15" t="s">
        <v>323</v>
      </c>
      <c r="J104" s="83">
        <v>38</v>
      </c>
      <c r="K104" s="83">
        <v>38</v>
      </c>
    </row>
    <row r="105" spans="1:11" ht="12.75">
      <c r="A105" s="15" t="s">
        <v>41</v>
      </c>
      <c r="B105" s="82">
        <v>40966</v>
      </c>
      <c r="C105" s="15" t="s">
        <v>321</v>
      </c>
      <c r="D105" s="15" t="s">
        <v>33</v>
      </c>
      <c r="E105" s="218" t="s">
        <v>322</v>
      </c>
      <c r="F105" s="15" t="s">
        <v>247</v>
      </c>
      <c r="G105" s="15" t="s">
        <v>243</v>
      </c>
      <c r="H105" s="15" t="s">
        <v>37</v>
      </c>
      <c r="I105" s="15" t="s">
        <v>323</v>
      </c>
      <c r="J105" s="83">
        <v>36</v>
      </c>
      <c r="K105" s="83">
        <v>36</v>
      </c>
    </row>
    <row r="106" spans="1:11" ht="12.75">
      <c r="A106" s="15" t="s">
        <v>41</v>
      </c>
      <c r="B106" s="82">
        <v>40967</v>
      </c>
      <c r="C106" s="15" t="s">
        <v>321</v>
      </c>
      <c r="D106" s="15" t="s">
        <v>33</v>
      </c>
      <c r="E106" s="218" t="s">
        <v>413</v>
      </c>
      <c r="F106" s="15" t="s">
        <v>385</v>
      </c>
      <c r="G106" s="15" t="s">
        <v>34</v>
      </c>
      <c r="H106" s="15" t="s">
        <v>35</v>
      </c>
      <c r="I106" s="15" t="s">
        <v>323</v>
      </c>
      <c r="J106" s="83">
        <v>30</v>
      </c>
      <c r="K106" s="83">
        <v>30</v>
      </c>
    </row>
    <row r="107" spans="1:11" ht="12.75">
      <c r="A107" s="15" t="s">
        <v>41</v>
      </c>
      <c r="B107" s="82">
        <v>40967</v>
      </c>
      <c r="C107" s="15" t="s">
        <v>321</v>
      </c>
      <c r="D107" s="15" t="s">
        <v>33</v>
      </c>
      <c r="E107" s="218" t="s">
        <v>413</v>
      </c>
      <c r="F107" s="15" t="s">
        <v>388</v>
      </c>
      <c r="G107" s="15" t="s">
        <v>34</v>
      </c>
      <c r="H107" s="15" t="s">
        <v>35</v>
      </c>
      <c r="I107" s="15" t="s">
        <v>323</v>
      </c>
      <c r="J107" s="83">
        <v>36</v>
      </c>
      <c r="K107" s="83">
        <v>36</v>
      </c>
    </row>
    <row r="108" spans="1:11" ht="12.75">
      <c r="A108" s="15" t="s">
        <v>41</v>
      </c>
      <c r="B108" s="82">
        <v>40969</v>
      </c>
      <c r="C108" s="15" t="s">
        <v>321</v>
      </c>
      <c r="D108" s="15" t="s">
        <v>33</v>
      </c>
      <c r="E108" s="218" t="s">
        <v>413</v>
      </c>
      <c r="F108" s="15" t="s">
        <v>385</v>
      </c>
      <c r="G108" s="15" t="s">
        <v>34</v>
      </c>
      <c r="H108" s="15" t="s">
        <v>35</v>
      </c>
      <c r="I108" s="15" t="s">
        <v>323</v>
      </c>
      <c r="J108" s="83">
        <v>30</v>
      </c>
      <c r="K108" s="83">
        <v>30</v>
      </c>
    </row>
    <row r="109" spans="1:11" ht="12.75">
      <c r="A109" s="15" t="s">
        <v>41</v>
      </c>
      <c r="B109" s="82">
        <v>40969</v>
      </c>
      <c r="C109" s="15" t="s">
        <v>321</v>
      </c>
      <c r="D109" s="15" t="s">
        <v>33</v>
      </c>
      <c r="E109" s="218" t="s">
        <v>413</v>
      </c>
      <c r="F109" s="216" t="s">
        <v>388</v>
      </c>
      <c r="G109" s="15" t="s">
        <v>34</v>
      </c>
      <c r="H109" s="15" t="s">
        <v>35</v>
      </c>
      <c r="I109" s="15" t="s">
        <v>323</v>
      </c>
      <c r="J109" s="83">
        <v>36</v>
      </c>
      <c r="K109" s="83">
        <v>36</v>
      </c>
    </row>
    <row r="110" spans="1:11" ht="12.75">
      <c r="A110" s="15" t="s">
        <v>41</v>
      </c>
      <c r="B110" s="82">
        <v>40969</v>
      </c>
      <c r="C110" s="15" t="s">
        <v>321</v>
      </c>
      <c r="D110" s="15" t="s">
        <v>33</v>
      </c>
      <c r="E110" s="218" t="s">
        <v>322</v>
      </c>
      <c r="F110" s="15" t="s">
        <v>389</v>
      </c>
      <c r="G110" s="15" t="s">
        <v>243</v>
      </c>
      <c r="H110" s="15" t="s">
        <v>37</v>
      </c>
      <c r="I110" s="15" t="s">
        <v>323</v>
      </c>
      <c r="J110" s="83">
        <v>30</v>
      </c>
      <c r="K110" s="83">
        <v>34</v>
      </c>
    </row>
    <row r="111" spans="1:11" ht="12.75">
      <c r="A111" s="15" t="s">
        <v>41</v>
      </c>
      <c r="B111" s="82">
        <v>40969</v>
      </c>
      <c r="C111" s="15" t="s">
        <v>321</v>
      </c>
      <c r="D111" s="15" t="s">
        <v>33</v>
      </c>
      <c r="E111" s="218" t="s">
        <v>322</v>
      </c>
      <c r="F111" s="216" t="s">
        <v>386</v>
      </c>
      <c r="G111" s="15" t="s">
        <v>243</v>
      </c>
      <c r="H111" s="15" t="s">
        <v>37</v>
      </c>
      <c r="I111" s="15" t="s">
        <v>323</v>
      </c>
      <c r="J111" s="83">
        <v>22</v>
      </c>
      <c r="K111" s="83">
        <v>30</v>
      </c>
    </row>
    <row r="112" spans="1:11" ht="12.75">
      <c r="A112" s="15" t="s">
        <v>41</v>
      </c>
      <c r="B112" s="82">
        <v>40969</v>
      </c>
      <c r="C112" s="15" t="s">
        <v>321</v>
      </c>
      <c r="D112" s="15" t="s">
        <v>33</v>
      </c>
      <c r="E112" s="218" t="s">
        <v>322</v>
      </c>
      <c r="F112" s="15" t="s">
        <v>387</v>
      </c>
      <c r="G112" s="15" t="s">
        <v>243</v>
      </c>
      <c r="H112" s="15" t="s">
        <v>37</v>
      </c>
      <c r="I112" s="15" t="s">
        <v>323</v>
      </c>
      <c r="J112" s="83">
        <v>38</v>
      </c>
      <c r="K112" s="83">
        <v>38</v>
      </c>
    </row>
    <row r="113" spans="1:11" ht="12.75">
      <c r="A113" s="15" t="s">
        <v>41</v>
      </c>
      <c r="B113" s="82">
        <v>40969</v>
      </c>
      <c r="C113" s="15" t="s">
        <v>321</v>
      </c>
      <c r="D113" s="15" t="s">
        <v>33</v>
      </c>
      <c r="E113" s="218" t="s">
        <v>322</v>
      </c>
      <c r="F113" s="15" t="s">
        <v>247</v>
      </c>
      <c r="G113" s="15" t="s">
        <v>243</v>
      </c>
      <c r="H113" s="15" t="s">
        <v>37</v>
      </c>
      <c r="I113" s="15" t="s">
        <v>323</v>
      </c>
      <c r="J113" s="83">
        <v>36</v>
      </c>
      <c r="K113" s="83">
        <v>36</v>
      </c>
    </row>
    <row r="114" spans="1:11" ht="12.75">
      <c r="A114" s="15" t="s">
        <v>43</v>
      </c>
      <c r="B114" s="82">
        <v>40966</v>
      </c>
      <c r="C114" s="15" t="s">
        <v>260</v>
      </c>
      <c r="D114" s="15" t="s">
        <v>33</v>
      </c>
      <c r="E114" s="218" t="s">
        <v>413</v>
      </c>
      <c r="F114" s="15" t="s">
        <v>417</v>
      </c>
      <c r="G114" s="15" t="s">
        <v>243</v>
      </c>
      <c r="H114" s="15" t="s">
        <v>37</v>
      </c>
      <c r="I114" s="15" t="s">
        <v>259</v>
      </c>
      <c r="J114" s="83">
        <v>26</v>
      </c>
      <c r="K114" s="83">
        <v>28</v>
      </c>
    </row>
    <row r="115" spans="1:11" ht="12.75">
      <c r="A115" s="15" t="s">
        <v>43</v>
      </c>
      <c r="B115" s="82">
        <v>40966</v>
      </c>
      <c r="C115" s="15" t="s">
        <v>260</v>
      </c>
      <c r="D115" s="15" t="s">
        <v>33</v>
      </c>
      <c r="E115" s="218" t="s">
        <v>413</v>
      </c>
      <c r="F115" s="15" t="s">
        <v>242</v>
      </c>
      <c r="G115" s="15" t="s">
        <v>243</v>
      </c>
      <c r="H115" s="15" t="s">
        <v>37</v>
      </c>
      <c r="I115" s="15" t="s">
        <v>259</v>
      </c>
      <c r="J115" s="83">
        <v>22</v>
      </c>
      <c r="K115" s="83">
        <v>24</v>
      </c>
    </row>
    <row r="116" spans="1:11" ht="12.75">
      <c r="A116" s="15" t="s">
        <v>43</v>
      </c>
      <c r="B116" s="82">
        <v>40966</v>
      </c>
      <c r="C116" s="15" t="s">
        <v>260</v>
      </c>
      <c r="D116" s="15" t="s">
        <v>33</v>
      </c>
      <c r="E116" s="218" t="s">
        <v>413</v>
      </c>
      <c r="F116" s="15" t="s">
        <v>219</v>
      </c>
      <c r="G116" s="15" t="s">
        <v>243</v>
      </c>
      <c r="H116" s="15" t="s">
        <v>37</v>
      </c>
      <c r="I116" s="15" t="s">
        <v>259</v>
      </c>
      <c r="J116" s="83">
        <v>17</v>
      </c>
      <c r="K116" s="83">
        <v>18</v>
      </c>
    </row>
    <row r="117" spans="1:11" ht="12.75">
      <c r="A117" s="15" t="s">
        <v>43</v>
      </c>
      <c r="B117" s="82">
        <v>40966</v>
      </c>
      <c r="C117" s="15" t="s">
        <v>223</v>
      </c>
      <c r="D117" s="15" t="s">
        <v>33</v>
      </c>
      <c r="E117" s="218" t="s">
        <v>413</v>
      </c>
      <c r="F117" s="15" t="s">
        <v>417</v>
      </c>
      <c r="G117" s="15" t="s">
        <v>243</v>
      </c>
      <c r="H117" s="15" t="s">
        <v>37</v>
      </c>
      <c r="I117" s="15" t="s">
        <v>259</v>
      </c>
      <c r="J117" s="83">
        <v>26</v>
      </c>
      <c r="K117" s="83">
        <v>30</v>
      </c>
    </row>
    <row r="118" spans="1:11" ht="12.75">
      <c r="A118" s="15" t="s">
        <v>43</v>
      </c>
      <c r="B118" s="82">
        <v>40966</v>
      </c>
      <c r="C118" s="15" t="s">
        <v>223</v>
      </c>
      <c r="D118" s="15" t="s">
        <v>33</v>
      </c>
      <c r="E118" s="218" t="s">
        <v>413</v>
      </c>
      <c r="F118" s="15" t="s">
        <v>242</v>
      </c>
      <c r="G118" s="15" t="s">
        <v>243</v>
      </c>
      <c r="H118" s="15" t="s">
        <v>37</v>
      </c>
      <c r="I118" s="15" t="s">
        <v>259</v>
      </c>
      <c r="J118" s="83">
        <v>22</v>
      </c>
      <c r="K118" s="83">
        <v>24</v>
      </c>
    </row>
    <row r="119" spans="1:11" ht="12.75">
      <c r="A119" s="15" t="s">
        <v>43</v>
      </c>
      <c r="B119" s="82">
        <v>40966</v>
      </c>
      <c r="C119" s="15" t="s">
        <v>223</v>
      </c>
      <c r="D119" s="15" t="s">
        <v>33</v>
      </c>
      <c r="E119" s="218" t="s">
        <v>413</v>
      </c>
      <c r="F119" s="15" t="s">
        <v>219</v>
      </c>
      <c r="G119" s="15" t="s">
        <v>243</v>
      </c>
      <c r="H119" s="15" t="s">
        <v>37</v>
      </c>
      <c r="I119" s="15" t="s">
        <v>259</v>
      </c>
      <c r="J119" s="83">
        <v>18</v>
      </c>
      <c r="K119" s="83">
        <v>22</v>
      </c>
    </row>
    <row r="120" spans="1:11" ht="12.75">
      <c r="A120" s="15" t="s">
        <v>43</v>
      </c>
      <c r="B120" s="82">
        <v>40966</v>
      </c>
      <c r="C120" s="15" t="s">
        <v>208</v>
      </c>
      <c r="D120" s="15" t="s">
        <v>33</v>
      </c>
      <c r="E120" s="218" t="s">
        <v>413</v>
      </c>
      <c r="F120" s="15" t="s">
        <v>219</v>
      </c>
      <c r="G120" s="15" t="s">
        <v>243</v>
      </c>
      <c r="H120" s="15" t="s">
        <v>37</v>
      </c>
      <c r="I120" s="15" t="s">
        <v>259</v>
      </c>
      <c r="J120" s="83">
        <v>24</v>
      </c>
      <c r="K120" s="83">
        <v>26</v>
      </c>
    </row>
    <row r="121" spans="1:11" ht="12.75">
      <c r="A121" s="15" t="s">
        <v>43</v>
      </c>
      <c r="B121" s="82">
        <v>40967</v>
      </c>
      <c r="C121" s="15" t="s">
        <v>390</v>
      </c>
      <c r="D121" s="15" t="s">
        <v>33</v>
      </c>
      <c r="E121" s="218" t="s">
        <v>413</v>
      </c>
      <c r="F121" s="15" t="s">
        <v>242</v>
      </c>
      <c r="G121" s="15" t="s">
        <v>34</v>
      </c>
      <c r="H121" s="15" t="s">
        <v>251</v>
      </c>
      <c r="I121" s="15" t="s">
        <v>259</v>
      </c>
      <c r="J121" s="83">
        <v>25</v>
      </c>
      <c r="K121" s="83">
        <v>25</v>
      </c>
    </row>
    <row r="122" spans="1:11" ht="12.75">
      <c r="A122" s="15" t="s">
        <v>43</v>
      </c>
      <c r="B122" s="82">
        <v>40967</v>
      </c>
      <c r="C122" s="15" t="s">
        <v>390</v>
      </c>
      <c r="D122" s="15" t="s">
        <v>33</v>
      </c>
      <c r="E122" s="218" t="s">
        <v>413</v>
      </c>
      <c r="F122" s="15" t="s">
        <v>417</v>
      </c>
      <c r="G122" s="15" t="s">
        <v>34</v>
      </c>
      <c r="H122" s="15" t="s">
        <v>251</v>
      </c>
      <c r="I122" s="15" t="s">
        <v>259</v>
      </c>
      <c r="J122" s="83">
        <v>20</v>
      </c>
      <c r="K122" s="83">
        <v>22</v>
      </c>
    </row>
    <row r="123" spans="1:11" ht="12.75">
      <c r="A123" s="15" t="s">
        <v>43</v>
      </c>
      <c r="B123" s="82">
        <v>40967</v>
      </c>
      <c r="C123" s="15" t="s">
        <v>324</v>
      </c>
      <c r="D123" s="15" t="s">
        <v>33</v>
      </c>
      <c r="E123" s="15" t="s">
        <v>218</v>
      </c>
      <c r="F123" s="15" t="s">
        <v>417</v>
      </c>
      <c r="G123" s="15" t="s">
        <v>34</v>
      </c>
      <c r="H123" s="15" t="s">
        <v>251</v>
      </c>
      <c r="I123" s="15" t="s">
        <v>259</v>
      </c>
      <c r="J123" s="83">
        <v>6</v>
      </c>
      <c r="K123" s="83">
        <v>8</v>
      </c>
    </row>
    <row r="124" spans="1:11" ht="12.75">
      <c r="A124" s="15" t="s">
        <v>43</v>
      </c>
      <c r="B124" s="82">
        <v>40967</v>
      </c>
      <c r="C124" s="15" t="s">
        <v>324</v>
      </c>
      <c r="D124" s="15" t="s">
        <v>33</v>
      </c>
      <c r="E124" s="218" t="s">
        <v>413</v>
      </c>
      <c r="F124" s="15" t="s">
        <v>242</v>
      </c>
      <c r="G124" s="15" t="s">
        <v>34</v>
      </c>
      <c r="H124" s="15" t="s">
        <v>251</v>
      </c>
      <c r="I124" s="15" t="s">
        <v>259</v>
      </c>
      <c r="J124" s="83">
        <v>20</v>
      </c>
      <c r="K124" s="83">
        <v>22</v>
      </c>
    </row>
    <row r="125" spans="1:11" ht="12.75">
      <c r="A125" s="15" t="s">
        <v>43</v>
      </c>
      <c r="B125" s="82">
        <v>40967</v>
      </c>
      <c r="C125" s="15" t="s">
        <v>324</v>
      </c>
      <c r="D125" s="15" t="s">
        <v>33</v>
      </c>
      <c r="E125" s="218" t="s">
        <v>413</v>
      </c>
      <c r="F125" s="15" t="s">
        <v>215</v>
      </c>
      <c r="G125" s="15" t="s">
        <v>34</v>
      </c>
      <c r="H125" s="15" t="s">
        <v>251</v>
      </c>
      <c r="I125" s="15" t="s">
        <v>259</v>
      </c>
      <c r="J125" s="83">
        <v>18</v>
      </c>
      <c r="K125" s="83">
        <v>18</v>
      </c>
    </row>
    <row r="126" spans="1:11" ht="12.75">
      <c r="A126" s="15" t="s">
        <v>43</v>
      </c>
      <c r="B126" s="82">
        <v>40967</v>
      </c>
      <c r="C126" s="15" t="s">
        <v>265</v>
      </c>
      <c r="D126" s="15" t="s">
        <v>33</v>
      </c>
      <c r="E126" s="218" t="s">
        <v>413</v>
      </c>
      <c r="F126" s="15" t="s">
        <v>215</v>
      </c>
      <c r="G126" s="15" t="s">
        <v>34</v>
      </c>
      <c r="H126" s="15" t="s">
        <v>251</v>
      </c>
      <c r="I126" s="15" t="s">
        <v>259</v>
      </c>
      <c r="J126" s="83">
        <v>24</v>
      </c>
      <c r="K126" s="83">
        <v>26</v>
      </c>
    </row>
    <row r="127" spans="1:11" ht="12.75">
      <c r="A127" s="15" t="s">
        <v>43</v>
      </c>
      <c r="B127" s="82">
        <v>40967</v>
      </c>
      <c r="C127" s="15" t="s">
        <v>260</v>
      </c>
      <c r="D127" s="15" t="s">
        <v>33</v>
      </c>
      <c r="E127" s="15" t="s">
        <v>218</v>
      </c>
      <c r="F127" s="15" t="s">
        <v>215</v>
      </c>
      <c r="G127" s="15" t="s">
        <v>34</v>
      </c>
      <c r="H127" s="15" t="s">
        <v>251</v>
      </c>
      <c r="I127" s="15" t="s">
        <v>259</v>
      </c>
      <c r="J127" s="83">
        <v>10</v>
      </c>
      <c r="K127" s="83">
        <v>14</v>
      </c>
    </row>
    <row r="128" spans="1:11" ht="12.75">
      <c r="A128" s="15" t="s">
        <v>43</v>
      </c>
      <c r="B128" s="82">
        <v>40967</v>
      </c>
      <c r="C128" s="15" t="s">
        <v>260</v>
      </c>
      <c r="D128" s="15" t="s">
        <v>33</v>
      </c>
      <c r="E128" s="15" t="s">
        <v>217</v>
      </c>
      <c r="F128" s="15" t="s">
        <v>215</v>
      </c>
      <c r="G128" s="15" t="s">
        <v>34</v>
      </c>
      <c r="H128" s="15" t="s">
        <v>251</v>
      </c>
      <c r="I128" s="15" t="s">
        <v>259</v>
      </c>
      <c r="J128" s="83">
        <v>8</v>
      </c>
      <c r="K128" s="83">
        <v>8</v>
      </c>
    </row>
    <row r="129" spans="1:11" ht="12.75">
      <c r="A129" s="15" t="s">
        <v>43</v>
      </c>
      <c r="B129" s="82">
        <v>40967</v>
      </c>
      <c r="C129" s="15" t="s">
        <v>260</v>
      </c>
      <c r="D129" s="15" t="s">
        <v>33</v>
      </c>
      <c r="E129" s="218" t="s">
        <v>413</v>
      </c>
      <c r="F129" s="15" t="s">
        <v>417</v>
      </c>
      <c r="G129" s="15" t="s">
        <v>34</v>
      </c>
      <c r="H129" s="15" t="s">
        <v>251</v>
      </c>
      <c r="I129" s="15" t="s">
        <v>259</v>
      </c>
      <c r="J129" s="83">
        <v>20</v>
      </c>
      <c r="K129" s="83">
        <v>24</v>
      </c>
    </row>
    <row r="130" spans="1:11" ht="12.75">
      <c r="A130" s="15" t="s">
        <v>43</v>
      </c>
      <c r="B130" s="82">
        <v>40967</v>
      </c>
      <c r="C130" s="15" t="s">
        <v>260</v>
      </c>
      <c r="D130" s="15" t="s">
        <v>33</v>
      </c>
      <c r="E130" s="218" t="s">
        <v>413</v>
      </c>
      <c r="F130" s="15" t="s">
        <v>215</v>
      </c>
      <c r="G130" s="15" t="s">
        <v>34</v>
      </c>
      <c r="H130" s="15" t="s">
        <v>251</v>
      </c>
      <c r="I130" s="15" t="s">
        <v>259</v>
      </c>
      <c r="J130" s="83">
        <v>18</v>
      </c>
      <c r="K130" s="83">
        <v>20</v>
      </c>
    </row>
    <row r="131" spans="1:11" ht="12.75">
      <c r="A131" s="15" t="s">
        <v>43</v>
      </c>
      <c r="B131" s="82">
        <v>40967</v>
      </c>
      <c r="C131" s="15" t="s">
        <v>223</v>
      </c>
      <c r="D131" s="15" t="s">
        <v>33</v>
      </c>
      <c r="E131" s="218" t="s">
        <v>413</v>
      </c>
      <c r="F131" s="15" t="s">
        <v>417</v>
      </c>
      <c r="G131" s="15" t="s">
        <v>34</v>
      </c>
      <c r="H131" s="15" t="s">
        <v>251</v>
      </c>
      <c r="I131" s="15" t="s">
        <v>259</v>
      </c>
      <c r="J131" s="83">
        <v>20</v>
      </c>
      <c r="K131" s="83">
        <v>22</v>
      </c>
    </row>
    <row r="132" spans="1:11" ht="12.75">
      <c r="A132" s="15" t="s">
        <v>43</v>
      </c>
      <c r="B132" s="82">
        <v>40967</v>
      </c>
      <c r="C132" s="15" t="s">
        <v>208</v>
      </c>
      <c r="D132" s="15" t="s">
        <v>33</v>
      </c>
      <c r="E132" s="15" t="s">
        <v>217</v>
      </c>
      <c r="F132" s="15" t="s">
        <v>219</v>
      </c>
      <c r="G132" s="15" t="s">
        <v>34</v>
      </c>
      <c r="H132" s="15" t="s">
        <v>251</v>
      </c>
      <c r="I132" s="15" t="s">
        <v>259</v>
      </c>
      <c r="J132" s="83">
        <v>3</v>
      </c>
      <c r="K132" s="83">
        <v>5</v>
      </c>
    </row>
    <row r="133" spans="1:11" ht="12.75">
      <c r="A133" s="15" t="s">
        <v>43</v>
      </c>
      <c r="B133" s="82">
        <v>40967</v>
      </c>
      <c r="C133" s="15" t="s">
        <v>208</v>
      </c>
      <c r="D133" s="15" t="s">
        <v>33</v>
      </c>
      <c r="E133" s="218" t="s">
        <v>413</v>
      </c>
      <c r="F133" s="15" t="s">
        <v>242</v>
      </c>
      <c r="G133" s="15" t="s">
        <v>34</v>
      </c>
      <c r="H133" s="15" t="s">
        <v>251</v>
      </c>
      <c r="I133" s="15" t="s">
        <v>259</v>
      </c>
      <c r="J133" s="83">
        <v>22</v>
      </c>
      <c r="K133" s="83">
        <v>24</v>
      </c>
    </row>
    <row r="134" spans="1:11" ht="12.75">
      <c r="A134" s="15" t="s">
        <v>43</v>
      </c>
      <c r="B134" s="82">
        <v>40967</v>
      </c>
      <c r="C134" s="15" t="s">
        <v>208</v>
      </c>
      <c r="D134" s="15" t="s">
        <v>33</v>
      </c>
      <c r="E134" s="218" t="s">
        <v>413</v>
      </c>
      <c r="F134" s="15" t="s">
        <v>219</v>
      </c>
      <c r="G134" s="15" t="s">
        <v>34</v>
      </c>
      <c r="H134" s="15" t="s">
        <v>251</v>
      </c>
      <c r="I134" s="15" t="s">
        <v>259</v>
      </c>
      <c r="J134" s="83">
        <v>18</v>
      </c>
      <c r="K134" s="83">
        <v>20</v>
      </c>
    </row>
    <row r="135" spans="1:11" ht="12.75">
      <c r="A135" s="15" t="s">
        <v>43</v>
      </c>
      <c r="B135" s="82">
        <v>40967</v>
      </c>
      <c r="C135" s="15" t="s">
        <v>208</v>
      </c>
      <c r="D135" s="15" t="s">
        <v>33</v>
      </c>
      <c r="E135" s="218" t="s">
        <v>413</v>
      </c>
      <c r="F135" s="15" t="s">
        <v>215</v>
      </c>
      <c r="G135" s="15" t="s">
        <v>34</v>
      </c>
      <c r="H135" s="15" t="s">
        <v>251</v>
      </c>
      <c r="I135" s="15" t="s">
        <v>259</v>
      </c>
      <c r="J135" s="83">
        <v>20</v>
      </c>
      <c r="K135" s="83">
        <v>22</v>
      </c>
    </row>
    <row r="136" spans="1:11" ht="12.75">
      <c r="A136" s="15" t="s">
        <v>43</v>
      </c>
      <c r="B136" s="82">
        <v>40969</v>
      </c>
      <c r="C136" s="15" t="s">
        <v>390</v>
      </c>
      <c r="D136" s="15" t="s">
        <v>33</v>
      </c>
      <c r="E136" s="218" t="s">
        <v>413</v>
      </c>
      <c r="F136" s="15" t="s">
        <v>242</v>
      </c>
      <c r="G136" s="15" t="s">
        <v>34</v>
      </c>
      <c r="H136" s="15" t="s">
        <v>251</v>
      </c>
      <c r="I136" s="15" t="s">
        <v>259</v>
      </c>
      <c r="J136" s="83">
        <v>25</v>
      </c>
      <c r="K136" s="83">
        <v>25</v>
      </c>
    </row>
    <row r="137" spans="1:11" ht="12.75">
      <c r="A137" s="15" t="s">
        <v>43</v>
      </c>
      <c r="B137" s="82">
        <v>40969</v>
      </c>
      <c r="C137" s="15" t="s">
        <v>390</v>
      </c>
      <c r="D137" s="15" t="s">
        <v>33</v>
      </c>
      <c r="E137" s="218" t="s">
        <v>413</v>
      </c>
      <c r="F137" s="15" t="s">
        <v>215</v>
      </c>
      <c r="G137" s="15" t="s">
        <v>34</v>
      </c>
      <c r="H137" s="15" t="s">
        <v>251</v>
      </c>
      <c r="I137" s="15" t="s">
        <v>259</v>
      </c>
      <c r="J137" s="83">
        <v>20</v>
      </c>
      <c r="K137" s="83">
        <v>22</v>
      </c>
    </row>
    <row r="138" spans="1:11" ht="12.75">
      <c r="A138" s="15" t="s">
        <v>43</v>
      </c>
      <c r="B138" s="82">
        <v>40969</v>
      </c>
      <c r="C138" s="15" t="s">
        <v>324</v>
      </c>
      <c r="D138" s="15" t="s">
        <v>33</v>
      </c>
      <c r="E138" s="15" t="s">
        <v>218</v>
      </c>
      <c r="F138" s="15" t="s">
        <v>215</v>
      </c>
      <c r="G138" s="15" t="s">
        <v>34</v>
      </c>
      <c r="H138" s="15" t="s">
        <v>251</v>
      </c>
      <c r="I138" s="15" t="s">
        <v>259</v>
      </c>
      <c r="J138" s="83">
        <v>6</v>
      </c>
      <c r="K138" s="83">
        <v>8</v>
      </c>
    </row>
    <row r="139" spans="1:11" ht="12.75">
      <c r="A139" s="15" t="s">
        <v>43</v>
      </c>
      <c r="B139" s="82">
        <v>40969</v>
      </c>
      <c r="C139" s="15" t="s">
        <v>324</v>
      </c>
      <c r="D139" s="15" t="s">
        <v>33</v>
      </c>
      <c r="E139" s="218" t="s">
        <v>413</v>
      </c>
      <c r="F139" s="15" t="s">
        <v>242</v>
      </c>
      <c r="G139" s="15" t="s">
        <v>34</v>
      </c>
      <c r="H139" s="15" t="s">
        <v>251</v>
      </c>
      <c r="I139" s="15" t="s">
        <v>259</v>
      </c>
      <c r="J139" s="83">
        <v>20</v>
      </c>
      <c r="K139" s="83">
        <v>24</v>
      </c>
    </row>
    <row r="140" spans="1:11" ht="12.75">
      <c r="A140" s="15" t="s">
        <v>43</v>
      </c>
      <c r="B140" s="82">
        <v>40969</v>
      </c>
      <c r="C140" s="15" t="s">
        <v>324</v>
      </c>
      <c r="D140" s="15" t="s">
        <v>33</v>
      </c>
      <c r="E140" s="218" t="s">
        <v>413</v>
      </c>
      <c r="F140" s="15" t="s">
        <v>215</v>
      </c>
      <c r="G140" s="15" t="s">
        <v>34</v>
      </c>
      <c r="H140" s="15" t="s">
        <v>251</v>
      </c>
      <c r="I140" s="15" t="s">
        <v>259</v>
      </c>
      <c r="J140" s="83">
        <v>18</v>
      </c>
      <c r="K140" s="83">
        <v>18</v>
      </c>
    </row>
    <row r="141" spans="1:11" ht="12.75">
      <c r="A141" s="15" t="s">
        <v>43</v>
      </c>
      <c r="B141" s="82">
        <v>40969</v>
      </c>
      <c r="C141" s="15" t="s">
        <v>260</v>
      </c>
      <c r="D141" s="15" t="s">
        <v>33</v>
      </c>
      <c r="E141" s="15" t="s">
        <v>218</v>
      </c>
      <c r="F141" s="15" t="s">
        <v>215</v>
      </c>
      <c r="G141" s="15" t="s">
        <v>34</v>
      </c>
      <c r="H141" s="15" t="s">
        <v>251</v>
      </c>
      <c r="I141" s="15" t="s">
        <v>259</v>
      </c>
      <c r="J141" s="83">
        <v>10</v>
      </c>
      <c r="K141" s="83">
        <v>14</v>
      </c>
    </row>
    <row r="142" spans="1:11" ht="12.75">
      <c r="A142" s="15" t="s">
        <v>43</v>
      </c>
      <c r="B142" s="82">
        <v>40969</v>
      </c>
      <c r="C142" s="15" t="s">
        <v>260</v>
      </c>
      <c r="D142" s="15" t="s">
        <v>33</v>
      </c>
      <c r="E142" s="15" t="s">
        <v>217</v>
      </c>
      <c r="F142" s="15" t="s">
        <v>215</v>
      </c>
      <c r="G142" s="15" t="s">
        <v>34</v>
      </c>
      <c r="H142" s="15" t="s">
        <v>251</v>
      </c>
      <c r="I142" s="15" t="s">
        <v>259</v>
      </c>
      <c r="J142" s="83">
        <v>8</v>
      </c>
      <c r="K142" s="83">
        <v>12</v>
      </c>
    </row>
    <row r="143" spans="1:11" ht="12.75">
      <c r="A143" s="15" t="s">
        <v>43</v>
      </c>
      <c r="B143" s="82">
        <v>40969</v>
      </c>
      <c r="C143" s="15" t="s">
        <v>260</v>
      </c>
      <c r="D143" s="15" t="s">
        <v>33</v>
      </c>
      <c r="E143" s="218" t="s">
        <v>413</v>
      </c>
      <c r="F143" s="15" t="s">
        <v>417</v>
      </c>
      <c r="G143" s="15" t="s">
        <v>34</v>
      </c>
      <c r="H143" s="15" t="s">
        <v>251</v>
      </c>
      <c r="I143" s="15" t="s">
        <v>259</v>
      </c>
      <c r="J143" s="83">
        <v>20</v>
      </c>
      <c r="K143" s="83">
        <v>24</v>
      </c>
    </row>
    <row r="144" spans="1:11" ht="12.75">
      <c r="A144" s="15" t="s">
        <v>43</v>
      </c>
      <c r="B144" s="82">
        <v>40969</v>
      </c>
      <c r="C144" s="15" t="s">
        <v>260</v>
      </c>
      <c r="D144" s="15" t="s">
        <v>33</v>
      </c>
      <c r="E144" s="218" t="s">
        <v>413</v>
      </c>
      <c r="F144" s="15" t="s">
        <v>219</v>
      </c>
      <c r="G144" s="15" t="s">
        <v>34</v>
      </c>
      <c r="H144" s="15" t="s">
        <v>251</v>
      </c>
      <c r="I144" s="15" t="s">
        <v>259</v>
      </c>
      <c r="J144" s="83">
        <v>16</v>
      </c>
      <c r="K144" s="83">
        <v>18</v>
      </c>
    </row>
    <row r="145" spans="1:11" ht="12.75">
      <c r="A145" s="15" t="s">
        <v>43</v>
      </c>
      <c r="B145" s="82">
        <v>40969</v>
      </c>
      <c r="C145" s="15" t="s">
        <v>260</v>
      </c>
      <c r="D145" s="15" t="s">
        <v>33</v>
      </c>
      <c r="E145" s="218" t="s">
        <v>413</v>
      </c>
      <c r="F145" s="15" t="s">
        <v>215</v>
      </c>
      <c r="G145" s="15" t="s">
        <v>34</v>
      </c>
      <c r="H145" s="15" t="s">
        <v>251</v>
      </c>
      <c r="I145" s="15" t="s">
        <v>259</v>
      </c>
      <c r="J145" s="83">
        <v>18</v>
      </c>
      <c r="K145" s="83">
        <v>20</v>
      </c>
    </row>
    <row r="146" spans="1:11" ht="12.75">
      <c r="A146" s="15" t="s">
        <v>43</v>
      </c>
      <c r="B146" s="82">
        <v>40969</v>
      </c>
      <c r="C146" s="15" t="s">
        <v>223</v>
      </c>
      <c r="D146" s="15" t="s">
        <v>33</v>
      </c>
      <c r="E146" s="218" t="s">
        <v>413</v>
      </c>
      <c r="F146" s="15" t="s">
        <v>242</v>
      </c>
      <c r="G146" s="15" t="s">
        <v>34</v>
      </c>
      <c r="H146" s="15" t="s">
        <v>251</v>
      </c>
      <c r="I146" s="15" t="s">
        <v>259</v>
      </c>
      <c r="J146" s="83">
        <v>20</v>
      </c>
      <c r="K146" s="83">
        <v>22</v>
      </c>
    </row>
    <row r="147" spans="1:11" ht="12.75">
      <c r="A147" s="15" t="s">
        <v>43</v>
      </c>
      <c r="B147" s="82">
        <v>40969</v>
      </c>
      <c r="C147" s="15" t="s">
        <v>223</v>
      </c>
      <c r="D147" s="15" t="s">
        <v>33</v>
      </c>
      <c r="E147" s="218" t="s">
        <v>413</v>
      </c>
      <c r="F147" s="15" t="s">
        <v>241</v>
      </c>
      <c r="G147" s="15" t="s">
        <v>34</v>
      </c>
      <c r="H147" s="15" t="s">
        <v>251</v>
      </c>
      <c r="I147" s="15" t="s">
        <v>259</v>
      </c>
      <c r="J147" s="83">
        <v>18</v>
      </c>
      <c r="K147" s="83">
        <v>18</v>
      </c>
    </row>
    <row r="148" spans="1:11" ht="12.75">
      <c r="A148" s="15" t="s">
        <v>43</v>
      </c>
      <c r="B148" s="82">
        <v>40969</v>
      </c>
      <c r="C148" s="15" t="s">
        <v>208</v>
      </c>
      <c r="D148" s="15" t="s">
        <v>33</v>
      </c>
      <c r="E148" s="15" t="s">
        <v>217</v>
      </c>
      <c r="F148" s="15" t="s">
        <v>219</v>
      </c>
      <c r="G148" s="15" t="s">
        <v>34</v>
      </c>
      <c r="H148" s="15" t="s">
        <v>251</v>
      </c>
      <c r="I148" s="15" t="s">
        <v>259</v>
      </c>
      <c r="J148" s="83">
        <v>1</v>
      </c>
      <c r="K148" s="83">
        <v>1</v>
      </c>
    </row>
    <row r="149" spans="1:11" ht="12.75">
      <c r="A149" s="15" t="s">
        <v>43</v>
      </c>
      <c r="B149" s="82">
        <v>40969</v>
      </c>
      <c r="C149" s="15" t="s">
        <v>208</v>
      </c>
      <c r="D149" s="15" t="s">
        <v>33</v>
      </c>
      <c r="E149" s="218" t="s">
        <v>413</v>
      </c>
      <c r="F149" s="15" t="s">
        <v>242</v>
      </c>
      <c r="G149" s="15" t="s">
        <v>34</v>
      </c>
      <c r="H149" s="15" t="s">
        <v>251</v>
      </c>
      <c r="I149" s="15" t="s">
        <v>259</v>
      </c>
      <c r="J149" s="83">
        <v>22</v>
      </c>
      <c r="K149" s="83">
        <v>24</v>
      </c>
    </row>
    <row r="150" spans="1:11" ht="12.75">
      <c r="A150" s="15" t="s">
        <v>43</v>
      </c>
      <c r="B150" s="82">
        <v>40969</v>
      </c>
      <c r="C150" s="15" t="s">
        <v>208</v>
      </c>
      <c r="D150" s="15" t="s">
        <v>33</v>
      </c>
      <c r="E150" s="218" t="s">
        <v>413</v>
      </c>
      <c r="F150" s="15" t="s">
        <v>219</v>
      </c>
      <c r="G150" s="15" t="s">
        <v>34</v>
      </c>
      <c r="H150" s="15" t="s">
        <v>251</v>
      </c>
      <c r="I150" s="15" t="s">
        <v>259</v>
      </c>
      <c r="J150" s="83">
        <v>18</v>
      </c>
      <c r="K150" s="83">
        <v>20</v>
      </c>
    </row>
    <row r="151" spans="1:11" ht="12.75">
      <c r="A151" s="15" t="s">
        <v>43</v>
      </c>
      <c r="B151" s="82">
        <v>40969</v>
      </c>
      <c r="C151" s="15" t="s">
        <v>208</v>
      </c>
      <c r="D151" s="15" t="s">
        <v>33</v>
      </c>
      <c r="E151" s="218" t="s">
        <v>413</v>
      </c>
      <c r="F151" s="15" t="s">
        <v>215</v>
      </c>
      <c r="G151" s="15" t="s">
        <v>34</v>
      </c>
      <c r="H151" s="15" t="s">
        <v>251</v>
      </c>
      <c r="I151" s="15" t="s">
        <v>259</v>
      </c>
      <c r="J151" s="83">
        <v>20</v>
      </c>
      <c r="K151" s="83">
        <v>22</v>
      </c>
    </row>
    <row r="152" spans="1:11" ht="12.75">
      <c r="A152" s="15" t="s">
        <v>43</v>
      </c>
      <c r="B152" s="82">
        <v>40969</v>
      </c>
      <c r="C152" s="15" t="s">
        <v>260</v>
      </c>
      <c r="D152" s="15" t="s">
        <v>33</v>
      </c>
      <c r="E152" s="218" t="s">
        <v>413</v>
      </c>
      <c r="F152" s="15" t="s">
        <v>417</v>
      </c>
      <c r="G152" s="15" t="s">
        <v>243</v>
      </c>
      <c r="H152" s="15" t="s">
        <v>37</v>
      </c>
      <c r="I152" s="15" t="s">
        <v>259</v>
      </c>
      <c r="J152" s="83">
        <v>26</v>
      </c>
      <c r="K152" s="83">
        <v>28</v>
      </c>
    </row>
    <row r="153" spans="1:11" ht="12.75">
      <c r="A153" s="15" t="s">
        <v>43</v>
      </c>
      <c r="B153" s="82">
        <v>40969</v>
      </c>
      <c r="C153" s="15" t="s">
        <v>260</v>
      </c>
      <c r="D153" s="15" t="s">
        <v>33</v>
      </c>
      <c r="E153" s="218" t="s">
        <v>413</v>
      </c>
      <c r="F153" s="15" t="s">
        <v>242</v>
      </c>
      <c r="G153" s="15" t="s">
        <v>243</v>
      </c>
      <c r="H153" s="15" t="s">
        <v>37</v>
      </c>
      <c r="I153" s="15" t="s">
        <v>259</v>
      </c>
      <c r="J153" s="83">
        <v>22</v>
      </c>
      <c r="K153" s="83">
        <v>24</v>
      </c>
    </row>
    <row r="154" spans="1:11" ht="12.75">
      <c r="A154" s="15" t="s">
        <v>43</v>
      </c>
      <c r="B154" s="82">
        <v>40969</v>
      </c>
      <c r="C154" s="15" t="s">
        <v>260</v>
      </c>
      <c r="D154" s="15" t="s">
        <v>33</v>
      </c>
      <c r="E154" s="218" t="s">
        <v>413</v>
      </c>
      <c r="F154" s="15" t="s">
        <v>219</v>
      </c>
      <c r="G154" s="15" t="s">
        <v>243</v>
      </c>
      <c r="H154" s="15" t="s">
        <v>37</v>
      </c>
      <c r="I154" s="15" t="s">
        <v>259</v>
      </c>
      <c r="J154" s="83">
        <v>17</v>
      </c>
      <c r="K154" s="83">
        <v>18</v>
      </c>
    </row>
    <row r="155" spans="1:11" ht="12.75">
      <c r="A155" s="15" t="s">
        <v>43</v>
      </c>
      <c r="B155" s="82">
        <v>40969</v>
      </c>
      <c r="C155" s="15" t="s">
        <v>223</v>
      </c>
      <c r="D155" s="15" t="s">
        <v>33</v>
      </c>
      <c r="E155" s="218" t="s">
        <v>413</v>
      </c>
      <c r="F155" s="15" t="s">
        <v>417</v>
      </c>
      <c r="G155" s="15" t="s">
        <v>243</v>
      </c>
      <c r="H155" s="15" t="s">
        <v>37</v>
      </c>
      <c r="I155" s="15" t="s">
        <v>259</v>
      </c>
      <c r="J155" s="83">
        <v>22</v>
      </c>
      <c r="K155" s="83">
        <v>28</v>
      </c>
    </row>
    <row r="156" spans="1:11" ht="12.75">
      <c r="A156" s="15" t="s">
        <v>43</v>
      </c>
      <c r="B156" s="82">
        <v>40969</v>
      </c>
      <c r="C156" s="15" t="s">
        <v>223</v>
      </c>
      <c r="D156" s="15" t="s">
        <v>33</v>
      </c>
      <c r="E156" s="218" t="s">
        <v>413</v>
      </c>
      <c r="F156" s="15" t="s">
        <v>242</v>
      </c>
      <c r="G156" s="15" t="s">
        <v>243</v>
      </c>
      <c r="H156" s="15" t="s">
        <v>37</v>
      </c>
      <c r="I156" s="15" t="s">
        <v>259</v>
      </c>
      <c r="J156" s="79">
        <v>20</v>
      </c>
      <c r="K156" s="79">
        <v>24</v>
      </c>
    </row>
    <row r="157" spans="1:11" ht="12.75">
      <c r="A157" s="15" t="s">
        <v>43</v>
      </c>
      <c r="B157" s="82">
        <v>40969</v>
      </c>
      <c r="C157" s="15" t="s">
        <v>223</v>
      </c>
      <c r="D157" s="15" t="s">
        <v>33</v>
      </c>
      <c r="E157" s="218" t="s">
        <v>413</v>
      </c>
      <c r="F157" s="15" t="s">
        <v>219</v>
      </c>
      <c r="G157" s="15" t="s">
        <v>243</v>
      </c>
      <c r="H157" s="15" t="s">
        <v>37</v>
      </c>
      <c r="I157" s="15" t="s">
        <v>259</v>
      </c>
      <c r="J157" s="79">
        <v>18</v>
      </c>
      <c r="K157" s="79">
        <v>20</v>
      </c>
    </row>
    <row r="158" spans="1:11" ht="12.75">
      <c r="A158" s="15" t="s">
        <v>43</v>
      </c>
      <c r="B158" s="82">
        <v>40969</v>
      </c>
      <c r="C158" s="15" t="s">
        <v>208</v>
      </c>
      <c r="D158" s="15" t="s">
        <v>33</v>
      </c>
      <c r="E158" s="218" t="s">
        <v>413</v>
      </c>
      <c r="F158" s="15" t="s">
        <v>417</v>
      </c>
      <c r="G158" s="15" t="s">
        <v>243</v>
      </c>
      <c r="H158" s="15" t="s">
        <v>37</v>
      </c>
      <c r="I158" s="15" t="s">
        <v>259</v>
      </c>
      <c r="J158" s="79">
        <v>24</v>
      </c>
      <c r="K158" s="79">
        <v>28</v>
      </c>
    </row>
    <row r="159" spans="1:11" ht="12.75">
      <c r="A159" s="15" t="s">
        <v>43</v>
      </c>
      <c r="B159" s="82">
        <v>40969</v>
      </c>
      <c r="C159" s="15" t="s">
        <v>265</v>
      </c>
      <c r="D159" s="15" t="s">
        <v>44</v>
      </c>
      <c r="E159" s="218" t="s">
        <v>413</v>
      </c>
      <c r="F159" s="15" t="s">
        <v>215</v>
      </c>
      <c r="G159" s="15" t="s">
        <v>34</v>
      </c>
      <c r="H159" s="15" t="s">
        <v>251</v>
      </c>
      <c r="I159" s="15" t="s">
        <v>259</v>
      </c>
      <c r="J159" s="79">
        <v>23</v>
      </c>
      <c r="K159" s="79">
        <v>24</v>
      </c>
    </row>
    <row r="160" spans="1:11" ht="12.75">
      <c r="A160" s="15" t="s">
        <v>43</v>
      </c>
      <c r="B160" s="82">
        <v>40969</v>
      </c>
      <c r="C160" s="15" t="s">
        <v>222</v>
      </c>
      <c r="D160" s="15" t="s">
        <v>44</v>
      </c>
      <c r="E160" s="218" t="s">
        <v>413</v>
      </c>
      <c r="F160" s="15" t="s">
        <v>417</v>
      </c>
      <c r="G160" s="15" t="s">
        <v>34</v>
      </c>
      <c r="H160" s="15" t="s">
        <v>251</v>
      </c>
      <c r="I160" s="15" t="s">
        <v>259</v>
      </c>
      <c r="J160" s="79">
        <v>22</v>
      </c>
      <c r="K160" s="79">
        <v>22</v>
      </c>
    </row>
    <row r="161" spans="1:11" ht="12.75">
      <c r="A161" s="15" t="s">
        <v>43</v>
      </c>
      <c r="B161" s="82">
        <v>40969</v>
      </c>
      <c r="C161" s="15" t="s">
        <v>222</v>
      </c>
      <c r="D161" s="15" t="s">
        <v>44</v>
      </c>
      <c r="E161" s="218" t="s">
        <v>413</v>
      </c>
      <c r="F161" s="15" t="s">
        <v>242</v>
      </c>
      <c r="G161" s="15" t="s">
        <v>34</v>
      </c>
      <c r="H161" s="15" t="s">
        <v>251</v>
      </c>
      <c r="I161" s="15" t="s">
        <v>259</v>
      </c>
      <c r="J161" s="79">
        <v>18</v>
      </c>
      <c r="K161" s="79">
        <v>20</v>
      </c>
    </row>
    <row r="162" spans="1:11" ht="14.25">
      <c r="A162" s="15"/>
      <c r="B162" s="15"/>
      <c r="C162" s="15"/>
      <c r="D162" s="15"/>
      <c r="E162" s="15"/>
      <c r="F162" s="15"/>
      <c r="G162" s="15"/>
      <c r="H162" s="15"/>
      <c r="I162" s="15"/>
      <c r="J162" s="15"/>
      <c r="K162" s="197"/>
    </row>
    <row r="163" spans="1:11" ht="14.25">
      <c r="A163" s="15"/>
      <c r="B163" s="15"/>
      <c r="C163" s="15"/>
      <c r="D163" s="15"/>
      <c r="E163" s="15"/>
      <c r="F163" s="15"/>
      <c r="G163" s="15"/>
      <c r="H163" s="15"/>
      <c r="I163" s="15"/>
      <c r="J163" s="15"/>
      <c r="K163" s="197"/>
    </row>
    <row r="164" spans="1:11" ht="14.25">
      <c r="A164" s="15" t="s">
        <v>325</v>
      </c>
      <c r="B164" s="15"/>
      <c r="C164" s="15"/>
      <c r="D164" s="15"/>
      <c r="E164" s="15"/>
      <c r="F164" s="15"/>
      <c r="G164" s="15"/>
      <c r="H164" s="15"/>
      <c r="I164" s="15"/>
      <c r="J164" s="15"/>
      <c r="K164" s="197"/>
    </row>
    <row r="165" spans="1:11" ht="14.25">
      <c r="A165" s="15" t="s">
        <v>220</v>
      </c>
      <c r="B165" s="15"/>
      <c r="C165" s="15"/>
      <c r="D165" s="15"/>
      <c r="E165" s="15"/>
      <c r="F165" s="15"/>
      <c r="G165" s="15"/>
      <c r="H165" s="15"/>
      <c r="I165" s="15"/>
      <c r="J165" s="15"/>
      <c r="K165" s="197"/>
    </row>
  </sheetData>
  <sheetProtection/>
  <mergeCells count="9">
    <mergeCell ref="W5:X5"/>
    <mergeCell ref="A4:K4"/>
    <mergeCell ref="A1:K1"/>
    <mergeCell ref="A3:K3"/>
    <mergeCell ref="A2:K2"/>
    <mergeCell ref="N1:X1"/>
    <mergeCell ref="N3:X3"/>
    <mergeCell ref="N4:X4"/>
    <mergeCell ref="J5:K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J45"/>
    </sheetView>
  </sheetViews>
  <sheetFormatPr defaultColWidth="11.421875" defaultRowHeight="15"/>
  <cols>
    <col min="1" max="1" width="8.7109375" style="5" customWidth="1"/>
    <col min="2" max="2" width="8.140625" style="5" bestFit="1" customWidth="1"/>
    <col min="3" max="3" width="18.00390625" style="5" bestFit="1" customWidth="1"/>
    <col min="4" max="4" width="8.8515625" style="5" bestFit="1" customWidth="1"/>
    <col min="5" max="5" width="7.8515625" style="5" bestFit="1" customWidth="1"/>
    <col min="6" max="6" width="7.57421875" style="5" bestFit="1" customWidth="1"/>
    <col min="7" max="7" width="7.00390625" style="5" bestFit="1" customWidth="1"/>
    <col min="8" max="8" width="9.00390625" style="5" bestFit="1" customWidth="1"/>
    <col min="9" max="9" width="6.8515625" style="5" bestFit="1" customWidth="1"/>
    <col min="10" max="10" width="7.57421875" style="5" bestFit="1" customWidth="1"/>
    <col min="11" max="16384" width="11.421875" style="5" customWidth="1"/>
  </cols>
  <sheetData>
    <row r="1" spans="1:11" ht="12.75">
      <c r="A1" s="351" t="s">
        <v>137</v>
      </c>
      <c r="B1" s="351"/>
      <c r="C1" s="351"/>
      <c r="D1" s="351"/>
      <c r="E1" s="351"/>
      <c r="F1" s="351"/>
      <c r="G1" s="351"/>
      <c r="H1" s="351"/>
      <c r="I1" s="351"/>
      <c r="J1" s="351"/>
      <c r="K1" s="16"/>
    </row>
    <row r="2" spans="1:11" s="14" customFormat="1" ht="12.75">
      <c r="A2" s="351" t="s">
        <v>154</v>
      </c>
      <c r="B2" s="351"/>
      <c r="C2" s="351"/>
      <c r="D2" s="351"/>
      <c r="E2" s="351"/>
      <c r="F2" s="351"/>
      <c r="G2" s="351"/>
      <c r="H2" s="351"/>
      <c r="I2" s="351"/>
      <c r="J2" s="351"/>
      <c r="K2" s="13"/>
    </row>
    <row r="3" spans="1:11" ht="15">
      <c r="A3" s="399" t="s">
        <v>429</v>
      </c>
      <c r="B3" s="400"/>
      <c r="C3" s="400"/>
      <c r="D3" s="400"/>
      <c r="E3" s="400"/>
      <c r="F3" s="400"/>
      <c r="G3" s="400"/>
      <c r="H3" s="400"/>
      <c r="I3" s="400"/>
      <c r="J3" s="400"/>
      <c r="K3" s="15"/>
    </row>
    <row r="4" spans="1:11" ht="12.75">
      <c r="A4" s="401" t="s">
        <v>430</v>
      </c>
      <c r="B4" s="401"/>
      <c r="C4" s="401"/>
      <c r="D4" s="401"/>
      <c r="E4" s="401"/>
      <c r="F4" s="401"/>
      <c r="G4" s="401"/>
      <c r="H4" s="401"/>
      <c r="I4" s="401"/>
      <c r="J4" s="401"/>
      <c r="K4" s="143"/>
    </row>
    <row r="5" spans="1:10" ht="12.75">
      <c r="A5" s="297"/>
      <c r="B5" s="297"/>
      <c r="C5" s="297"/>
      <c r="D5" s="297"/>
      <c r="E5" s="297"/>
      <c r="F5" s="297"/>
      <c r="G5" s="297"/>
      <c r="H5" s="297"/>
      <c r="I5" s="397" t="s">
        <v>302</v>
      </c>
      <c r="J5" s="398"/>
    </row>
    <row r="6" spans="1:10" ht="12.75">
      <c r="A6" s="298" t="s">
        <v>303</v>
      </c>
      <c r="B6" s="298" t="s">
        <v>304</v>
      </c>
      <c r="C6" s="298" t="s">
        <v>305</v>
      </c>
      <c r="D6" s="298" t="s">
        <v>306</v>
      </c>
      <c r="E6" s="298" t="s">
        <v>307</v>
      </c>
      <c r="F6" s="298" t="s">
        <v>308</v>
      </c>
      <c r="G6" s="298" t="s">
        <v>310</v>
      </c>
      <c r="H6" s="298" t="s">
        <v>311</v>
      </c>
      <c r="I6" s="298" t="s">
        <v>312</v>
      </c>
      <c r="J6" s="298" t="s">
        <v>313</v>
      </c>
    </row>
    <row r="7" spans="1:10" ht="12.75">
      <c r="A7" s="15" t="s">
        <v>40</v>
      </c>
      <c r="B7" s="231">
        <v>40970</v>
      </c>
      <c r="C7" s="15" t="s">
        <v>391</v>
      </c>
      <c r="D7" s="15" t="s">
        <v>425</v>
      </c>
      <c r="E7" s="218" t="s">
        <v>413</v>
      </c>
      <c r="F7" s="218" t="s">
        <v>392</v>
      </c>
      <c r="G7" s="218" t="s">
        <v>413</v>
      </c>
      <c r="H7" s="15" t="s">
        <v>323</v>
      </c>
      <c r="I7" s="83">
        <v>17</v>
      </c>
      <c r="J7" s="83">
        <v>17.5</v>
      </c>
    </row>
    <row r="8" spans="1:10" ht="12.75">
      <c r="A8" s="15" t="s">
        <v>40</v>
      </c>
      <c r="B8" s="231">
        <v>40970</v>
      </c>
      <c r="C8" s="15" t="s">
        <v>391</v>
      </c>
      <c r="D8" s="15" t="s">
        <v>425</v>
      </c>
      <c r="E8" s="218" t="s">
        <v>413</v>
      </c>
      <c r="F8" s="218" t="s">
        <v>329</v>
      </c>
      <c r="G8" s="218" t="s">
        <v>413</v>
      </c>
      <c r="H8" s="15" t="s">
        <v>323</v>
      </c>
      <c r="I8" s="83">
        <v>18.5</v>
      </c>
      <c r="J8" s="83">
        <v>19</v>
      </c>
    </row>
    <row r="9" spans="1:10" ht="12.75">
      <c r="A9" s="15" t="s">
        <v>41</v>
      </c>
      <c r="B9" s="231">
        <v>40970</v>
      </c>
      <c r="C9" s="15" t="s">
        <v>393</v>
      </c>
      <c r="D9" s="15" t="s">
        <v>33</v>
      </c>
      <c r="E9" s="218" t="s">
        <v>413</v>
      </c>
      <c r="F9" s="218" t="s">
        <v>394</v>
      </c>
      <c r="G9" s="218" t="s">
        <v>413</v>
      </c>
      <c r="H9" s="15" t="s">
        <v>36</v>
      </c>
      <c r="I9" s="83">
        <v>15</v>
      </c>
      <c r="J9" s="83">
        <v>15</v>
      </c>
    </row>
    <row r="10" spans="1:10" ht="12.75">
      <c r="A10" s="15" t="s">
        <v>41</v>
      </c>
      <c r="B10" s="231">
        <v>40970</v>
      </c>
      <c r="C10" s="15" t="s">
        <v>393</v>
      </c>
      <c r="D10" s="15" t="s">
        <v>33</v>
      </c>
      <c r="E10" s="218" t="s">
        <v>413</v>
      </c>
      <c r="F10" s="218" t="s">
        <v>395</v>
      </c>
      <c r="G10" s="218" t="s">
        <v>413</v>
      </c>
      <c r="H10" s="15" t="s">
        <v>36</v>
      </c>
      <c r="I10" s="83">
        <v>13.5</v>
      </c>
      <c r="J10" s="83">
        <v>14</v>
      </c>
    </row>
    <row r="11" spans="1:10" ht="12.75">
      <c r="A11" s="15" t="s">
        <v>41</v>
      </c>
      <c r="B11" s="231">
        <v>40970</v>
      </c>
      <c r="C11" s="15" t="s">
        <v>419</v>
      </c>
      <c r="D11" s="15" t="s">
        <v>425</v>
      </c>
      <c r="E11" s="218" t="s">
        <v>413</v>
      </c>
      <c r="F11" s="218" t="s">
        <v>329</v>
      </c>
      <c r="G11" s="218" t="s">
        <v>413</v>
      </c>
      <c r="H11" s="15" t="s">
        <v>327</v>
      </c>
      <c r="I11" s="83">
        <v>12</v>
      </c>
      <c r="J11" s="83">
        <v>12.5</v>
      </c>
    </row>
    <row r="12" spans="1:10" ht="12.75">
      <c r="A12" s="15" t="s">
        <v>41</v>
      </c>
      <c r="B12" s="231">
        <v>40970</v>
      </c>
      <c r="C12" s="15" t="s">
        <v>419</v>
      </c>
      <c r="D12" s="15" t="s">
        <v>425</v>
      </c>
      <c r="E12" s="218" t="s">
        <v>413</v>
      </c>
      <c r="F12" s="218" t="s">
        <v>330</v>
      </c>
      <c r="G12" s="218" t="s">
        <v>413</v>
      </c>
      <c r="H12" s="15" t="s">
        <v>327</v>
      </c>
      <c r="I12" s="83">
        <v>10.5</v>
      </c>
      <c r="J12" s="83">
        <v>11.5</v>
      </c>
    </row>
    <row r="13" spans="1:10" ht="12.75">
      <c r="A13" s="15" t="s">
        <v>41</v>
      </c>
      <c r="B13" s="231">
        <v>40970</v>
      </c>
      <c r="C13" s="15" t="s">
        <v>264</v>
      </c>
      <c r="D13" s="15" t="s">
        <v>425</v>
      </c>
      <c r="E13" s="218" t="s">
        <v>413</v>
      </c>
      <c r="F13" s="218" t="s">
        <v>326</v>
      </c>
      <c r="G13" s="218" t="s">
        <v>413</v>
      </c>
      <c r="H13" s="15" t="s">
        <v>327</v>
      </c>
      <c r="I13" s="83">
        <v>15.2</v>
      </c>
      <c r="J13" s="83">
        <v>17.5</v>
      </c>
    </row>
    <row r="14" spans="1:10" ht="12.75">
      <c r="A14" s="15" t="s">
        <v>41</v>
      </c>
      <c r="B14" s="231">
        <v>40970</v>
      </c>
      <c r="C14" s="15" t="s">
        <v>264</v>
      </c>
      <c r="D14" s="15" t="s">
        <v>425</v>
      </c>
      <c r="E14" s="218" t="s">
        <v>413</v>
      </c>
      <c r="F14" s="218" t="s">
        <v>396</v>
      </c>
      <c r="G14" s="218" t="s">
        <v>413</v>
      </c>
      <c r="H14" s="15" t="s">
        <v>327</v>
      </c>
      <c r="I14" s="83">
        <v>20.5</v>
      </c>
      <c r="J14" s="83">
        <v>23.5</v>
      </c>
    </row>
    <row r="15" spans="1:10" ht="12.75">
      <c r="A15" s="15" t="s">
        <v>41</v>
      </c>
      <c r="B15" s="231">
        <v>40970</v>
      </c>
      <c r="C15" s="15" t="s">
        <v>264</v>
      </c>
      <c r="D15" s="15" t="s">
        <v>425</v>
      </c>
      <c r="E15" s="218" t="s">
        <v>413</v>
      </c>
      <c r="F15" s="218" t="s">
        <v>388</v>
      </c>
      <c r="G15" s="218" t="s">
        <v>413</v>
      </c>
      <c r="H15" s="15" t="s">
        <v>327</v>
      </c>
      <c r="I15" s="83">
        <v>19.5</v>
      </c>
      <c r="J15" s="83">
        <v>20</v>
      </c>
    </row>
    <row r="16" spans="1:10" ht="12.75">
      <c r="A16" s="15" t="s">
        <v>41</v>
      </c>
      <c r="B16" s="231">
        <v>40970</v>
      </c>
      <c r="C16" s="15" t="s">
        <v>264</v>
      </c>
      <c r="D16" s="15" t="s">
        <v>425</v>
      </c>
      <c r="E16" s="218" t="s">
        <v>413</v>
      </c>
      <c r="F16" s="218" t="s">
        <v>397</v>
      </c>
      <c r="G16" s="218" t="s">
        <v>413</v>
      </c>
      <c r="H16" s="15" t="s">
        <v>327</v>
      </c>
      <c r="I16" s="83">
        <v>17.7</v>
      </c>
      <c r="J16" s="83">
        <v>18.5</v>
      </c>
    </row>
    <row r="17" spans="1:10" ht="12.75">
      <c r="A17" s="15" t="s">
        <v>41</v>
      </c>
      <c r="B17" s="231">
        <v>40970</v>
      </c>
      <c r="C17" s="15" t="s">
        <v>328</v>
      </c>
      <c r="D17" s="15" t="s">
        <v>425</v>
      </c>
      <c r="E17" s="218" t="s">
        <v>413</v>
      </c>
      <c r="F17" s="218" t="s">
        <v>398</v>
      </c>
      <c r="G17" s="218" t="s">
        <v>413</v>
      </c>
      <c r="H17" s="15" t="s">
        <v>327</v>
      </c>
      <c r="I17" s="83">
        <v>11.5</v>
      </c>
      <c r="J17" s="83">
        <v>12.5</v>
      </c>
    </row>
    <row r="18" spans="1:10" ht="12.75">
      <c r="A18" s="15" t="s">
        <v>41</v>
      </c>
      <c r="B18" s="231">
        <v>40970</v>
      </c>
      <c r="C18" s="15" t="s">
        <v>328</v>
      </c>
      <c r="D18" s="15" t="s">
        <v>425</v>
      </c>
      <c r="E18" s="218" t="s">
        <v>413</v>
      </c>
      <c r="F18" s="218" t="s">
        <v>399</v>
      </c>
      <c r="G18" s="218" t="s">
        <v>413</v>
      </c>
      <c r="H18" s="15" t="s">
        <v>327</v>
      </c>
      <c r="I18" s="83">
        <v>11.5</v>
      </c>
      <c r="J18" s="83">
        <v>12.2</v>
      </c>
    </row>
    <row r="19" spans="1:10" ht="12.75">
      <c r="A19" s="15" t="s">
        <v>41</v>
      </c>
      <c r="B19" s="231">
        <v>40970</v>
      </c>
      <c r="C19" s="15" t="s">
        <v>328</v>
      </c>
      <c r="D19" s="15" t="s">
        <v>425</v>
      </c>
      <c r="E19" s="218" t="s">
        <v>413</v>
      </c>
      <c r="F19" s="218" t="s">
        <v>317</v>
      </c>
      <c r="G19" s="218" t="s">
        <v>413</v>
      </c>
      <c r="H19" s="15" t="s">
        <v>327</v>
      </c>
      <c r="I19" s="83">
        <v>11</v>
      </c>
      <c r="J19" s="83">
        <v>13.5</v>
      </c>
    </row>
    <row r="20" spans="1:10" ht="12.75">
      <c r="A20" s="15" t="s">
        <v>41</v>
      </c>
      <c r="B20" s="231">
        <v>40970</v>
      </c>
      <c r="C20" s="15" t="s">
        <v>328</v>
      </c>
      <c r="D20" s="15" t="s">
        <v>425</v>
      </c>
      <c r="E20" s="218" t="s">
        <v>413</v>
      </c>
      <c r="F20" s="218" t="s">
        <v>387</v>
      </c>
      <c r="G20" s="218" t="s">
        <v>413</v>
      </c>
      <c r="H20" s="15" t="s">
        <v>327</v>
      </c>
      <c r="I20" s="83">
        <v>10.5</v>
      </c>
      <c r="J20" s="83">
        <v>12.5</v>
      </c>
    </row>
    <row r="21" spans="1:10" ht="12.75">
      <c r="A21" s="15" t="s">
        <v>41</v>
      </c>
      <c r="B21" s="231">
        <v>40970</v>
      </c>
      <c r="C21" s="15" t="s">
        <v>328</v>
      </c>
      <c r="D21" s="15" t="s">
        <v>425</v>
      </c>
      <c r="E21" s="218" t="s">
        <v>413</v>
      </c>
      <c r="F21" s="218" t="s">
        <v>400</v>
      </c>
      <c r="G21" s="218" t="s">
        <v>413</v>
      </c>
      <c r="H21" s="15" t="s">
        <v>327</v>
      </c>
      <c r="I21" s="83">
        <v>9</v>
      </c>
      <c r="J21" s="83">
        <v>11</v>
      </c>
    </row>
    <row r="22" spans="1:10" ht="12.75">
      <c r="A22" s="15" t="s">
        <v>418</v>
      </c>
      <c r="B22" s="231">
        <v>40970</v>
      </c>
      <c r="C22" s="15" t="s">
        <v>221</v>
      </c>
      <c r="D22" s="15" t="s">
        <v>23</v>
      </c>
      <c r="E22" s="218" t="s">
        <v>413</v>
      </c>
      <c r="F22" s="218" t="s">
        <v>413</v>
      </c>
      <c r="G22" s="218" t="s">
        <v>413</v>
      </c>
      <c r="H22" s="15" t="s">
        <v>205</v>
      </c>
      <c r="I22" s="83">
        <v>0.5</v>
      </c>
      <c r="J22" s="83">
        <v>0.5</v>
      </c>
    </row>
    <row r="23" spans="1:10" ht="12.75">
      <c r="A23" s="15" t="s">
        <v>418</v>
      </c>
      <c r="B23" s="231">
        <v>40970</v>
      </c>
      <c r="C23" s="15" t="s">
        <v>204</v>
      </c>
      <c r="D23" s="15" t="s">
        <v>23</v>
      </c>
      <c r="E23" s="218" t="s">
        <v>413</v>
      </c>
      <c r="F23" s="218" t="s">
        <v>413</v>
      </c>
      <c r="G23" s="218" t="s">
        <v>413</v>
      </c>
      <c r="H23" s="15" t="s">
        <v>205</v>
      </c>
      <c r="I23" s="83">
        <v>0.45</v>
      </c>
      <c r="J23" s="83">
        <v>0.6</v>
      </c>
    </row>
    <row r="24" spans="1:10" ht="12.75">
      <c r="A24" s="15" t="s">
        <v>418</v>
      </c>
      <c r="B24" s="231">
        <v>40970</v>
      </c>
      <c r="C24" s="15" t="s">
        <v>420</v>
      </c>
      <c r="D24" s="15" t="s">
        <v>23</v>
      </c>
      <c r="E24" s="218" t="s">
        <v>413</v>
      </c>
      <c r="F24" s="218" t="s">
        <v>413</v>
      </c>
      <c r="G24" s="218" t="s">
        <v>413</v>
      </c>
      <c r="H24" s="15" t="s">
        <v>205</v>
      </c>
      <c r="I24" s="83">
        <v>0.5</v>
      </c>
      <c r="J24" s="83">
        <v>0.65</v>
      </c>
    </row>
    <row r="25" spans="1:10" ht="12.75">
      <c r="A25" s="15" t="s">
        <v>43</v>
      </c>
      <c r="B25" s="231">
        <v>40970</v>
      </c>
      <c r="C25" s="15" t="s">
        <v>431</v>
      </c>
      <c r="D25" s="15" t="s">
        <v>42</v>
      </c>
      <c r="E25" s="218" t="s">
        <v>413</v>
      </c>
      <c r="F25" s="218" t="s">
        <v>207</v>
      </c>
      <c r="G25" s="218" t="s">
        <v>413</v>
      </c>
      <c r="H25" s="15" t="s">
        <v>48</v>
      </c>
      <c r="I25" s="15">
        <v>6.25</v>
      </c>
      <c r="J25" s="15">
        <v>8</v>
      </c>
    </row>
    <row r="26" spans="1:10" ht="12.75">
      <c r="A26" s="15" t="s">
        <v>43</v>
      </c>
      <c r="B26" s="231">
        <v>40970</v>
      </c>
      <c r="C26" s="15" t="s">
        <v>208</v>
      </c>
      <c r="D26" s="15" t="s">
        <v>33</v>
      </c>
      <c r="E26" s="218" t="s">
        <v>413</v>
      </c>
      <c r="F26" s="218" t="s">
        <v>207</v>
      </c>
      <c r="G26" s="218" t="s">
        <v>413</v>
      </c>
      <c r="H26" s="15" t="s">
        <v>48</v>
      </c>
      <c r="I26" s="15">
        <v>8.15</v>
      </c>
      <c r="J26" s="15">
        <v>8.15</v>
      </c>
    </row>
    <row r="27" spans="1:10" ht="12.75">
      <c r="A27" s="15" t="s">
        <v>43</v>
      </c>
      <c r="B27" s="231">
        <v>40970</v>
      </c>
      <c r="C27" s="15" t="s">
        <v>208</v>
      </c>
      <c r="D27" s="15" t="s">
        <v>33</v>
      </c>
      <c r="E27" s="218" t="s">
        <v>413</v>
      </c>
      <c r="F27" s="218" t="s">
        <v>207</v>
      </c>
      <c r="G27" s="218" t="s">
        <v>413</v>
      </c>
      <c r="H27" s="15" t="s">
        <v>229</v>
      </c>
      <c r="I27" s="79">
        <v>10</v>
      </c>
      <c r="J27" s="79">
        <v>13</v>
      </c>
    </row>
    <row r="28" spans="1:10" ht="12.75">
      <c r="A28" s="15" t="s">
        <v>43</v>
      </c>
      <c r="B28" s="231">
        <v>40970</v>
      </c>
      <c r="C28" s="15" t="s">
        <v>260</v>
      </c>
      <c r="D28" s="15" t="s">
        <v>44</v>
      </c>
      <c r="E28" s="218" t="s">
        <v>413</v>
      </c>
      <c r="F28" s="218" t="s">
        <v>207</v>
      </c>
      <c r="G28" s="218" t="s">
        <v>413</v>
      </c>
      <c r="H28" s="15" t="s">
        <v>48</v>
      </c>
      <c r="I28" s="79">
        <v>12.5</v>
      </c>
      <c r="J28" s="79">
        <v>13</v>
      </c>
    </row>
    <row r="29" spans="1:10" ht="12.75">
      <c r="A29" s="15" t="s">
        <v>43</v>
      </c>
      <c r="B29" s="231">
        <v>40970</v>
      </c>
      <c r="C29" s="15" t="s">
        <v>222</v>
      </c>
      <c r="D29" s="15" t="s">
        <v>44</v>
      </c>
      <c r="E29" s="218" t="s">
        <v>413</v>
      </c>
      <c r="F29" s="218" t="s">
        <v>207</v>
      </c>
      <c r="G29" s="218" t="s">
        <v>413</v>
      </c>
      <c r="H29" s="15" t="s">
        <v>48</v>
      </c>
      <c r="I29" s="79">
        <v>7.5</v>
      </c>
      <c r="J29" s="79">
        <v>9</v>
      </c>
    </row>
    <row r="30" spans="1:10" ht="12.75">
      <c r="A30" s="15" t="s">
        <v>43</v>
      </c>
      <c r="B30" s="231">
        <v>40970</v>
      </c>
      <c r="C30" s="15" t="s">
        <v>222</v>
      </c>
      <c r="D30" s="15" t="s">
        <v>44</v>
      </c>
      <c r="E30" s="218" t="s">
        <v>413</v>
      </c>
      <c r="F30" s="218" t="s">
        <v>207</v>
      </c>
      <c r="G30" s="218" t="s">
        <v>413</v>
      </c>
      <c r="H30" s="15" t="s">
        <v>229</v>
      </c>
      <c r="I30" s="79">
        <v>11</v>
      </c>
      <c r="J30" s="79">
        <v>15.5</v>
      </c>
    </row>
    <row r="31" spans="1:10" ht="12.75">
      <c r="A31" s="15" t="s">
        <v>43</v>
      </c>
      <c r="B31" s="231">
        <v>40970</v>
      </c>
      <c r="C31" s="15" t="s">
        <v>424</v>
      </c>
      <c r="D31" s="15" t="s">
        <v>425</v>
      </c>
      <c r="E31" s="218" t="s">
        <v>413</v>
      </c>
      <c r="F31" s="218" t="s">
        <v>207</v>
      </c>
      <c r="G31" s="218" t="s">
        <v>413</v>
      </c>
      <c r="H31" s="15" t="s">
        <v>48</v>
      </c>
      <c r="I31" s="79">
        <v>6.1</v>
      </c>
      <c r="J31" s="79">
        <v>7.3</v>
      </c>
    </row>
    <row r="32" spans="1:10" ht="12.75">
      <c r="A32" s="15" t="s">
        <v>43</v>
      </c>
      <c r="B32" s="231">
        <v>40970</v>
      </c>
      <c r="C32" s="15" t="s">
        <v>266</v>
      </c>
      <c r="D32" s="15" t="s">
        <v>425</v>
      </c>
      <c r="E32" s="218" t="s">
        <v>413</v>
      </c>
      <c r="F32" s="218" t="s">
        <v>207</v>
      </c>
      <c r="G32" s="218" t="s">
        <v>413</v>
      </c>
      <c r="H32" s="15" t="s">
        <v>48</v>
      </c>
      <c r="I32" s="79">
        <v>5.5</v>
      </c>
      <c r="J32" s="79">
        <v>5.5</v>
      </c>
    </row>
    <row r="33" spans="1:10" ht="12.75">
      <c r="A33" s="15" t="s">
        <v>43</v>
      </c>
      <c r="B33" s="231">
        <v>40970</v>
      </c>
      <c r="C33" s="15" t="s">
        <v>421</v>
      </c>
      <c r="D33" s="15" t="s">
        <v>425</v>
      </c>
      <c r="E33" s="218" t="s">
        <v>413</v>
      </c>
      <c r="F33" s="218" t="s">
        <v>207</v>
      </c>
      <c r="G33" s="218" t="s">
        <v>413</v>
      </c>
      <c r="H33" s="15" t="s">
        <v>48</v>
      </c>
      <c r="I33" s="79">
        <v>6.5</v>
      </c>
      <c r="J33" s="79">
        <v>10</v>
      </c>
    </row>
    <row r="34" spans="1:10" ht="12.75">
      <c r="A34" s="15" t="s">
        <v>43</v>
      </c>
      <c r="B34" s="231">
        <v>40970</v>
      </c>
      <c r="C34" s="15" t="s">
        <v>261</v>
      </c>
      <c r="D34" s="15" t="s">
        <v>425</v>
      </c>
      <c r="E34" s="218" t="s">
        <v>413</v>
      </c>
      <c r="F34" s="218" t="s">
        <v>207</v>
      </c>
      <c r="G34" s="218" t="s">
        <v>413</v>
      </c>
      <c r="H34" s="15" t="s">
        <v>48</v>
      </c>
      <c r="I34" s="79">
        <v>5.5</v>
      </c>
      <c r="J34" s="79">
        <v>7.5</v>
      </c>
    </row>
    <row r="35" spans="1:10" ht="12.75">
      <c r="A35" s="15" t="s">
        <v>43</v>
      </c>
      <c r="B35" s="231">
        <v>40970</v>
      </c>
      <c r="C35" s="15" t="s">
        <v>260</v>
      </c>
      <c r="D35" s="15" t="s">
        <v>425</v>
      </c>
      <c r="E35" s="218" t="s">
        <v>413</v>
      </c>
      <c r="F35" s="218" t="s">
        <v>207</v>
      </c>
      <c r="G35" s="218" t="s">
        <v>413</v>
      </c>
      <c r="H35" s="15" t="s">
        <v>48</v>
      </c>
      <c r="I35" s="79">
        <v>5.5</v>
      </c>
      <c r="J35" s="79">
        <v>7.5</v>
      </c>
    </row>
    <row r="36" spans="1:10" ht="12.75">
      <c r="A36" s="15" t="s">
        <v>43</v>
      </c>
      <c r="B36" s="231">
        <v>40970</v>
      </c>
      <c r="C36" s="15" t="s">
        <v>422</v>
      </c>
      <c r="D36" s="15" t="s">
        <v>425</v>
      </c>
      <c r="E36" s="218" t="s">
        <v>413</v>
      </c>
      <c r="F36" s="218" t="s">
        <v>207</v>
      </c>
      <c r="G36" s="218" t="s">
        <v>413</v>
      </c>
      <c r="H36" s="15" t="s">
        <v>48</v>
      </c>
      <c r="I36" s="79">
        <v>6.6</v>
      </c>
      <c r="J36" s="79">
        <v>7.6</v>
      </c>
    </row>
    <row r="37" spans="1:10" ht="12.75">
      <c r="A37" s="15" t="s">
        <v>43</v>
      </c>
      <c r="B37" s="231">
        <v>40970</v>
      </c>
      <c r="C37" s="15" t="s">
        <v>222</v>
      </c>
      <c r="D37" s="15" t="s">
        <v>425</v>
      </c>
      <c r="E37" s="218" t="s">
        <v>413</v>
      </c>
      <c r="F37" s="218" t="s">
        <v>207</v>
      </c>
      <c r="G37" s="218" t="s">
        <v>413</v>
      </c>
      <c r="H37" s="15" t="s">
        <v>48</v>
      </c>
      <c r="I37" s="79">
        <v>6</v>
      </c>
      <c r="J37" s="79">
        <v>7.6</v>
      </c>
    </row>
    <row r="38" spans="1:10" ht="12.75">
      <c r="A38" s="15" t="s">
        <v>43</v>
      </c>
      <c r="B38" s="231">
        <v>40970</v>
      </c>
      <c r="C38" s="15" t="s">
        <v>423</v>
      </c>
      <c r="D38" s="15" t="s">
        <v>425</v>
      </c>
      <c r="E38" s="218" t="s">
        <v>413</v>
      </c>
      <c r="F38" s="218" t="s">
        <v>207</v>
      </c>
      <c r="G38" s="218" t="s">
        <v>413</v>
      </c>
      <c r="H38" s="15" t="s">
        <v>48</v>
      </c>
      <c r="I38" s="83">
        <v>6</v>
      </c>
      <c r="J38" s="83">
        <v>8</v>
      </c>
    </row>
    <row r="39" spans="1:10" ht="12.75">
      <c r="A39" s="15" t="s">
        <v>43</v>
      </c>
      <c r="B39" s="231">
        <v>40970</v>
      </c>
      <c r="C39" s="15" t="s">
        <v>223</v>
      </c>
      <c r="D39" s="15" t="s">
        <v>425</v>
      </c>
      <c r="E39" s="218" t="s">
        <v>413</v>
      </c>
      <c r="F39" s="218" t="s">
        <v>207</v>
      </c>
      <c r="G39" s="218" t="s">
        <v>413</v>
      </c>
      <c r="H39" s="15" t="s">
        <v>48</v>
      </c>
      <c r="I39" s="83">
        <v>7.5</v>
      </c>
      <c r="J39" s="83">
        <v>9</v>
      </c>
    </row>
    <row r="40" spans="1:10" ht="12.75">
      <c r="A40" s="15" t="s">
        <v>43</v>
      </c>
      <c r="B40" s="231">
        <v>40970</v>
      </c>
      <c r="C40" s="15" t="s">
        <v>208</v>
      </c>
      <c r="D40" s="15" t="s">
        <v>425</v>
      </c>
      <c r="E40" s="218" t="s">
        <v>413</v>
      </c>
      <c r="F40" s="218" t="s">
        <v>207</v>
      </c>
      <c r="G40" s="218" t="s">
        <v>413</v>
      </c>
      <c r="H40" s="15" t="s">
        <v>48</v>
      </c>
      <c r="I40" s="83">
        <v>6</v>
      </c>
      <c r="J40" s="83">
        <v>12</v>
      </c>
    </row>
    <row r="41" spans="1:10" ht="12.75">
      <c r="A41" s="15" t="s">
        <v>43</v>
      </c>
      <c r="B41" s="231">
        <v>40970</v>
      </c>
      <c r="C41" s="15" t="s">
        <v>333</v>
      </c>
      <c r="D41" s="15" t="s">
        <v>425</v>
      </c>
      <c r="E41" s="218" t="s">
        <v>413</v>
      </c>
      <c r="F41" s="218" t="s">
        <v>207</v>
      </c>
      <c r="G41" s="218" t="s">
        <v>413</v>
      </c>
      <c r="H41" s="15" t="s">
        <v>48</v>
      </c>
      <c r="I41" s="83">
        <v>5.1</v>
      </c>
      <c r="J41" s="83">
        <v>7.25</v>
      </c>
    </row>
    <row r="42" spans="1:10" ht="12.75">
      <c r="A42" s="15"/>
      <c r="B42" s="82"/>
      <c r="C42" s="15"/>
      <c r="D42" s="15"/>
      <c r="E42" s="15"/>
      <c r="F42" s="15"/>
      <c r="G42" s="15"/>
      <c r="H42" s="15"/>
      <c r="I42" s="83"/>
      <c r="J42" s="83"/>
    </row>
    <row r="43" spans="1:10" ht="12.75">
      <c r="A43" s="15" t="s">
        <v>334</v>
      </c>
      <c r="B43" s="82"/>
      <c r="C43" s="15"/>
      <c r="D43" s="15"/>
      <c r="E43" s="15"/>
      <c r="F43" s="15"/>
      <c r="G43" s="15"/>
      <c r="H43" s="15"/>
      <c r="I43" s="83"/>
      <c r="J43" s="83"/>
    </row>
    <row r="44" spans="1:10" ht="12.75">
      <c r="A44" s="15" t="s">
        <v>442</v>
      </c>
      <c r="B44" s="15"/>
      <c r="C44" s="15"/>
      <c r="D44" s="15"/>
      <c r="E44" s="15"/>
      <c r="F44" s="15"/>
      <c r="G44" s="15"/>
      <c r="H44" s="15"/>
      <c r="I44" s="15"/>
      <c r="J44" s="15"/>
    </row>
    <row r="45" spans="2:10" ht="12.75">
      <c r="B45" s="15"/>
      <c r="C45" s="15"/>
      <c r="D45" s="15"/>
      <c r="E45" s="15"/>
      <c r="F45" s="15"/>
      <c r="G45" s="15"/>
      <c r="H45" s="15"/>
      <c r="I45" s="15"/>
      <c r="J45" s="15"/>
    </row>
    <row r="46" spans="1:10" ht="12.75">
      <c r="A46" s="15"/>
      <c r="B46" s="15"/>
      <c r="C46" s="15"/>
      <c r="D46" s="15"/>
      <c r="E46" s="15"/>
      <c r="F46" s="15"/>
      <c r="G46" s="15"/>
      <c r="H46" s="15"/>
      <c r="I46" s="15"/>
      <c r="J46" s="15"/>
    </row>
  </sheetData>
  <sheetProtection/>
  <mergeCells count="5">
    <mergeCell ref="A3:J3"/>
    <mergeCell ref="A2:J2"/>
    <mergeCell ref="A1:J1"/>
    <mergeCell ref="A4:J4"/>
    <mergeCell ref="I5:J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98"/>
  <sheetViews>
    <sheetView zoomScalePageLayoutView="0" workbookViewId="0" topLeftCell="A73">
      <selection activeCell="A1" sqref="A1:K90"/>
    </sheetView>
  </sheetViews>
  <sheetFormatPr defaultColWidth="11.421875" defaultRowHeight="15"/>
  <cols>
    <col min="1" max="1" width="10.00390625" style="5" customWidth="1"/>
    <col min="2" max="2" width="8.140625" style="5" bestFit="1" customWidth="1"/>
    <col min="3" max="3" width="18.57421875" style="5" bestFit="1" customWidth="1"/>
    <col min="4" max="4" width="8.8515625" style="5" bestFit="1" customWidth="1"/>
    <col min="5" max="5" width="7.00390625" style="5" bestFit="1" customWidth="1"/>
    <col min="6" max="6" width="6.421875" style="5" bestFit="1" customWidth="1"/>
    <col min="7" max="7" width="17.421875" style="5" bestFit="1" customWidth="1"/>
    <col min="8" max="8" width="6.140625" style="5" bestFit="1" customWidth="1"/>
    <col min="9" max="9" width="10.7109375" style="5" bestFit="1" customWidth="1"/>
    <col min="10" max="10" width="7.57421875" style="5" bestFit="1" customWidth="1"/>
    <col min="11" max="11" width="5.8515625" style="11" bestFit="1" customWidth="1"/>
    <col min="12" max="16384" width="11.421875" style="5" customWidth="1"/>
  </cols>
  <sheetData>
    <row r="1" spans="1:11" ht="12.75">
      <c r="A1" s="402" t="s">
        <v>153</v>
      </c>
      <c r="B1" s="403"/>
      <c r="C1" s="403"/>
      <c r="D1" s="403"/>
      <c r="E1" s="403"/>
      <c r="F1" s="403"/>
      <c r="G1" s="403"/>
      <c r="H1" s="403"/>
      <c r="I1" s="403"/>
      <c r="J1" s="403"/>
      <c r="K1" s="404"/>
    </row>
    <row r="2" spans="1:11" s="14" customFormat="1" ht="12.75">
      <c r="A2" s="407" t="s">
        <v>112</v>
      </c>
      <c r="B2" s="356"/>
      <c r="C2" s="356"/>
      <c r="D2" s="356"/>
      <c r="E2" s="356"/>
      <c r="F2" s="356"/>
      <c r="G2" s="356"/>
      <c r="H2" s="356"/>
      <c r="I2" s="356"/>
      <c r="J2" s="356"/>
      <c r="K2" s="408"/>
    </row>
    <row r="3" spans="1:11" ht="15">
      <c r="A3" s="405" t="s">
        <v>427</v>
      </c>
      <c r="B3" s="406"/>
      <c r="C3" s="406"/>
      <c r="D3" s="406"/>
      <c r="E3" s="406"/>
      <c r="F3" s="406"/>
      <c r="G3" s="406"/>
      <c r="H3" s="406"/>
      <c r="I3" s="406"/>
      <c r="J3" s="406"/>
      <c r="K3" s="277"/>
    </row>
    <row r="4" spans="1:11" ht="12.75">
      <c r="A4" s="411" t="s">
        <v>428</v>
      </c>
      <c r="B4" s="412"/>
      <c r="C4" s="412"/>
      <c r="D4" s="412"/>
      <c r="E4" s="412"/>
      <c r="F4" s="412"/>
      <c r="G4" s="412"/>
      <c r="H4" s="412"/>
      <c r="I4" s="412"/>
      <c r="J4" s="412"/>
      <c r="K4" s="413"/>
    </row>
    <row r="5" spans="1:11" s="14" customFormat="1" ht="15">
      <c r="A5" s="278"/>
      <c r="B5" s="279"/>
      <c r="C5" s="279"/>
      <c r="D5" s="279"/>
      <c r="E5" s="279"/>
      <c r="F5" s="279"/>
      <c r="G5" s="279"/>
      <c r="H5" s="279"/>
      <c r="I5" s="279"/>
      <c r="J5" s="279"/>
      <c r="K5" s="277"/>
    </row>
    <row r="6" spans="1:11" ht="12.75">
      <c r="A6" s="280"/>
      <c r="B6" s="281"/>
      <c r="C6" s="281"/>
      <c r="D6" s="281"/>
      <c r="E6" s="281"/>
      <c r="F6" s="281"/>
      <c r="G6" s="281"/>
      <c r="H6" s="281"/>
      <c r="I6" s="281"/>
      <c r="J6" s="409" t="s">
        <v>302</v>
      </c>
      <c r="K6" s="410"/>
    </row>
    <row r="7" spans="1:11" ht="12.75">
      <c r="A7" s="282" t="s">
        <v>303</v>
      </c>
      <c r="B7" s="276" t="s">
        <v>304</v>
      </c>
      <c r="C7" s="276" t="s">
        <v>305</v>
      </c>
      <c r="D7" s="276" t="s">
        <v>306</v>
      </c>
      <c r="E7" s="276" t="s">
        <v>307</v>
      </c>
      <c r="F7" s="276" t="s">
        <v>308</v>
      </c>
      <c r="G7" s="276" t="s">
        <v>309</v>
      </c>
      <c r="H7" s="276" t="s">
        <v>310</v>
      </c>
      <c r="I7" s="276" t="s">
        <v>311</v>
      </c>
      <c r="J7" s="276" t="s">
        <v>335</v>
      </c>
      <c r="K7" s="283" t="s">
        <v>336</v>
      </c>
    </row>
    <row r="8" spans="1:11" ht="12.75">
      <c r="A8" s="284" t="s">
        <v>412</v>
      </c>
      <c r="B8" s="285">
        <v>40968</v>
      </c>
      <c r="C8" s="286" t="s">
        <v>413</v>
      </c>
      <c r="D8" s="123" t="s">
        <v>42</v>
      </c>
      <c r="E8" s="286" t="s">
        <v>413</v>
      </c>
      <c r="F8" s="286" t="s">
        <v>413</v>
      </c>
      <c r="G8" s="123" t="s">
        <v>50</v>
      </c>
      <c r="H8" s="286" t="s">
        <v>413</v>
      </c>
      <c r="I8" s="123" t="s">
        <v>209</v>
      </c>
      <c r="J8" s="287">
        <v>85</v>
      </c>
      <c r="K8" s="288" t="s">
        <v>224</v>
      </c>
    </row>
    <row r="9" spans="1:11" ht="12.75">
      <c r="A9" s="284" t="s">
        <v>412</v>
      </c>
      <c r="B9" s="285">
        <v>40968</v>
      </c>
      <c r="C9" s="286" t="s">
        <v>413</v>
      </c>
      <c r="D9" s="123" t="s">
        <v>33</v>
      </c>
      <c r="E9" s="286" t="s">
        <v>413</v>
      </c>
      <c r="F9" s="286" t="s">
        <v>413</v>
      </c>
      <c r="G9" s="123" t="s">
        <v>51</v>
      </c>
      <c r="H9" s="286" t="s">
        <v>413</v>
      </c>
      <c r="I9" s="123" t="s">
        <v>209</v>
      </c>
      <c r="J9" s="287">
        <v>45</v>
      </c>
      <c r="K9" s="288" t="s">
        <v>224</v>
      </c>
    </row>
    <row r="10" spans="1:11" ht="12.75">
      <c r="A10" s="284" t="s">
        <v>412</v>
      </c>
      <c r="B10" s="285">
        <v>40968</v>
      </c>
      <c r="C10" s="286" t="s">
        <v>413</v>
      </c>
      <c r="D10" s="123" t="s">
        <v>33</v>
      </c>
      <c r="E10" s="286" t="s">
        <v>413</v>
      </c>
      <c r="F10" s="286" t="s">
        <v>413</v>
      </c>
      <c r="G10" s="123" t="s">
        <v>52</v>
      </c>
      <c r="H10" s="286" t="s">
        <v>413</v>
      </c>
      <c r="I10" s="123" t="s">
        <v>209</v>
      </c>
      <c r="J10" s="287">
        <v>55</v>
      </c>
      <c r="K10" s="288" t="s">
        <v>224</v>
      </c>
    </row>
    <row r="11" spans="1:11" ht="12.75">
      <c r="A11" s="284" t="s">
        <v>412</v>
      </c>
      <c r="B11" s="285">
        <v>40968</v>
      </c>
      <c r="C11" s="286" t="s">
        <v>413</v>
      </c>
      <c r="D11" s="123" t="s">
        <v>425</v>
      </c>
      <c r="E11" s="286" t="s">
        <v>413</v>
      </c>
      <c r="F11" s="286" t="s">
        <v>413</v>
      </c>
      <c r="G11" s="123" t="s">
        <v>262</v>
      </c>
      <c r="H11" s="286" t="s">
        <v>413</v>
      </c>
      <c r="I11" s="123" t="s">
        <v>209</v>
      </c>
      <c r="J11" s="287">
        <v>30</v>
      </c>
      <c r="K11" s="288" t="s">
        <v>224</v>
      </c>
    </row>
    <row r="12" spans="1:11" ht="12.75">
      <c r="A12" s="284" t="s">
        <v>156</v>
      </c>
      <c r="B12" s="285">
        <v>40968</v>
      </c>
      <c r="C12" s="286" t="s">
        <v>413</v>
      </c>
      <c r="D12" s="123" t="s">
        <v>42</v>
      </c>
      <c r="E12" s="286" t="s">
        <v>413</v>
      </c>
      <c r="F12" s="286" t="s">
        <v>413</v>
      </c>
      <c r="G12" s="123" t="s">
        <v>51</v>
      </c>
      <c r="H12" s="286" t="s">
        <v>413</v>
      </c>
      <c r="I12" s="123" t="s">
        <v>38</v>
      </c>
      <c r="J12" s="287">
        <v>1000</v>
      </c>
      <c r="K12" s="288" t="s">
        <v>224</v>
      </c>
    </row>
    <row r="13" spans="1:11" ht="12.75">
      <c r="A13" s="284" t="s">
        <v>156</v>
      </c>
      <c r="B13" s="285">
        <v>40968</v>
      </c>
      <c r="C13" s="286" t="s">
        <v>413</v>
      </c>
      <c r="D13" s="123" t="s">
        <v>33</v>
      </c>
      <c r="E13" s="286" t="s">
        <v>413</v>
      </c>
      <c r="F13" s="286" t="s">
        <v>413</v>
      </c>
      <c r="G13" s="123" t="s">
        <v>49</v>
      </c>
      <c r="H13" s="286" t="s">
        <v>413</v>
      </c>
      <c r="I13" s="123" t="s">
        <v>38</v>
      </c>
      <c r="J13" s="287">
        <v>2100</v>
      </c>
      <c r="K13" s="288" t="s">
        <v>224</v>
      </c>
    </row>
    <row r="14" spans="1:11" ht="12.75">
      <c r="A14" s="284" t="s">
        <v>156</v>
      </c>
      <c r="B14" s="285">
        <v>40968</v>
      </c>
      <c r="C14" s="286" t="s">
        <v>413</v>
      </c>
      <c r="D14" s="123" t="s">
        <v>33</v>
      </c>
      <c r="E14" s="286" t="s">
        <v>413</v>
      </c>
      <c r="F14" s="286" t="s">
        <v>413</v>
      </c>
      <c r="G14" s="123" t="s">
        <v>51</v>
      </c>
      <c r="H14" s="286" t="s">
        <v>413</v>
      </c>
      <c r="I14" s="123" t="s">
        <v>38</v>
      </c>
      <c r="J14" s="287">
        <v>2200</v>
      </c>
      <c r="K14" s="288" t="s">
        <v>224</v>
      </c>
    </row>
    <row r="15" spans="1:11" ht="12.75">
      <c r="A15" s="284" t="s">
        <v>156</v>
      </c>
      <c r="B15" s="285">
        <v>40968</v>
      </c>
      <c r="C15" s="286" t="s">
        <v>413</v>
      </c>
      <c r="D15" s="123" t="s">
        <v>33</v>
      </c>
      <c r="E15" s="286" t="s">
        <v>413</v>
      </c>
      <c r="F15" s="286" t="s">
        <v>413</v>
      </c>
      <c r="G15" s="123" t="s">
        <v>52</v>
      </c>
      <c r="H15" s="286" t="s">
        <v>413</v>
      </c>
      <c r="I15" s="123" t="s">
        <v>38</v>
      </c>
      <c r="J15" s="287">
        <v>2000</v>
      </c>
      <c r="K15" s="288" t="s">
        <v>224</v>
      </c>
    </row>
    <row r="16" spans="1:11" ht="12.75">
      <c r="A16" s="284" t="s">
        <v>32</v>
      </c>
      <c r="B16" s="285">
        <v>40968</v>
      </c>
      <c r="C16" s="123" t="s">
        <v>314</v>
      </c>
      <c r="D16" s="123" t="s">
        <v>33</v>
      </c>
      <c r="E16" s="286" t="s">
        <v>413</v>
      </c>
      <c r="F16" s="286" t="s">
        <v>413</v>
      </c>
      <c r="G16" s="123" t="s">
        <v>52</v>
      </c>
      <c r="H16" s="286" t="s">
        <v>413</v>
      </c>
      <c r="I16" s="123" t="s">
        <v>38</v>
      </c>
      <c r="J16" s="287">
        <v>695</v>
      </c>
      <c r="K16" s="288" t="s">
        <v>224</v>
      </c>
    </row>
    <row r="17" spans="1:11" ht="12.75">
      <c r="A17" s="284" t="s">
        <v>32</v>
      </c>
      <c r="B17" s="285">
        <v>40968</v>
      </c>
      <c r="C17" s="123" t="s">
        <v>339</v>
      </c>
      <c r="D17" s="123" t="s">
        <v>33</v>
      </c>
      <c r="E17" s="286" t="s">
        <v>413</v>
      </c>
      <c r="F17" s="286" t="s">
        <v>413</v>
      </c>
      <c r="G17" s="123" t="s">
        <v>52</v>
      </c>
      <c r="H17" s="286" t="s">
        <v>413</v>
      </c>
      <c r="I17" s="123" t="s">
        <v>38</v>
      </c>
      <c r="J17" s="287">
        <v>600</v>
      </c>
      <c r="K17" s="288" t="s">
        <v>224</v>
      </c>
    </row>
    <row r="18" spans="1:11" ht="12.75">
      <c r="A18" s="284" t="s">
        <v>32</v>
      </c>
      <c r="B18" s="285">
        <v>40968</v>
      </c>
      <c r="C18" s="123" t="s">
        <v>339</v>
      </c>
      <c r="D18" s="123" t="s">
        <v>425</v>
      </c>
      <c r="E18" s="286" t="s">
        <v>413</v>
      </c>
      <c r="F18" s="286" t="s">
        <v>413</v>
      </c>
      <c r="G18" s="123" t="s">
        <v>49</v>
      </c>
      <c r="H18" s="286" t="s">
        <v>413</v>
      </c>
      <c r="I18" s="123" t="s">
        <v>38</v>
      </c>
      <c r="J18" s="287">
        <v>800</v>
      </c>
      <c r="K18" s="288" t="s">
        <v>224</v>
      </c>
    </row>
    <row r="19" spans="1:11" ht="12.75">
      <c r="A19" s="284" t="s">
        <v>32</v>
      </c>
      <c r="B19" s="285">
        <v>40968</v>
      </c>
      <c r="C19" s="123" t="s">
        <v>337</v>
      </c>
      <c r="D19" s="123" t="s">
        <v>425</v>
      </c>
      <c r="E19" s="286" t="s">
        <v>413</v>
      </c>
      <c r="F19" s="286" t="s">
        <v>413</v>
      </c>
      <c r="G19" s="123" t="s">
        <v>49</v>
      </c>
      <c r="H19" s="286" t="s">
        <v>413</v>
      </c>
      <c r="I19" s="123" t="s">
        <v>38</v>
      </c>
      <c r="J19" s="287">
        <v>900</v>
      </c>
      <c r="K19" s="288" t="s">
        <v>224</v>
      </c>
    </row>
    <row r="20" spans="1:11" ht="12.75">
      <c r="A20" s="284" t="s">
        <v>32</v>
      </c>
      <c r="B20" s="285">
        <v>40968</v>
      </c>
      <c r="C20" s="123" t="s">
        <v>337</v>
      </c>
      <c r="D20" s="123" t="s">
        <v>425</v>
      </c>
      <c r="E20" s="286" t="s">
        <v>413</v>
      </c>
      <c r="F20" s="286" t="s">
        <v>413</v>
      </c>
      <c r="G20" s="123" t="s">
        <v>53</v>
      </c>
      <c r="H20" s="286" t="s">
        <v>413</v>
      </c>
      <c r="I20" s="123" t="s">
        <v>38</v>
      </c>
      <c r="J20" s="287">
        <v>700</v>
      </c>
      <c r="K20" s="288" t="s">
        <v>224</v>
      </c>
    </row>
    <row r="21" spans="1:11" ht="12.75">
      <c r="A21" s="284" t="s">
        <v>32</v>
      </c>
      <c r="B21" s="285">
        <v>40968</v>
      </c>
      <c r="C21" s="123" t="s">
        <v>340</v>
      </c>
      <c r="D21" s="123" t="s">
        <v>425</v>
      </c>
      <c r="E21" s="286" t="s">
        <v>413</v>
      </c>
      <c r="F21" s="286" t="s">
        <v>413</v>
      </c>
      <c r="G21" s="123" t="s">
        <v>53</v>
      </c>
      <c r="H21" s="286" t="s">
        <v>413</v>
      </c>
      <c r="I21" s="123" t="s">
        <v>38</v>
      </c>
      <c r="J21" s="287">
        <v>750</v>
      </c>
      <c r="K21" s="288" t="s">
        <v>224</v>
      </c>
    </row>
    <row r="22" spans="1:11" ht="12.75">
      <c r="A22" s="284" t="s">
        <v>32</v>
      </c>
      <c r="B22" s="285">
        <v>40968</v>
      </c>
      <c r="C22" s="123" t="s">
        <v>337</v>
      </c>
      <c r="D22" s="123" t="s">
        <v>425</v>
      </c>
      <c r="E22" s="286" t="s">
        <v>413</v>
      </c>
      <c r="F22" s="286" t="s">
        <v>413</v>
      </c>
      <c r="G22" s="123" t="s">
        <v>50</v>
      </c>
      <c r="H22" s="286" t="s">
        <v>413</v>
      </c>
      <c r="I22" s="123" t="s">
        <v>38</v>
      </c>
      <c r="J22" s="287">
        <v>620</v>
      </c>
      <c r="K22" s="288" t="s">
        <v>224</v>
      </c>
    </row>
    <row r="23" spans="1:11" ht="12.75">
      <c r="A23" s="284" t="s">
        <v>32</v>
      </c>
      <c r="B23" s="285">
        <v>40968</v>
      </c>
      <c r="C23" s="123" t="s">
        <v>340</v>
      </c>
      <c r="D23" s="123" t="s">
        <v>425</v>
      </c>
      <c r="E23" s="286" t="s">
        <v>413</v>
      </c>
      <c r="F23" s="286" t="s">
        <v>413</v>
      </c>
      <c r="G23" s="123" t="s">
        <v>50</v>
      </c>
      <c r="H23" s="286" t="s">
        <v>413</v>
      </c>
      <c r="I23" s="123" t="s">
        <v>38</v>
      </c>
      <c r="J23" s="287">
        <v>825</v>
      </c>
      <c r="K23" s="288" t="s">
        <v>224</v>
      </c>
    </row>
    <row r="24" spans="1:11" ht="12.75">
      <c r="A24" s="284" t="s">
        <v>32</v>
      </c>
      <c r="B24" s="285">
        <v>40968</v>
      </c>
      <c r="C24" s="123" t="s">
        <v>401</v>
      </c>
      <c r="D24" s="123" t="s">
        <v>425</v>
      </c>
      <c r="E24" s="286" t="s">
        <v>413</v>
      </c>
      <c r="F24" s="286" t="s">
        <v>413</v>
      </c>
      <c r="G24" s="123" t="s">
        <v>51</v>
      </c>
      <c r="H24" s="286" t="s">
        <v>413</v>
      </c>
      <c r="I24" s="123" t="s">
        <v>38</v>
      </c>
      <c r="J24" s="287">
        <v>600</v>
      </c>
      <c r="K24" s="288" t="s">
        <v>224</v>
      </c>
    </row>
    <row r="25" spans="1:11" ht="12.75">
      <c r="A25" s="284" t="s">
        <v>32</v>
      </c>
      <c r="B25" s="285">
        <v>40968</v>
      </c>
      <c r="C25" s="123" t="s">
        <v>337</v>
      </c>
      <c r="D25" s="123" t="s">
        <v>425</v>
      </c>
      <c r="E25" s="286" t="s">
        <v>413</v>
      </c>
      <c r="F25" s="286" t="s">
        <v>413</v>
      </c>
      <c r="G25" s="123" t="s">
        <v>51</v>
      </c>
      <c r="H25" s="286" t="s">
        <v>413</v>
      </c>
      <c r="I25" s="123" t="s">
        <v>38</v>
      </c>
      <c r="J25" s="287">
        <v>350</v>
      </c>
      <c r="K25" s="288" t="s">
        <v>224</v>
      </c>
    </row>
    <row r="26" spans="1:11" ht="12.75">
      <c r="A26" s="284" t="s">
        <v>32</v>
      </c>
      <c r="B26" s="285">
        <v>40968</v>
      </c>
      <c r="C26" s="123" t="s">
        <v>359</v>
      </c>
      <c r="D26" s="123" t="s">
        <v>425</v>
      </c>
      <c r="E26" s="286" t="s">
        <v>413</v>
      </c>
      <c r="F26" s="286" t="s">
        <v>413</v>
      </c>
      <c r="G26" s="123" t="s">
        <v>51</v>
      </c>
      <c r="H26" s="286" t="s">
        <v>413</v>
      </c>
      <c r="I26" s="123" t="s">
        <v>38</v>
      </c>
      <c r="J26" s="287">
        <v>700</v>
      </c>
      <c r="K26" s="288" t="s">
        <v>224</v>
      </c>
    </row>
    <row r="27" spans="1:11" ht="12.75">
      <c r="A27" s="284" t="s">
        <v>32</v>
      </c>
      <c r="B27" s="285">
        <v>40968</v>
      </c>
      <c r="C27" s="123" t="s">
        <v>341</v>
      </c>
      <c r="D27" s="123" t="s">
        <v>425</v>
      </c>
      <c r="E27" s="286" t="s">
        <v>413</v>
      </c>
      <c r="F27" s="286" t="s">
        <v>413</v>
      </c>
      <c r="G27" s="123" t="s">
        <v>51</v>
      </c>
      <c r="H27" s="286" t="s">
        <v>413</v>
      </c>
      <c r="I27" s="123" t="s">
        <v>38</v>
      </c>
      <c r="J27" s="287">
        <v>450</v>
      </c>
      <c r="K27" s="288" t="s">
        <v>224</v>
      </c>
    </row>
    <row r="28" spans="1:11" ht="12.75">
      <c r="A28" s="284" t="s">
        <v>32</v>
      </c>
      <c r="B28" s="285">
        <v>40968</v>
      </c>
      <c r="C28" s="123" t="s">
        <v>339</v>
      </c>
      <c r="D28" s="123" t="s">
        <v>425</v>
      </c>
      <c r="E28" s="286" t="s">
        <v>413</v>
      </c>
      <c r="F28" s="286" t="s">
        <v>413</v>
      </c>
      <c r="G28" s="123" t="s">
        <v>52</v>
      </c>
      <c r="H28" s="286" t="s">
        <v>413</v>
      </c>
      <c r="I28" s="123" t="s">
        <v>38</v>
      </c>
      <c r="J28" s="287">
        <v>538</v>
      </c>
      <c r="K28" s="288" t="s">
        <v>224</v>
      </c>
    </row>
    <row r="29" spans="1:11" ht="12.75">
      <c r="A29" s="284" t="s">
        <v>32</v>
      </c>
      <c r="B29" s="285">
        <v>40968</v>
      </c>
      <c r="C29" s="123" t="s">
        <v>337</v>
      </c>
      <c r="D29" s="123" t="s">
        <v>425</v>
      </c>
      <c r="E29" s="286" t="s">
        <v>413</v>
      </c>
      <c r="F29" s="286" t="s">
        <v>413</v>
      </c>
      <c r="G29" s="123" t="s">
        <v>52</v>
      </c>
      <c r="H29" s="286" t="s">
        <v>413</v>
      </c>
      <c r="I29" s="123" t="s">
        <v>38</v>
      </c>
      <c r="J29" s="287">
        <v>575</v>
      </c>
      <c r="K29" s="288" t="s">
        <v>224</v>
      </c>
    </row>
    <row r="30" spans="1:11" ht="12.75">
      <c r="A30" s="284" t="s">
        <v>32</v>
      </c>
      <c r="B30" s="285">
        <v>40968</v>
      </c>
      <c r="C30" s="123" t="s">
        <v>359</v>
      </c>
      <c r="D30" s="123" t="s">
        <v>425</v>
      </c>
      <c r="E30" s="286" t="s">
        <v>413</v>
      </c>
      <c r="F30" s="286" t="s">
        <v>413</v>
      </c>
      <c r="G30" s="123" t="s">
        <v>52</v>
      </c>
      <c r="H30" s="286" t="s">
        <v>413</v>
      </c>
      <c r="I30" s="123" t="s">
        <v>38</v>
      </c>
      <c r="J30" s="287">
        <v>650</v>
      </c>
      <c r="K30" s="288" t="s">
        <v>224</v>
      </c>
    </row>
    <row r="31" spans="1:11" ht="12.75">
      <c r="A31" s="284" t="s">
        <v>32</v>
      </c>
      <c r="B31" s="285">
        <v>40968</v>
      </c>
      <c r="C31" s="123" t="s">
        <v>340</v>
      </c>
      <c r="D31" s="123" t="s">
        <v>425</v>
      </c>
      <c r="E31" s="286" t="s">
        <v>413</v>
      </c>
      <c r="F31" s="286" t="s">
        <v>413</v>
      </c>
      <c r="G31" s="123" t="s">
        <v>52</v>
      </c>
      <c r="H31" s="286" t="s">
        <v>413</v>
      </c>
      <c r="I31" s="123" t="s">
        <v>38</v>
      </c>
      <c r="J31" s="287">
        <v>875</v>
      </c>
      <c r="K31" s="288" t="s">
        <v>224</v>
      </c>
    </row>
    <row r="32" spans="1:11" ht="12.75">
      <c r="A32" s="284" t="s">
        <v>32</v>
      </c>
      <c r="B32" s="285">
        <v>40968</v>
      </c>
      <c r="C32" s="123" t="s">
        <v>338</v>
      </c>
      <c r="D32" s="123" t="s">
        <v>425</v>
      </c>
      <c r="E32" s="286" t="s">
        <v>413</v>
      </c>
      <c r="F32" s="286" t="s">
        <v>413</v>
      </c>
      <c r="G32" s="123" t="s">
        <v>52</v>
      </c>
      <c r="H32" s="286" t="s">
        <v>413</v>
      </c>
      <c r="I32" s="123" t="s">
        <v>38</v>
      </c>
      <c r="J32" s="287">
        <v>538</v>
      </c>
      <c r="K32" s="288" t="s">
        <v>224</v>
      </c>
    </row>
    <row r="33" spans="1:11" ht="12.75">
      <c r="A33" s="284" t="s">
        <v>342</v>
      </c>
      <c r="B33" s="285">
        <v>40968</v>
      </c>
      <c r="C33" s="286" t="s">
        <v>413</v>
      </c>
      <c r="D33" s="123" t="s">
        <v>23</v>
      </c>
      <c r="E33" s="286" t="s">
        <v>413</v>
      </c>
      <c r="F33" s="286" t="s">
        <v>413</v>
      </c>
      <c r="G33" s="123" t="s">
        <v>49</v>
      </c>
      <c r="H33" s="286" t="s">
        <v>413</v>
      </c>
      <c r="I33" s="123" t="s">
        <v>210</v>
      </c>
      <c r="J33" s="287">
        <v>900</v>
      </c>
      <c r="K33" s="288" t="s">
        <v>224</v>
      </c>
    </row>
    <row r="34" spans="1:11" ht="12.75">
      <c r="A34" s="284" t="s">
        <v>342</v>
      </c>
      <c r="B34" s="285">
        <v>40968</v>
      </c>
      <c r="C34" s="286" t="s">
        <v>413</v>
      </c>
      <c r="D34" s="123" t="s">
        <v>23</v>
      </c>
      <c r="E34" s="286" t="s">
        <v>413</v>
      </c>
      <c r="F34" s="286" t="s">
        <v>413</v>
      </c>
      <c r="G34" s="123" t="s">
        <v>50</v>
      </c>
      <c r="H34" s="286" t="s">
        <v>413</v>
      </c>
      <c r="I34" s="123" t="s">
        <v>210</v>
      </c>
      <c r="J34" s="287">
        <v>675</v>
      </c>
      <c r="K34" s="288" t="s">
        <v>224</v>
      </c>
    </row>
    <row r="35" spans="1:11" ht="12.75">
      <c r="A35" s="284" t="s">
        <v>342</v>
      </c>
      <c r="B35" s="285">
        <v>40968</v>
      </c>
      <c r="C35" s="286" t="s">
        <v>413</v>
      </c>
      <c r="D35" s="123" t="s">
        <v>23</v>
      </c>
      <c r="E35" s="286" t="s">
        <v>413</v>
      </c>
      <c r="F35" s="286" t="s">
        <v>413</v>
      </c>
      <c r="G35" s="123" t="s">
        <v>51</v>
      </c>
      <c r="H35" s="286" t="s">
        <v>413</v>
      </c>
      <c r="I35" s="123" t="s">
        <v>210</v>
      </c>
      <c r="J35" s="287">
        <v>700</v>
      </c>
      <c r="K35" s="288" t="s">
        <v>224</v>
      </c>
    </row>
    <row r="36" spans="1:11" ht="12.75">
      <c r="A36" s="284" t="s">
        <v>426</v>
      </c>
      <c r="B36" s="285">
        <v>40968</v>
      </c>
      <c r="C36" s="123" t="s">
        <v>226</v>
      </c>
      <c r="D36" s="123" t="s">
        <v>23</v>
      </c>
      <c r="E36" s="286" t="s">
        <v>413</v>
      </c>
      <c r="F36" s="286" t="s">
        <v>413</v>
      </c>
      <c r="G36" s="123" t="s">
        <v>49</v>
      </c>
      <c r="H36" s="286" t="s">
        <v>413</v>
      </c>
      <c r="I36" s="123" t="s">
        <v>47</v>
      </c>
      <c r="J36" s="287">
        <v>700</v>
      </c>
      <c r="K36" s="288" t="s">
        <v>224</v>
      </c>
    </row>
    <row r="37" spans="1:11" ht="12.75">
      <c r="A37" s="284" t="s">
        <v>426</v>
      </c>
      <c r="B37" s="285">
        <v>40968</v>
      </c>
      <c r="C37" s="123" t="s">
        <v>228</v>
      </c>
      <c r="D37" s="123" t="s">
        <v>23</v>
      </c>
      <c r="E37" s="286" t="s">
        <v>413</v>
      </c>
      <c r="F37" s="286" t="s">
        <v>413</v>
      </c>
      <c r="G37" s="123" t="s">
        <v>53</v>
      </c>
      <c r="H37" s="286" t="s">
        <v>413</v>
      </c>
      <c r="I37" s="123" t="s">
        <v>45</v>
      </c>
      <c r="J37" s="287">
        <v>800</v>
      </c>
      <c r="K37" s="288" t="s">
        <v>224</v>
      </c>
    </row>
    <row r="38" spans="1:11" ht="12.75">
      <c r="A38" s="284" t="s">
        <v>426</v>
      </c>
      <c r="B38" s="285">
        <v>40968</v>
      </c>
      <c r="C38" s="123" t="s">
        <v>226</v>
      </c>
      <c r="D38" s="123" t="s">
        <v>23</v>
      </c>
      <c r="E38" s="286" t="s">
        <v>413</v>
      </c>
      <c r="F38" s="286" t="s">
        <v>413</v>
      </c>
      <c r="G38" s="123" t="s">
        <v>50</v>
      </c>
      <c r="H38" s="286" t="s">
        <v>413</v>
      </c>
      <c r="I38" s="123" t="s">
        <v>47</v>
      </c>
      <c r="J38" s="287">
        <v>625</v>
      </c>
      <c r="K38" s="288" t="s">
        <v>224</v>
      </c>
    </row>
    <row r="39" spans="1:11" ht="12.75">
      <c r="A39" s="284" t="s">
        <v>426</v>
      </c>
      <c r="B39" s="285">
        <v>40968</v>
      </c>
      <c r="C39" s="123" t="s">
        <v>227</v>
      </c>
      <c r="D39" s="123" t="s">
        <v>23</v>
      </c>
      <c r="E39" s="286" t="s">
        <v>413</v>
      </c>
      <c r="F39" s="286" t="s">
        <v>413</v>
      </c>
      <c r="G39" s="123" t="s">
        <v>50</v>
      </c>
      <c r="H39" s="286" t="s">
        <v>413</v>
      </c>
      <c r="I39" s="123" t="s">
        <v>38</v>
      </c>
      <c r="J39" s="287">
        <v>525</v>
      </c>
      <c r="K39" s="288" t="s">
        <v>224</v>
      </c>
    </row>
    <row r="40" spans="1:11" ht="12.75">
      <c r="A40" s="284" t="s">
        <v>426</v>
      </c>
      <c r="B40" s="285">
        <v>40968</v>
      </c>
      <c r="C40" s="123" t="s">
        <v>228</v>
      </c>
      <c r="D40" s="123" t="s">
        <v>23</v>
      </c>
      <c r="E40" s="286" t="s">
        <v>413</v>
      </c>
      <c r="F40" s="286" t="s">
        <v>413</v>
      </c>
      <c r="G40" s="123" t="s">
        <v>50</v>
      </c>
      <c r="H40" s="286" t="s">
        <v>413</v>
      </c>
      <c r="I40" s="123" t="s">
        <v>45</v>
      </c>
      <c r="J40" s="287">
        <v>850</v>
      </c>
      <c r="K40" s="288" t="s">
        <v>224</v>
      </c>
    </row>
    <row r="41" spans="1:11" ht="12.75">
      <c r="A41" s="284" t="s">
        <v>426</v>
      </c>
      <c r="B41" s="285">
        <v>40968</v>
      </c>
      <c r="C41" s="123" t="s">
        <v>227</v>
      </c>
      <c r="D41" s="123" t="s">
        <v>23</v>
      </c>
      <c r="E41" s="286" t="s">
        <v>413</v>
      </c>
      <c r="F41" s="286" t="s">
        <v>413</v>
      </c>
      <c r="G41" s="123" t="s">
        <v>51</v>
      </c>
      <c r="H41" s="286" t="s">
        <v>413</v>
      </c>
      <c r="I41" s="123" t="s">
        <v>38</v>
      </c>
      <c r="J41" s="287">
        <v>450</v>
      </c>
      <c r="K41" s="288" t="s">
        <v>224</v>
      </c>
    </row>
    <row r="42" spans="1:11" ht="12.75">
      <c r="A42" s="284" t="s">
        <v>426</v>
      </c>
      <c r="B42" s="285">
        <v>40968</v>
      </c>
      <c r="C42" s="123" t="s">
        <v>228</v>
      </c>
      <c r="D42" s="123" t="s">
        <v>23</v>
      </c>
      <c r="E42" s="286" t="s">
        <v>413</v>
      </c>
      <c r="F42" s="286" t="s">
        <v>413</v>
      </c>
      <c r="G42" s="123" t="s">
        <v>51</v>
      </c>
      <c r="H42" s="286" t="s">
        <v>413</v>
      </c>
      <c r="I42" s="123" t="s">
        <v>45</v>
      </c>
      <c r="J42" s="287">
        <v>650</v>
      </c>
      <c r="K42" s="288" t="s">
        <v>224</v>
      </c>
    </row>
    <row r="43" spans="1:11" ht="12.75">
      <c r="A43" s="284" t="s">
        <v>426</v>
      </c>
      <c r="B43" s="285">
        <v>40968</v>
      </c>
      <c r="C43" s="123" t="s">
        <v>226</v>
      </c>
      <c r="D43" s="123" t="s">
        <v>23</v>
      </c>
      <c r="E43" s="286" t="s">
        <v>413</v>
      </c>
      <c r="F43" s="286" t="s">
        <v>413</v>
      </c>
      <c r="G43" s="123" t="s">
        <v>52</v>
      </c>
      <c r="H43" s="286" t="s">
        <v>413</v>
      </c>
      <c r="I43" s="123" t="s">
        <v>47</v>
      </c>
      <c r="J43" s="287">
        <v>913</v>
      </c>
      <c r="K43" s="288" t="s">
        <v>224</v>
      </c>
    </row>
    <row r="44" spans="1:11" ht="12.75">
      <c r="A44" s="284" t="s">
        <v>426</v>
      </c>
      <c r="B44" s="285">
        <v>40968</v>
      </c>
      <c r="C44" s="123" t="s">
        <v>227</v>
      </c>
      <c r="D44" s="123" t="s">
        <v>23</v>
      </c>
      <c r="E44" s="286" t="s">
        <v>413</v>
      </c>
      <c r="F44" s="286" t="s">
        <v>413</v>
      </c>
      <c r="G44" s="123" t="s">
        <v>52</v>
      </c>
      <c r="H44" s="286" t="s">
        <v>413</v>
      </c>
      <c r="I44" s="123" t="s">
        <v>38</v>
      </c>
      <c r="J44" s="287">
        <v>500</v>
      </c>
      <c r="K44" s="288" t="s">
        <v>224</v>
      </c>
    </row>
    <row r="45" spans="1:11" ht="12.75">
      <c r="A45" s="284" t="s">
        <v>426</v>
      </c>
      <c r="B45" s="285">
        <v>40968</v>
      </c>
      <c r="C45" s="123" t="s">
        <v>228</v>
      </c>
      <c r="D45" s="123" t="s">
        <v>23</v>
      </c>
      <c r="E45" s="286" t="s">
        <v>413</v>
      </c>
      <c r="F45" s="286" t="s">
        <v>413</v>
      </c>
      <c r="G45" s="123" t="s">
        <v>52</v>
      </c>
      <c r="H45" s="286" t="s">
        <v>413</v>
      </c>
      <c r="I45" s="123" t="s">
        <v>402</v>
      </c>
      <c r="J45" s="287">
        <v>950</v>
      </c>
      <c r="K45" s="288" t="s">
        <v>224</v>
      </c>
    </row>
    <row r="46" spans="1:11" ht="12.75">
      <c r="A46" s="284" t="s">
        <v>426</v>
      </c>
      <c r="B46" s="285">
        <v>40968</v>
      </c>
      <c r="C46" s="123" t="s">
        <v>263</v>
      </c>
      <c r="D46" s="123" t="s">
        <v>23</v>
      </c>
      <c r="E46" s="286" t="s">
        <v>413</v>
      </c>
      <c r="F46" s="286" t="s">
        <v>413</v>
      </c>
      <c r="G46" s="123" t="s">
        <v>52</v>
      </c>
      <c r="H46" s="286" t="s">
        <v>413</v>
      </c>
      <c r="I46" s="123" t="s">
        <v>343</v>
      </c>
      <c r="J46" s="287">
        <v>1100</v>
      </c>
      <c r="K46" s="288" t="s">
        <v>224</v>
      </c>
    </row>
    <row r="47" spans="1:11" ht="12.75">
      <c r="A47" s="284" t="s">
        <v>426</v>
      </c>
      <c r="B47" s="285">
        <v>40968</v>
      </c>
      <c r="C47" s="123" t="s">
        <v>228</v>
      </c>
      <c r="D47" s="123" t="s">
        <v>23</v>
      </c>
      <c r="E47" s="286" t="s">
        <v>413</v>
      </c>
      <c r="F47" s="286" t="s">
        <v>413</v>
      </c>
      <c r="G47" s="123" t="s">
        <v>262</v>
      </c>
      <c r="H47" s="286" t="s">
        <v>413</v>
      </c>
      <c r="I47" s="123" t="s">
        <v>45</v>
      </c>
      <c r="J47" s="287">
        <v>650</v>
      </c>
      <c r="K47" s="288" t="s">
        <v>224</v>
      </c>
    </row>
    <row r="48" spans="1:11" ht="12.75">
      <c r="A48" s="284" t="s">
        <v>159</v>
      </c>
      <c r="B48" s="285">
        <v>40968</v>
      </c>
      <c r="C48" s="286" t="s">
        <v>413</v>
      </c>
      <c r="D48" s="123" t="s">
        <v>33</v>
      </c>
      <c r="E48" s="286" t="s">
        <v>413</v>
      </c>
      <c r="F48" s="286" t="s">
        <v>413</v>
      </c>
      <c r="G48" s="123" t="s">
        <v>51</v>
      </c>
      <c r="H48" s="286" t="s">
        <v>413</v>
      </c>
      <c r="I48" s="123" t="s">
        <v>38</v>
      </c>
      <c r="J48" s="287">
        <v>720</v>
      </c>
      <c r="K48" s="288" t="s">
        <v>224</v>
      </c>
    </row>
    <row r="49" spans="1:11" ht="12.75">
      <c r="A49" s="284" t="s">
        <v>159</v>
      </c>
      <c r="B49" s="285">
        <v>40968</v>
      </c>
      <c r="C49" s="286" t="s">
        <v>413</v>
      </c>
      <c r="D49" s="123" t="s">
        <v>33</v>
      </c>
      <c r="E49" s="286" t="s">
        <v>413</v>
      </c>
      <c r="F49" s="286" t="s">
        <v>413</v>
      </c>
      <c r="G49" s="123" t="s">
        <v>52</v>
      </c>
      <c r="H49" s="286" t="s">
        <v>413</v>
      </c>
      <c r="I49" s="123" t="s">
        <v>38</v>
      </c>
      <c r="J49" s="287">
        <v>750</v>
      </c>
      <c r="K49" s="288" t="s">
        <v>224</v>
      </c>
    </row>
    <row r="50" spans="1:11" ht="12.75">
      <c r="A50" s="284" t="s">
        <v>159</v>
      </c>
      <c r="B50" s="285">
        <v>40968</v>
      </c>
      <c r="C50" s="286" t="s">
        <v>413</v>
      </c>
      <c r="D50" s="123" t="s">
        <v>425</v>
      </c>
      <c r="E50" s="286" t="s">
        <v>413</v>
      </c>
      <c r="F50" s="286" t="s">
        <v>413</v>
      </c>
      <c r="G50" s="123" t="s">
        <v>53</v>
      </c>
      <c r="H50" s="286" t="s">
        <v>413</v>
      </c>
      <c r="I50" s="123" t="s">
        <v>403</v>
      </c>
      <c r="J50" s="287">
        <v>375</v>
      </c>
      <c r="K50" s="288" t="s">
        <v>224</v>
      </c>
    </row>
    <row r="51" spans="1:11" ht="12.75">
      <c r="A51" s="284" t="s">
        <v>54</v>
      </c>
      <c r="B51" s="285">
        <v>40968</v>
      </c>
      <c r="C51" s="123" t="s">
        <v>197</v>
      </c>
      <c r="D51" s="123" t="s">
        <v>44</v>
      </c>
      <c r="E51" s="286" t="s">
        <v>413</v>
      </c>
      <c r="F51" s="286" t="s">
        <v>413</v>
      </c>
      <c r="G51" s="123" t="s">
        <v>52</v>
      </c>
      <c r="H51" s="286" t="s">
        <v>413</v>
      </c>
      <c r="I51" s="123" t="s">
        <v>55</v>
      </c>
      <c r="J51" s="287">
        <v>640</v>
      </c>
      <c r="K51" s="288" t="s">
        <v>224</v>
      </c>
    </row>
    <row r="52" spans="1:11" ht="12.75">
      <c r="A52" s="284" t="s">
        <v>54</v>
      </c>
      <c r="B52" s="285">
        <v>40968</v>
      </c>
      <c r="C52" s="286" t="s">
        <v>413</v>
      </c>
      <c r="D52" s="123" t="s">
        <v>425</v>
      </c>
      <c r="E52" s="286" t="s">
        <v>413</v>
      </c>
      <c r="F52" s="286" t="s">
        <v>413</v>
      </c>
      <c r="G52" s="123" t="s">
        <v>49</v>
      </c>
      <c r="H52" s="286" t="s">
        <v>413</v>
      </c>
      <c r="I52" s="123" t="s">
        <v>55</v>
      </c>
      <c r="J52" s="287">
        <v>700</v>
      </c>
      <c r="K52" s="288" t="s">
        <v>224</v>
      </c>
    </row>
    <row r="53" spans="1:11" ht="12.75">
      <c r="A53" s="284" t="s">
        <v>41</v>
      </c>
      <c r="B53" s="285">
        <v>40968</v>
      </c>
      <c r="C53" s="123" t="s">
        <v>404</v>
      </c>
      <c r="D53" s="123" t="s">
        <v>425</v>
      </c>
      <c r="E53" s="286" t="s">
        <v>413</v>
      </c>
      <c r="F53" s="286" t="s">
        <v>413</v>
      </c>
      <c r="G53" s="123" t="s">
        <v>50</v>
      </c>
      <c r="H53" s="286" t="s">
        <v>413</v>
      </c>
      <c r="I53" s="123" t="s">
        <v>327</v>
      </c>
      <c r="J53" s="287">
        <v>1025</v>
      </c>
      <c r="K53" s="288" t="s">
        <v>224</v>
      </c>
    </row>
    <row r="54" spans="1:11" ht="12.75">
      <c r="A54" s="284" t="s">
        <v>41</v>
      </c>
      <c r="B54" s="285">
        <v>40968</v>
      </c>
      <c r="C54" s="123" t="s">
        <v>404</v>
      </c>
      <c r="D54" s="123" t="s">
        <v>425</v>
      </c>
      <c r="E54" s="286" t="s">
        <v>413</v>
      </c>
      <c r="F54" s="286" t="s">
        <v>413</v>
      </c>
      <c r="G54" s="123" t="s">
        <v>51</v>
      </c>
      <c r="H54" s="286" t="s">
        <v>413</v>
      </c>
      <c r="I54" s="123" t="s">
        <v>327</v>
      </c>
      <c r="J54" s="287">
        <v>1125</v>
      </c>
      <c r="K54" s="288" t="s">
        <v>224</v>
      </c>
    </row>
    <row r="55" spans="1:11" ht="12.75">
      <c r="A55" s="284" t="s">
        <v>41</v>
      </c>
      <c r="B55" s="285">
        <v>40968</v>
      </c>
      <c r="C55" s="123" t="s">
        <v>264</v>
      </c>
      <c r="D55" s="123" t="s">
        <v>425</v>
      </c>
      <c r="E55" s="286" t="s">
        <v>413</v>
      </c>
      <c r="F55" s="286" t="s">
        <v>413</v>
      </c>
      <c r="G55" s="123" t="s">
        <v>52</v>
      </c>
      <c r="H55" s="286" t="s">
        <v>413</v>
      </c>
      <c r="I55" s="123" t="s">
        <v>327</v>
      </c>
      <c r="J55" s="287">
        <v>1300</v>
      </c>
      <c r="K55" s="288" t="s">
        <v>224</v>
      </c>
    </row>
    <row r="56" spans="1:11" ht="12.75">
      <c r="A56" s="284" t="s">
        <v>41</v>
      </c>
      <c r="B56" s="285">
        <v>40968</v>
      </c>
      <c r="C56" s="123" t="s">
        <v>404</v>
      </c>
      <c r="D56" s="123" t="s">
        <v>425</v>
      </c>
      <c r="E56" s="286" t="s">
        <v>413</v>
      </c>
      <c r="F56" s="286" t="s">
        <v>413</v>
      </c>
      <c r="G56" s="123" t="s">
        <v>52</v>
      </c>
      <c r="H56" s="286" t="s">
        <v>413</v>
      </c>
      <c r="I56" s="123" t="s">
        <v>327</v>
      </c>
      <c r="J56" s="287">
        <v>1025</v>
      </c>
      <c r="K56" s="288" t="s">
        <v>224</v>
      </c>
    </row>
    <row r="57" spans="1:11" ht="12.75">
      <c r="A57" s="284" t="s">
        <v>418</v>
      </c>
      <c r="B57" s="285">
        <v>40968</v>
      </c>
      <c r="C57" s="286" t="s">
        <v>413</v>
      </c>
      <c r="D57" s="123" t="s">
        <v>23</v>
      </c>
      <c r="E57" s="286" t="s">
        <v>413</v>
      </c>
      <c r="F57" s="286" t="s">
        <v>413</v>
      </c>
      <c r="G57" s="123" t="s">
        <v>49</v>
      </c>
      <c r="H57" s="286" t="s">
        <v>413</v>
      </c>
      <c r="I57" s="123" t="s">
        <v>169</v>
      </c>
      <c r="J57" s="287">
        <v>1100</v>
      </c>
      <c r="K57" s="288" t="s">
        <v>224</v>
      </c>
    </row>
    <row r="58" spans="1:11" ht="12.75">
      <c r="A58" s="284" t="s">
        <v>418</v>
      </c>
      <c r="B58" s="285">
        <v>40968</v>
      </c>
      <c r="C58" s="286" t="s">
        <v>413</v>
      </c>
      <c r="D58" s="123" t="s">
        <v>23</v>
      </c>
      <c r="E58" s="286" t="s">
        <v>413</v>
      </c>
      <c r="F58" s="286" t="s">
        <v>413</v>
      </c>
      <c r="G58" s="123" t="s">
        <v>53</v>
      </c>
      <c r="H58" s="286" t="s">
        <v>413</v>
      </c>
      <c r="I58" s="123" t="s">
        <v>169</v>
      </c>
      <c r="J58" s="287">
        <v>750</v>
      </c>
      <c r="K58" s="288" t="s">
        <v>224</v>
      </c>
    </row>
    <row r="59" spans="1:11" ht="12.75">
      <c r="A59" s="284" t="s">
        <v>418</v>
      </c>
      <c r="B59" s="285">
        <v>40968</v>
      </c>
      <c r="C59" s="286" t="s">
        <v>413</v>
      </c>
      <c r="D59" s="123" t="s">
        <v>23</v>
      </c>
      <c r="E59" s="286" t="s">
        <v>413</v>
      </c>
      <c r="F59" s="286" t="s">
        <v>413</v>
      </c>
      <c r="G59" s="123" t="s">
        <v>50</v>
      </c>
      <c r="H59" s="286" t="s">
        <v>413</v>
      </c>
      <c r="I59" s="123" t="s">
        <v>169</v>
      </c>
      <c r="J59" s="287">
        <v>925</v>
      </c>
      <c r="K59" s="288" t="s">
        <v>224</v>
      </c>
    </row>
    <row r="60" spans="1:11" ht="12.75">
      <c r="A60" s="284" t="s">
        <v>418</v>
      </c>
      <c r="B60" s="285">
        <v>40968</v>
      </c>
      <c r="C60" s="286" t="s">
        <v>413</v>
      </c>
      <c r="D60" s="123" t="s">
        <v>23</v>
      </c>
      <c r="E60" s="286" t="s">
        <v>413</v>
      </c>
      <c r="F60" s="286" t="s">
        <v>413</v>
      </c>
      <c r="G60" s="123" t="s">
        <v>52</v>
      </c>
      <c r="H60" s="286" t="s">
        <v>413</v>
      </c>
      <c r="I60" s="123" t="s">
        <v>169</v>
      </c>
      <c r="J60" s="287">
        <v>825</v>
      </c>
      <c r="K60" s="288" t="s">
        <v>224</v>
      </c>
    </row>
    <row r="61" spans="1:11" ht="12.75">
      <c r="A61" s="284" t="s">
        <v>418</v>
      </c>
      <c r="B61" s="285">
        <v>40968</v>
      </c>
      <c r="C61" s="123" t="s">
        <v>206</v>
      </c>
      <c r="D61" s="123" t="s">
        <v>23</v>
      </c>
      <c r="E61" s="286" t="s">
        <v>413</v>
      </c>
      <c r="F61" s="286" t="s">
        <v>413</v>
      </c>
      <c r="G61" s="123" t="s">
        <v>52</v>
      </c>
      <c r="H61" s="286" t="s">
        <v>413</v>
      </c>
      <c r="I61" s="123" t="s">
        <v>169</v>
      </c>
      <c r="J61" s="287">
        <v>1000</v>
      </c>
      <c r="K61" s="288" t="s">
        <v>224</v>
      </c>
    </row>
    <row r="62" spans="1:11" ht="12.75">
      <c r="A62" s="284" t="s">
        <v>43</v>
      </c>
      <c r="B62" s="285">
        <v>40968</v>
      </c>
      <c r="C62" s="123" t="s">
        <v>260</v>
      </c>
      <c r="D62" s="123" t="s">
        <v>42</v>
      </c>
      <c r="E62" s="286" t="s">
        <v>413</v>
      </c>
      <c r="F62" s="286" t="s">
        <v>413</v>
      </c>
      <c r="G62" s="123" t="s">
        <v>52</v>
      </c>
      <c r="H62" s="286" t="s">
        <v>413</v>
      </c>
      <c r="I62" s="123" t="s">
        <v>48</v>
      </c>
      <c r="J62" s="287">
        <v>625</v>
      </c>
      <c r="K62" s="288" t="s">
        <v>224</v>
      </c>
    </row>
    <row r="63" spans="1:11" ht="12.75">
      <c r="A63" s="284" t="s">
        <v>43</v>
      </c>
      <c r="B63" s="285">
        <v>40968</v>
      </c>
      <c r="C63" s="123" t="s">
        <v>331</v>
      </c>
      <c r="D63" s="123" t="s">
        <v>42</v>
      </c>
      <c r="E63" s="286" t="s">
        <v>413</v>
      </c>
      <c r="F63" s="286" t="s">
        <v>413</v>
      </c>
      <c r="G63" s="123" t="s">
        <v>52</v>
      </c>
      <c r="H63" s="286" t="s">
        <v>413</v>
      </c>
      <c r="I63" s="123" t="s">
        <v>48</v>
      </c>
      <c r="J63" s="287">
        <v>550</v>
      </c>
      <c r="K63" s="288" t="s">
        <v>224</v>
      </c>
    </row>
    <row r="64" spans="1:11" ht="12.75">
      <c r="A64" s="284" t="s">
        <v>43</v>
      </c>
      <c r="B64" s="285">
        <v>40968</v>
      </c>
      <c r="C64" s="123" t="s">
        <v>208</v>
      </c>
      <c r="D64" s="123" t="s">
        <v>23</v>
      </c>
      <c r="E64" s="286" t="s">
        <v>413</v>
      </c>
      <c r="F64" s="286" t="s">
        <v>413</v>
      </c>
      <c r="G64" s="123" t="s">
        <v>262</v>
      </c>
      <c r="H64" s="286" t="s">
        <v>413</v>
      </c>
      <c r="I64" s="123" t="s">
        <v>48</v>
      </c>
      <c r="J64" s="287">
        <v>800</v>
      </c>
      <c r="K64" s="288" t="s">
        <v>224</v>
      </c>
    </row>
    <row r="65" spans="1:11" ht="12.75">
      <c r="A65" s="284" t="s">
        <v>43</v>
      </c>
      <c r="B65" s="285">
        <v>40968</v>
      </c>
      <c r="C65" s="123" t="s">
        <v>265</v>
      </c>
      <c r="D65" s="123" t="s">
        <v>33</v>
      </c>
      <c r="E65" s="286" t="s">
        <v>413</v>
      </c>
      <c r="F65" s="286" t="s">
        <v>413</v>
      </c>
      <c r="G65" s="123" t="s">
        <v>49</v>
      </c>
      <c r="H65" s="286" t="s">
        <v>413</v>
      </c>
      <c r="I65" s="123" t="s">
        <v>48</v>
      </c>
      <c r="J65" s="287">
        <v>825</v>
      </c>
      <c r="K65" s="288" t="s">
        <v>224</v>
      </c>
    </row>
    <row r="66" spans="1:11" ht="12.75">
      <c r="A66" s="284" t="s">
        <v>43</v>
      </c>
      <c r="B66" s="285">
        <v>40968</v>
      </c>
      <c r="C66" s="123" t="s">
        <v>208</v>
      </c>
      <c r="D66" s="123" t="s">
        <v>33</v>
      </c>
      <c r="E66" s="286" t="s">
        <v>413</v>
      </c>
      <c r="F66" s="286" t="s">
        <v>413</v>
      </c>
      <c r="G66" s="123" t="s">
        <v>49</v>
      </c>
      <c r="H66" s="286" t="s">
        <v>413</v>
      </c>
      <c r="I66" s="123" t="s">
        <v>48</v>
      </c>
      <c r="J66" s="287">
        <v>950</v>
      </c>
      <c r="K66" s="288" t="s">
        <v>224</v>
      </c>
    </row>
    <row r="67" spans="1:11" ht="12.75">
      <c r="A67" s="284" t="s">
        <v>43</v>
      </c>
      <c r="B67" s="285">
        <v>40968</v>
      </c>
      <c r="C67" s="123" t="s">
        <v>208</v>
      </c>
      <c r="D67" s="123" t="s">
        <v>33</v>
      </c>
      <c r="E67" s="286" t="s">
        <v>413</v>
      </c>
      <c r="F67" s="286" t="s">
        <v>413</v>
      </c>
      <c r="G67" s="123" t="s">
        <v>53</v>
      </c>
      <c r="H67" s="286" t="s">
        <v>413</v>
      </c>
      <c r="I67" s="123" t="s">
        <v>48</v>
      </c>
      <c r="J67" s="287">
        <v>750</v>
      </c>
      <c r="K67" s="288" t="s">
        <v>224</v>
      </c>
    </row>
    <row r="68" spans="1:11" ht="12.75">
      <c r="A68" s="284" t="s">
        <v>43</v>
      </c>
      <c r="B68" s="285">
        <v>40968</v>
      </c>
      <c r="C68" s="123" t="s">
        <v>260</v>
      </c>
      <c r="D68" s="123" t="s">
        <v>33</v>
      </c>
      <c r="E68" s="286" t="s">
        <v>413</v>
      </c>
      <c r="F68" s="286" t="s">
        <v>413</v>
      </c>
      <c r="G68" s="123" t="s">
        <v>52</v>
      </c>
      <c r="H68" s="286" t="s">
        <v>413</v>
      </c>
      <c r="I68" s="123" t="s">
        <v>48</v>
      </c>
      <c r="J68" s="287">
        <v>635</v>
      </c>
      <c r="K68" s="288" t="s">
        <v>224</v>
      </c>
    </row>
    <row r="69" spans="1:11" ht="12.75">
      <c r="A69" s="284" t="s">
        <v>43</v>
      </c>
      <c r="B69" s="285">
        <v>40968</v>
      </c>
      <c r="C69" s="123" t="s">
        <v>222</v>
      </c>
      <c r="D69" s="123" t="s">
        <v>33</v>
      </c>
      <c r="E69" s="286" t="s">
        <v>413</v>
      </c>
      <c r="F69" s="286" t="s">
        <v>413</v>
      </c>
      <c r="G69" s="123" t="s">
        <v>52</v>
      </c>
      <c r="H69" s="286" t="s">
        <v>413</v>
      </c>
      <c r="I69" s="123" t="s">
        <v>229</v>
      </c>
      <c r="J69" s="287">
        <v>1150</v>
      </c>
      <c r="K69" s="288" t="s">
        <v>224</v>
      </c>
    </row>
    <row r="70" spans="1:11" ht="12.75">
      <c r="A70" s="284" t="s">
        <v>43</v>
      </c>
      <c r="B70" s="285">
        <v>40968</v>
      </c>
      <c r="C70" s="123" t="s">
        <v>223</v>
      </c>
      <c r="D70" s="123" t="s">
        <v>33</v>
      </c>
      <c r="E70" s="286" t="s">
        <v>413</v>
      </c>
      <c r="F70" s="286" t="s">
        <v>413</v>
      </c>
      <c r="G70" s="123" t="s">
        <v>52</v>
      </c>
      <c r="H70" s="286" t="s">
        <v>413</v>
      </c>
      <c r="I70" s="123" t="s">
        <v>48</v>
      </c>
      <c r="J70" s="287">
        <v>825</v>
      </c>
      <c r="K70" s="288" t="s">
        <v>224</v>
      </c>
    </row>
    <row r="71" spans="1:11" ht="12.75">
      <c r="A71" s="284" t="s">
        <v>43</v>
      </c>
      <c r="B71" s="285">
        <v>40968</v>
      </c>
      <c r="C71" s="123" t="s">
        <v>208</v>
      </c>
      <c r="D71" s="123" t="s">
        <v>33</v>
      </c>
      <c r="E71" s="286" t="s">
        <v>413</v>
      </c>
      <c r="F71" s="286" t="s">
        <v>413</v>
      </c>
      <c r="G71" s="123" t="s">
        <v>52</v>
      </c>
      <c r="H71" s="286" t="s">
        <v>413</v>
      </c>
      <c r="I71" s="123" t="s">
        <v>48</v>
      </c>
      <c r="J71" s="287">
        <v>825</v>
      </c>
      <c r="K71" s="288" t="s">
        <v>224</v>
      </c>
    </row>
    <row r="72" spans="1:11" ht="12.75">
      <c r="A72" s="284" t="s">
        <v>43</v>
      </c>
      <c r="B72" s="285">
        <v>40968</v>
      </c>
      <c r="C72" s="123" t="s">
        <v>222</v>
      </c>
      <c r="D72" s="123" t="s">
        <v>44</v>
      </c>
      <c r="E72" s="286" t="s">
        <v>413</v>
      </c>
      <c r="F72" s="286" t="s">
        <v>413</v>
      </c>
      <c r="G72" s="123" t="s">
        <v>52</v>
      </c>
      <c r="H72" s="286" t="s">
        <v>413</v>
      </c>
      <c r="I72" s="123" t="s">
        <v>48</v>
      </c>
      <c r="J72" s="287">
        <v>825</v>
      </c>
      <c r="K72" s="288" t="s">
        <v>224</v>
      </c>
    </row>
    <row r="73" spans="1:11" ht="12.75">
      <c r="A73" s="284" t="s">
        <v>43</v>
      </c>
      <c r="B73" s="285">
        <v>40968</v>
      </c>
      <c r="C73" s="123" t="s">
        <v>260</v>
      </c>
      <c r="D73" s="123" t="s">
        <v>425</v>
      </c>
      <c r="E73" s="286" t="s">
        <v>413</v>
      </c>
      <c r="F73" s="286" t="s">
        <v>413</v>
      </c>
      <c r="G73" s="123" t="s">
        <v>53</v>
      </c>
      <c r="H73" s="286" t="s">
        <v>413</v>
      </c>
      <c r="I73" s="123" t="s">
        <v>48</v>
      </c>
      <c r="J73" s="287">
        <v>550</v>
      </c>
      <c r="K73" s="288" t="s">
        <v>224</v>
      </c>
    </row>
    <row r="74" spans="1:11" ht="12.75">
      <c r="A74" s="284" t="s">
        <v>43</v>
      </c>
      <c r="B74" s="285">
        <v>40968</v>
      </c>
      <c r="C74" s="123" t="s">
        <v>265</v>
      </c>
      <c r="D74" s="123" t="s">
        <v>425</v>
      </c>
      <c r="E74" s="286" t="s">
        <v>413</v>
      </c>
      <c r="F74" s="286" t="s">
        <v>413</v>
      </c>
      <c r="G74" s="123" t="s">
        <v>50</v>
      </c>
      <c r="H74" s="286" t="s">
        <v>413</v>
      </c>
      <c r="I74" s="123" t="s">
        <v>48</v>
      </c>
      <c r="J74" s="287">
        <v>625</v>
      </c>
      <c r="K74" s="288" t="s">
        <v>224</v>
      </c>
    </row>
    <row r="75" spans="1:11" ht="12.75">
      <c r="A75" s="284" t="s">
        <v>43</v>
      </c>
      <c r="B75" s="285">
        <v>40968</v>
      </c>
      <c r="C75" s="123" t="s">
        <v>208</v>
      </c>
      <c r="D75" s="123" t="s">
        <v>425</v>
      </c>
      <c r="E75" s="286" t="s">
        <v>413</v>
      </c>
      <c r="F75" s="286" t="s">
        <v>413</v>
      </c>
      <c r="G75" s="123" t="s">
        <v>50</v>
      </c>
      <c r="H75" s="286" t="s">
        <v>413</v>
      </c>
      <c r="I75" s="123" t="s">
        <v>48</v>
      </c>
      <c r="J75" s="287">
        <v>765</v>
      </c>
      <c r="K75" s="288" t="s">
        <v>224</v>
      </c>
    </row>
    <row r="76" spans="1:11" ht="12.75">
      <c r="A76" s="284" t="s">
        <v>43</v>
      </c>
      <c r="B76" s="285">
        <v>40968</v>
      </c>
      <c r="C76" s="123" t="s">
        <v>260</v>
      </c>
      <c r="D76" s="123" t="s">
        <v>425</v>
      </c>
      <c r="E76" s="286" t="s">
        <v>413</v>
      </c>
      <c r="F76" s="286" t="s">
        <v>413</v>
      </c>
      <c r="G76" s="123" t="s">
        <v>51</v>
      </c>
      <c r="H76" s="286" t="s">
        <v>413</v>
      </c>
      <c r="I76" s="123" t="s">
        <v>48</v>
      </c>
      <c r="J76" s="287">
        <v>650</v>
      </c>
      <c r="K76" s="288" t="s">
        <v>224</v>
      </c>
    </row>
    <row r="77" spans="1:11" ht="12.75">
      <c r="A77" s="284" t="s">
        <v>43</v>
      </c>
      <c r="B77" s="285">
        <v>40968</v>
      </c>
      <c r="C77" s="123" t="s">
        <v>208</v>
      </c>
      <c r="D77" s="123" t="s">
        <v>425</v>
      </c>
      <c r="E77" s="286" t="s">
        <v>413</v>
      </c>
      <c r="F77" s="286" t="s">
        <v>413</v>
      </c>
      <c r="G77" s="123" t="s">
        <v>51</v>
      </c>
      <c r="H77" s="286" t="s">
        <v>413</v>
      </c>
      <c r="I77" s="123" t="s">
        <v>48</v>
      </c>
      <c r="J77" s="287">
        <v>650</v>
      </c>
      <c r="K77" s="288" t="s">
        <v>224</v>
      </c>
    </row>
    <row r="78" spans="1:11" ht="12.75">
      <c r="A78" s="284" t="s">
        <v>43</v>
      </c>
      <c r="B78" s="285">
        <v>40968</v>
      </c>
      <c r="C78" s="123" t="s">
        <v>265</v>
      </c>
      <c r="D78" s="123" t="s">
        <v>425</v>
      </c>
      <c r="E78" s="286" t="s">
        <v>413</v>
      </c>
      <c r="F78" s="286" t="s">
        <v>413</v>
      </c>
      <c r="G78" s="123" t="s">
        <v>52</v>
      </c>
      <c r="H78" s="286" t="s">
        <v>413</v>
      </c>
      <c r="I78" s="123" t="s">
        <v>48</v>
      </c>
      <c r="J78" s="287">
        <v>850</v>
      </c>
      <c r="K78" s="288" t="s">
        <v>224</v>
      </c>
    </row>
    <row r="79" spans="1:11" ht="12.75">
      <c r="A79" s="284" t="s">
        <v>43</v>
      </c>
      <c r="B79" s="285">
        <v>40968</v>
      </c>
      <c r="C79" s="123" t="s">
        <v>261</v>
      </c>
      <c r="D79" s="123" t="s">
        <v>425</v>
      </c>
      <c r="E79" s="286" t="s">
        <v>413</v>
      </c>
      <c r="F79" s="286" t="s">
        <v>413</v>
      </c>
      <c r="G79" s="123" t="s">
        <v>52</v>
      </c>
      <c r="H79" s="286" t="s">
        <v>413</v>
      </c>
      <c r="I79" s="123" t="s">
        <v>48</v>
      </c>
      <c r="J79" s="287">
        <v>583</v>
      </c>
      <c r="K79" s="288" t="s">
        <v>224</v>
      </c>
    </row>
    <row r="80" spans="1:11" ht="12.75">
      <c r="A80" s="284" t="s">
        <v>43</v>
      </c>
      <c r="B80" s="285">
        <v>40968</v>
      </c>
      <c r="C80" s="123" t="s">
        <v>260</v>
      </c>
      <c r="D80" s="123" t="s">
        <v>425</v>
      </c>
      <c r="E80" s="286" t="s">
        <v>413</v>
      </c>
      <c r="F80" s="286" t="s">
        <v>413</v>
      </c>
      <c r="G80" s="123" t="s">
        <v>52</v>
      </c>
      <c r="H80" s="286" t="s">
        <v>413</v>
      </c>
      <c r="I80" s="123" t="s">
        <v>48</v>
      </c>
      <c r="J80" s="287">
        <v>800</v>
      </c>
      <c r="K80" s="288" t="s">
        <v>224</v>
      </c>
    </row>
    <row r="81" spans="1:11" ht="12.75">
      <c r="A81" s="284" t="s">
        <v>43</v>
      </c>
      <c r="B81" s="285">
        <v>40968</v>
      </c>
      <c r="C81" s="123" t="s">
        <v>405</v>
      </c>
      <c r="D81" s="123" t="s">
        <v>425</v>
      </c>
      <c r="E81" s="286" t="s">
        <v>413</v>
      </c>
      <c r="F81" s="286" t="s">
        <v>413</v>
      </c>
      <c r="G81" s="123" t="s">
        <v>52</v>
      </c>
      <c r="H81" s="286" t="s">
        <v>413</v>
      </c>
      <c r="I81" s="123" t="s">
        <v>48</v>
      </c>
      <c r="J81" s="287">
        <v>695</v>
      </c>
      <c r="K81" s="288" t="s">
        <v>224</v>
      </c>
    </row>
    <row r="82" spans="1:11" ht="12.75">
      <c r="A82" s="284" t="s">
        <v>43</v>
      </c>
      <c r="B82" s="285">
        <v>40968</v>
      </c>
      <c r="C82" s="123" t="s">
        <v>332</v>
      </c>
      <c r="D82" s="123" t="s">
        <v>425</v>
      </c>
      <c r="E82" s="286" t="s">
        <v>413</v>
      </c>
      <c r="F82" s="286" t="s">
        <v>413</v>
      </c>
      <c r="G82" s="123" t="s">
        <v>52</v>
      </c>
      <c r="H82" s="286" t="s">
        <v>413</v>
      </c>
      <c r="I82" s="123" t="s">
        <v>48</v>
      </c>
      <c r="J82" s="287">
        <v>583</v>
      </c>
      <c r="K82" s="288" t="s">
        <v>224</v>
      </c>
    </row>
    <row r="83" spans="1:11" ht="12.75">
      <c r="A83" s="284" t="s">
        <v>43</v>
      </c>
      <c r="B83" s="285">
        <v>40968</v>
      </c>
      <c r="C83" s="123" t="s">
        <v>223</v>
      </c>
      <c r="D83" s="123" t="s">
        <v>425</v>
      </c>
      <c r="E83" s="286" t="s">
        <v>413</v>
      </c>
      <c r="F83" s="286" t="s">
        <v>413</v>
      </c>
      <c r="G83" s="123" t="s">
        <v>52</v>
      </c>
      <c r="H83" s="286" t="s">
        <v>413</v>
      </c>
      <c r="I83" s="123" t="s">
        <v>48</v>
      </c>
      <c r="J83" s="287">
        <v>750</v>
      </c>
      <c r="K83" s="288" t="s">
        <v>224</v>
      </c>
    </row>
    <row r="84" spans="1:11" ht="12.75">
      <c r="A84" s="284" t="s">
        <v>43</v>
      </c>
      <c r="B84" s="285">
        <v>40968</v>
      </c>
      <c r="C84" s="123" t="s">
        <v>406</v>
      </c>
      <c r="D84" s="123" t="s">
        <v>425</v>
      </c>
      <c r="E84" s="286" t="s">
        <v>413</v>
      </c>
      <c r="F84" s="286" t="s">
        <v>413</v>
      </c>
      <c r="G84" s="123" t="s">
        <v>52</v>
      </c>
      <c r="H84" s="286" t="s">
        <v>413</v>
      </c>
      <c r="I84" s="123" t="s">
        <v>48</v>
      </c>
      <c r="J84" s="287">
        <v>635</v>
      </c>
      <c r="K84" s="288" t="s">
        <v>224</v>
      </c>
    </row>
    <row r="85" spans="1:11" ht="12.75">
      <c r="A85" s="284" t="s">
        <v>43</v>
      </c>
      <c r="B85" s="285">
        <v>40968</v>
      </c>
      <c r="C85" s="123" t="s">
        <v>208</v>
      </c>
      <c r="D85" s="123" t="s">
        <v>425</v>
      </c>
      <c r="E85" s="286" t="s">
        <v>413</v>
      </c>
      <c r="F85" s="286" t="s">
        <v>413</v>
      </c>
      <c r="G85" s="123" t="s">
        <v>52</v>
      </c>
      <c r="H85" s="286" t="s">
        <v>413</v>
      </c>
      <c r="I85" s="123" t="s">
        <v>48</v>
      </c>
      <c r="J85" s="287">
        <v>1050</v>
      </c>
      <c r="K85" s="288" t="s">
        <v>224</v>
      </c>
    </row>
    <row r="86" spans="1:11" ht="12.75">
      <c r="A86" s="284" t="s">
        <v>43</v>
      </c>
      <c r="B86" s="285">
        <v>40968</v>
      </c>
      <c r="C86" s="123" t="s">
        <v>333</v>
      </c>
      <c r="D86" s="123" t="s">
        <v>425</v>
      </c>
      <c r="E86" s="286" t="s">
        <v>413</v>
      </c>
      <c r="F86" s="286" t="s">
        <v>413</v>
      </c>
      <c r="G86" s="123" t="s">
        <v>52</v>
      </c>
      <c r="H86" s="286" t="s">
        <v>413</v>
      </c>
      <c r="I86" s="123" t="s">
        <v>48</v>
      </c>
      <c r="J86" s="289">
        <v>725</v>
      </c>
      <c r="K86" s="290" t="s">
        <v>224</v>
      </c>
    </row>
    <row r="87" spans="1:11" ht="13.5" thickBot="1">
      <c r="A87" s="291" t="s">
        <v>43</v>
      </c>
      <c r="B87" s="292">
        <v>40968</v>
      </c>
      <c r="C87" s="293" t="s">
        <v>407</v>
      </c>
      <c r="D87" s="293" t="s">
        <v>425</v>
      </c>
      <c r="E87" s="294" t="s">
        <v>413</v>
      </c>
      <c r="F87" s="294" t="s">
        <v>413</v>
      </c>
      <c r="G87" s="293" t="s">
        <v>52</v>
      </c>
      <c r="H87" s="294" t="s">
        <v>413</v>
      </c>
      <c r="I87" s="293" t="s">
        <v>48</v>
      </c>
      <c r="J87" s="295">
        <v>625</v>
      </c>
      <c r="K87" s="296" t="s">
        <v>224</v>
      </c>
    </row>
    <row r="88" spans="1:11" ht="12.75">
      <c r="A88" s="15"/>
      <c r="B88" s="82"/>
      <c r="C88" s="15"/>
      <c r="D88" s="15"/>
      <c r="E88" s="15"/>
      <c r="F88" s="15"/>
      <c r="G88" s="15"/>
      <c r="H88" s="15"/>
      <c r="I88" s="15"/>
      <c r="J88" s="83"/>
      <c r="K88" s="83"/>
    </row>
    <row r="89" spans="1:11" ht="12.75">
      <c r="A89" s="15" t="s">
        <v>334</v>
      </c>
      <c r="B89" s="82"/>
      <c r="C89" s="15"/>
      <c r="D89" s="15"/>
      <c r="E89" s="15"/>
      <c r="F89" s="15"/>
      <c r="G89" s="15"/>
      <c r="H89" s="15"/>
      <c r="I89" s="15"/>
      <c r="J89" s="83"/>
      <c r="K89" s="83"/>
    </row>
    <row r="90" spans="1:11" ht="12.75">
      <c r="A90" s="15" t="s">
        <v>230</v>
      </c>
      <c r="B90" s="82"/>
      <c r="C90" s="15"/>
      <c r="D90" s="15"/>
      <c r="E90" s="15"/>
      <c r="F90" s="15"/>
      <c r="G90" s="15"/>
      <c r="H90" s="15"/>
      <c r="I90" s="15"/>
      <c r="J90" s="83"/>
      <c r="K90" s="83"/>
    </row>
    <row r="91" spans="4:11" ht="12.75">
      <c r="D91" s="15"/>
      <c r="E91" s="15"/>
      <c r="F91" s="15"/>
      <c r="G91" s="15"/>
      <c r="H91" s="15"/>
      <c r="I91" s="15"/>
      <c r="J91" s="83"/>
      <c r="K91" s="83"/>
    </row>
    <row r="92" spans="1:11" ht="12.75">
      <c r="A92" s="15"/>
      <c r="B92" s="82"/>
      <c r="C92" s="15"/>
      <c r="D92" s="15"/>
      <c r="E92" s="15"/>
      <c r="F92" s="15"/>
      <c r="G92" s="15"/>
      <c r="H92" s="15"/>
      <c r="I92" s="15"/>
      <c r="J92" s="83"/>
      <c r="K92" s="83"/>
    </row>
    <row r="93" spans="1:11" ht="12.75">
      <c r="A93" s="15"/>
      <c r="B93" s="82"/>
      <c r="C93" s="15"/>
      <c r="D93" s="15"/>
      <c r="E93" s="15"/>
      <c r="F93" s="15"/>
      <c r="G93" s="15"/>
      <c r="H93" s="15"/>
      <c r="I93" s="15"/>
      <c r="J93" s="83"/>
      <c r="K93" s="83"/>
    </row>
    <row r="94" spans="1:11" ht="12.75">
      <c r="A94" s="15"/>
      <c r="B94" s="82"/>
      <c r="C94" s="15"/>
      <c r="D94" s="15"/>
      <c r="E94" s="15"/>
      <c r="F94" s="15"/>
      <c r="G94" s="15"/>
      <c r="H94" s="15"/>
      <c r="I94" s="15"/>
      <c r="J94" s="83"/>
      <c r="K94" s="83"/>
    </row>
    <row r="95" spans="1:11" ht="12.75">
      <c r="A95" s="15"/>
      <c r="B95" s="15"/>
      <c r="C95" s="15"/>
      <c r="D95" s="15"/>
      <c r="E95" s="15"/>
      <c r="F95" s="15"/>
      <c r="G95" s="15"/>
      <c r="H95" s="15"/>
      <c r="I95" s="15"/>
      <c r="J95" s="15"/>
      <c r="K95" s="15"/>
    </row>
    <row r="96" spans="1:11" ht="12.75">
      <c r="A96" s="15"/>
      <c r="B96" s="15"/>
      <c r="C96" s="15"/>
      <c r="D96" s="15"/>
      <c r="E96" s="15"/>
      <c r="F96" s="15"/>
      <c r="G96" s="15"/>
      <c r="H96" s="15"/>
      <c r="I96" s="15"/>
      <c r="J96" s="15"/>
      <c r="K96" s="15"/>
    </row>
    <row r="97" spans="1:11" ht="12.75">
      <c r="A97" s="15"/>
      <c r="B97" s="15"/>
      <c r="C97" s="15"/>
      <c r="D97" s="15"/>
      <c r="E97" s="15"/>
      <c r="F97" s="15"/>
      <c r="G97" s="15"/>
      <c r="H97" s="15"/>
      <c r="I97" s="15"/>
      <c r="J97" s="15"/>
      <c r="K97" s="15"/>
    </row>
    <row r="98" spans="1:11" ht="12.75">
      <c r="A98" s="15"/>
      <c r="B98" s="15"/>
      <c r="C98" s="15"/>
      <c r="D98" s="15"/>
      <c r="E98" s="15"/>
      <c r="F98" s="15"/>
      <c r="G98" s="15"/>
      <c r="H98" s="15"/>
      <c r="I98" s="15"/>
      <c r="J98" s="15"/>
      <c r="K98" s="15"/>
    </row>
  </sheetData>
  <sheetProtection/>
  <mergeCells count="5">
    <mergeCell ref="A1:K1"/>
    <mergeCell ref="A3:J3"/>
    <mergeCell ref="A2:K2"/>
    <mergeCell ref="J6:K6"/>
    <mergeCell ref="A4:K4"/>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Guillermo Pino González</cp:lastModifiedBy>
  <cp:lastPrinted>2012-04-16T16:13:03Z</cp:lastPrinted>
  <dcterms:created xsi:type="dcterms:W3CDTF">2011-06-01T19:03:54Z</dcterms:created>
  <dcterms:modified xsi:type="dcterms:W3CDTF">2012-04-16T16:15:25Z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