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8"/>
  </bookViews>
  <sheets>
    <sheet name="Portada " sheetId="1" r:id="rId1"/>
    <sheet name="Contenido" sheetId="2" r:id="rId2"/>
    <sheet name="Pág.4 - C1" sheetId="3" r:id="rId3"/>
    <sheet name="Pág.5 - C2" sheetId="4" r:id="rId4"/>
    <sheet name="Pág.6 - C3" sheetId="5" r:id="rId5"/>
    <sheet name="Comentario" sheetId="6" r:id="rId6"/>
    <sheet name="Pág.8 - C4" sheetId="7" r:id="rId7"/>
    <sheet name="Pág.9 -C5" sheetId="8" r:id="rId8"/>
    <sheet name="Pág.10 - C6" sheetId="9" r:id="rId9"/>
    <sheet name="Pág.11- C7" sheetId="10" r:id="rId10"/>
    <sheet name="Pág.13 - C8" sheetId="11" r:id="rId11"/>
    <sheet name="Pág.14 - C9" sheetId="12" r:id="rId12"/>
    <sheet name="Pág.16 - C10" sheetId="13" r:id="rId13"/>
    <sheet name="Pág.17 - C11" sheetId="14" r:id="rId14"/>
    <sheet name="Hoja1" sheetId="15" r:id="rId15"/>
  </sheets>
  <definedNames>
    <definedName name="_xlnm.Print_Area" localSheetId="5">'Comentario'!$A$1:$I$30</definedName>
    <definedName name="_xlnm.Print_Area" localSheetId="1">'Contenido'!$A$1:$F$27</definedName>
    <definedName name="_xlnm.Print_Area" localSheetId="8">'Pág.10 - C6'!$A$1:$L$52</definedName>
    <definedName name="_xlnm.Print_Area" localSheetId="10">'Pág.13 - C8'!$A$1:$J$71</definedName>
    <definedName name="_xlnm.Print_Area" localSheetId="11">'Pág.14 - C9'!$A$1:$K$125</definedName>
    <definedName name="_xlnm.Print_Area" localSheetId="12">'Pág.16 - C10'!$A$1:$M$47</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<sst xmlns="http://schemas.openxmlformats.org/spreadsheetml/2006/main" count="3005" uniqueCount="479">
  <si>
    <t>Volumen (toneladas)</t>
  </si>
  <si>
    <t>Valor (miles de US$ FOB)</t>
  </si>
  <si>
    <t>Productos</t>
  </si>
  <si>
    <t>Var % 11/10</t>
  </si>
  <si>
    <t>s/d **</t>
  </si>
  <si>
    <t>Fruta fresca</t>
  </si>
  <si>
    <t>Uvas</t>
  </si>
  <si>
    <t>Manzanas</t>
  </si>
  <si>
    <t>Kiwis</t>
  </si>
  <si>
    <t>Paltas</t>
  </si>
  <si>
    <t>Ciruelas</t>
  </si>
  <si>
    <t xml:space="preserve">Peras                                                                                                                         </t>
  </si>
  <si>
    <t xml:space="preserve">Arándanos                                                                                                                            </t>
  </si>
  <si>
    <t xml:space="preserve">Nectarines                                                                                                                               </t>
  </si>
  <si>
    <t>Duraznos</t>
  </si>
  <si>
    <t xml:space="preserve">Frambuesas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</si>
  <si>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</si>
  <si>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</si>
  <si>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</si>
  <si>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</si>
  <si>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</si>
  <si>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</si>
  <si>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</si>
  <si>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</si>
  <si>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</si>
  <si>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</si>
  <si>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Fruta industrializada</t>
  </si>
  <si>
    <t>Compotas</t>
  </si>
  <si>
    <t>Damascos</t>
  </si>
  <si>
    <t>Las demás confituras, jaleas y mermeladas, puré y pastas de frutas</t>
  </si>
  <si>
    <t>Otras</t>
  </si>
  <si>
    <t>Congelados</t>
  </si>
  <si>
    <t>Frambuesas</t>
  </si>
  <si>
    <t>Frutillas</t>
  </si>
  <si>
    <t>Moras</t>
  </si>
  <si>
    <t>Las demás</t>
  </si>
  <si>
    <t>Conservas</t>
  </si>
  <si>
    <t>Aceitunas</t>
  </si>
  <si>
    <t xml:space="preserve">Otras frutas preparadas o conservadas                                                                                                                      </t>
  </si>
  <si>
    <t xml:space="preserve">Frutos de cáscara y semillas, incluidas las mezclas, conservados              </t>
  </si>
  <si>
    <t>Peras</t>
  </si>
  <si>
    <t>Otras conservas</t>
  </si>
  <si>
    <t>Deshidratados</t>
  </si>
  <si>
    <t>Ciruelas secas</t>
  </si>
  <si>
    <t>Mosquetas</t>
  </si>
  <si>
    <t>Pasas</t>
  </si>
  <si>
    <t>Otros deshidratados</t>
  </si>
  <si>
    <t>Aceite de oliva, virgen</t>
  </si>
  <si>
    <t>Aceite de rosa mosqueta y sus fracciones</t>
  </si>
  <si>
    <t>Jugos</t>
  </si>
  <si>
    <t>Otras frutas</t>
  </si>
  <si>
    <t>Var. % 11/10</t>
  </si>
  <si>
    <t>% Part 2011</t>
  </si>
  <si>
    <t>% Part 2010</t>
  </si>
  <si>
    <t xml:space="preserve">% Part.2011 </t>
  </si>
  <si>
    <t>% Part. 2010</t>
  </si>
  <si>
    <t>Holanda</t>
  </si>
  <si>
    <t>Reino Unido</t>
  </si>
  <si>
    <t>Corea del Sur</t>
  </si>
  <si>
    <t>China</t>
  </si>
  <si>
    <t>Rusia</t>
  </si>
  <si>
    <t>México</t>
  </si>
  <si>
    <t>Brasil</t>
  </si>
  <si>
    <t>Taiwán</t>
  </si>
  <si>
    <t>% Part. 2011</t>
  </si>
  <si>
    <t>Canadá</t>
  </si>
  <si>
    <t>Alemania</t>
  </si>
  <si>
    <t>Venezuela</t>
  </si>
  <si>
    <t xml:space="preserve">Productos </t>
  </si>
  <si>
    <t/>
  </si>
  <si>
    <t>UVAS</t>
  </si>
  <si>
    <t>Total</t>
  </si>
  <si>
    <t>MANZANAS</t>
  </si>
  <si>
    <t>PERAS</t>
  </si>
  <si>
    <t>Ciruela</t>
  </si>
  <si>
    <t>Chile</t>
  </si>
  <si>
    <t>Sin Especif.</t>
  </si>
  <si>
    <t>Filadelfia</t>
  </si>
  <si>
    <t>cartón</t>
  </si>
  <si>
    <t>60/60</t>
  </si>
  <si>
    <t>cont-a granel</t>
  </si>
  <si>
    <t>9 kilos</t>
  </si>
  <si>
    <t>Los Angeles</t>
  </si>
  <si>
    <t>cont-barco</t>
  </si>
  <si>
    <t>Nva. Zelanda</t>
  </si>
  <si>
    <t>5 kilos</t>
  </si>
  <si>
    <t>Kiwi</t>
  </si>
  <si>
    <t>Hayward</t>
  </si>
  <si>
    <t>30/30</t>
  </si>
  <si>
    <t>Bins</t>
  </si>
  <si>
    <t>33/36</t>
  </si>
  <si>
    <t>Manzana</t>
  </si>
  <si>
    <t>Royal Gala</t>
  </si>
  <si>
    <t>150/150</t>
  </si>
  <si>
    <t>18 kilos</t>
  </si>
  <si>
    <t>contenedor</t>
  </si>
  <si>
    <t>Pera</t>
  </si>
  <si>
    <t>Argentina</t>
  </si>
  <si>
    <t>90/90</t>
  </si>
  <si>
    <t>Bosc</t>
  </si>
  <si>
    <t>80/80</t>
  </si>
  <si>
    <t>100/100</t>
  </si>
  <si>
    <t>60/80</t>
  </si>
  <si>
    <t>110/120</t>
  </si>
  <si>
    <t>Beurre Bosc</t>
  </si>
  <si>
    <t>80/90</t>
  </si>
  <si>
    <t>110/110</t>
  </si>
  <si>
    <t>Hosui</t>
  </si>
  <si>
    <t>7 kilos</t>
  </si>
  <si>
    <t>12/12</t>
  </si>
  <si>
    <t>Uva</t>
  </si>
  <si>
    <t>Granny Smith</t>
  </si>
  <si>
    <t>Membrillo</t>
  </si>
  <si>
    <t>Champion</t>
  </si>
  <si>
    <t>120/120</t>
  </si>
  <si>
    <t>Forelle</t>
  </si>
  <si>
    <t>72/72</t>
  </si>
  <si>
    <t>100/120</t>
  </si>
  <si>
    <t>Perú</t>
  </si>
  <si>
    <t>10 kilos</t>
  </si>
  <si>
    <t>27/33</t>
  </si>
  <si>
    <t>Mandarina</t>
  </si>
  <si>
    <t>110/150</t>
  </si>
  <si>
    <t>66/100</t>
  </si>
  <si>
    <t>Satsuma</t>
  </si>
  <si>
    <t>Fuji</t>
  </si>
  <si>
    <t>70/90</t>
  </si>
  <si>
    <t>100/110</t>
  </si>
  <si>
    <t>120/135</t>
  </si>
  <si>
    <t>70/100</t>
  </si>
  <si>
    <t>Braeburn</t>
  </si>
  <si>
    <t>12,5 kilos</t>
  </si>
  <si>
    <t>Golden Delicious</t>
  </si>
  <si>
    <t>Anjous</t>
  </si>
  <si>
    <t>15 kilos</t>
  </si>
  <si>
    <t>Packams</t>
  </si>
  <si>
    <t>X</t>
  </si>
  <si>
    <t>4,5 kilos</t>
  </si>
  <si>
    <t>8,2 kilos</t>
  </si>
  <si>
    <t>Dauphine</t>
  </si>
  <si>
    <t>G.B. = Sin Información de Precio</t>
  </si>
  <si>
    <t xml:space="preserve">Fuente: DUTCH FRUIT MARKET,TRICOP SALES REPORTS.                                        </t>
  </si>
  <si>
    <t>Belfast</t>
  </si>
  <si>
    <t>1,5 kilos</t>
  </si>
  <si>
    <t>G.B.</t>
  </si>
  <si>
    <t>Glasgow</t>
  </si>
  <si>
    <t>Liverpool</t>
  </si>
  <si>
    <t>Caqui</t>
  </si>
  <si>
    <t>Sharon</t>
  </si>
  <si>
    <t>New Covent Garden</t>
  </si>
  <si>
    <t>Birmingham</t>
  </si>
  <si>
    <t>New Spitalfields</t>
  </si>
  <si>
    <t>Granada</t>
  </si>
  <si>
    <t>Higo.Breva</t>
  </si>
  <si>
    <t>Uruguay</t>
  </si>
  <si>
    <t>Red Chief</t>
  </si>
  <si>
    <t>Red Delicious</t>
  </si>
  <si>
    <t>Palta</t>
  </si>
  <si>
    <t>4 kilos</t>
  </si>
  <si>
    <t xml:space="preserve">Fuente: FRESH PRODUCE JOURNAL                                                           </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</si>
  <si>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</si>
  <si>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</si>
  <si>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</si>
  <si>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</si>
  <si>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</si>
  <si>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</si>
  <si>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</si>
  <si>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</si>
  <si>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</si>
  <si>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</si>
  <si>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</si>
  <si>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</si>
  <si>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</si>
  <si>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</si>
  <si>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</si>
  <si>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</si>
  <si>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</si>
  <si>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</si>
  <si>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</si>
  <si>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</si>
  <si>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</si>
  <si>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</si>
  <si>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</si>
  <si>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</si>
  <si>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</si>
  <si>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</si>
  <si>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</si>
  <si>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</si>
  <si>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</si>
  <si>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</si>
  <si>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</si>
  <si>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Precios (por kilo en US$ )</t>
  </si>
  <si>
    <t>Almendras sin cáscara</t>
  </si>
  <si>
    <t xml:space="preserve">Los demás cocos, excepto secos                                                                                                                                                                                                                           </t>
  </si>
  <si>
    <t>Zarzamoras, mora-frambuesas y grosellas</t>
  </si>
  <si>
    <t>Extracción de aceites</t>
  </si>
  <si>
    <t>Mezclas preparadas o conservadas</t>
  </si>
  <si>
    <t>EE.UU.</t>
  </si>
  <si>
    <t>Precios medios FOB (US$/kg)</t>
  </si>
  <si>
    <t>Precios en dólares americanos por unidad de embalaje</t>
  </si>
  <si>
    <t>Precios en euros por unidad de embalaje</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</si>
  <si>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</si>
  <si>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</si>
  <si>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</si>
  <si>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</si>
  <si>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</si>
  <si>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</si>
  <si>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</si>
  <si>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</si>
  <si>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</si>
  <si>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</si>
  <si>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</si>
  <si>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</si>
  <si>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</si>
  <si>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</si>
  <si>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</si>
  <si>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</si>
  <si>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</si>
  <si>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</si>
  <si>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</si>
  <si>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</si>
  <si>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</si>
  <si>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</si>
  <si>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</si>
  <si>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Precios mayoristas para las principales especies frutícolas marzo 2009- abril 2011</t>
  </si>
  <si>
    <t>Jaime Bravo Mina</t>
  </si>
  <si>
    <t>Mandarinas</t>
  </si>
  <si>
    <t>Almendras con cáscara, frescas o secas</t>
  </si>
  <si>
    <t>Avellanas sin cáscara, frescas o secas</t>
  </si>
  <si>
    <t>Castañas, frescas o secas</t>
  </si>
  <si>
    <t xml:space="preserve">Nueces de marañón                                                                                                                                                                                      </t>
  </si>
  <si>
    <t>Pistachos, frescos o secos</t>
  </si>
  <si>
    <t>Otros frutos de cáscara</t>
  </si>
  <si>
    <t>País</t>
  </si>
  <si>
    <t>Valor (US$ FOB)</t>
  </si>
  <si>
    <t xml:space="preserve">Volumen (toneladas) </t>
  </si>
  <si>
    <t>Valor (miles de dólares FOB )</t>
  </si>
  <si>
    <t>Especie</t>
  </si>
  <si>
    <t>Fecha</t>
  </si>
  <si>
    <t>Variedad</t>
  </si>
  <si>
    <t>Origen</t>
  </si>
  <si>
    <t>Calidad</t>
  </si>
  <si>
    <t>Calibre</t>
  </si>
  <si>
    <t>Mercado</t>
  </si>
  <si>
    <t>Envase</t>
  </si>
  <si>
    <t>Unidad</t>
  </si>
  <si>
    <t xml:space="preserve">Exportaciones de fruta fresca </t>
  </si>
  <si>
    <t>Exportaciones de fruta industrializada</t>
  </si>
  <si>
    <t>Exportaciones de fruta fresca por país de destino</t>
  </si>
  <si>
    <t>Fuente: Odepa</t>
  </si>
  <si>
    <t>(Pesos nominales sin IVA, mercados terminales de Santiago)</t>
  </si>
  <si>
    <t>Precios promedio a consumidor</t>
  </si>
  <si>
    <t>Precios de fruta fresca de Holanda</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</si>
  <si>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</si>
  <si>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</si>
  <si>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</si>
  <si>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</si>
  <si>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</si>
  <si>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</si>
  <si>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</si>
  <si>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</si>
  <si>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</si>
  <si>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4 </t>
  </si>
  <si>
    <t>Exportaciones de fruta industrializada por país de destino</t>
  </si>
  <si>
    <t xml:space="preserve">Cuadro 5 </t>
  </si>
  <si>
    <t xml:space="preserve">Variación 2011/2010 </t>
  </si>
  <si>
    <t xml:space="preserve">Cuadro 6 </t>
  </si>
  <si>
    <t>Código SACH</t>
  </si>
  <si>
    <t xml:space="preserve">Uva fresca, variedad Thompson Seedless (Sultanina) </t>
  </si>
  <si>
    <t xml:space="preserve">Uva fresca, variedad Red Globe </t>
  </si>
  <si>
    <t xml:space="preserve">Uva fresca, variedad Crimson Seedless (desde 2007) </t>
  </si>
  <si>
    <t xml:space="preserve">Uva fresca, variedad Flame Seedless </t>
  </si>
  <si>
    <t xml:space="preserve">Uva fresca, las demás variedades </t>
  </si>
  <si>
    <t xml:space="preserve">Uva fresca, variedad Sugraone (desde 2007) </t>
  </si>
  <si>
    <t xml:space="preserve">Uva fresca, variedad Black Seedless (desde 2007) </t>
  </si>
  <si>
    <t xml:space="preserve">Uva fresca, variedad Ruby (desde 2007) </t>
  </si>
  <si>
    <t xml:space="preserve">Uva fresca, variedad Ribier </t>
  </si>
  <si>
    <t xml:space="preserve">Manzanas frescas, variedad Royal Gala </t>
  </si>
  <si>
    <t xml:space="preserve">Manzanas frescas, variedad Granny Smith </t>
  </si>
  <si>
    <t xml:space="preserve">Manzanas frescas, variedad Richard Delicious </t>
  </si>
  <si>
    <t xml:space="preserve">Manzanas frescas, las demás variedades </t>
  </si>
  <si>
    <t xml:space="preserve">Manzanas frescas, variedad Red Chief (desde 2007) </t>
  </si>
  <si>
    <t xml:space="preserve">Manzanas frescas, variedad Red Starking </t>
  </si>
  <si>
    <t xml:space="preserve">Manzanas frescas, variedad Braeburn </t>
  </si>
  <si>
    <t xml:space="preserve">Manzanas frescas, variedad Fuji </t>
  </si>
  <si>
    <t xml:space="preserve">Peras Packham's Triumph, frescas </t>
  </si>
  <si>
    <t xml:space="preserve">Peras Abate Fetel, frescas (desde 2007) </t>
  </si>
  <si>
    <t xml:space="preserve">Peras frescas, las demás variedades </t>
  </si>
  <si>
    <t xml:space="preserve">Peras Coscia, frescas (desde 2007) </t>
  </si>
  <si>
    <t xml:space="preserve">Peras Bartlett, frescas (desde 2007) </t>
  </si>
  <si>
    <t xml:space="preserve">Peras Bosc, frescas (desde 2007) </t>
  </si>
  <si>
    <t xml:space="preserve">Peras D'Anjou, frescas (desde 2007) </t>
  </si>
  <si>
    <t xml:space="preserve">Peras asiáticas, frescas </t>
  </si>
  <si>
    <t xml:space="preserve">Cuadro 7 </t>
  </si>
  <si>
    <t>Precios de fruta fresca en Holanda</t>
  </si>
  <si>
    <t xml:space="preserve">Cuadro 8 </t>
  </si>
  <si>
    <t xml:space="preserve">Cuadro 9 </t>
  </si>
  <si>
    <t xml:space="preserve">Precios mayoristas para las principales especies frutícolas </t>
  </si>
  <si>
    <t xml:space="preserve">Cuadro 10  </t>
  </si>
  <si>
    <t>Cereza</t>
  </si>
  <si>
    <t>Durazno</t>
  </si>
  <si>
    <t>Limón</t>
  </si>
  <si>
    <t>Nectarín</t>
  </si>
  <si>
    <t xml:space="preserve">Cuadro 11 </t>
  </si>
  <si>
    <t>Supermercados</t>
  </si>
  <si>
    <t xml:space="preserve">Boletín frutícola </t>
  </si>
  <si>
    <t>TOTAL</t>
  </si>
  <si>
    <t>Francia</t>
  </si>
  <si>
    <t>Fuyu</t>
  </si>
  <si>
    <t>18/18</t>
  </si>
  <si>
    <t>3,4 kilos</t>
  </si>
  <si>
    <t>30/33</t>
  </si>
  <si>
    <t>36/36</t>
  </si>
  <si>
    <t>Bins-barco</t>
  </si>
  <si>
    <t>70/80</t>
  </si>
  <si>
    <t>DAnjou</t>
  </si>
  <si>
    <t>50/50</t>
  </si>
  <si>
    <t>Shinko</t>
  </si>
  <si>
    <t>NOT = Sin Información de Precio</t>
  </si>
  <si>
    <t xml:space="preserve">Fuente: FEDERAL STATE MARKET NEWS SERVICE                                               </t>
  </si>
  <si>
    <t>Eureka</t>
  </si>
  <si>
    <t>15-17 kilos</t>
  </si>
  <si>
    <t>150/163</t>
  </si>
  <si>
    <t>88/125</t>
  </si>
  <si>
    <t>100/113</t>
  </si>
  <si>
    <t>125/150</t>
  </si>
  <si>
    <t>64/72</t>
  </si>
  <si>
    <t>Clementina</t>
  </si>
  <si>
    <t>100/150</t>
  </si>
  <si>
    <t>80/110</t>
  </si>
  <si>
    <t>Navel</t>
  </si>
  <si>
    <t>48/72</t>
  </si>
  <si>
    <t>56/64</t>
  </si>
  <si>
    <t>72/88</t>
  </si>
  <si>
    <t>56/72</t>
  </si>
  <si>
    <t>38/38</t>
  </si>
  <si>
    <t>45/48</t>
  </si>
  <si>
    <t>70/110</t>
  </si>
  <si>
    <t>Pomelo</t>
  </si>
  <si>
    <t>Ruby Red</t>
  </si>
  <si>
    <t>35/40</t>
  </si>
  <si>
    <t>Star Ruby</t>
  </si>
  <si>
    <t>Rosado</t>
  </si>
  <si>
    <t>White</t>
  </si>
  <si>
    <t>35/45</t>
  </si>
  <si>
    <t>2 kilos</t>
  </si>
  <si>
    <t>Western International</t>
  </si>
  <si>
    <t>5,6 kilos</t>
  </si>
  <si>
    <t>13 kilos</t>
  </si>
  <si>
    <t>Cripps Pink</t>
  </si>
  <si>
    <t>Pink Lady</t>
  </si>
  <si>
    <t>Richared</t>
  </si>
  <si>
    <t>Taylors Gold</t>
  </si>
  <si>
    <t>05/2011</t>
  </si>
  <si>
    <t xml:space="preserve">          Junio 2011</t>
  </si>
  <si>
    <t>06/2011</t>
  </si>
  <si>
    <t>-3,5</t>
  </si>
  <si>
    <t>20,2</t>
  </si>
  <si>
    <t>6,7</t>
  </si>
  <si>
    <t>41,4</t>
  </si>
  <si>
    <t>4,9</t>
  </si>
  <si>
    <t>105,6</t>
  </si>
  <si>
    <t>19,8</t>
  </si>
  <si>
    <t>28,5</t>
  </si>
  <si>
    <t>54,9</t>
  </si>
  <si>
    <t>Italia</t>
  </si>
  <si>
    <t>-5,3</t>
  </si>
  <si>
    <t>7,9</t>
  </si>
  <si>
    <t>16,5</t>
  </si>
  <si>
    <t>10,5</t>
  </si>
  <si>
    <t>36,4</t>
  </si>
  <si>
    <t>32,3</t>
  </si>
  <si>
    <t>56,1</t>
  </si>
  <si>
    <t>88,6</t>
  </si>
  <si>
    <t>65,4</t>
  </si>
  <si>
    <t>45,8</t>
  </si>
  <si>
    <t>-13,1</t>
  </si>
  <si>
    <t>7,0</t>
  </si>
  <si>
    <t>16,7</t>
  </si>
  <si>
    <t>9,7</t>
  </si>
  <si>
    <t>59,8</t>
  </si>
  <si>
    <t>42,9</t>
  </si>
  <si>
    <t>24,2</t>
  </si>
  <si>
    <t xml:space="preserve">2010
ene-junio </t>
  </si>
  <si>
    <t xml:space="preserve">2011
ene-junio </t>
  </si>
  <si>
    <t xml:space="preserve"> enero-junio 2010</t>
  </si>
  <si>
    <t xml:space="preserve"> enero-junio 2011</t>
  </si>
  <si>
    <t>14/16</t>
  </si>
  <si>
    <t>22/22</t>
  </si>
  <si>
    <t>Chirimoya</t>
  </si>
  <si>
    <t>10/14</t>
  </si>
  <si>
    <t>10 libras</t>
  </si>
  <si>
    <t>25/30</t>
  </si>
  <si>
    <t>27/27</t>
  </si>
  <si>
    <t>S/E pulpa amarilla</t>
  </si>
  <si>
    <t>23/23</t>
  </si>
  <si>
    <t>60/70</t>
  </si>
  <si>
    <t>Jonagold</t>
  </si>
  <si>
    <t>90/100</t>
  </si>
  <si>
    <t>14/14</t>
  </si>
  <si>
    <t>Pepino dulce</t>
  </si>
  <si>
    <t>Ecuador</t>
  </si>
  <si>
    <t>15/20</t>
  </si>
  <si>
    <t>11 libras</t>
  </si>
  <si>
    <t>90/110</t>
  </si>
  <si>
    <t>100/135</t>
  </si>
  <si>
    <t>(Al 08/07/2011 : 1 Euro=1,44 Dólares USA = 663,05 Pesos Chilenos)</t>
  </si>
  <si>
    <t>18/22</t>
  </si>
  <si>
    <t>25/25</t>
  </si>
  <si>
    <t>39/45</t>
  </si>
  <si>
    <t>162/162</t>
  </si>
  <si>
    <t>88/88</t>
  </si>
  <si>
    <t>138/138</t>
  </si>
  <si>
    <t>75/75</t>
  </si>
  <si>
    <t>110/130</t>
  </si>
  <si>
    <t>140/150</t>
  </si>
  <si>
    <t>Clemenvilla</t>
  </si>
  <si>
    <t>130/140</t>
  </si>
  <si>
    <t>66/72</t>
  </si>
  <si>
    <t>80/120</t>
  </si>
  <si>
    <t>60/100</t>
  </si>
  <si>
    <t>60/64</t>
  </si>
  <si>
    <t>135/135</t>
  </si>
  <si>
    <t>198/200</t>
  </si>
  <si>
    <t>150/165</t>
  </si>
  <si>
    <t>Salustiana</t>
  </si>
  <si>
    <t>Washington Navel</t>
  </si>
  <si>
    <t>40/48</t>
  </si>
  <si>
    <t>50/70</t>
  </si>
  <si>
    <t>Valencia</t>
  </si>
  <si>
    <t>55/84</t>
  </si>
  <si>
    <t>96/120</t>
  </si>
  <si>
    <t>28/30</t>
  </si>
  <si>
    <t>35/50</t>
  </si>
  <si>
    <t>35/55</t>
  </si>
  <si>
    <t>32/50</t>
  </si>
  <si>
    <t>Gold</t>
  </si>
  <si>
    <t>Cox</t>
  </si>
  <si>
    <t>Starking</t>
  </si>
  <si>
    <t>Hass</t>
  </si>
  <si>
    <t>Australia</t>
  </si>
  <si>
    <t>Vermont Beauty</t>
  </si>
  <si>
    <t>Sugraone</t>
  </si>
  <si>
    <t>Valor (miles de US$ FOB)*</t>
  </si>
  <si>
    <t>s/d</t>
  </si>
  <si>
    <t>s/d**. Variación no se puede calcular a la espera de ajustes de IVV.</t>
  </si>
  <si>
    <t xml:space="preserve">          Avance enero a junio de 2011</t>
  </si>
  <si>
    <t>Avance enero a junio 2011</t>
  </si>
  <si>
    <r>
      <rPr>
        <b/>
        <sz val="10"/>
        <color indexed="10"/>
        <rFont val="Arial"/>
        <family val="2"/>
      </rPr>
      <t>NOTA.</t>
    </r>
    <r>
      <rPr>
        <sz val="10"/>
        <color indexed="10"/>
        <rFont val="Arial"/>
        <family val="2"/>
      </rPr>
      <t xml:space="preserve"> Las exportaciones que no son realizadas en la modalidad "a firme" (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comparables con el valor registrado en el año anterior.</t>
    </r>
  </si>
  <si>
    <t>Enero - junio</t>
  </si>
  <si>
    <t>Enero - junio**</t>
  </si>
  <si>
    <t>s/d ** Los precios FOB para los primeros 6 meses de 2011 no pueden ser calculados aún, a la espera de los informes de variación de valor (IVV), los cuales pueden registrar importantes variaciones al alza.</t>
  </si>
  <si>
    <t>Precios (por kilo en US$)</t>
  </si>
  <si>
    <t>Precios (por kilo en US$)*</t>
  </si>
  <si>
    <t>Uva (incluido el mosto)</t>
  </si>
  <si>
    <t>Volumen (ton)</t>
  </si>
  <si>
    <t>Hong Kong</t>
  </si>
  <si>
    <t>Subtotal</t>
  </si>
  <si>
    <t>Otros países</t>
  </si>
  <si>
    <t>Valor (miles de US$ FOB) *</t>
  </si>
  <si>
    <t>Volumen (kilos)</t>
  </si>
  <si>
    <t>s/d ** Los precios FOB para el período enero-junio de 2011 no pueden ser calculados aún, a la espera de los informes de variación de valor (IVV).</t>
  </si>
  <si>
    <t>Sin especificar</t>
  </si>
  <si>
    <t>D'Anjou</t>
  </si>
  <si>
    <t>Packham's Triumph</t>
  </si>
  <si>
    <t>Pera Asiática</t>
  </si>
  <si>
    <t>cartón avión</t>
  </si>
  <si>
    <t>Precio mínimo</t>
  </si>
  <si>
    <t>Precio máximo</t>
  </si>
  <si>
    <t>(Al 08/07/2011 : 1 dólar USA = 462,01 pesos chilenos)</t>
  </si>
  <si>
    <t>Sudáfrica</t>
  </si>
  <si>
    <t>18-19 kilos</t>
  </si>
  <si>
    <t>Precios en centavos de libra esterlina por unidad de embalaje</t>
  </si>
  <si>
    <t>(Al 10/06/2011 : 1 centavo de libra esterlina = 0,02 dólares USA = 7,38 pesos chilenos)</t>
  </si>
  <si>
    <t>G.B. = Sin información de precio</t>
  </si>
  <si>
    <t>Crimson Seedless</t>
  </si>
  <si>
    <t>Williams Bon Chrétien</t>
  </si>
  <si>
    <t>Precio medio</t>
  </si>
  <si>
    <t>Precio rango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</si>
</sst>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0.0##"/>
    <numFmt numFmtId="168" formatCode="dd/mm/yy"/>
    <numFmt numFmtId="169" formatCode="_(* #,##0_);_(* \(#,##0\);_(* &quot;-&quot;??_);_(@_)"/>
    <numFmt numFmtId="170" formatCode="_-* #,##0.00\ _p_t_a_-;\-* #,##0.00\ _p_t_a_-;_-* &quot;-&quot;??\ _p_t_a_-;_-@_-"/>
    <numFmt numFmtId="171" formatCode="_-* #,##0_-;\-* #,##0_-;_-* &quot;-&quot;??_-;_-@_-"/>
  </numFmts>
  <fonts count="80">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u val="single"/>
      <sz val="11"/>
      <color indexed="12"/>
      <name val="Calibri"/>
      <family val="2"/>
    </font>
    <font>
      <sz val="10"/>
      <color indexed="8"/>
      <name val="Verdana"/>
      <family val="2"/>
    </font>
    <font>
      <sz val="10"/>
      <color indexed="8"/>
      <name val="Arial"/>
      <family val="2"/>
    </font>
    <font>
      <b/>
      <sz val="10"/>
      <color indexed="8"/>
      <name val="Arial"/>
      <family val="2"/>
    </font>
    <font>
      <sz val="10"/>
      <color indexed="8"/>
      <name val="Calibri"/>
      <family val="2"/>
    </font>
    <font>
      <sz val="12"/>
      <color indexed="12"/>
      <name val="Arial"/>
      <family val="2"/>
    </font>
    <font>
      <u val="single"/>
      <sz val="12"/>
      <color indexed="12"/>
      <name val="Calibri"/>
      <family val="2"/>
    </font>
    <font>
      <sz val="11"/>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sz val="10"/>
      <color indexed="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b/>
      <sz val="10"/>
      <color theme="1"/>
      <name val="Arial"/>
      <family val="2"/>
    </font>
    <font>
      <sz val="10"/>
      <color theme="1"/>
      <name val="Calibri"/>
      <family val="2"/>
    </font>
    <font>
      <sz val="12"/>
      <color rgb="FF0000FF"/>
      <name val="Arial"/>
      <family val="2"/>
    </font>
    <font>
      <u val="single"/>
      <sz val="12"/>
      <color rgb="FF0000FF"/>
      <name val="Calibri"/>
      <family val="2"/>
    </font>
    <font>
      <sz val="11"/>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bottom style="thin">
        <color indexed="55"/>
      </bottom>
    </border>
    <border>
      <left/>
      <right/>
      <top style="thin">
        <color indexed="55"/>
      </top>
      <bottom/>
    </border>
    <border>
      <left/>
      <right/>
      <top style="thin">
        <color theme="1"/>
      </top>
      <bottom/>
    </border>
    <border>
      <left style="thin"/>
      <right style="thin"/>
      <top/>
      <bottom style="thin"/>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style="thin"/>
      <top/>
      <bottom/>
    </border>
    <border>
      <left/>
      <right style="thin"/>
      <top/>
      <bottom style="thin"/>
    </border>
    <border>
      <left/>
      <right style="thin"/>
      <top style="thin">
        <color indexed="55"/>
      </top>
      <bottom style="thin"/>
    </border>
    <border>
      <left/>
      <right style="thin"/>
      <top style="thin"/>
      <bottom style="thin"/>
    </border>
    <border>
      <left/>
      <right style="thin">
        <color indexed="8"/>
      </right>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7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42">
    <xf numFmtId="0" fontId="0" fillId="0" borderId="0" xfId="0" applyFont="1" applyAlignment="1">
      <alignment/>
    </xf>
    <xf numFmtId="0" fontId="0" fillId="0" borderId="0" xfId="55">
      <alignment/>
      <protection/>
    </xf>
    <xf numFmtId="0" fontId="65" fillId="0" borderId="0" xfId="55" applyFont="1" applyAlignment="1">
      <alignment horizontal="center"/>
      <protection/>
    </xf>
    <xf numFmtId="0" fontId="2" fillId="0" borderId="0" xfId="55" applyFont="1">
      <alignment/>
      <protection/>
    </xf>
    <xf numFmtId="0" fontId="0" fillId="0" borderId="0" xfId="55" applyBorder="1">
      <alignment/>
      <protection/>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6" fillId="0" borderId="0" xfId="0" applyFont="1" applyAlignment="1">
      <alignment horizontal="right"/>
    </xf>
    <xf numFmtId="0" fontId="68" fillId="0" borderId="0" xfId="0" applyFont="1" applyAlignment="1">
      <alignment horizontal="right"/>
    </xf>
    <xf numFmtId="0" fontId="67" fillId="0" borderId="0" xfId="0" applyFont="1" applyBorder="1" applyAlignment="1">
      <alignment horizontal="center"/>
    </xf>
    <xf numFmtId="0" fontId="67" fillId="0" borderId="0" xfId="0" applyFont="1" applyBorder="1" applyAlignment="1">
      <alignment/>
    </xf>
    <xf numFmtId="0" fontId="66" fillId="0" borderId="0" xfId="0" applyFont="1" applyFill="1" applyAlignment="1">
      <alignment/>
    </xf>
    <xf numFmtId="0" fontId="4" fillId="0" borderId="0" xfId="55" applyFont="1" applyBorder="1" applyAlignment="1">
      <alignment vertical="center" wrapText="1"/>
      <protection/>
    </xf>
    <xf numFmtId="0" fontId="67" fillId="0" borderId="0" xfId="0" applyFont="1" applyAlignment="1">
      <alignment horizontal="center"/>
    </xf>
    <xf numFmtId="0" fontId="66" fillId="0" borderId="0" xfId="0" applyFont="1" applyAlignment="1">
      <alignment/>
    </xf>
    <xf numFmtId="0" fontId="66" fillId="0" borderId="0" xfId="0" applyFont="1" applyAlignment="1">
      <alignment/>
    </xf>
    <xf numFmtId="0" fontId="2" fillId="33" borderId="10" xfId="0" applyFont="1" applyFill="1" applyBorder="1" applyAlignment="1">
      <alignment horizontal="center" vertical="center" wrapText="1"/>
    </xf>
    <xf numFmtId="0" fontId="67" fillId="0" borderId="0" xfId="0" applyFont="1" applyAlignment="1">
      <alignment/>
    </xf>
    <xf numFmtId="0" fontId="67" fillId="33" borderId="11" xfId="0" applyFont="1" applyFill="1" applyBorder="1" applyAlignment="1">
      <alignment horizontal="center" vertical="center"/>
    </xf>
    <xf numFmtId="0" fontId="67" fillId="33" borderId="11" xfId="0" applyFont="1" applyFill="1" applyBorder="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quotePrefix="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xf>
    <xf numFmtId="165" fontId="2" fillId="33" borderId="13" xfId="0" applyNumberFormat="1" applyFont="1" applyFill="1" applyBorder="1" applyAlignment="1">
      <alignment/>
    </xf>
    <xf numFmtId="2" fontId="67" fillId="33" borderId="13"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5" fontId="7" fillId="33" borderId="0" xfId="0" applyNumberFormat="1" applyFont="1" applyFill="1" applyBorder="1" applyAlignment="1">
      <alignment/>
    </xf>
    <xf numFmtId="2" fontId="66" fillId="33" borderId="0" xfId="0" applyNumberFormat="1" applyFont="1" applyFill="1" applyBorder="1" applyAlignment="1">
      <alignment horizontal="center"/>
    </xf>
    <xf numFmtId="0" fontId="7" fillId="33" borderId="11" xfId="0" applyFont="1" applyFill="1" applyBorder="1" applyAlignment="1">
      <alignment/>
    </xf>
    <xf numFmtId="165" fontId="7" fillId="33" borderId="11" xfId="0" applyNumberFormat="1" applyFont="1" applyFill="1" applyBorder="1" applyAlignment="1">
      <alignment/>
    </xf>
    <xf numFmtId="2" fontId="66" fillId="33" borderId="11" xfId="0" applyNumberFormat="1" applyFont="1" applyFill="1" applyBorder="1" applyAlignment="1">
      <alignment horizontal="center"/>
    </xf>
    <xf numFmtId="0" fontId="66"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2" fontId="67" fillId="33" borderId="0" xfId="0" applyNumberFormat="1" applyFont="1" applyFill="1" applyAlignment="1">
      <alignment horizontal="center"/>
    </xf>
    <xf numFmtId="0" fontId="66" fillId="33" borderId="0" xfId="0" applyFont="1" applyFill="1" applyAlignment="1">
      <alignment horizontal="center"/>
    </xf>
    <xf numFmtId="0" fontId="7" fillId="33" borderId="0" xfId="0" applyFont="1" applyFill="1" applyAlignment="1">
      <alignment/>
    </xf>
    <xf numFmtId="2" fontId="66"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67" fillId="33" borderId="0" xfId="0" applyNumberFormat="1" applyFont="1" applyFill="1" applyAlignment="1">
      <alignment horizontal="center"/>
    </xf>
    <xf numFmtId="0" fontId="66" fillId="33" borderId="0" xfId="48" applyNumberFormat="1" applyFont="1" applyFill="1" applyAlignment="1">
      <alignment horizontal="center"/>
    </xf>
    <xf numFmtId="0" fontId="66" fillId="33" borderId="0" xfId="0" applyNumberFormat="1" applyFont="1" applyFill="1" applyAlignment="1">
      <alignment horizontal="center"/>
    </xf>
    <xf numFmtId="2" fontId="2" fillId="33" borderId="0" xfId="0" applyNumberFormat="1" applyFont="1" applyFill="1" applyAlignment="1">
      <alignment horizontal="center"/>
    </xf>
    <xf numFmtId="166" fontId="2" fillId="33" borderId="0" xfId="0" applyNumberFormat="1" applyFont="1" applyFill="1" applyAlignment="1">
      <alignment/>
    </xf>
    <xf numFmtId="0" fontId="12" fillId="33" borderId="0" xfId="66" applyFont="1" applyFill="1" applyBorder="1" applyAlignment="1" applyProtection="1">
      <alignment horizontal="center" vertical="center"/>
      <protection/>
    </xf>
    <xf numFmtId="0" fontId="13" fillId="33" borderId="0" xfId="66" applyFont="1" applyFill="1" applyBorder="1" applyProtection="1">
      <alignment/>
      <protection/>
    </xf>
    <xf numFmtId="0" fontId="12" fillId="33" borderId="10" xfId="66" applyFont="1" applyFill="1" applyBorder="1" applyAlignment="1" applyProtection="1">
      <alignment horizontal="left"/>
      <protection/>
    </xf>
    <xf numFmtId="0" fontId="12" fillId="33" borderId="10" xfId="66" applyFont="1" applyFill="1" applyBorder="1" applyAlignment="1" applyProtection="1">
      <alignment horizontal="center"/>
      <protection/>
    </xf>
    <xf numFmtId="0" fontId="13" fillId="33" borderId="0" xfId="66" applyFont="1" applyFill="1" applyBorder="1" applyAlignment="1" applyProtection="1">
      <alignment horizontal="center"/>
      <protection/>
    </xf>
    <xf numFmtId="0" fontId="13" fillId="33" borderId="0" xfId="66" applyFont="1" applyFill="1" applyBorder="1" applyAlignment="1" applyProtection="1">
      <alignment horizontal="left"/>
      <protection/>
    </xf>
    <xf numFmtId="0" fontId="69" fillId="33" borderId="0" xfId="66" applyFont="1" applyFill="1" applyBorder="1" applyAlignment="1" applyProtection="1">
      <alignment horizontal="center"/>
      <protection/>
    </xf>
    <xf numFmtId="0" fontId="13" fillId="33" borderId="0" xfId="66" applyFont="1" applyFill="1" applyBorder="1" applyAlignment="1" applyProtection="1">
      <alignment horizontal="center" vertical="center"/>
      <protection/>
    </xf>
    <xf numFmtId="0" fontId="70" fillId="33" borderId="0" xfId="45" applyFont="1" applyFill="1" applyAlignment="1" applyProtection="1">
      <alignment horizontal="center" vertical="center"/>
      <protection/>
    </xf>
    <xf numFmtId="0" fontId="13" fillId="33" borderId="0" xfId="55" applyFont="1" applyFill="1" applyAlignment="1">
      <alignment horizontal="left" vertical="center"/>
      <protection/>
    </xf>
    <xf numFmtId="0" fontId="69" fillId="33" borderId="0" xfId="55" applyFont="1" applyFill="1" applyAlignment="1">
      <alignment horizontal="center" vertical="center"/>
      <protection/>
    </xf>
    <xf numFmtId="0" fontId="12" fillId="33" borderId="0" xfId="55" applyFont="1" applyFill="1" applyAlignment="1">
      <alignment horizontal="left" vertical="center"/>
      <protection/>
    </xf>
    <xf numFmtId="0" fontId="13" fillId="33" borderId="0" xfId="55" applyFont="1" applyFill="1" applyAlignment="1">
      <alignment horizontal="left"/>
      <protection/>
    </xf>
    <xf numFmtId="0" fontId="13" fillId="33" borderId="0" xfId="55" applyFont="1" applyFill="1" applyAlignment="1">
      <alignment horizontal="center"/>
      <protection/>
    </xf>
    <xf numFmtId="0" fontId="11" fillId="33" borderId="11" xfId="66" applyFont="1" applyFill="1" applyBorder="1" applyAlignment="1" applyProtection="1">
      <alignment horizontal="left"/>
      <protection/>
    </xf>
    <xf numFmtId="0" fontId="11" fillId="33" borderId="11" xfId="66" applyFont="1" applyFill="1" applyBorder="1" applyProtection="1">
      <alignment/>
      <protection/>
    </xf>
    <xf numFmtId="0" fontId="4" fillId="33" borderId="0" xfId="66" applyFont="1" applyFill="1" applyBorder="1" applyAlignment="1" applyProtection="1">
      <alignment horizontal="left"/>
      <protection/>
    </xf>
    <xf numFmtId="0" fontId="4" fillId="33" borderId="0" xfId="55" applyFont="1" applyFill="1" applyAlignment="1">
      <alignment horizontal="left"/>
      <protection/>
    </xf>
    <xf numFmtId="0" fontId="4" fillId="33" borderId="0" xfId="55" applyFont="1" applyFill="1" applyAlignment="1">
      <alignment horizontal="center"/>
      <protection/>
    </xf>
    <xf numFmtId="0" fontId="4" fillId="33" borderId="0" xfId="66" applyFont="1" applyFill="1" applyBorder="1" applyAlignment="1" applyProtection="1">
      <alignment horizontal="center"/>
      <protection/>
    </xf>
    <xf numFmtId="0" fontId="2" fillId="33" borderId="0" xfId="0" applyFont="1" applyFill="1" applyBorder="1" applyAlignment="1">
      <alignment horizontal="center" vertical="center" wrapText="1"/>
    </xf>
    <xf numFmtId="166" fontId="66" fillId="33" borderId="0" xfId="0" applyNumberFormat="1" applyFont="1" applyFill="1" applyAlignment="1">
      <alignment/>
    </xf>
    <xf numFmtId="166" fontId="67" fillId="33" borderId="0" xfId="0" applyNumberFormat="1" applyFont="1" applyFill="1" applyAlignment="1">
      <alignment/>
    </xf>
    <xf numFmtId="0" fontId="66" fillId="33" borderId="0" xfId="0" applyFont="1" applyFill="1" applyBorder="1" applyAlignment="1">
      <alignment/>
    </xf>
    <xf numFmtId="0" fontId="2" fillId="33" borderId="11" xfId="0" applyFont="1" applyFill="1" applyBorder="1" applyAlignment="1">
      <alignment/>
    </xf>
    <xf numFmtId="165" fontId="2" fillId="33" borderId="11" xfId="0" applyNumberFormat="1" applyFont="1" applyFill="1" applyBorder="1" applyAlignment="1">
      <alignment/>
    </xf>
    <xf numFmtId="166" fontId="67" fillId="33" borderId="11" xfId="0" applyNumberFormat="1" applyFont="1" applyFill="1" applyBorder="1" applyAlignment="1">
      <alignment/>
    </xf>
    <xf numFmtId="0" fontId="2" fillId="33" borderId="16" xfId="0" applyFont="1" applyFill="1" applyBorder="1" applyAlignment="1" quotePrefix="1">
      <alignment horizontal="center"/>
    </xf>
    <xf numFmtId="0" fontId="2" fillId="33" borderId="16" xfId="0" applyFont="1" applyFill="1" applyBorder="1" applyAlignment="1">
      <alignment horizontal="center"/>
    </xf>
    <xf numFmtId="0" fontId="2" fillId="33" borderId="17" xfId="0" applyFont="1" applyFill="1" applyBorder="1" applyAlignment="1">
      <alignment/>
    </xf>
    <xf numFmtId="165" fontId="2" fillId="33" borderId="17" xfId="0" applyNumberFormat="1" applyFont="1" applyFill="1" applyBorder="1" applyAlignment="1">
      <alignment/>
    </xf>
    <xf numFmtId="2" fontId="2" fillId="33" borderId="17" xfId="0" applyNumberFormat="1" applyFont="1" applyFill="1" applyBorder="1" applyAlignment="1">
      <alignment horizontal="center"/>
    </xf>
    <xf numFmtId="166" fontId="2" fillId="33" borderId="17" xfId="0" applyNumberFormat="1" applyFont="1" applyFill="1" applyBorder="1" applyAlignment="1">
      <alignment/>
    </xf>
    <xf numFmtId="0" fontId="0" fillId="33" borderId="0" xfId="0" applyFill="1" applyAlignment="1">
      <alignment/>
    </xf>
    <xf numFmtId="0" fontId="67" fillId="33" borderId="0" xfId="0" applyFont="1" applyFill="1" applyAlignment="1">
      <alignment horizontal="center"/>
    </xf>
    <xf numFmtId="3" fontId="66" fillId="33" borderId="0" xfId="0" applyNumberFormat="1" applyFont="1" applyFill="1" applyBorder="1" applyAlignment="1">
      <alignment/>
    </xf>
    <xf numFmtId="0" fontId="66" fillId="33" borderId="0" xfId="0" applyFont="1" applyFill="1" applyAlignment="1">
      <alignment/>
    </xf>
    <xf numFmtId="0" fontId="67" fillId="33" borderId="0" xfId="0" applyFont="1" applyFill="1" applyAlignment="1">
      <alignment/>
    </xf>
    <xf numFmtId="0" fontId="67" fillId="33" borderId="11" xfId="0" applyFont="1" applyFill="1" applyBorder="1" applyAlignment="1">
      <alignment horizontal="center" vertical="top"/>
    </xf>
    <xf numFmtId="0" fontId="0" fillId="33" borderId="0" xfId="0" applyFill="1" applyAlignment="1">
      <alignment/>
    </xf>
    <xf numFmtId="0" fontId="71" fillId="33" borderId="0" xfId="0" applyFont="1" applyFill="1" applyAlignment="1">
      <alignment/>
    </xf>
    <xf numFmtId="1" fontId="2" fillId="33" borderId="11" xfId="0" applyNumberFormat="1" applyFont="1" applyFill="1" applyBorder="1" applyAlignment="1">
      <alignment horizontal="center" vertical="center" wrapText="1"/>
    </xf>
    <xf numFmtId="0" fontId="66" fillId="33" borderId="0" xfId="0" applyFont="1" applyFill="1" applyBorder="1" applyAlignment="1">
      <alignment horizontal="left" vertical="center" wrapText="1"/>
    </xf>
    <xf numFmtId="166" fontId="66" fillId="33" borderId="0" xfId="0" applyNumberFormat="1" applyFont="1" applyFill="1" applyBorder="1" applyAlignment="1">
      <alignment horizontal="right" vertical="center"/>
    </xf>
    <xf numFmtId="2" fontId="66" fillId="33" borderId="0" xfId="0" applyNumberFormat="1" applyFont="1" applyFill="1" applyBorder="1" applyAlignment="1">
      <alignment horizontal="right" vertical="center"/>
    </xf>
    <xf numFmtId="167" fontId="67" fillId="33" borderId="11" xfId="0" applyNumberFormat="1" applyFont="1" applyFill="1" applyBorder="1" applyAlignment="1">
      <alignment horizontal="right" vertical="center" wrapText="1"/>
    </xf>
    <xf numFmtId="166" fontId="67" fillId="33" borderId="11" xfId="0" applyNumberFormat="1" applyFont="1" applyFill="1" applyBorder="1" applyAlignment="1">
      <alignment horizontal="right" vertical="center"/>
    </xf>
    <xf numFmtId="2" fontId="67" fillId="33" borderId="11" xfId="0" applyNumberFormat="1" applyFont="1" applyFill="1" applyBorder="1" applyAlignment="1">
      <alignment horizontal="right" vertical="center"/>
    </xf>
    <xf numFmtId="167" fontId="67" fillId="33" borderId="11" xfId="0" applyNumberFormat="1" applyFont="1" applyFill="1" applyBorder="1" applyAlignment="1">
      <alignment/>
    </xf>
    <xf numFmtId="0" fontId="67" fillId="33" borderId="11" xfId="0" applyFont="1" applyFill="1" applyBorder="1" applyAlignment="1">
      <alignment horizontal="right" vertical="center"/>
    </xf>
    <xf numFmtId="0" fontId="7" fillId="33" borderId="0" xfId="0" applyFont="1" applyFill="1" applyBorder="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horizontal="right" vertical="center"/>
    </xf>
    <xf numFmtId="0" fontId="67" fillId="33" borderId="10" xfId="0" applyFont="1" applyFill="1" applyBorder="1" applyAlignment="1">
      <alignment horizontal="center" wrapText="1"/>
    </xf>
    <xf numFmtId="0" fontId="66" fillId="33" borderId="0" xfId="0" applyFont="1" applyFill="1" applyAlignment="1">
      <alignment horizontal="right"/>
    </xf>
    <xf numFmtId="0" fontId="68" fillId="33" borderId="0" xfId="0" applyFont="1" applyFill="1" applyAlignment="1">
      <alignment/>
    </xf>
    <xf numFmtId="0" fontId="68" fillId="33" borderId="0" xfId="0" applyFont="1" applyFill="1" applyAlignment="1">
      <alignment horizontal="right"/>
    </xf>
    <xf numFmtId="0" fontId="66" fillId="33" borderId="0" xfId="0" applyFont="1" applyFill="1" applyBorder="1" applyAlignment="1">
      <alignment horizontal="center" vertical="center" wrapText="1"/>
    </xf>
    <xf numFmtId="169" fontId="66" fillId="33" borderId="0" xfId="48" applyNumberFormat="1" applyFont="1" applyFill="1" applyBorder="1" applyAlignment="1">
      <alignment horizontal="right" vertical="center" wrapText="1"/>
    </xf>
    <xf numFmtId="3" fontId="66" fillId="33" borderId="0" xfId="0" applyNumberFormat="1" applyFont="1" applyFill="1" applyBorder="1" applyAlignment="1">
      <alignment horizontal="center"/>
    </xf>
    <xf numFmtId="1" fontId="66" fillId="33" borderId="0" xfId="0" applyNumberFormat="1" applyFont="1" applyFill="1" applyBorder="1" applyAlignment="1">
      <alignment/>
    </xf>
    <xf numFmtId="0" fontId="0" fillId="33" borderId="0" xfId="55" applyFill="1">
      <alignment/>
      <protection/>
    </xf>
    <xf numFmtId="0" fontId="72" fillId="33" borderId="0" xfId="55" applyFont="1" applyFill="1">
      <alignment/>
      <protection/>
    </xf>
    <xf numFmtId="0" fontId="73" fillId="33" borderId="0" xfId="55" applyFont="1" applyFill="1">
      <alignment/>
      <protection/>
    </xf>
    <xf numFmtId="0" fontId="65" fillId="33" borderId="0" xfId="55" applyFont="1" applyFill="1" applyAlignment="1">
      <alignment horizontal="center"/>
      <protection/>
    </xf>
    <xf numFmtId="0" fontId="74" fillId="33" borderId="0" xfId="55" applyFont="1" applyFill="1" applyAlignment="1">
      <alignment horizontal="center"/>
      <protection/>
    </xf>
    <xf numFmtId="0" fontId="4" fillId="33" borderId="0" xfId="55" applyFont="1" applyFill="1">
      <alignment/>
      <protection/>
    </xf>
    <xf numFmtId="0" fontId="5" fillId="33" borderId="0" xfId="55" applyFont="1" applyFill="1">
      <alignment/>
      <protection/>
    </xf>
    <xf numFmtId="0" fontId="75" fillId="33" borderId="0" xfId="55" applyFont="1" applyFill="1">
      <alignment/>
      <protection/>
    </xf>
    <xf numFmtId="0" fontId="72" fillId="33" borderId="0" xfId="55" applyFont="1" applyFill="1" quotePrefix="1">
      <alignment/>
      <protection/>
    </xf>
    <xf numFmtId="0" fontId="76" fillId="33" borderId="0" xfId="55" applyFont="1" applyFill="1">
      <alignment/>
      <protection/>
    </xf>
    <xf numFmtId="0" fontId="2" fillId="33" borderId="0" xfId="55" applyFont="1" applyFill="1">
      <alignment/>
      <protection/>
    </xf>
    <xf numFmtId="17" fontId="74" fillId="33" borderId="0" xfId="55" applyNumberFormat="1" applyFont="1" applyFill="1" applyAlignment="1" quotePrefix="1">
      <alignment horizontal="center"/>
      <protection/>
    </xf>
    <xf numFmtId="0" fontId="77" fillId="33" borderId="0" xfId="55" applyFont="1" applyFill="1" applyAlignment="1">
      <alignment horizontal="left" indent="15"/>
      <protection/>
    </xf>
    <xf numFmtId="0" fontId="3" fillId="0" borderId="0" xfId="55" applyFont="1" applyAlignment="1">
      <alignment wrapText="1"/>
      <protection/>
    </xf>
    <xf numFmtId="0" fontId="78" fillId="33" borderId="0" xfId="55" applyFont="1" applyFill="1" applyAlignment="1">
      <alignment/>
      <protection/>
    </xf>
    <xf numFmtId="0" fontId="7" fillId="33" borderId="0" xfId="0" applyFont="1" applyFill="1" applyBorder="1" applyAlignment="1">
      <alignment horizontal="left" vertical="center" wrapText="1"/>
    </xf>
    <xf numFmtId="165" fontId="7" fillId="33" borderId="0" xfId="0" applyNumberFormat="1" applyFont="1" applyFill="1" applyBorder="1" applyAlignment="1">
      <alignment vertical="center"/>
    </xf>
    <xf numFmtId="2" fontId="66" fillId="33" borderId="0" xfId="0" applyNumberFormat="1" applyFont="1" applyFill="1" applyAlignment="1">
      <alignment horizontal="center" vertical="center"/>
    </xf>
    <xf numFmtId="166" fontId="66" fillId="33" borderId="0" xfId="0" applyNumberFormat="1" applyFont="1" applyFill="1" applyAlignment="1">
      <alignment vertical="center"/>
    </xf>
    <xf numFmtId="2" fontId="66" fillId="0" borderId="0" xfId="0" applyNumberFormat="1" applyFont="1" applyAlignment="1">
      <alignment/>
    </xf>
    <xf numFmtId="3" fontId="2" fillId="0" borderId="0" xfId="0" applyNumberFormat="1" applyFont="1" applyFill="1" applyBorder="1" applyAlignment="1">
      <alignment/>
    </xf>
    <xf numFmtId="165" fontId="2" fillId="0" borderId="0" xfId="0" applyNumberFormat="1" applyFont="1" applyFill="1" applyBorder="1" applyAlignment="1">
      <alignment/>
    </xf>
    <xf numFmtId="3" fontId="7" fillId="0" borderId="0" xfId="0" applyNumberFormat="1" applyFont="1" applyFill="1" applyBorder="1" applyAlignment="1">
      <alignment/>
    </xf>
    <xf numFmtId="165" fontId="7" fillId="0" borderId="0" xfId="0" applyNumberFormat="1" applyFont="1" applyFill="1" applyBorder="1" applyAlignment="1">
      <alignment/>
    </xf>
    <xf numFmtId="0" fontId="66" fillId="33" borderId="0" xfId="0" applyFont="1" applyFill="1" applyAlignment="1">
      <alignment horizontal="center"/>
    </xf>
    <xf numFmtId="0" fontId="66" fillId="33" borderId="0" xfId="0" applyFont="1" applyFill="1" applyBorder="1" applyAlignment="1">
      <alignment horizontal="right" vertical="center" wrapText="1"/>
    </xf>
    <xf numFmtId="3" fontId="66" fillId="33" borderId="0" xfId="0" applyNumberFormat="1" applyFont="1" applyFill="1" applyBorder="1" applyAlignment="1">
      <alignment horizontal="right" vertical="center" wrapText="1"/>
    </xf>
    <xf numFmtId="168" fontId="66" fillId="0" borderId="0" xfId="0" applyNumberFormat="1" applyFont="1" applyAlignment="1">
      <alignment/>
    </xf>
    <xf numFmtId="2" fontId="66" fillId="0" borderId="0" xfId="0" applyNumberFormat="1" applyFont="1" applyAlignment="1">
      <alignment horizontal="right"/>
    </xf>
    <xf numFmtId="49" fontId="66" fillId="0" borderId="0" xfId="0" applyNumberFormat="1" applyFont="1" applyAlignment="1">
      <alignment/>
    </xf>
    <xf numFmtId="17" fontId="66" fillId="0" borderId="0" xfId="0" applyNumberFormat="1" applyFont="1" applyAlignment="1">
      <alignment/>
    </xf>
    <xf numFmtId="17" fontId="66" fillId="33" borderId="0" xfId="0" applyNumberFormat="1" applyFont="1" applyFill="1" applyBorder="1" applyAlignment="1" quotePrefix="1">
      <alignment horizontal="center" vertical="center" wrapText="1"/>
    </xf>
    <xf numFmtId="0" fontId="66" fillId="33" borderId="0" xfId="0" applyFont="1" applyFill="1" applyBorder="1" applyAlignment="1">
      <alignment horizontal="center"/>
    </xf>
    <xf numFmtId="171" fontId="66" fillId="33" borderId="0" xfId="48" applyNumberFormat="1" applyFont="1" applyFill="1" applyBorder="1" applyAlignment="1">
      <alignment horizontal="right" vertical="center" wrapText="1"/>
    </xf>
    <xf numFmtId="0" fontId="66" fillId="33" borderId="0" xfId="0" applyFont="1" applyFill="1" applyBorder="1" applyAlignment="1" applyProtection="1">
      <alignment vertical="center" wrapText="1"/>
      <protection/>
    </xf>
    <xf numFmtId="0" fontId="0" fillId="0" borderId="18" xfId="0" applyBorder="1" applyAlignment="1">
      <alignment/>
    </xf>
    <xf numFmtId="3" fontId="0" fillId="0" borderId="19" xfId="0" applyNumberFormat="1" applyBorder="1" applyAlignment="1">
      <alignment/>
    </xf>
    <xf numFmtId="0" fontId="0" fillId="0" borderId="19" xfId="0" applyBorder="1" applyAlignment="1">
      <alignment horizontal="center" vertical="center"/>
    </xf>
    <xf numFmtId="0" fontId="0" fillId="0" borderId="19" xfId="0" applyBorder="1" applyAlignment="1">
      <alignment/>
    </xf>
    <xf numFmtId="166" fontId="0" fillId="0" borderId="19" xfId="0" applyNumberFormat="1" applyBorder="1" applyAlignment="1">
      <alignment horizontal="center" vertical="center"/>
    </xf>
    <xf numFmtId="0" fontId="0" fillId="0" borderId="20" xfId="0" applyBorder="1" applyAlignment="1">
      <alignment horizontal="center" vertical="center"/>
    </xf>
    <xf numFmtId="0" fontId="67" fillId="33" borderId="0" xfId="0" applyFont="1" applyFill="1" applyBorder="1" applyAlignment="1">
      <alignment horizontal="center" vertical="top"/>
    </xf>
    <xf numFmtId="166" fontId="66" fillId="33" borderId="19" xfId="0" applyNumberFormat="1" applyFont="1" applyFill="1" applyBorder="1" applyAlignment="1">
      <alignment horizontal="center" vertical="center"/>
    </xf>
    <xf numFmtId="166" fontId="67" fillId="33" borderId="19" xfId="0" applyNumberFormat="1" applyFont="1" applyFill="1" applyBorder="1" applyAlignment="1">
      <alignment horizontal="center" vertical="center"/>
    </xf>
    <xf numFmtId="0" fontId="67" fillId="33" borderId="0" xfId="0" applyFont="1" applyFill="1" applyBorder="1" applyAlignment="1">
      <alignment/>
    </xf>
    <xf numFmtId="166" fontId="66" fillId="33" borderId="19" xfId="0" applyNumberFormat="1" applyFont="1" applyFill="1" applyBorder="1" applyAlignment="1">
      <alignment horizontal="center"/>
    </xf>
    <xf numFmtId="0" fontId="66" fillId="33" borderId="19" xfId="0" applyFont="1" applyFill="1" applyBorder="1" applyAlignment="1">
      <alignment/>
    </xf>
    <xf numFmtId="3" fontId="66" fillId="33" borderId="19" xfId="0" applyNumberFormat="1" applyFont="1" applyFill="1" applyBorder="1" applyAlignment="1">
      <alignment/>
    </xf>
    <xf numFmtId="0" fontId="67" fillId="33" borderId="19" xfId="0" applyFont="1" applyFill="1" applyBorder="1" applyAlignment="1">
      <alignment/>
    </xf>
    <xf numFmtId="3" fontId="67" fillId="33" borderId="19" xfId="0" applyNumberFormat="1" applyFont="1" applyFill="1" applyBorder="1" applyAlignment="1">
      <alignment/>
    </xf>
    <xf numFmtId="167" fontId="0" fillId="0" borderId="21" xfId="0" applyNumberFormat="1" applyBorder="1" applyAlignment="1">
      <alignment horizontal="right" vertical="center" wrapText="1"/>
    </xf>
    <xf numFmtId="167" fontId="0" fillId="33" borderId="21" xfId="0" applyNumberFormat="1" applyFill="1" applyBorder="1" applyAlignment="1">
      <alignment horizontal="right" vertical="center" wrapText="1"/>
    </xf>
    <xf numFmtId="3" fontId="66" fillId="33" borderId="0" xfId="0" applyNumberFormat="1" applyFont="1" applyFill="1" applyBorder="1" applyAlignment="1" applyProtection="1">
      <alignment vertical="center" wrapText="1"/>
      <protection/>
    </xf>
    <xf numFmtId="166" fontId="66" fillId="33" borderId="0" xfId="0" applyNumberFormat="1" applyFont="1" applyFill="1" applyBorder="1" applyAlignment="1">
      <alignment horizontal="center"/>
    </xf>
    <xf numFmtId="166" fontId="66" fillId="33" borderId="11" xfId="0" applyNumberFormat="1" applyFont="1" applyFill="1" applyBorder="1" applyAlignment="1">
      <alignment horizontal="center"/>
    </xf>
    <xf numFmtId="166" fontId="66" fillId="33" borderId="22" xfId="0" applyNumberFormat="1" applyFont="1" applyFill="1" applyBorder="1" applyAlignment="1">
      <alignment horizontal="center"/>
    </xf>
    <xf numFmtId="166" fontId="66" fillId="33" borderId="23" xfId="0" applyNumberFormat="1" applyFont="1" applyFill="1" applyBorder="1" applyAlignment="1">
      <alignment horizontal="center"/>
    </xf>
    <xf numFmtId="0" fontId="2" fillId="33" borderId="24" xfId="0" applyFont="1" applyFill="1" applyBorder="1" applyAlignment="1">
      <alignment horizontal="center"/>
    </xf>
    <xf numFmtId="3" fontId="2" fillId="0" borderId="11" xfId="0" applyNumberFormat="1" applyFont="1" applyFill="1" applyBorder="1" applyAlignment="1">
      <alignment/>
    </xf>
    <xf numFmtId="165" fontId="2" fillId="0" borderId="11" xfId="0" applyNumberFormat="1" applyFont="1" applyFill="1" applyBorder="1" applyAlignment="1">
      <alignment/>
    </xf>
    <xf numFmtId="0" fontId="67" fillId="33" borderId="10" xfId="0" applyFont="1" applyFill="1" applyBorder="1" applyAlignment="1">
      <alignment horizontal="center" vertical="center" wrapText="1"/>
    </xf>
    <xf numFmtId="3" fontId="66" fillId="0" borderId="0" xfId="0" applyNumberFormat="1" applyFont="1" applyAlignment="1">
      <alignment horizontal="right"/>
    </xf>
    <xf numFmtId="0" fontId="2" fillId="33" borderId="10" xfId="0" applyFont="1" applyFill="1" applyBorder="1" applyAlignment="1">
      <alignment horizontal="right" vertical="center" wrapText="1"/>
    </xf>
    <xf numFmtId="0" fontId="3" fillId="33" borderId="0" xfId="55" applyFont="1" applyFill="1" applyAlignment="1">
      <alignment horizontal="center" wrapText="1"/>
      <protection/>
    </xf>
    <xf numFmtId="0" fontId="65" fillId="0" borderId="0" xfId="55" applyFont="1" applyAlignment="1">
      <alignment horizontal="center"/>
      <protection/>
    </xf>
    <xf numFmtId="0" fontId="65" fillId="33" borderId="0" xfId="55" applyFont="1" applyFill="1" applyAlignment="1">
      <alignment horizontal="center"/>
      <protection/>
    </xf>
    <xf numFmtId="0" fontId="74" fillId="33" borderId="0" xfId="55" applyFont="1" applyFill="1" applyAlignment="1">
      <alignment horizontal="center"/>
      <protection/>
    </xf>
    <xf numFmtId="0" fontId="74" fillId="33" borderId="0" xfId="55" applyFont="1" applyFill="1" applyAlignment="1">
      <alignment horizontal="center" wrapText="1"/>
      <protection/>
    </xf>
    <xf numFmtId="17" fontId="74" fillId="33" borderId="0" xfId="55" applyNumberFormat="1" applyFont="1" applyFill="1" applyAlignment="1">
      <alignment horizontal="center"/>
      <protection/>
    </xf>
    <xf numFmtId="0" fontId="78" fillId="33" borderId="0" xfId="55" applyFont="1" applyFill="1" applyAlignment="1">
      <alignment horizontal="center"/>
      <protection/>
    </xf>
    <xf numFmtId="0" fontId="4" fillId="33" borderId="0" xfId="55" applyFont="1" applyFill="1" applyAlignment="1">
      <alignment horizontal="left"/>
      <protection/>
    </xf>
    <xf numFmtId="0" fontId="79" fillId="33" borderId="13" xfId="55" applyFont="1" applyFill="1" applyBorder="1" applyAlignment="1">
      <alignment horizontal="justify" vertical="center" wrapText="1"/>
      <protection/>
    </xf>
    <xf numFmtId="0" fontId="12" fillId="33" borderId="0" xfId="66" applyFont="1" applyFill="1" applyBorder="1" applyAlignment="1" applyProtection="1">
      <alignment horizontal="center" vertical="center"/>
      <protection/>
    </xf>
    <xf numFmtId="0" fontId="12" fillId="33" borderId="10" xfId="55" applyFont="1" applyFill="1" applyBorder="1" applyAlignment="1">
      <alignment horizontal="left"/>
      <protection/>
    </xf>
    <xf numFmtId="0" fontId="12" fillId="33" borderId="0" xfId="55" applyFont="1" applyFill="1" applyAlignment="1">
      <alignment horizontal="left"/>
      <protection/>
    </xf>
    <xf numFmtId="0" fontId="13" fillId="33" borderId="0" xfId="55" applyFont="1" applyFill="1" applyAlignment="1">
      <alignment horizontal="left" vertical="center"/>
      <protection/>
    </xf>
    <xf numFmtId="0" fontId="79" fillId="33" borderId="0" xfId="0" applyFont="1" applyFill="1" applyBorder="1" applyAlignment="1">
      <alignment horizontal="left"/>
    </xf>
    <xf numFmtId="0" fontId="2" fillId="33" borderId="0" xfId="0" applyFont="1" applyFill="1" applyBorder="1" applyAlignment="1">
      <alignment horizontal="center"/>
    </xf>
    <xf numFmtId="2" fontId="67" fillId="33" borderId="0" xfId="0" applyNumberFormat="1" applyFont="1" applyFill="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vertical="center" wrapText="1"/>
    </xf>
    <xf numFmtId="2" fontId="67" fillId="33" borderId="15" xfId="0" applyNumberFormat="1" applyFont="1" applyFill="1" applyBorder="1" applyAlignment="1">
      <alignment horizontal="center" wrapText="1"/>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Border="1" applyAlignment="1" quotePrefix="1">
      <alignment horizontal="center" vertical="center"/>
    </xf>
    <xf numFmtId="0" fontId="2" fillId="33" borderId="15" xfId="0" applyFont="1" applyFill="1" applyBorder="1" applyAlignment="1" quotePrefix="1">
      <alignment horizontal="center" vertical="center"/>
    </xf>
    <xf numFmtId="2" fontId="67" fillId="33" borderId="10" xfId="0" applyNumberFormat="1" applyFont="1" applyFill="1" applyBorder="1" applyAlignment="1">
      <alignment horizontal="center"/>
    </xf>
    <xf numFmtId="0" fontId="66" fillId="33" borderId="0" xfId="0" applyFont="1" applyFill="1" applyAlignment="1">
      <alignment horizontal="left"/>
    </xf>
    <xf numFmtId="0" fontId="2" fillId="33" borderId="11" xfId="0" applyFont="1" applyFill="1" applyBorder="1" applyAlignment="1">
      <alignment horizontal="center" vertical="center"/>
    </xf>
    <xf numFmtId="0" fontId="2" fillId="33" borderId="11" xfId="0" applyFont="1" applyFill="1" applyBorder="1" applyAlignment="1" quotePrefix="1">
      <alignment horizontal="center" vertical="center"/>
    </xf>
    <xf numFmtId="0" fontId="67" fillId="33" borderId="0" xfId="0" applyFont="1" applyFill="1" applyAlignment="1">
      <alignment horizontal="center"/>
    </xf>
    <xf numFmtId="2" fontId="67" fillId="33" borderId="25" xfId="0" applyNumberFormat="1" applyFont="1" applyFill="1" applyBorder="1" applyAlignment="1">
      <alignment horizontal="center"/>
    </xf>
    <xf numFmtId="2" fontId="67" fillId="33" borderId="0" xfId="0" applyNumberFormat="1" applyFont="1" applyFill="1" applyBorder="1" applyAlignment="1">
      <alignment horizontal="center"/>
    </xf>
    <xf numFmtId="2" fontId="67" fillId="33" borderId="22" xfId="0" applyNumberFormat="1" applyFont="1" applyFill="1" applyBorder="1" applyAlignment="1">
      <alignment horizontal="center"/>
    </xf>
    <xf numFmtId="0" fontId="67" fillId="33" borderId="0" xfId="0" applyFont="1" applyFill="1" applyBorder="1" applyAlignment="1">
      <alignment horizontal="center"/>
    </xf>
    <xf numFmtId="2" fontId="67" fillId="33" borderId="0"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67" fillId="33" borderId="13" xfId="0" applyFont="1" applyFill="1" applyBorder="1" applyAlignment="1">
      <alignment horizontal="center" vertical="center"/>
    </xf>
    <xf numFmtId="0" fontId="67" fillId="33" borderId="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10" xfId="0" applyFont="1" applyFill="1" applyBorder="1" applyAlignment="1">
      <alignment horizontal="center" vertical="top"/>
    </xf>
    <xf numFmtId="0" fontId="67" fillId="33" borderId="10" xfId="0" applyFont="1" applyFill="1" applyBorder="1" applyAlignment="1">
      <alignment horizontal="center" vertical="top" wrapText="1"/>
    </xf>
    <xf numFmtId="0" fontId="2" fillId="33" borderId="13"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67" fillId="33" borderId="10" xfId="0" applyFont="1" applyFill="1" applyBorder="1" applyAlignment="1">
      <alignment horizontal="center"/>
    </xf>
    <xf numFmtId="0" fontId="2" fillId="33" borderId="11" xfId="0" applyFont="1" applyFill="1" applyBorder="1" applyAlignment="1" applyProtection="1">
      <alignment horizontal="center" vertical="center" wrapText="1"/>
      <protection/>
    </xf>
    <xf numFmtId="0" fontId="67" fillId="33" borderId="11"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0" xfId="0" applyFont="1" applyFill="1" applyBorder="1" applyAlignment="1">
      <alignment horizontal="left"/>
    </xf>
    <xf numFmtId="0" fontId="67" fillId="33" borderId="13" xfId="0" applyFont="1" applyFill="1" applyBorder="1" applyAlignment="1">
      <alignment horizontal="left" vertical="center" wrapText="1"/>
    </xf>
    <xf numFmtId="0" fontId="66" fillId="0" borderId="0" xfId="0" applyFont="1" applyAlignment="1">
      <alignment horizontal="center"/>
    </xf>
    <xf numFmtId="0" fontId="66" fillId="33" borderId="0" xfId="0" applyFont="1" applyFill="1" applyAlignment="1">
      <alignment horizontal="center"/>
    </xf>
    <xf numFmtId="0" fontId="66" fillId="33" borderId="26" xfId="0" applyFont="1" applyFill="1" applyBorder="1" applyAlignment="1" applyProtection="1">
      <alignment horizontal="left" vertical="center" wrapText="1"/>
      <protection/>
    </xf>
    <xf numFmtId="0" fontId="66" fillId="33" borderId="0" xfId="0" applyFont="1" applyFill="1" applyBorder="1" applyAlignment="1" applyProtection="1">
      <alignment horizontal="center" vertical="center" wrapText="1"/>
      <protection/>
    </xf>
    <xf numFmtId="0" fontId="2" fillId="33" borderId="0" xfId="0" applyFont="1" applyFill="1" applyAlignment="1">
      <alignment horizontal="center" vertical="center" wrapText="1"/>
    </xf>
    <xf numFmtId="0" fontId="66" fillId="33" borderId="0" xfId="0" applyFont="1" applyFill="1" applyAlignment="1">
      <alignment/>
    </xf>
    <xf numFmtId="0" fontId="2" fillId="33" borderId="10" xfId="0" applyFont="1" applyFill="1" applyBorder="1" applyAlignment="1">
      <alignment horizontal="center" vertical="center" wrapText="1"/>
    </xf>
    <xf numFmtId="0" fontId="66" fillId="33" borderId="0" xfId="0" applyFont="1" applyFill="1" applyBorder="1" applyAlignment="1">
      <alignment horizontal="left" vertical="center"/>
    </xf>
    <xf numFmtId="0" fontId="11" fillId="33" borderId="0" xfId="0" applyFont="1" applyFill="1" applyBorder="1" applyAlignment="1">
      <alignment/>
    </xf>
    <xf numFmtId="0" fontId="11" fillId="33" borderId="0" xfId="0" applyFont="1" applyFill="1" applyBorder="1" applyAlignment="1">
      <alignment/>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Currency" xfId="51"/>
    <cellStyle name="Currency [0]" xfId="52"/>
    <cellStyle name="Neutral" xfId="53"/>
    <cellStyle name="No-definido" xfId="54"/>
    <cellStyle name="Normal 10" xfId="55"/>
    <cellStyle name="Normal 14" xfId="56"/>
    <cellStyle name="Normal 15" xfId="57"/>
    <cellStyle name="Normal 2" xfId="58"/>
    <cellStyle name="Normal 3" xfId="59"/>
    <cellStyle name="Normal 4" xfId="60"/>
    <cellStyle name="Normal 5" xfId="61"/>
    <cellStyle name="Normal 6" xfId="62"/>
    <cellStyle name="Normal 7" xfId="63"/>
    <cellStyle name="Normal 8" xfId="64"/>
    <cellStyle name="Normal 9" xfId="65"/>
    <cellStyle name="Normal_indice" xfId="66"/>
    <cellStyle name="Notas" xfId="67"/>
    <cellStyle name="Percent" xfId="68"/>
    <cellStyle name="Porcentual 2"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27</xdr:row>
      <xdr:rowOff>47625</xdr:rowOff>
    </xdr:from>
    <xdr:ext cx="10734675" cy="2667000"/>
    <xdr:sp fLocksText="0">
      <xdr:nvSpPr>
        <xdr:cNvPr id="1" name="1 CuadroTexto"/>
        <xdr:cNvSpPr txBox="1">
          <a:spLocks noChangeArrowheads="1"/>
        </xdr:cNvSpPr>
      </xdr:nvSpPr>
      <xdr:spPr>
        <a:xfrm>
          <a:off x="57150" y="453390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27</xdr:row>
      <xdr:rowOff>9525</xdr:rowOff>
    </xdr:from>
    <xdr:to>
      <xdr:col>15</xdr:col>
      <xdr:colOff>0</xdr:colOff>
      <xdr:row>44</xdr:row>
      <xdr:rowOff>9525</xdr:rowOff>
    </xdr:to>
    <xdr:sp>
      <xdr:nvSpPr>
        <xdr:cNvPr id="2" name="2 CuadroTexto"/>
        <xdr:cNvSpPr txBox="1">
          <a:spLocks noChangeArrowheads="1"/>
        </xdr:cNvSpPr>
      </xdr:nvSpPr>
      <xdr:spPr>
        <a:xfrm>
          <a:off x="0" y="4495800"/>
          <a:ext cx="10782300" cy="2752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experimentaron un aumento de 10,1% en el volumen exportado durante el primer semestre del año 2011, en comparación con el volumen exportado en el mismo período del año  2010. Este</a:t>
          </a:r>
          <a:r>
            <a:rPr lang="en-US" cap="none" sz="1100" b="0" i="0" u="none" baseline="0">
              <a:solidFill>
                <a:srgbClr val="000000"/>
              </a:solidFill>
              <a:latin typeface="Calibri"/>
              <a:ea typeface="Calibri"/>
              <a:cs typeface="Calibri"/>
            </a:rPr>
            <a:t> alto crecimiento muestra una recuperación del sector, al comparar esta cifra con el 0,2% de crecimiento del volumen exportado  en el primer semestre del año 2009 y la caída de 1,3% experimentada en el primer semestre del año 2010, al compararlos con el mismo semestre de los  años anteriores. Las favorables condiciones meteorológicas enfrentadas por la mayor parte de las especies en su período de desarrollo productivo  y cosecha , acompañadas de una demanda internacional bastante activa, han contribuido a este positivo resultado.
</a:t>
          </a:r>
          <a:r>
            <a:rPr lang="en-US" cap="none" sz="1100" b="0" i="0" u="none" baseline="0">
              <a:solidFill>
                <a:srgbClr val="000000"/>
              </a:solidFill>
              <a:latin typeface="Calibri"/>
              <a:ea typeface="Calibri"/>
              <a:cs typeface="Calibri"/>
            </a:rPr>
            <a:t> Los principales aumentos en el volumen exportado lo registraron cerezas (58,4%), ciruelas (36,2%), arándanos (31,8%), peras (17,8%), nectarines (13,3%), mandarinas (12,1%) manzanas (9,1%), uvas (9,0%), limones (5,4%) duraznos (3,7%) y kiwis (0,3%). Las especies que mostraron caídas durante el período de comparación fueron paltas (-43,5%), frambuesas (-37,6%) y naranjas  (-36,9%). 
</a:t>
          </a:r>
          <a:r>
            <a:rPr lang="en-US" cap="none" sz="1100" b="0" i="0" u="none" baseline="0">
              <a:solidFill>
                <a:srgbClr val="000000"/>
              </a:solidFill>
              <a:latin typeface="Calibri"/>
              <a:ea typeface="Calibri"/>
              <a:cs typeface="Calibri"/>
            </a:rPr>
            <a:t>La mayoría de las especies registran un crecimiento en su volumen exportado. Las paltas, luego de una temporada de récord histórico productivo y de exportaciones,  experimentaron una baja importante en producción, provocada por el añerismo que caracteriza a esta especie. Las naranjas, por otra parte, están sólo al inicio de temporada, la cual se manifiesta con cierto retraso y además los volúmenes  considerados no son relevantes. Las exportaciones de kiwis muestran  un mínimo crecimiento, situación que concuerda con la actualización del pronóstico de una posible baja en el volumen exportado hacia el fin de la temporada, debido a menor disponibilidad de fruta por factores meteorológicos adversos.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609600</xdr:colOff>
      <xdr:row>32</xdr:row>
      <xdr:rowOff>114300</xdr:rowOff>
    </xdr:to>
    <xdr:sp>
      <xdr:nvSpPr>
        <xdr:cNvPr id="1" name="2 CuadroTexto"/>
        <xdr:cNvSpPr txBox="1">
          <a:spLocks noChangeArrowheads="1"/>
        </xdr:cNvSpPr>
      </xdr:nvSpPr>
      <xdr:spPr>
        <a:xfrm>
          <a:off x="0" y="3676650"/>
          <a:ext cx="9086850" cy="16764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Las  exportaciones de frutos secos  experimentaron un crecimiento de 61,4% de su volumen en los primeros seis meses del año 2011 en comparación con el mismo período del año 2010. Parte importante del crecimiento está dado por el aumento del volumen exportado de</a:t>
          </a:r>
          <a:r>
            <a:rPr lang="en-US" cap="none" sz="1100" b="0" i="0" u="none" baseline="0">
              <a:solidFill>
                <a:srgbClr val="000000"/>
              </a:solidFill>
              <a:latin typeface="Arial"/>
              <a:ea typeface="Arial"/>
              <a:cs typeface="Arial"/>
            </a:rPr>
            <a:t> nueces con cáscara (102,7%)</a:t>
          </a:r>
          <a:r>
            <a:rPr lang="en-US" cap="none" sz="1050" b="0" i="0" u="none" baseline="0">
              <a:solidFill>
                <a:srgbClr val="000000"/>
              </a:solidFill>
              <a:latin typeface="Arial"/>
              <a:ea typeface="Arial"/>
              <a:cs typeface="Arial"/>
            </a:rPr>
            <a:t>, conjuntamente con el incremento de las </a:t>
          </a:r>
          <a:r>
            <a:rPr lang="en-US" cap="none" sz="1100" b="0" i="0" u="none" baseline="0">
              <a:solidFill>
                <a:srgbClr val="000000"/>
              </a:solidFill>
              <a:latin typeface="Arial"/>
              <a:ea typeface="Arial"/>
              <a:cs typeface="Arial"/>
            </a:rPr>
            <a:t>avellanas con cáscara (125,1%)</a:t>
          </a:r>
          <a:r>
            <a:rPr lang="en-US" cap="none" sz="1050" b="0" i="0" u="none" baseline="0">
              <a:solidFill>
                <a:srgbClr val="000000"/>
              </a:solidFill>
              <a:latin typeface="Arial"/>
              <a:ea typeface="Arial"/>
              <a:cs typeface="Arial"/>
            </a:rPr>
            <a:t>. Las almendras sin cáscara, el tercer producto de exportación entre los frutos secos, registró una caída de</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19,3%. Los precios medios FOB de exportación de los frutos secos registraron una caída de 14,4%, pero los principales</a:t>
          </a:r>
          <a:r>
            <a:rPr lang="en-US" cap="none" sz="1050" b="0" i="0" u="none" baseline="0">
              <a:solidFill>
                <a:srgbClr val="000000"/>
              </a:solidFill>
              <a:latin typeface="Arial"/>
              <a:ea typeface="Arial"/>
              <a:cs typeface="Arial"/>
            </a:rPr>
            <a:t> productos sin cáscara mostraron un aumento en sus precios, especialmente las avellanas sin cáscara. Los frutos secos con cáscara registran una leve disminución en sus precios en el primer semestre con respecto al mismo período del año 2010, pero todos muestran una recuperación relevante sobre los precios obtenidos en el año 2009.</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importante</a:t>
          </a:r>
          <a:r>
            <a:rPr lang="en-US" cap="none" sz="1050" b="0" i="0" u="none" baseline="0">
              <a:solidFill>
                <a:srgbClr val="000000"/>
              </a:solidFill>
              <a:latin typeface="Arial"/>
              <a:ea typeface="Arial"/>
              <a:cs typeface="Arial"/>
            </a:rPr>
            <a:t> cr</a:t>
          </a:r>
          <a:r>
            <a:rPr lang="en-US" cap="none" sz="1050" b="0" i="0" u="none" baseline="0">
              <a:solidFill>
                <a:srgbClr val="000000"/>
              </a:solidFill>
              <a:latin typeface="Arial"/>
              <a:ea typeface="Arial"/>
              <a:cs typeface="Arial"/>
            </a:rPr>
            <a:t>ecimiento del volumen exportado obedece a un aumento natural de volúmenes derivados de la entrada en producción de nuevos huertos y las buenas condiciones de demanda y precios que enfrentan estos productos en los mercados  externos.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8</xdr:col>
      <xdr:colOff>647700</xdr:colOff>
      <xdr:row>42</xdr:row>
      <xdr:rowOff>142875</xdr:rowOff>
    </xdr:to>
    <xdr:sp>
      <xdr:nvSpPr>
        <xdr:cNvPr id="1" name="1 CuadroTexto"/>
        <xdr:cNvSpPr txBox="1">
          <a:spLocks noChangeArrowheads="1"/>
        </xdr:cNvSpPr>
      </xdr:nvSpPr>
      <xdr:spPr>
        <a:xfrm>
          <a:off x="66675" y="0"/>
          <a:ext cx="6677025" cy="81438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Las exportaciones de fruta industrializada han experimentado un crecimiento muy relevante de 18,3% en volumen y 36,4% en valor durante el primer semestre del año 2011, en comparación con el mismo período del año 2010. Asimismo, el precio medio por kilo de fruta industrializada experimentó un 15,3% de aumento durante los períodos comparados. Este importante aumento en volumen, valor y precios refleja claramente la recuperación de la demanda internacional por estos productos, convirtiéndose en algunos casos en interesantes alternativas de comercialización </a:t>
          </a:r>
          <a:r>
            <a:rPr lang="en-US" cap="none" sz="1100" b="0" i="0" u="none" baseline="0">
              <a:solidFill>
                <a:srgbClr val="000000"/>
              </a:solidFill>
              <a:latin typeface="Arial"/>
              <a:ea typeface="Arial"/>
              <a:cs typeface="Arial"/>
            </a:rPr>
            <a:t>para los productores frutícolas</a:t>
          </a:r>
          <a:r>
            <a:rPr lang="en-US" cap="none" sz="1050" b="0" i="0" u="none" baseline="0">
              <a:solidFill>
                <a:srgbClr val="000000"/>
              </a:solidFill>
              <a:latin typeface="Arial"/>
              <a:ea typeface="Arial"/>
              <a:cs typeface="Arial"/>
            </a:rPr>
            <a:t>, como en los casos de</a:t>
          </a:r>
          <a:r>
            <a:rPr lang="en-US" cap="none" sz="1050" b="0" i="0" u="none" baseline="0">
              <a:solidFill>
                <a:srgbClr val="000000"/>
              </a:solidFill>
              <a:latin typeface="Arial"/>
              <a:ea typeface="Arial"/>
              <a:cs typeface="Arial"/>
            </a:rPr>
            <a:t> manzanas para jugo y uvas para pasas</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mayor aumento porcentual en el volumen exportado lo registró el subsector extracción de aceites, basado en las exportaciones de aceite de oliva, su principal producto, que aumentó en respuesta a la expansión de superficie plantada de olivos en años recientes. Este sector debería experimentar un fuerte incremento de su volumen en los próximos años. El aumento de volumen se vio afectado por una disminución de 27% en los precios, respondiendo a una disminución de los precios internacionales del aceite de oliva en los principales mercados de importación.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aumento sustancial del volumen de exportaciones de conservas está influido por la fuerte recuperación de las exportaciones de conservas de duraznos, su principal producto, que mostró además una leve recuperación de precios, luego de dos años de precios muy deprimidos; </a:t>
          </a:r>
          <a:r>
            <a:rPr lang="en-US" cap="none" sz="1050" b="0" i="0" u="none" baseline="0">
              <a:solidFill>
                <a:srgbClr val="000000"/>
              </a:solidFill>
              <a:latin typeface="Arial"/>
              <a:ea typeface="Arial"/>
              <a:cs typeface="Arial"/>
            </a:rPr>
            <a:t>y por el aumento de mezclas conservadas (102,6%), el segundo ítem en importancia en volumen exportado del subsector.</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Las exportaciones de pulpas muestran una importante recuperación de precios (25%), en particular de la pulpa de duraznos, influida por la destrucción de inventarios a raíz del terremoto de febrero de 2010, lo que ajustó la oferta mundial. Se aprecia, por lo tanto, una recuperación de demanda y precios para los duraznos conserveros, lo que debería traducirse en mejores condiciones para los productores de esta especie. Asimismo, el principal item del  subsector: pastas, purés y mermeladas, registró un importante aumento de volumen y precios (24%), contribuyendo también a la recuperación del subsector.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crecimiento registrado por las exportaciones de frutas congeladas está basado en la dinámica expansión de las exportaciones de arándanos congelados, favorecidos por una escasez del producto en Estados Unidos, llegando a valores de exportación similares al valor exportado de frambuesas congeladas, el principal producto exportado del subsector, que registró un crecimiento de sólo 10,9%. La demanda por frambuesas congeladas en el mercado internacional se muestra un tanto deprimida, lo cual puede afectar la rentabilidad de este cultivo en la próxima temporada. Por otra parte, las exportaciones de frutillas congeladas muestran un positivo panorama en cuanto a precios y mercados, ya que la producción de Polonia, el mayor exportador mundial, registraría una caída de 25% en esta temporada 2011, de acuerdo a estimaciones preliminares. Los precios de las exportaciones de frutillas congeladas muestran ya un importante incremento de precios (35%).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Las exportaciones de jugo de manzanas han experimentado un crecimiento importante, respondiendo a buenas condiciones de los mercados externos, favorecidos por algunas discrepancias en el mercado mundial respecto de los inventarios mantenidos por China. Esta situación ha provocado un incremento en los precios pagados por la industria a los productores, alcanzando éstos  entre $ 60 y $ 70 pesos por kilo.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subsector deshidratados fue el único que experimentó una baja en sus exportaciones, afectado por reducciones en los volúmenes exportados de ciruelas deshidratadas y pasas, sus dos rubros principales. Ambos productos experimentaron un alza en sus precios de exportación, especialmente las pasas, que están en alta demanda en los mercados externos y, por lo tanto, han representado una muy buena alternativa de comercialización para los productores de algunas variedades de uva con problemas de rentabilidad como producto fresco de exportación.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12</xdr:col>
      <xdr:colOff>771525</xdr:colOff>
      <xdr:row>34</xdr:row>
      <xdr:rowOff>19050</xdr:rowOff>
    </xdr:to>
    <xdr:sp>
      <xdr:nvSpPr>
        <xdr:cNvPr id="1" name="2 CuadroTexto"/>
        <xdr:cNvSpPr txBox="1">
          <a:spLocks noChangeArrowheads="1"/>
        </xdr:cNvSpPr>
      </xdr:nvSpPr>
      <xdr:spPr>
        <a:xfrm>
          <a:off x="9525" y="3981450"/>
          <a:ext cx="11068050" cy="19145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Estados Unidos continuó disminuyendo</a:t>
          </a:r>
          <a:r>
            <a:rPr lang="en-US" cap="none" sz="1050" b="0" i="0" u="none" baseline="0">
              <a:solidFill>
                <a:srgbClr val="000000"/>
              </a:solidFill>
              <a:latin typeface="Arial"/>
              <a:ea typeface="Arial"/>
              <a:cs typeface="Arial"/>
            </a:rPr>
            <a:t> s</a:t>
          </a:r>
          <a:r>
            <a:rPr lang="en-US" cap="none" sz="1050" b="0" i="0" u="none" baseline="0">
              <a:solidFill>
                <a:srgbClr val="000000"/>
              </a:solidFill>
              <a:latin typeface="Arial"/>
              <a:ea typeface="Arial"/>
              <a:cs typeface="Arial"/>
            </a:rPr>
            <a:t>u porcentaje de participación en</a:t>
          </a:r>
          <a:r>
            <a:rPr lang="en-US" cap="none" sz="1050" b="0" i="0" u="none" baseline="0">
              <a:solidFill>
                <a:srgbClr val="000000"/>
              </a:solidFill>
              <a:latin typeface="Arial"/>
              <a:ea typeface="Arial"/>
              <a:cs typeface="Arial"/>
            </a:rPr>
            <a:t> el volumen de fruta fresca exportado por Chile. Así, en el primer semestre del año 2011 se registró una caída sustancial en comparación con el mismo período del año 2010, bajando en forma importante del 40% de participación que este mercado ha representado tradicionalmente. </a:t>
          </a:r>
          <a:r>
            <a:rPr lang="en-US" cap="none" sz="1100" b="0" i="0" u="none" baseline="0">
              <a:solidFill>
                <a:srgbClr val="000000"/>
              </a:solidFill>
              <a:latin typeface="Arial"/>
              <a:ea typeface="Arial"/>
              <a:cs typeface="Arial"/>
            </a:rPr>
            <a:t>La disminución de los volúmenes exportados de paltas, uvas, manzanas y kiwis, ha colaborado en la disminución de la participación americana</a:t>
          </a:r>
          <a:r>
            <a:rPr lang="en-US" cap="none" sz="1050" b="0" i="0" u="none" baseline="0">
              <a:solidFill>
                <a:srgbClr val="000000"/>
              </a:solidFill>
              <a:latin typeface="Arial"/>
              <a:ea typeface="Arial"/>
              <a:cs typeface="Arial"/>
            </a:rPr>
            <a:t>. Por otra parte, este mercado marcó aumentos importantes en arándanos, cerezas, ciruelas, mandarinas y peras. Holanda, la puerta de entrada para la fruta fresca chilena a Europa y, por lo tanto, el segundo mercado más importante, registró aumentos en su participación según volumen, con aumentos relevantes en los volúmenes de uvas, manzanas, duraznos, nectarines y peras. La debilidad del dólar a nivel internacional  y especialmente en relación al euro pueden haber influido en este resultado. Las buenas condiciones de mercado en los países asiáticos, especialmente China, Hong Kong, Taiwán y Corea del Sur, han permitido un aumento de su participación como mercados de destino para la fruta fresca chilena, registrando aumentos de volumen en la mayoría de las especies, salvo manzanas y ciruelas en el mercado de Hong Kong, nectarines y duraznos en el mercado taiwanés y kiwis en el mercado coreano, esto último como resultado de las dificultades enfrentadas por esta especie durante la temporada pasada. Asimismo, la expansión del mercado brasileño de importación, provocada por el fortalecimiento de su moneda , ha  permitido  aumentar en un porcentaje importante la participación de este mercado como destino para la fruta fresca chilena en el período analizado, especialmente en uvas, manzanas, ciruelas y kiwis.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66675</xdr:rowOff>
    </xdr:from>
    <xdr:to>
      <xdr:col>12</xdr:col>
      <xdr:colOff>714375</xdr:colOff>
      <xdr:row>30</xdr:row>
      <xdr:rowOff>104775</xdr:rowOff>
    </xdr:to>
    <xdr:sp>
      <xdr:nvSpPr>
        <xdr:cNvPr id="1" name="2 CuadroTexto"/>
        <xdr:cNvSpPr txBox="1">
          <a:spLocks noChangeArrowheads="1"/>
        </xdr:cNvSpPr>
      </xdr:nvSpPr>
      <xdr:spPr>
        <a:xfrm>
          <a:off x="57150" y="4171950"/>
          <a:ext cx="10334625" cy="156210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La mayoría de los principales mercados de destino de la fruta</a:t>
          </a:r>
          <a:r>
            <a:rPr lang="en-US" cap="none" sz="1050" b="0" i="0" u="none" baseline="0">
              <a:solidFill>
                <a:srgbClr val="000000"/>
              </a:solidFill>
              <a:latin typeface="Arial"/>
              <a:ea typeface="Arial"/>
              <a:cs typeface="Arial"/>
            </a:rPr>
            <a:t> industrializada chilena han aumentado en forma importante tanto el volumen como el valor de sus importaciones desde Chile, en el período enero-junio de 2011 en comparación con el mismo período de 2010. Estados Unidos, México, Canadá, Alemania, Holanda y Venezuela han registrado aumentos sustanciales, especialmente en el valor de sus importaciones. México vio aumentadas en forma importante sus importaciones de duraznos en conserva y jugos de manzana. Estados Unidos registró aumentos de valor de sus importaciones de fruta industrializada desde Chile en congelados de arándanos y jugos de manzana. Alemania aumentó sus importaciones de frambuesas congeladas, pasas y jugo de manzanas. Canadá incrementó sus importaciones de berries congelados y pasas .Por otra parte, la Federación Rusa y el Reino Unido registraron disminuciones en las importaciones  desde Chile, afectadas por la baja en el volumen importado de pulpas de durazno por Rusia, y </a:t>
          </a:r>
          <a:r>
            <a:rPr lang="en-US" cap="none" sz="1050" b="0" i="0" u="none" baseline="0">
              <a:solidFill>
                <a:srgbClr val="000000"/>
              </a:solidFill>
              <a:latin typeface="Arial"/>
              <a:ea typeface="Arial"/>
              <a:cs typeface="Arial"/>
            </a:rPr>
            <a:t>la disminución en deshidratados y congelados por parte del Reino Unido. Cabe señalar que Francia y el Reino Unido desplazaron a Japón y Australia como principales mercados de destino de la fruta industrializada, al comparar estos destinos entre abril, mayo y junio.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39</xdr:row>
      <xdr:rowOff>85725</xdr:rowOff>
    </xdr:from>
    <xdr:ext cx="190500" cy="285750"/>
    <xdr:sp fLocksText="0">
      <xdr:nvSpPr>
        <xdr:cNvPr id="1" name="3 CuadroTexto"/>
        <xdr:cNvSpPr txBox="1">
          <a:spLocks noChangeArrowheads="1"/>
        </xdr:cNvSpPr>
      </xdr:nvSpPr>
      <xdr:spPr>
        <a:xfrm>
          <a:off x="314325" y="719137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9525</xdr:colOff>
      <xdr:row>38</xdr:row>
      <xdr:rowOff>57150</xdr:rowOff>
    </xdr:from>
    <xdr:to>
      <xdr:col>11</xdr:col>
      <xdr:colOff>619125</xdr:colOff>
      <xdr:row>52</xdr:row>
      <xdr:rowOff>66675</xdr:rowOff>
    </xdr:to>
    <xdr:sp>
      <xdr:nvSpPr>
        <xdr:cNvPr id="2" name="4 CuadroTexto"/>
        <xdr:cNvSpPr txBox="1">
          <a:spLocks noChangeArrowheads="1"/>
        </xdr:cNvSpPr>
      </xdr:nvSpPr>
      <xdr:spPr>
        <a:xfrm>
          <a:off x="9525" y="7000875"/>
          <a:ext cx="10829925" cy="22764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La variedad de uva de mesa Flame Seedless encabeza a las variedades </a:t>
          </a:r>
          <a:r>
            <a:rPr lang="en-US" cap="none" sz="1000" b="0" i="0" u="none" baseline="0">
              <a:solidFill>
                <a:srgbClr val="000000"/>
              </a:solidFill>
              <a:latin typeface="Arial"/>
              <a:ea typeface="Arial"/>
              <a:cs typeface="Arial"/>
            </a:rPr>
            <a:t>con mayor crecimiento  porcentual de sus exportaciones, seguida de Sugraone y Red Globe en el primer semestre de 2011, en comparación con el mismo período del año 2010, exportado ya casi el 95% del volumen anual. La variedad Crimson Seedless es la única que registró una pequeña baja en su volumen exportado, aparte de la variedad Ribier, la cual  continúa su caída en concordancia con la disminución de su superficie plantada en los años recientes. Es necesario señalar que las exportaciones de la variedad Red Globe han logrado sobrepasar en volumen a la hasta ahora líder, la variedad Thompson Seedless, respondiendo también a la tendencia de plantación de los últimos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Royal Gala, la variedad de manzana más exportada, registra un importante crecimiento en el primer semestre del año 2011, así como las variedades Richard Delicious, Fuji y Red Chief, lo que revela  las buenas condiciones de mercado para las manzanas rojas y bicolores. La variedad Granny Smith, la principal variedad verde, muestra una disminución importante en su volumen exportado, enviado ya más del 70% del volumen anual. Es relevante también la sustancial baja del volumen exportado de la variedad Braeburn, variedad que, al igual que Granny Smith, puede haber sido destinada en volúmenes importantes a la agroindustria de jugo, que ha pagado altos precios a productor durante la temporada.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variedad Packham's, la variedad de peras más exportada, ha registrado un aumento en sus envíos durante el primer semestre del año 2011, aunque bajo el crecimiento experimentado por el volumen total exportado de esta especie, exportado ya más del 80% de su volumen anual. Por su parte, la variedad Abate Fetel registra un importante crecimiento, enviado ya alrededor del 90% del volumen. Esta variedad debería seguir aumentando su participación, dada la expansión de su superficie plantada.</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35</xdr:row>
      <xdr:rowOff>123825</xdr:rowOff>
    </xdr:from>
    <xdr:ext cx="190500" cy="285750"/>
    <xdr:sp fLocksText="0">
      <xdr:nvSpPr>
        <xdr:cNvPr id="1" name="1 CuadroTexto"/>
        <xdr:cNvSpPr txBox="1">
          <a:spLocks noChangeArrowheads="1"/>
        </xdr:cNvSpPr>
      </xdr:nvSpPr>
      <xdr:spPr>
        <a:xfrm>
          <a:off x="7372350" y="591502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66675</xdr:colOff>
      <xdr:row>35</xdr:row>
      <xdr:rowOff>19050</xdr:rowOff>
    </xdr:from>
    <xdr:to>
      <xdr:col>12</xdr:col>
      <xdr:colOff>733425</xdr:colOff>
      <xdr:row>46</xdr:row>
      <xdr:rowOff>133350</xdr:rowOff>
    </xdr:to>
    <xdr:sp>
      <xdr:nvSpPr>
        <xdr:cNvPr id="2" name="2 CuadroTexto"/>
        <xdr:cNvSpPr txBox="1">
          <a:spLocks noChangeArrowheads="1"/>
        </xdr:cNvSpPr>
      </xdr:nvSpPr>
      <xdr:spPr>
        <a:xfrm>
          <a:off x="66675" y="5810250"/>
          <a:ext cx="9810750" cy="189547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Las  variaciones de los precios mayoristas muestran una directa relación con la etapa productiva en que se encuentra la especie analizada</a:t>
          </a:r>
          <a:r>
            <a:rPr lang="en-US" cap="none" sz="1050" b="0" i="0" u="none" baseline="0">
              <a:solidFill>
                <a:srgbClr val="000000"/>
              </a:solidFill>
              <a:latin typeface="Arial"/>
              <a:ea typeface="Arial"/>
              <a:cs typeface="Arial"/>
            </a:rPr>
            <a:t>..Así, por ejemplo, los precios mayoristas de las mandarinas presentan en abril y mayo un incremento importante, por el inicio de la temporada productiva; sin embargo, en junio muestran una baja importante de precio, por una mayor disponibilidad del producto. </a:t>
          </a:r>
          <a:r>
            <a:rPr lang="en-US" cap="none" sz="1050" b="0" i="0" u="none" baseline="0">
              <a:solidFill>
                <a:srgbClr val="000000"/>
              </a:solidFill>
              <a:latin typeface="Arial"/>
              <a:ea typeface="Arial"/>
              <a:cs typeface="Arial"/>
            </a:rPr>
            <a:t>Por otra parte, en julio se alcanzó uno de los precios históricos más altos para las paltas, situación derivada de la baja producción alcanzada en la temporada 2010/11, luego del récord productivo de la temporada anterior. el cual contribuyó a crear una fuerte demanda interna, la cual no pudo ser satisfecha, por la fuerte caída de la producción. La situación de escasez relativa de paltas en el mercado interno ha llevado al precio mayorista a niveles históricos, por sobre $ 2.300 para fruta de calidad primera, en la primera semana de julio. Sin embargo, se aprecia ya en la tercera semana de julio una disminución de precios a niveles de $1.800 para fruta de la misma calidad, al aproximarse el aumento estacional del volumen productivo. Los limones muestran una caída muy relacionada al momento productivo de alto volumen. Las demás especies han registrado un desarrollo de sus precios mayoristas correlacionados a su etapa productiva, replicando en la mayoría de los casos la curva de precios de la temporada anterior.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37</xdr:row>
      <xdr:rowOff>152400</xdr:rowOff>
    </xdr:from>
    <xdr:to>
      <xdr:col>12</xdr:col>
      <xdr:colOff>638175</xdr:colOff>
      <xdr:row>46</xdr:row>
      <xdr:rowOff>9525</xdr:rowOff>
    </xdr:to>
    <xdr:sp>
      <xdr:nvSpPr>
        <xdr:cNvPr id="1" name="2 CuadroTexto"/>
        <xdr:cNvSpPr txBox="1">
          <a:spLocks noChangeArrowheads="1"/>
        </xdr:cNvSpPr>
      </xdr:nvSpPr>
      <xdr:spPr>
        <a:xfrm>
          <a:off x="123825" y="6448425"/>
          <a:ext cx="10563225" cy="131445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a consumidor de las especies indicadas en la tabla muestran una evolución similar a la</a:t>
          </a:r>
          <a:r>
            <a:rPr lang="en-US" cap="none" sz="1050" b="0" i="0" u="none" baseline="0">
              <a:solidFill>
                <a:srgbClr val="000000"/>
              </a:solidFill>
              <a:latin typeface="Arial"/>
              <a:ea typeface="Arial"/>
              <a:cs typeface="Arial"/>
            </a:rPr>
            <a:t>s variaciones experimentadas por los precios mayoristas, en cuanto a su tendencia en el mes de junio. Cabe destacar el alto nivel de precios de las paltas en el período enero-junio de 2011, históricamente alto. A pesar de ser éste un fenómeno local, se aprecian también precios históricamente altos a consumidor en el mercado mexicano, el principal productor mundial de paltas, y también en el mercado de Estados Unidos, el mayor mercado importador a nivel mundial. También se puede apreciar la continuación de la importante baja estacional del precio de los limones, iniciada en el mes de mayo, cuya tendencia a la baja debería continuar en ambos canales minoristas de comercialización, una vez que se clarifique el daño potencial producido por las heladas de inicios de julio. Persisten las grandes diferencias entre los precios de supermercados y ferias para las diversas especies frutícolas.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zoomScaleSheetLayoutView="100" zoomScalePageLayoutView="0" workbookViewId="0" topLeftCell="A1">
      <selection activeCell="F53" sqref="F53"/>
    </sheetView>
  </sheetViews>
  <sheetFormatPr defaultColWidth="11.421875" defaultRowHeight="15"/>
  <cols>
    <col min="1" max="1" width="10.00390625" style="1" customWidth="1"/>
    <col min="2" max="2" width="11.421875" style="1" customWidth="1"/>
    <col min="3" max="3" width="10.7109375" style="1" customWidth="1"/>
    <col min="4" max="5" width="11.421875" style="1" customWidth="1"/>
    <col min="6" max="6" width="16.140625" style="1" customWidth="1"/>
    <col min="7" max="7" width="11.140625" style="1" customWidth="1"/>
    <col min="8" max="8" width="10.8515625" style="1" customWidth="1"/>
    <col min="9" max="16384" width="11.421875" style="1" customWidth="1"/>
  </cols>
  <sheetData>
    <row r="1" spans="1:7" ht="15.75">
      <c r="A1" s="118"/>
      <c r="B1" s="119"/>
      <c r="C1" s="119"/>
      <c r="D1" s="119"/>
      <c r="E1" s="119"/>
      <c r="F1" s="119"/>
      <c r="G1" s="119"/>
    </row>
    <row r="2" spans="1:7" ht="15">
      <c r="A2" s="119"/>
      <c r="B2" s="119"/>
      <c r="C2" s="119"/>
      <c r="D2" s="119"/>
      <c r="E2" s="119"/>
      <c r="F2" s="119"/>
      <c r="G2" s="119"/>
    </row>
    <row r="3" spans="1:7" ht="15.75">
      <c r="A3" s="118"/>
      <c r="B3" s="119"/>
      <c r="C3" s="119"/>
      <c r="D3" s="119"/>
      <c r="E3" s="119"/>
      <c r="F3" s="119"/>
      <c r="G3" s="119"/>
    </row>
    <row r="4" spans="1:7" ht="15">
      <c r="A4" s="119"/>
      <c r="B4" s="119"/>
      <c r="C4" s="119"/>
      <c r="D4" s="121"/>
      <c r="E4" s="119"/>
      <c r="F4" s="119"/>
      <c r="G4" s="119"/>
    </row>
    <row r="5" spans="1:7" ht="15.75">
      <c r="A5" s="118"/>
      <c r="B5" s="119"/>
      <c r="C5" s="119"/>
      <c r="D5" s="128"/>
      <c r="E5" s="119"/>
      <c r="F5" s="119"/>
      <c r="G5" s="119"/>
    </row>
    <row r="6" spans="1:7" ht="15.75">
      <c r="A6" s="118"/>
      <c r="B6" s="119"/>
      <c r="C6" s="119"/>
      <c r="D6" s="119"/>
      <c r="E6" s="119"/>
      <c r="F6" s="119"/>
      <c r="G6" s="119"/>
    </row>
    <row r="7" spans="1:7" ht="15.75">
      <c r="A7" s="118"/>
      <c r="B7" s="119"/>
      <c r="C7" s="119"/>
      <c r="D7" s="119"/>
      <c r="E7" s="119"/>
      <c r="F7" s="119"/>
      <c r="G7" s="119"/>
    </row>
    <row r="8" spans="1:7" ht="15">
      <c r="A8" s="119"/>
      <c r="B8" s="119"/>
      <c r="C8" s="119"/>
      <c r="D8" s="121"/>
      <c r="E8" s="119"/>
      <c r="F8" s="119"/>
      <c r="G8" s="119"/>
    </row>
    <row r="9" spans="1:7" ht="15.75">
      <c r="A9" s="129"/>
      <c r="B9" s="119"/>
      <c r="C9" s="119"/>
      <c r="D9" s="119"/>
      <c r="E9" s="119"/>
      <c r="F9" s="119"/>
      <c r="G9" s="119"/>
    </row>
    <row r="10" spans="1:7" ht="15.75">
      <c r="A10" s="118"/>
      <c r="B10" s="119"/>
      <c r="C10" s="119"/>
      <c r="D10" s="119"/>
      <c r="E10" s="119"/>
      <c r="F10" s="119"/>
      <c r="G10" s="119"/>
    </row>
    <row r="11" spans="1:7" ht="15.75">
      <c r="A11" s="118"/>
      <c r="B11" s="119"/>
      <c r="C11" s="119"/>
      <c r="D11" s="119"/>
      <c r="E11" s="119"/>
      <c r="F11" s="119"/>
      <c r="G11" s="119"/>
    </row>
    <row r="12" spans="1:7" ht="15.75">
      <c r="A12" s="118"/>
      <c r="B12" s="119"/>
      <c r="C12" s="119"/>
      <c r="D12" s="119"/>
      <c r="E12" s="119"/>
      <c r="F12" s="119"/>
      <c r="G12" s="119"/>
    </row>
    <row r="13" spans="1:8" ht="19.5" customHeight="1">
      <c r="A13" s="119"/>
      <c r="B13" s="180" t="s">
        <v>305</v>
      </c>
      <c r="C13" s="180"/>
      <c r="D13" s="180"/>
      <c r="E13" s="180"/>
      <c r="F13" s="180"/>
      <c r="G13" s="180"/>
      <c r="H13" s="130"/>
    </row>
    <row r="14" spans="1:8" ht="19.5">
      <c r="A14" s="119"/>
      <c r="B14" s="119"/>
      <c r="C14" s="180"/>
      <c r="D14" s="180"/>
      <c r="E14" s="180"/>
      <c r="F14" s="180"/>
      <c r="G14" s="180"/>
      <c r="H14" s="130"/>
    </row>
    <row r="15" spans="1:7" ht="15.75">
      <c r="A15" s="119"/>
      <c r="B15" s="119"/>
      <c r="C15" s="186" t="s">
        <v>446</v>
      </c>
      <c r="D15" s="186"/>
      <c r="E15" s="186"/>
      <c r="F15" s="186"/>
      <c r="G15" s="131"/>
    </row>
    <row r="16" spans="1:7" ht="15">
      <c r="A16" s="119"/>
      <c r="B16" s="119"/>
      <c r="C16" s="119"/>
      <c r="D16" s="119"/>
      <c r="E16" s="119"/>
      <c r="F16" s="119"/>
      <c r="G16" s="119"/>
    </row>
    <row r="17" spans="1:7" ht="15">
      <c r="A17" s="119"/>
      <c r="B17" s="119"/>
      <c r="C17" s="119"/>
      <c r="D17" s="119"/>
      <c r="E17" s="119"/>
      <c r="F17" s="119"/>
      <c r="G17" s="119"/>
    </row>
    <row r="18" spans="1:7" ht="15">
      <c r="A18" s="119"/>
      <c r="B18" s="119"/>
      <c r="C18" s="119"/>
      <c r="D18" s="119"/>
      <c r="E18" s="119"/>
      <c r="F18" s="119"/>
      <c r="G18" s="119"/>
    </row>
    <row r="19" spans="1:7" ht="15.75">
      <c r="A19" s="118"/>
      <c r="B19" s="119"/>
      <c r="C19" s="119"/>
      <c r="D19" s="119"/>
      <c r="E19" s="119"/>
      <c r="F19" s="119"/>
      <c r="G19" s="119"/>
    </row>
    <row r="20" spans="1:7" ht="15.75">
      <c r="A20" s="118"/>
      <c r="B20" s="119"/>
      <c r="C20" s="119"/>
      <c r="D20" s="121"/>
      <c r="E20" s="119"/>
      <c r="F20" s="119"/>
      <c r="G20" s="119"/>
    </row>
    <row r="21" spans="1:7" ht="15.75">
      <c r="A21" s="118"/>
      <c r="B21" s="119"/>
      <c r="C21" s="119"/>
      <c r="D21" s="120"/>
      <c r="E21" s="119"/>
      <c r="F21" s="119"/>
      <c r="G21" s="119"/>
    </row>
    <row r="22" spans="1:7" ht="15.75">
      <c r="A22" s="118"/>
      <c r="B22" s="119"/>
      <c r="C22" s="119"/>
      <c r="D22" s="119"/>
      <c r="E22" s="119"/>
      <c r="F22" s="119"/>
      <c r="G22" s="119"/>
    </row>
    <row r="23" spans="1:7" ht="15.75">
      <c r="A23" s="118"/>
      <c r="B23" s="119"/>
      <c r="C23" s="119"/>
      <c r="D23" s="119"/>
      <c r="E23" s="119"/>
      <c r="F23" s="119"/>
      <c r="G23" s="119"/>
    </row>
    <row r="24" spans="1:7" ht="15.75">
      <c r="A24" s="118"/>
      <c r="B24" s="119"/>
      <c r="C24" s="119"/>
      <c r="D24" s="119"/>
      <c r="E24" s="119"/>
      <c r="F24" s="119"/>
      <c r="G24" s="119"/>
    </row>
    <row r="25" spans="1:7" ht="15.75">
      <c r="A25" s="118"/>
      <c r="B25" s="119"/>
      <c r="C25" s="119"/>
      <c r="D25" s="121"/>
      <c r="E25" s="119"/>
      <c r="F25" s="119"/>
      <c r="G25" s="119"/>
    </row>
    <row r="26" spans="1:7" ht="15.75">
      <c r="A26" s="118"/>
      <c r="B26" s="119"/>
      <c r="C26" s="119"/>
      <c r="D26" s="119"/>
      <c r="E26" s="119"/>
      <c r="F26" s="119"/>
      <c r="G26" s="119"/>
    </row>
    <row r="27" spans="1:7" ht="15.75">
      <c r="A27" s="118"/>
      <c r="B27" s="119"/>
      <c r="C27" s="119"/>
      <c r="D27" s="119"/>
      <c r="E27" s="119"/>
      <c r="F27" s="119"/>
      <c r="G27" s="119"/>
    </row>
    <row r="28" spans="1:7" ht="15.75">
      <c r="A28" s="118"/>
      <c r="B28" s="119"/>
      <c r="C28" s="119"/>
      <c r="D28" s="119"/>
      <c r="E28" s="119"/>
      <c r="F28" s="119"/>
      <c r="G28" s="119"/>
    </row>
    <row r="29" spans="1:7" ht="15.75">
      <c r="A29" s="118"/>
      <c r="B29" s="119"/>
      <c r="C29" s="119"/>
      <c r="D29" s="119"/>
      <c r="E29" s="119"/>
      <c r="F29" s="119"/>
      <c r="G29" s="119"/>
    </row>
    <row r="30" spans="1:7" ht="15">
      <c r="A30" s="117"/>
      <c r="B30" s="117"/>
      <c r="C30" s="117"/>
      <c r="D30" s="117"/>
      <c r="E30" s="117"/>
      <c r="F30" s="119"/>
      <c r="G30" s="119"/>
    </row>
    <row r="31" spans="1:7" ht="15">
      <c r="A31" s="117"/>
      <c r="B31" s="117"/>
      <c r="C31" s="117"/>
      <c r="D31" s="117"/>
      <c r="E31" s="117"/>
      <c r="F31" s="119"/>
      <c r="G31" s="119"/>
    </row>
    <row r="32" spans="1:7" ht="15.75">
      <c r="A32" s="118"/>
      <c r="B32" s="119"/>
      <c r="C32" s="119"/>
      <c r="D32" s="119"/>
      <c r="E32" s="119"/>
      <c r="F32" s="119"/>
      <c r="G32" s="119"/>
    </row>
    <row r="33" spans="1:7" ht="15.75">
      <c r="A33" s="118"/>
      <c r="B33" s="119"/>
      <c r="C33" s="119"/>
      <c r="D33" s="119"/>
      <c r="E33" s="119"/>
      <c r="F33" s="119"/>
      <c r="G33" s="119"/>
    </row>
    <row r="34" spans="1:7" ht="15.75">
      <c r="A34" s="118"/>
      <c r="B34" s="119"/>
      <c r="C34" s="119"/>
      <c r="D34" s="119"/>
      <c r="E34" s="119"/>
      <c r="F34" s="119"/>
      <c r="G34" s="119"/>
    </row>
    <row r="35" spans="1:7" ht="15.75">
      <c r="A35" s="118"/>
      <c r="B35" s="119"/>
      <c r="C35" s="119"/>
      <c r="D35" s="119"/>
      <c r="E35" s="119"/>
      <c r="F35" s="119"/>
      <c r="G35" s="119"/>
    </row>
    <row r="36" spans="1:7" ht="15.75">
      <c r="A36" s="118"/>
      <c r="B36" s="119"/>
      <c r="C36" s="119"/>
      <c r="D36" s="119"/>
      <c r="E36" s="119"/>
      <c r="F36" s="119"/>
      <c r="G36" s="119"/>
    </row>
    <row r="37" spans="1:7" ht="15.75">
      <c r="A37" s="124"/>
      <c r="B37" s="119"/>
      <c r="C37" s="124"/>
      <c r="D37" s="125"/>
      <c r="E37" s="119"/>
      <c r="F37" s="119"/>
      <c r="G37" s="119"/>
    </row>
    <row r="38" spans="1:7" ht="15.75">
      <c r="A38" s="118"/>
      <c r="B38" s="117"/>
      <c r="C38" s="117"/>
      <c r="D38" s="117"/>
      <c r="E38" s="119"/>
      <c r="F38" s="119"/>
      <c r="G38" s="119"/>
    </row>
    <row r="39" spans="1:7" ht="15.75">
      <c r="A39" s="117"/>
      <c r="B39" s="117"/>
      <c r="C39" s="118" t="s">
        <v>354</v>
      </c>
      <c r="D39" s="125"/>
      <c r="E39" s="119"/>
      <c r="F39" s="119"/>
      <c r="G39" s="119"/>
    </row>
    <row r="40" spans="1:7" ht="15">
      <c r="A40" s="117"/>
      <c r="B40" s="117"/>
      <c r="C40" s="117"/>
      <c r="D40" s="117"/>
      <c r="E40" s="117"/>
      <c r="F40" s="117"/>
      <c r="G40" s="117"/>
    </row>
    <row r="41" spans="1:7" ht="15">
      <c r="A41" s="117"/>
      <c r="B41" s="117"/>
      <c r="C41" s="117"/>
      <c r="D41" s="117"/>
      <c r="E41" s="117"/>
      <c r="F41" s="117"/>
      <c r="G41" s="117"/>
    </row>
    <row r="42" spans="1:7" ht="15">
      <c r="A42" s="117"/>
      <c r="B42" s="117"/>
      <c r="C42" s="117"/>
      <c r="D42" s="117"/>
      <c r="E42" s="117"/>
      <c r="F42" s="117"/>
      <c r="G42" s="117"/>
    </row>
    <row r="43" spans="1:7" ht="15">
      <c r="A43" s="117"/>
      <c r="B43" s="117"/>
      <c r="C43" s="117"/>
      <c r="D43" s="117"/>
      <c r="E43" s="117"/>
      <c r="F43" s="117"/>
      <c r="G43" s="117"/>
    </row>
    <row r="44" spans="1:7" ht="15">
      <c r="A44" s="184" t="s">
        <v>214</v>
      </c>
      <c r="B44" s="184"/>
      <c r="C44" s="184"/>
      <c r="D44" s="184"/>
      <c r="E44" s="184"/>
      <c r="F44" s="184"/>
      <c r="G44" s="184"/>
    </row>
    <row r="45" spans="1:7" ht="15">
      <c r="A45" s="185" t="s">
        <v>447</v>
      </c>
      <c r="B45" s="185"/>
      <c r="C45" s="185"/>
      <c r="D45" s="185"/>
      <c r="E45" s="185"/>
      <c r="F45" s="185"/>
      <c r="G45" s="185"/>
    </row>
    <row r="46" spans="1:7" ht="15.75">
      <c r="A46" s="118"/>
      <c r="B46" s="119"/>
      <c r="C46" s="119"/>
      <c r="D46" s="119"/>
      <c r="E46" s="119"/>
      <c r="F46" s="119"/>
      <c r="G46" s="119"/>
    </row>
    <row r="47" spans="1:256" ht="15">
      <c r="A47" s="182"/>
      <c r="B47" s="182"/>
      <c r="C47" s="182"/>
      <c r="D47" s="182"/>
      <c r="E47" s="182"/>
      <c r="F47" s="182"/>
      <c r="G47" s="182"/>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c r="GU47" s="181"/>
      <c r="GV47" s="181"/>
      <c r="GW47" s="181"/>
      <c r="GX47" s="181"/>
      <c r="GY47" s="181"/>
      <c r="GZ47" s="181"/>
      <c r="HA47" s="181"/>
      <c r="HB47" s="181"/>
      <c r="HC47" s="181"/>
      <c r="HD47" s="181"/>
      <c r="HE47" s="181"/>
      <c r="HF47" s="181"/>
      <c r="HG47" s="181"/>
      <c r="HH47" s="181"/>
      <c r="HI47" s="181"/>
      <c r="HJ47" s="181"/>
      <c r="HK47" s="181"/>
      <c r="HL47" s="181"/>
      <c r="HM47" s="181"/>
      <c r="HN47" s="181"/>
      <c r="HO47" s="181"/>
      <c r="HP47" s="181"/>
      <c r="HQ47" s="181"/>
      <c r="HR47" s="181"/>
      <c r="HS47" s="181"/>
      <c r="HT47" s="181"/>
      <c r="HU47" s="181"/>
      <c r="HV47" s="181"/>
      <c r="HW47" s="181"/>
      <c r="HX47" s="181"/>
      <c r="HY47" s="181"/>
      <c r="HZ47" s="181"/>
      <c r="IA47" s="181"/>
      <c r="IB47" s="181"/>
      <c r="IC47" s="181"/>
      <c r="ID47" s="181"/>
      <c r="IE47" s="181"/>
      <c r="IF47" s="181"/>
      <c r="IG47" s="181"/>
      <c r="IH47" s="181"/>
      <c r="II47" s="181"/>
      <c r="IJ47" s="181"/>
      <c r="IK47" s="181"/>
      <c r="IL47" s="181"/>
      <c r="IM47" s="181"/>
      <c r="IN47" s="181"/>
      <c r="IO47" s="181"/>
      <c r="IP47" s="181"/>
      <c r="IQ47" s="181"/>
      <c r="IR47" s="181"/>
      <c r="IS47" s="181"/>
      <c r="IT47" s="181"/>
      <c r="IU47" s="181"/>
      <c r="IV47" s="181"/>
    </row>
    <row r="48" spans="1:7" ht="15">
      <c r="A48" s="119"/>
      <c r="B48" s="119"/>
      <c r="C48" s="119"/>
      <c r="D48" s="120"/>
      <c r="E48" s="119"/>
      <c r="F48" s="119"/>
      <c r="G48" s="119"/>
    </row>
    <row r="49" spans="1:256" s="2" customFormat="1" ht="12.75">
      <c r="A49" s="183" t="s">
        <v>225</v>
      </c>
      <c r="B49" s="183"/>
      <c r="C49" s="183"/>
      <c r="D49" s="183"/>
      <c r="E49" s="183"/>
      <c r="F49" s="183"/>
      <c r="G49" s="183"/>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c r="EV49" s="181"/>
      <c r="EW49" s="181"/>
      <c r="EX49" s="181"/>
      <c r="EY49" s="181"/>
      <c r="EZ49" s="181"/>
      <c r="FA49" s="181"/>
      <c r="FB49" s="181"/>
      <c r="FC49" s="181"/>
      <c r="FD49" s="181"/>
      <c r="FE49" s="181"/>
      <c r="FF49" s="181"/>
      <c r="FG49" s="181"/>
      <c r="FH49" s="181"/>
      <c r="FI49" s="181"/>
      <c r="FJ49" s="181"/>
      <c r="FK49" s="181"/>
      <c r="FL49" s="181"/>
      <c r="FM49" s="181"/>
      <c r="FN49" s="181"/>
      <c r="FO49" s="181"/>
      <c r="FP49" s="181"/>
      <c r="FQ49" s="181"/>
      <c r="FR49" s="181"/>
      <c r="FS49" s="181"/>
      <c r="FT49" s="181"/>
      <c r="FU49" s="181"/>
      <c r="FV49" s="181"/>
      <c r="FW49" s="181"/>
      <c r="FX49" s="181"/>
      <c r="FY49" s="181"/>
      <c r="FZ49" s="181"/>
      <c r="GA49" s="181"/>
      <c r="GB49" s="181"/>
      <c r="GC49" s="181"/>
      <c r="GD49" s="181"/>
      <c r="GE49" s="181"/>
      <c r="GF49" s="181"/>
      <c r="GG49" s="181"/>
      <c r="GH49" s="181"/>
      <c r="GI49" s="181"/>
      <c r="GJ49" s="181"/>
      <c r="GK49" s="181"/>
      <c r="GL49" s="181"/>
      <c r="GM49" s="181"/>
      <c r="GN49" s="181"/>
      <c r="GO49" s="181"/>
      <c r="GP49" s="181"/>
      <c r="GQ49" s="181"/>
      <c r="GR49" s="181"/>
      <c r="GS49" s="181"/>
      <c r="GT49" s="181"/>
      <c r="GU49" s="181"/>
      <c r="GV49" s="181"/>
      <c r="GW49" s="181"/>
      <c r="GX49" s="181"/>
      <c r="GY49" s="181"/>
      <c r="GZ49" s="181"/>
      <c r="HA49" s="181"/>
      <c r="HB49" s="181"/>
      <c r="HC49" s="181"/>
      <c r="HD49" s="181"/>
      <c r="HE49" s="181"/>
      <c r="HF49" s="181"/>
      <c r="HG49" s="181"/>
      <c r="HH49" s="181"/>
      <c r="HI49" s="181"/>
      <c r="HJ49" s="181"/>
      <c r="HK49" s="181"/>
      <c r="HL49" s="181"/>
      <c r="HM49" s="181"/>
      <c r="HN49" s="181"/>
      <c r="HO49" s="181"/>
      <c r="HP49" s="181"/>
      <c r="HQ49" s="181"/>
      <c r="HR49" s="181"/>
      <c r="HS49" s="181"/>
      <c r="HT49" s="181"/>
      <c r="HU49" s="181"/>
      <c r="HV49" s="181"/>
      <c r="HW49" s="181"/>
      <c r="HX49" s="181"/>
      <c r="HY49" s="181"/>
      <c r="HZ49" s="181"/>
      <c r="IA49" s="181"/>
      <c r="IB49" s="181"/>
      <c r="IC49" s="181"/>
      <c r="ID49" s="181"/>
      <c r="IE49" s="181"/>
      <c r="IF49" s="181"/>
      <c r="IG49" s="181"/>
      <c r="IH49" s="181"/>
      <c r="II49" s="181"/>
      <c r="IJ49" s="181"/>
      <c r="IK49" s="181"/>
      <c r="IL49" s="181"/>
      <c r="IM49" s="181"/>
      <c r="IN49" s="181"/>
      <c r="IO49" s="181"/>
      <c r="IP49" s="181"/>
      <c r="IQ49" s="181"/>
      <c r="IR49" s="181"/>
      <c r="IS49" s="181"/>
      <c r="IT49" s="181"/>
      <c r="IU49" s="181"/>
      <c r="IV49" s="181"/>
    </row>
    <row r="50" spans="1:256" s="2" customFormat="1" ht="12.75">
      <c r="A50" s="182"/>
      <c r="B50" s="182"/>
      <c r="C50" s="182"/>
      <c r="D50" s="182"/>
      <c r="E50" s="182"/>
      <c r="F50" s="182"/>
      <c r="G50" s="182"/>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c r="GD50" s="181"/>
      <c r="GE50" s="181"/>
      <c r="GF50" s="181"/>
      <c r="GG50" s="181"/>
      <c r="GH50" s="181"/>
      <c r="GI50" s="181"/>
      <c r="GJ50" s="181"/>
      <c r="GK50" s="181"/>
      <c r="GL50" s="181"/>
      <c r="GM50" s="181"/>
      <c r="GN50" s="181"/>
      <c r="GO50" s="181"/>
      <c r="GP50" s="181"/>
      <c r="GQ50" s="181"/>
      <c r="GR50" s="181"/>
      <c r="GS50" s="181"/>
      <c r="GT50" s="181"/>
      <c r="GU50" s="181"/>
      <c r="GV50" s="181"/>
      <c r="GW50" s="181"/>
      <c r="GX50" s="181"/>
      <c r="GY50" s="181"/>
      <c r="GZ50" s="181"/>
      <c r="HA50" s="181"/>
      <c r="HB50" s="181"/>
      <c r="HC50" s="181"/>
      <c r="HD50" s="181"/>
      <c r="HE50" s="181"/>
      <c r="HF50" s="181"/>
      <c r="HG50" s="181"/>
      <c r="HH50" s="181"/>
      <c r="HI50" s="181"/>
      <c r="HJ50" s="181"/>
      <c r="HK50" s="181"/>
      <c r="HL50" s="181"/>
      <c r="HM50" s="181"/>
      <c r="HN50" s="181"/>
      <c r="HO50" s="181"/>
      <c r="HP50" s="181"/>
      <c r="HQ50" s="181"/>
      <c r="HR50" s="181"/>
      <c r="HS50" s="181"/>
      <c r="HT50" s="181"/>
      <c r="HU50" s="181"/>
      <c r="HV50" s="181"/>
      <c r="HW50" s="181"/>
      <c r="HX50" s="181"/>
      <c r="HY50" s="181"/>
      <c r="HZ50" s="181"/>
      <c r="IA50" s="181"/>
      <c r="IB50" s="181"/>
      <c r="IC50" s="181"/>
      <c r="ID50" s="181"/>
      <c r="IE50" s="181"/>
      <c r="IF50" s="181"/>
      <c r="IG50" s="181"/>
      <c r="IH50" s="181"/>
      <c r="II50" s="181"/>
      <c r="IJ50" s="181"/>
      <c r="IK50" s="181"/>
      <c r="IL50" s="181"/>
      <c r="IM50" s="181"/>
      <c r="IN50" s="181"/>
      <c r="IO50" s="181"/>
      <c r="IP50" s="181"/>
      <c r="IQ50" s="181"/>
      <c r="IR50" s="181"/>
      <c r="IS50" s="181"/>
      <c r="IT50" s="181"/>
      <c r="IU50" s="181"/>
      <c r="IV50" s="181"/>
    </row>
    <row r="51" spans="1:256" s="2" customFormat="1" ht="12.75">
      <c r="A51" s="182"/>
      <c r="B51" s="182"/>
      <c r="C51" s="182"/>
      <c r="D51" s="182"/>
      <c r="E51" s="182"/>
      <c r="F51" s="182"/>
      <c r="G51" s="182"/>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c r="GG51" s="181"/>
      <c r="GH51" s="181"/>
      <c r="GI51" s="181"/>
      <c r="GJ51" s="181"/>
      <c r="GK51" s="181"/>
      <c r="GL51" s="181"/>
      <c r="GM51" s="181"/>
      <c r="GN51" s="181"/>
      <c r="GO51" s="181"/>
      <c r="GP51" s="181"/>
      <c r="GQ51" s="181"/>
      <c r="GR51" s="181"/>
      <c r="GS51" s="181"/>
      <c r="GT51" s="181"/>
      <c r="GU51" s="181"/>
      <c r="GV51" s="181"/>
      <c r="GW51" s="181"/>
      <c r="GX51" s="181"/>
      <c r="GY51" s="181"/>
      <c r="GZ51" s="181"/>
      <c r="HA51" s="181"/>
      <c r="HB51" s="181"/>
      <c r="HC51" s="181"/>
      <c r="HD51" s="181"/>
      <c r="HE51" s="181"/>
      <c r="HF51" s="181"/>
      <c r="HG51" s="181"/>
      <c r="HH51" s="181"/>
      <c r="HI51" s="181"/>
      <c r="HJ51" s="181"/>
      <c r="HK51" s="181"/>
      <c r="HL51" s="181"/>
      <c r="HM51" s="181"/>
      <c r="HN51" s="181"/>
      <c r="HO51" s="181"/>
      <c r="HP51" s="181"/>
      <c r="HQ51" s="181"/>
      <c r="HR51" s="181"/>
      <c r="HS51" s="181"/>
      <c r="HT51" s="181"/>
      <c r="HU51" s="181"/>
      <c r="HV51" s="181"/>
      <c r="HW51" s="181"/>
      <c r="HX51" s="181"/>
      <c r="HY51" s="181"/>
      <c r="HZ51" s="181"/>
      <c r="IA51" s="181"/>
      <c r="IB51" s="181"/>
      <c r="IC51" s="181"/>
      <c r="ID51" s="181"/>
      <c r="IE51" s="181"/>
      <c r="IF51" s="181"/>
      <c r="IG51" s="181"/>
      <c r="IH51" s="181"/>
      <c r="II51" s="181"/>
      <c r="IJ51" s="181"/>
      <c r="IK51" s="181"/>
      <c r="IL51" s="181"/>
      <c r="IM51" s="181"/>
      <c r="IN51" s="181"/>
      <c r="IO51" s="181"/>
      <c r="IP51" s="181"/>
      <c r="IQ51" s="181"/>
      <c r="IR51" s="181"/>
      <c r="IS51" s="181"/>
      <c r="IT51" s="181"/>
      <c r="IU51" s="181"/>
      <c r="IV51" s="181"/>
    </row>
    <row r="52" spans="1:7" ht="15.75">
      <c r="A52" s="118"/>
      <c r="B52" s="119"/>
      <c r="C52" s="119"/>
      <c r="D52" s="119"/>
      <c r="E52" s="119"/>
      <c r="F52" s="119"/>
      <c r="G52" s="119"/>
    </row>
    <row r="53" spans="1:7" ht="15">
      <c r="A53" s="119"/>
      <c r="B53" s="119"/>
      <c r="C53" s="119"/>
      <c r="D53" s="119"/>
      <c r="E53" s="119"/>
      <c r="F53" s="119"/>
      <c r="G53" s="119"/>
    </row>
    <row r="54" spans="1:7" ht="15">
      <c r="A54" s="119"/>
      <c r="B54" s="119"/>
      <c r="C54" s="119"/>
      <c r="D54" s="119"/>
      <c r="E54" s="119"/>
      <c r="F54" s="119"/>
      <c r="G54" s="119"/>
    </row>
    <row r="55" spans="1:7" ht="15">
      <c r="A55" s="182" t="s">
        <v>206</v>
      </c>
      <c r="B55" s="182"/>
      <c r="C55" s="182"/>
      <c r="D55" s="182"/>
      <c r="E55" s="182"/>
      <c r="F55" s="182"/>
      <c r="G55" s="182"/>
    </row>
    <row r="56" spans="1:7" ht="15">
      <c r="A56" s="182" t="s">
        <v>207</v>
      </c>
      <c r="B56" s="182"/>
      <c r="C56" s="182"/>
      <c r="D56" s="182"/>
      <c r="E56" s="182"/>
      <c r="F56" s="182"/>
      <c r="G56" s="182"/>
    </row>
    <row r="57" spans="1:7" ht="15">
      <c r="A57" s="119"/>
      <c r="B57" s="119"/>
      <c r="C57" s="119"/>
      <c r="D57" s="119"/>
      <c r="E57" s="119"/>
      <c r="F57" s="119"/>
      <c r="G57" s="119"/>
    </row>
    <row r="58" spans="1:7" ht="15">
      <c r="A58" s="119"/>
      <c r="B58" s="119"/>
      <c r="C58" s="119"/>
      <c r="D58" s="119"/>
      <c r="E58" s="119"/>
      <c r="F58" s="119"/>
      <c r="G58" s="119"/>
    </row>
    <row r="59" spans="1:7" ht="15">
      <c r="A59" s="119"/>
      <c r="B59" s="119"/>
      <c r="C59" s="119"/>
      <c r="D59" s="119"/>
      <c r="E59" s="119"/>
      <c r="F59" s="119"/>
      <c r="G59" s="119"/>
    </row>
    <row r="60" spans="1:7" ht="15">
      <c r="A60" s="119"/>
      <c r="B60" s="119"/>
      <c r="C60" s="119"/>
      <c r="D60" s="119"/>
      <c r="E60" s="119"/>
      <c r="F60" s="119"/>
      <c r="G60" s="119"/>
    </row>
    <row r="61" spans="1:7" ht="15.75">
      <c r="A61" s="118"/>
      <c r="B61" s="119"/>
      <c r="C61" s="119"/>
      <c r="D61" s="119"/>
      <c r="E61" s="119"/>
      <c r="F61" s="119"/>
      <c r="G61" s="119"/>
    </row>
    <row r="62" spans="1:7" ht="15.75">
      <c r="A62" s="118"/>
      <c r="B62" s="119"/>
      <c r="C62" s="119"/>
      <c r="D62" s="121" t="s">
        <v>208</v>
      </c>
      <c r="E62" s="119"/>
      <c r="F62" s="119"/>
      <c r="G62" s="119"/>
    </row>
    <row r="63" spans="1:7" ht="15.75">
      <c r="A63" s="118"/>
      <c r="B63" s="119"/>
      <c r="C63" s="119"/>
      <c r="D63" s="120" t="s">
        <v>209</v>
      </c>
      <c r="E63" s="119"/>
      <c r="F63" s="119"/>
      <c r="G63" s="119"/>
    </row>
    <row r="64" spans="1:7" ht="15.75">
      <c r="A64" s="118"/>
      <c r="B64" s="119"/>
      <c r="C64" s="119"/>
      <c r="D64" s="119"/>
      <c r="E64" s="119"/>
      <c r="F64" s="119"/>
      <c r="G64" s="119"/>
    </row>
    <row r="65" spans="1:7" ht="15.75">
      <c r="A65" s="118"/>
      <c r="B65" s="119"/>
      <c r="C65" s="119"/>
      <c r="D65" s="119"/>
      <c r="E65" s="119"/>
      <c r="F65" s="119"/>
      <c r="G65" s="119"/>
    </row>
    <row r="66" spans="1:7" ht="15.75">
      <c r="A66" s="118"/>
      <c r="B66" s="119"/>
      <c r="C66" s="119"/>
      <c r="D66" s="119"/>
      <c r="E66" s="119"/>
      <c r="F66" s="119"/>
      <c r="G66" s="119"/>
    </row>
    <row r="67" spans="1:7" ht="15.75">
      <c r="A67" s="118"/>
      <c r="B67" s="119"/>
      <c r="C67" s="119"/>
      <c r="D67" s="121" t="s">
        <v>210</v>
      </c>
      <c r="E67" s="119"/>
      <c r="F67" s="119"/>
      <c r="G67" s="119"/>
    </row>
    <row r="68" spans="1:7" ht="15.75">
      <c r="A68" s="118"/>
      <c r="B68" s="119"/>
      <c r="C68" s="119"/>
      <c r="D68" s="119"/>
      <c r="E68" s="119"/>
      <c r="F68" s="119"/>
      <c r="G68" s="119"/>
    </row>
    <row r="69" spans="1:7" ht="15.75">
      <c r="A69" s="118"/>
      <c r="B69" s="119"/>
      <c r="C69" s="119"/>
      <c r="D69" s="119"/>
      <c r="E69" s="119"/>
      <c r="F69" s="119"/>
      <c r="G69" s="119"/>
    </row>
    <row r="70" spans="1:7" ht="15.75">
      <c r="A70" s="118"/>
      <c r="B70" s="119"/>
      <c r="C70" s="119"/>
      <c r="D70" s="119"/>
      <c r="E70" s="119"/>
      <c r="F70" s="119"/>
      <c r="G70" s="119"/>
    </row>
    <row r="71" spans="1:7" ht="15.75">
      <c r="A71" s="118"/>
      <c r="B71" s="119"/>
      <c r="C71" s="119"/>
      <c r="D71" s="119"/>
      <c r="E71" s="119"/>
      <c r="F71" s="119"/>
      <c r="G71" s="119"/>
    </row>
    <row r="72" spans="1:7" ht="15.75">
      <c r="A72" s="118"/>
      <c r="B72" s="119"/>
      <c r="C72" s="119"/>
      <c r="D72" s="119"/>
      <c r="E72" s="119"/>
      <c r="F72" s="119"/>
      <c r="G72" s="119"/>
    </row>
    <row r="73" spans="1:7" ht="15.75">
      <c r="A73" s="118"/>
      <c r="B73" s="119"/>
      <c r="C73" s="119"/>
      <c r="D73" s="119"/>
      <c r="E73" s="119"/>
      <c r="F73" s="119"/>
      <c r="G73" s="119"/>
    </row>
    <row r="74" spans="1:7" ht="15.75">
      <c r="A74" s="118"/>
      <c r="B74" s="119"/>
      <c r="C74" s="119"/>
      <c r="D74" s="119"/>
      <c r="E74" s="119"/>
      <c r="F74" s="119"/>
      <c r="G74" s="119"/>
    </row>
    <row r="75" spans="1:7" ht="15.75">
      <c r="A75" s="118"/>
      <c r="B75" s="119"/>
      <c r="C75" s="119"/>
      <c r="D75" s="119"/>
      <c r="E75" s="119"/>
      <c r="F75" s="119"/>
      <c r="G75" s="119"/>
    </row>
    <row r="76" spans="1:7" ht="15.75">
      <c r="A76" s="118"/>
      <c r="B76" s="119"/>
      <c r="C76" s="119"/>
      <c r="D76" s="119"/>
      <c r="E76" s="119"/>
      <c r="F76" s="119"/>
      <c r="G76" s="119"/>
    </row>
    <row r="77" spans="1:7" ht="15.75">
      <c r="A77" s="118"/>
      <c r="B77" s="119"/>
      <c r="C77" s="119"/>
      <c r="D77" s="119"/>
      <c r="E77" s="119"/>
      <c r="F77" s="119"/>
      <c r="G77" s="119"/>
    </row>
    <row r="78" spans="1:7" ht="15">
      <c r="A78" s="122"/>
      <c r="B78" s="122"/>
      <c r="C78" s="119"/>
      <c r="D78" s="119"/>
      <c r="E78" s="119"/>
      <c r="F78" s="119"/>
      <c r="G78" s="119"/>
    </row>
    <row r="79" spans="1:7" ht="10.5" customHeight="1">
      <c r="A79" s="123" t="s">
        <v>253</v>
      </c>
      <c r="B79" s="117"/>
      <c r="C79" s="119"/>
      <c r="D79" s="119"/>
      <c r="E79" s="119"/>
      <c r="F79" s="119"/>
      <c r="G79" s="119"/>
    </row>
    <row r="80" spans="1:7" ht="10.5" customHeight="1">
      <c r="A80" s="123" t="s">
        <v>211</v>
      </c>
      <c r="B80" s="117"/>
      <c r="C80" s="119"/>
      <c r="D80" s="119"/>
      <c r="E80" s="119"/>
      <c r="F80" s="119"/>
      <c r="G80" s="119"/>
    </row>
    <row r="81" spans="1:7" ht="10.5" customHeight="1">
      <c r="A81" s="123" t="s">
        <v>212</v>
      </c>
      <c r="B81" s="117"/>
      <c r="C81" s="124"/>
      <c r="D81" s="125"/>
      <c r="E81" s="119"/>
      <c r="F81" s="119"/>
      <c r="G81" s="119"/>
    </row>
    <row r="82" spans="1:7" ht="10.5" customHeight="1">
      <c r="A82" s="126" t="s">
        <v>213</v>
      </c>
      <c r="B82" s="127"/>
      <c r="C82" s="119"/>
      <c r="D82" s="119"/>
      <c r="E82" s="119"/>
      <c r="F82" s="119"/>
      <c r="G82" s="119"/>
    </row>
    <row r="83" spans="1:7" ht="15">
      <c r="A83" s="117"/>
      <c r="B83" s="117"/>
      <c r="C83" s="119"/>
      <c r="D83" s="119"/>
      <c r="E83" s="119"/>
      <c r="F83" s="119"/>
      <c r="G83" s="119"/>
    </row>
  </sheetData>
  <sheetProtection/>
  <mergeCells count="155">
    <mergeCell ref="C14:G14"/>
    <mergeCell ref="O47:U47"/>
    <mergeCell ref="V47:AB47"/>
    <mergeCell ref="AC47:AI47"/>
    <mergeCell ref="AJ47:AP47"/>
    <mergeCell ref="AQ47:AW47"/>
    <mergeCell ref="AX47:BD47"/>
    <mergeCell ref="A44:G44"/>
    <mergeCell ref="A45:G45"/>
    <mergeCell ref="A47:G47"/>
    <mergeCell ref="H47:N47"/>
    <mergeCell ref="C15:F15"/>
    <mergeCell ref="IL47:IR47"/>
    <mergeCell ref="IS47:IV47"/>
    <mergeCell ref="A49:G49"/>
    <mergeCell ref="H49:N49"/>
    <mergeCell ref="O49:U49"/>
    <mergeCell ref="V49:AB49"/>
    <mergeCell ref="AC49:AI49"/>
    <mergeCell ref="GA47:GG47"/>
    <mergeCell ref="GH47:GN47"/>
    <mergeCell ref="GO47:GU47"/>
    <mergeCell ref="GV47:HB47"/>
    <mergeCell ref="HC47:HI47"/>
    <mergeCell ref="HJ47:HP47"/>
    <mergeCell ref="EK47:EQ47"/>
    <mergeCell ref="ER47:EX47"/>
    <mergeCell ref="EY47:FE47"/>
    <mergeCell ref="FF47:FL47"/>
    <mergeCell ref="FM47:FS47"/>
    <mergeCell ref="FT47:FZ47"/>
    <mergeCell ref="CU47:DA47"/>
    <mergeCell ref="DB47:DH47"/>
    <mergeCell ref="DI47:DO47"/>
    <mergeCell ref="DP47:DV47"/>
    <mergeCell ref="DW47:EC47"/>
    <mergeCell ref="HX47:ID47"/>
    <mergeCell ref="IE47:IK47"/>
    <mergeCell ref="ED47:EJ47"/>
    <mergeCell ref="BE47:BK47"/>
    <mergeCell ref="BL47:BR47"/>
    <mergeCell ref="BS47:BY47"/>
    <mergeCell ref="BZ47:CF47"/>
    <mergeCell ref="CG47:CM47"/>
    <mergeCell ref="CN47:CT47"/>
    <mergeCell ref="GH49:GN49"/>
    <mergeCell ref="GO49:GU49"/>
    <mergeCell ref="AJ49:AP49"/>
    <mergeCell ref="AQ49:AW49"/>
    <mergeCell ref="AX49:BD49"/>
    <mergeCell ref="BE49:BK49"/>
    <mergeCell ref="BL49:BR49"/>
    <mergeCell ref="BS49:BY49"/>
    <mergeCell ref="HQ47:HW47"/>
    <mergeCell ref="BZ49:CF49"/>
    <mergeCell ref="CG49:CM49"/>
    <mergeCell ref="CN49:CT49"/>
    <mergeCell ref="CU49:DA49"/>
    <mergeCell ref="DP49:DV49"/>
    <mergeCell ref="DW49:EC49"/>
    <mergeCell ref="DB49:DH49"/>
    <mergeCell ref="DI49:DO49"/>
    <mergeCell ref="IL49:IR49"/>
    <mergeCell ref="IS49:IV49"/>
    <mergeCell ref="A50:G50"/>
    <mergeCell ref="H50:N50"/>
    <mergeCell ref="O50:U50"/>
    <mergeCell ref="V50:AB50"/>
    <mergeCell ref="AC50:AI50"/>
    <mergeCell ref="AJ50:AP50"/>
    <mergeCell ref="AQ50:AW50"/>
    <mergeCell ref="AX50:BD50"/>
    <mergeCell ref="GV49:HB49"/>
    <mergeCell ref="HC49:HI49"/>
    <mergeCell ref="HJ49:HP49"/>
    <mergeCell ref="HQ49:HW49"/>
    <mergeCell ref="ED49:EJ49"/>
    <mergeCell ref="EK49:EQ49"/>
    <mergeCell ref="ER49:EX49"/>
    <mergeCell ref="EY49:FE49"/>
    <mergeCell ref="HX49:ID49"/>
    <mergeCell ref="IE49:IK49"/>
    <mergeCell ref="FF49:FL49"/>
    <mergeCell ref="FM49:FS49"/>
    <mergeCell ref="FT49:FZ49"/>
    <mergeCell ref="GA49:GG49"/>
    <mergeCell ref="EK50:EQ50"/>
    <mergeCell ref="ER50:EX50"/>
    <mergeCell ref="BE50:BK50"/>
    <mergeCell ref="BL50:BR50"/>
    <mergeCell ref="BS50:BY50"/>
    <mergeCell ref="BZ50:CF50"/>
    <mergeCell ref="CG50:CM50"/>
    <mergeCell ref="CN50:CT50"/>
    <mergeCell ref="CU50:DA50"/>
    <mergeCell ref="DB50:DH50"/>
    <mergeCell ref="HQ50:HW50"/>
    <mergeCell ref="HX50:ID50"/>
    <mergeCell ref="IE50:IK50"/>
    <mergeCell ref="IL50:IR50"/>
    <mergeCell ref="HC50:HI50"/>
    <mergeCell ref="HJ50:HP50"/>
    <mergeCell ref="IS50:IV50"/>
    <mergeCell ref="A51:G51"/>
    <mergeCell ref="H51:N51"/>
    <mergeCell ref="O51:U51"/>
    <mergeCell ref="V51:AB51"/>
    <mergeCell ref="AC51:AI51"/>
    <mergeCell ref="GA50:GG50"/>
    <mergeCell ref="GH50:GN50"/>
    <mergeCell ref="GO50:GU50"/>
    <mergeCell ref="GV50:HB50"/>
    <mergeCell ref="EY50:FE50"/>
    <mergeCell ref="FF50:FL50"/>
    <mergeCell ref="FM50:FS50"/>
    <mergeCell ref="FT50:FZ50"/>
    <mergeCell ref="DI50:DO50"/>
    <mergeCell ref="DP50:DV50"/>
    <mergeCell ref="DW50:EC50"/>
    <mergeCell ref="ED50:EJ50"/>
    <mergeCell ref="CG51:CM51"/>
    <mergeCell ref="CN51:CT51"/>
    <mergeCell ref="CU51:DA51"/>
    <mergeCell ref="DB51:DH51"/>
    <mergeCell ref="DI51:DO51"/>
    <mergeCell ref="AJ51:AP51"/>
    <mergeCell ref="AQ51:AW51"/>
    <mergeCell ref="AX51:BD51"/>
    <mergeCell ref="BE51:BK51"/>
    <mergeCell ref="BL51:BR51"/>
    <mergeCell ref="BS51:BY51"/>
    <mergeCell ref="B13:G13"/>
    <mergeCell ref="IL51:IR51"/>
    <mergeCell ref="IS51:IV51"/>
    <mergeCell ref="A55:G55"/>
    <mergeCell ref="A56:G56"/>
    <mergeCell ref="GV51:HB51"/>
    <mergeCell ref="HC51:HI51"/>
    <mergeCell ref="HJ51:HP51"/>
    <mergeCell ref="HQ51:HW51"/>
    <mergeCell ref="HX51:ID51"/>
    <mergeCell ref="IE51:IK51"/>
    <mergeCell ref="FF51:FL51"/>
    <mergeCell ref="FM51:FS51"/>
    <mergeCell ref="FT51:FZ51"/>
    <mergeCell ref="GA51:GG51"/>
    <mergeCell ref="GH51:GN51"/>
    <mergeCell ref="GO51:GU51"/>
    <mergeCell ref="DP51:DV51"/>
    <mergeCell ref="DW51:EC51"/>
    <mergeCell ref="ED51:EJ51"/>
    <mergeCell ref="EK51:EQ51"/>
    <mergeCell ref="ER51:EX51"/>
    <mergeCell ref="EY51:FE51"/>
    <mergeCell ref="BZ51:CF51"/>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127"/>
  <sheetViews>
    <sheetView zoomScalePageLayoutView="0" workbookViewId="0" topLeftCell="A70">
      <selection activeCell="G65" sqref="G65"/>
    </sheetView>
  </sheetViews>
  <sheetFormatPr defaultColWidth="11.421875" defaultRowHeight="15"/>
  <cols>
    <col min="1" max="1" width="13.28125" style="7" customWidth="1"/>
    <col min="2" max="2" width="9.140625" style="7" bestFit="1" customWidth="1"/>
    <col min="3" max="3" width="18.00390625" style="7" bestFit="1" customWidth="1"/>
    <col min="4" max="4" width="11.140625" style="7" customWidth="1"/>
    <col min="5" max="5" width="14.7109375" style="7" bestFit="1" customWidth="1"/>
    <col min="6" max="6" width="13.28125" style="7" bestFit="1" customWidth="1"/>
    <col min="7" max="7" width="11.28125" style="7" bestFit="1" customWidth="1"/>
    <col min="8" max="8" width="11.7109375" style="7" bestFit="1" customWidth="1"/>
    <col min="9" max="9" width="8.00390625" style="9" bestFit="1" customWidth="1"/>
    <col min="10" max="10" width="7.8515625" style="7" bestFit="1" customWidth="1"/>
    <col min="11" max="11" width="8.421875" style="7" bestFit="1" customWidth="1"/>
    <col min="12" max="16384" width="11.421875" style="7" customWidth="1"/>
  </cols>
  <sheetData>
    <row r="1" spans="1:12" ht="12.75">
      <c r="A1" s="210" t="s">
        <v>293</v>
      </c>
      <c r="B1" s="210"/>
      <c r="C1" s="210"/>
      <c r="D1" s="210"/>
      <c r="E1" s="210"/>
      <c r="F1" s="210"/>
      <c r="G1" s="210"/>
      <c r="H1" s="210"/>
      <c r="I1" s="210"/>
      <c r="J1" s="210"/>
      <c r="K1" s="210"/>
      <c r="L1" s="5"/>
    </row>
    <row r="2" spans="1:12" ht="12.75">
      <c r="A2" s="210" t="s">
        <v>221</v>
      </c>
      <c r="B2" s="210"/>
      <c r="C2" s="210"/>
      <c r="D2" s="210"/>
      <c r="E2" s="210"/>
      <c r="F2" s="210"/>
      <c r="G2" s="210"/>
      <c r="H2" s="210"/>
      <c r="I2" s="210"/>
      <c r="J2" s="210"/>
      <c r="K2" s="210"/>
      <c r="L2" s="15"/>
    </row>
    <row r="3" spans="1:12" ht="12.75">
      <c r="A3" s="233" t="s">
        <v>199</v>
      </c>
      <c r="B3" s="233"/>
      <c r="C3" s="233"/>
      <c r="D3" s="233"/>
      <c r="E3" s="233"/>
      <c r="F3" s="233"/>
      <c r="G3" s="233"/>
      <c r="H3" s="233"/>
      <c r="I3" s="233"/>
      <c r="J3" s="233"/>
      <c r="K3" s="233"/>
      <c r="L3" s="5"/>
    </row>
    <row r="4" spans="1:12" ht="12.75">
      <c r="A4" s="232" t="s">
        <v>469</v>
      </c>
      <c r="B4" s="232"/>
      <c r="C4" s="232"/>
      <c r="D4" s="232"/>
      <c r="E4" s="232"/>
      <c r="F4" s="232"/>
      <c r="G4" s="232"/>
      <c r="H4" s="232"/>
      <c r="I4" s="232"/>
      <c r="J4" s="232"/>
      <c r="K4" s="232"/>
      <c r="L4" s="5"/>
    </row>
    <row r="5" spans="1:12" ht="12.75">
      <c r="A5" s="141"/>
      <c r="B5" s="141"/>
      <c r="C5" s="141"/>
      <c r="D5" s="141"/>
      <c r="E5" s="141"/>
      <c r="F5" s="141"/>
      <c r="G5" s="141"/>
      <c r="H5" s="141"/>
      <c r="I5" s="141"/>
      <c r="J5" s="141"/>
      <c r="K5" s="141"/>
      <c r="L5" s="15"/>
    </row>
    <row r="6" spans="1:12" ht="25.5">
      <c r="A6" s="107" t="s">
        <v>237</v>
      </c>
      <c r="B6" s="107" t="s">
        <v>238</v>
      </c>
      <c r="C6" s="107" t="s">
        <v>239</v>
      </c>
      <c r="D6" s="107" t="s">
        <v>240</v>
      </c>
      <c r="E6" s="107" t="s">
        <v>241</v>
      </c>
      <c r="F6" s="107" t="s">
        <v>242</v>
      </c>
      <c r="G6" s="107" t="s">
        <v>243</v>
      </c>
      <c r="H6" s="107" t="s">
        <v>244</v>
      </c>
      <c r="I6" s="108" t="s">
        <v>245</v>
      </c>
      <c r="J6" s="109" t="s">
        <v>467</v>
      </c>
      <c r="K6" s="109" t="s">
        <v>468</v>
      </c>
      <c r="L6" s="5"/>
    </row>
    <row r="7" spans="1:11" ht="12.75">
      <c r="A7" s="16" t="s">
        <v>147</v>
      </c>
      <c r="B7" s="144">
        <v>40729</v>
      </c>
      <c r="C7" s="16" t="s">
        <v>308</v>
      </c>
      <c r="D7" s="16" t="s">
        <v>75</v>
      </c>
      <c r="E7" s="16" t="s">
        <v>462</v>
      </c>
      <c r="F7" s="16" t="s">
        <v>309</v>
      </c>
      <c r="G7" s="16" t="s">
        <v>77</v>
      </c>
      <c r="H7" s="16" t="s">
        <v>78</v>
      </c>
      <c r="I7" s="16" t="s">
        <v>85</v>
      </c>
      <c r="J7" s="145">
        <v>13</v>
      </c>
      <c r="K7" s="145">
        <v>14</v>
      </c>
    </row>
    <row r="8" spans="1:11" ht="12.75">
      <c r="A8" s="16" t="s">
        <v>147</v>
      </c>
      <c r="B8" s="144">
        <v>40729</v>
      </c>
      <c r="C8" s="16" t="s">
        <v>308</v>
      </c>
      <c r="D8" s="16" t="s">
        <v>75</v>
      </c>
      <c r="E8" s="16" t="s">
        <v>462</v>
      </c>
      <c r="F8" s="16" t="s">
        <v>387</v>
      </c>
      <c r="G8" s="16" t="s">
        <v>82</v>
      </c>
      <c r="H8" s="16" t="s">
        <v>466</v>
      </c>
      <c r="I8" s="16" t="s">
        <v>85</v>
      </c>
      <c r="J8" s="145">
        <v>16</v>
      </c>
      <c r="K8" s="145">
        <v>18</v>
      </c>
    </row>
    <row r="9" spans="1:11" ht="12.75">
      <c r="A9" s="16" t="s">
        <v>147</v>
      </c>
      <c r="B9" s="144">
        <v>40729</v>
      </c>
      <c r="C9" s="16" t="s">
        <v>308</v>
      </c>
      <c r="D9" s="16" t="s">
        <v>75</v>
      </c>
      <c r="E9" s="16" t="s">
        <v>462</v>
      </c>
      <c r="F9" s="16" t="s">
        <v>388</v>
      </c>
      <c r="G9" s="16" t="s">
        <v>82</v>
      </c>
      <c r="H9" s="16" t="s">
        <v>466</v>
      </c>
      <c r="I9" s="16" t="s">
        <v>85</v>
      </c>
      <c r="J9" s="145">
        <v>12</v>
      </c>
      <c r="K9" s="145">
        <v>12</v>
      </c>
    </row>
    <row r="10" spans="1:11" ht="12.75">
      <c r="A10" s="16" t="s">
        <v>147</v>
      </c>
      <c r="B10" s="144">
        <v>40731</v>
      </c>
      <c r="C10" s="16" t="s">
        <v>308</v>
      </c>
      <c r="D10" s="16" t="s">
        <v>75</v>
      </c>
      <c r="E10" s="16" t="s">
        <v>462</v>
      </c>
      <c r="F10" s="16" t="s">
        <v>309</v>
      </c>
      <c r="G10" s="16" t="s">
        <v>77</v>
      </c>
      <c r="H10" s="16" t="s">
        <v>78</v>
      </c>
      <c r="I10" s="16" t="s">
        <v>85</v>
      </c>
      <c r="J10" s="145">
        <v>12</v>
      </c>
      <c r="K10" s="145">
        <v>13</v>
      </c>
    </row>
    <row r="11" spans="1:11" ht="12.75">
      <c r="A11" s="16" t="s">
        <v>147</v>
      </c>
      <c r="B11" s="144">
        <v>40731</v>
      </c>
      <c r="C11" s="16" t="s">
        <v>308</v>
      </c>
      <c r="D11" s="16" t="s">
        <v>75</v>
      </c>
      <c r="E11" s="16" t="s">
        <v>462</v>
      </c>
      <c r="F11" s="16" t="s">
        <v>387</v>
      </c>
      <c r="G11" s="16" t="s">
        <v>82</v>
      </c>
      <c r="H11" s="16" t="s">
        <v>466</v>
      </c>
      <c r="I11" s="16" t="s">
        <v>85</v>
      </c>
      <c r="J11" s="145">
        <v>16</v>
      </c>
      <c r="K11" s="145">
        <v>18</v>
      </c>
    </row>
    <row r="12" spans="1:11" ht="12.75">
      <c r="A12" s="16" t="s">
        <v>147</v>
      </c>
      <c r="B12" s="144">
        <v>40731</v>
      </c>
      <c r="C12" s="16" t="s">
        <v>308</v>
      </c>
      <c r="D12" s="16" t="s">
        <v>75</v>
      </c>
      <c r="E12" s="16" t="s">
        <v>462</v>
      </c>
      <c r="F12" s="16" t="s">
        <v>388</v>
      </c>
      <c r="G12" s="16" t="s">
        <v>82</v>
      </c>
      <c r="H12" s="16" t="s">
        <v>466</v>
      </c>
      <c r="I12" s="16" t="s">
        <v>85</v>
      </c>
      <c r="J12" s="145">
        <v>12</v>
      </c>
      <c r="K12" s="145">
        <v>12</v>
      </c>
    </row>
    <row r="13" spans="1:11" ht="12.75">
      <c r="A13" s="16" t="s">
        <v>389</v>
      </c>
      <c r="B13" s="144">
        <v>40729</v>
      </c>
      <c r="C13" s="16" t="s">
        <v>462</v>
      </c>
      <c r="D13" s="16" t="s">
        <v>75</v>
      </c>
      <c r="E13" s="16" t="s">
        <v>462</v>
      </c>
      <c r="F13" s="146" t="s">
        <v>390</v>
      </c>
      <c r="G13" s="16" t="s">
        <v>82</v>
      </c>
      <c r="H13" s="16" t="s">
        <v>83</v>
      </c>
      <c r="I13" s="16" t="s">
        <v>391</v>
      </c>
      <c r="J13" s="145">
        <v>42</v>
      </c>
      <c r="K13" s="145">
        <v>42</v>
      </c>
    </row>
    <row r="14" spans="1:11" ht="12.75">
      <c r="A14" s="16" t="s">
        <v>389</v>
      </c>
      <c r="B14" s="144">
        <v>40731</v>
      </c>
      <c r="C14" s="16" t="s">
        <v>462</v>
      </c>
      <c r="D14" s="16" t="s">
        <v>75</v>
      </c>
      <c r="E14" s="16" t="s">
        <v>462</v>
      </c>
      <c r="F14" s="146" t="s">
        <v>390</v>
      </c>
      <c r="G14" s="16" t="s">
        <v>82</v>
      </c>
      <c r="H14" s="16" t="s">
        <v>83</v>
      </c>
      <c r="I14" s="16" t="s">
        <v>391</v>
      </c>
      <c r="J14" s="145">
        <v>42</v>
      </c>
      <c r="K14" s="145">
        <v>42</v>
      </c>
    </row>
    <row r="15" spans="1:11" ht="12.75">
      <c r="A15" s="16" t="s">
        <v>86</v>
      </c>
      <c r="B15" s="144">
        <v>40729</v>
      </c>
      <c r="C15" s="16" t="s">
        <v>87</v>
      </c>
      <c r="D15" s="16" t="s">
        <v>75</v>
      </c>
      <c r="E15" s="16" t="s">
        <v>462</v>
      </c>
      <c r="F15" s="16" t="s">
        <v>88</v>
      </c>
      <c r="G15" s="16" t="s">
        <v>82</v>
      </c>
      <c r="H15" s="16" t="s">
        <v>313</v>
      </c>
      <c r="I15" s="16" t="s">
        <v>89</v>
      </c>
      <c r="J15" s="145">
        <v>99.5</v>
      </c>
      <c r="K15" s="145">
        <v>99.5</v>
      </c>
    </row>
    <row r="16" spans="1:11" ht="12.75">
      <c r="A16" s="16" t="s">
        <v>86</v>
      </c>
      <c r="B16" s="144">
        <v>40729</v>
      </c>
      <c r="C16" s="16" t="s">
        <v>87</v>
      </c>
      <c r="D16" s="16" t="s">
        <v>75</v>
      </c>
      <c r="E16" s="16" t="s">
        <v>462</v>
      </c>
      <c r="F16" s="16" t="s">
        <v>392</v>
      </c>
      <c r="G16" s="16" t="s">
        <v>82</v>
      </c>
      <c r="H16" s="16" t="s">
        <v>83</v>
      </c>
      <c r="I16" s="16" t="s">
        <v>81</v>
      </c>
      <c r="J16" s="145">
        <v>18</v>
      </c>
      <c r="K16" s="145">
        <v>20</v>
      </c>
    </row>
    <row r="17" spans="1:11" ht="12.75">
      <c r="A17" s="16" t="s">
        <v>86</v>
      </c>
      <c r="B17" s="144">
        <v>40729</v>
      </c>
      <c r="C17" s="16" t="s">
        <v>87</v>
      </c>
      <c r="D17" s="16" t="s">
        <v>75</v>
      </c>
      <c r="E17" s="16" t="s">
        <v>462</v>
      </c>
      <c r="F17" s="16" t="s">
        <v>90</v>
      </c>
      <c r="G17" s="16" t="s">
        <v>82</v>
      </c>
      <c r="H17" s="16" t="s">
        <v>83</v>
      </c>
      <c r="I17" s="16" t="s">
        <v>81</v>
      </c>
      <c r="J17" s="145">
        <v>15</v>
      </c>
      <c r="K17" s="145">
        <v>17</v>
      </c>
    </row>
    <row r="18" spans="1:11" ht="12.75">
      <c r="A18" s="16" t="s">
        <v>86</v>
      </c>
      <c r="B18" s="144">
        <v>40729</v>
      </c>
      <c r="C18" s="16" t="s">
        <v>87</v>
      </c>
      <c r="D18" s="16" t="s">
        <v>84</v>
      </c>
      <c r="E18" s="16" t="s">
        <v>462</v>
      </c>
      <c r="F18" s="16" t="s">
        <v>120</v>
      </c>
      <c r="G18" s="16" t="s">
        <v>77</v>
      </c>
      <c r="H18" s="16" t="s">
        <v>80</v>
      </c>
      <c r="I18" s="16" t="s">
        <v>81</v>
      </c>
      <c r="J18" s="145">
        <v>21</v>
      </c>
      <c r="K18" s="145">
        <v>22</v>
      </c>
    </row>
    <row r="19" spans="1:11" ht="12.75">
      <c r="A19" s="16" t="s">
        <v>86</v>
      </c>
      <c r="B19" s="144">
        <v>40731</v>
      </c>
      <c r="C19" s="16" t="s">
        <v>87</v>
      </c>
      <c r="D19" s="16" t="s">
        <v>75</v>
      </c>
      <c r="E19" s="16" t="s">
        <v>462</v>
      </c>
      <c r="F19" s="16" t="s">
        <v>88</v>
      </c>
      <c r="G19" s="16" t="s">
        <v>82</v>
      </c>
      <c r="H19" s="16" t="s">
        <v>313</v>
      </c>
      <c r="I19" s="16" t="s">
        <v>89</v>
      </c>
      <c r="J19" s="145">
        <v>99.5</v>
      </c>
      <c r="K19" s="145">
        <v>99.5</v>
      </c>
    </row>
    <row r="20" spans="1:11" ht="12.75">
      <c r="A20" s="16" t="s">
        <v>86</v>
      </c>
      <c r="B20" s="144">
        <v>40731</v>
      </c>
      <c r="C20" s="16" t="s">
        <v>87</v>
      </c>
      <c r="D20" s="16" t="s">
        <v>75</v>
      </c>
      <c r="E20" s="16" t="s">
        <v>462</v>
      </c>
      <c r="F20" s="16" t="s">
        <v>392</v>
      </c>
      <c r="G20" s="16" t="s">
        <v>82</v>
      </c>
      <c r="H20" s="16" t="s">
        <v>83</v>
      </c>
      <c r="I20" s="16" t="s">
        <v>81</v>
      </c>
      <c r="J20" s="145">
        <v>18</v>
      </c>
      <c r="K20" s="145">
        <v>20</v>
      </c>
    </row>
    <row r="21" spans="1:11" ht="12.75">
      <c r="A21" s="16" t="s">
        <v>86</v>
      </c>
      <c r="B21" s="144">
        <v>40731</v>
      </c>
      <c r="C21" s="16" t="s">
        <v>87</v>
      </c>
      <c r="D21" s="16" t="s">
        <v>75</v>
      </c>
      <c r="E21" s="16" t="s">
        <v>462</v>
      </c>
      <c r="F21" s="16" t="s">
        <v>90</v>
      </c>
      <c r="G21" s="16" t="s">
        <v>82</v>
      </c>
      <c r="H21" s="16" t="s">
        <v>83</v>
      </c>
      <c r="I21" s="16" t="s">
        <v>81</v>
      </c>
      <c r="J21" s="145">
        <v>15</v>
      </c>
      <c r="K21" s="145">
        <v>17.5</v>
      </c>
    </row>
    <row r="22" spans="1:11" ht="12.75">
      <c r="A22" s="16" t="s">
        <v>86</v>
      </c>
      <c r="B22" s="144">
        <v>40731</v>
      </c>
      <c r="C22" s="16" t="s">
        <v>87</v>
      </c>
      <c r="D22" s="16" t="s">
        <v>84</v>
      </c>
      <c r="E22" s="16" t="s">
        <v>462</v>
      </c>
      <c r="F22" s="16" t="s">
        <v>311</v>
      </c>
      <c r="G22" s="16" t="s">
        <v>77</v>
      </c>
      <c r="H22" s="16" t="s">
        <v>80</v>
      </c>
      <c r="I22" s="16" t="s">
        <v>81</v>
      </c>
      <c r="J22" s="145">
        <v>21</v>
      </c>
      <c r="K22" s="145">
        <v>22</v>
      </c>
    </row>
    <row r="23" spans="1:11" ht="12.75">
      <c r="A23" s="16" t="s">
        <v>86</v>
      </c>
      <c r="B23" s="144">
        <v>40731</v>
      </c>
      <c r="C23" s="16" t="s">
        <v>87</v>
      </c>
      <c r="D23" s="16" t="s">
        <v>84</v>
      </c>
      <c r="E23" s="16" t="s">
        <v>462</v>
      </c>
      <c r="F23" s="16" t="s">
        <v>393</v>
      </c>
      <c r="G23" s="16" t="s">
        <v>82</v>
      </c>
      <c r="H23" s="16" t="s">
        <v>83</v>
      </c>
      <c r="I23" s="16" t="s">
        <v>81</v>
      </c>
      <c r="J23" s="145">
        <v>24</v>
      </c>
      <c r="K23" s="145">
        <v>24.5</v>
      </c>
    </row>
    <row r="24" spans="1:11" ht="12.75">
      <c r="A24" s="16" t="s">
        <v>86</v>
      </c>
      <c r="B24" s="144">
        <v>40731</v>
      </c>
      <c r="C24" s="16" t="s">
        <v>394</v>
      </c>
      <c r="D24" s="16" t="s">
        <v>84</v>
      </c>
      <c r="E24" s="16" t="s">
        <v>462</v>
      </c>
      <c r="F24" s="16" t="s">
        <v>395</v>
      </c>
      <c r="G24" s="16" t="s">
        <v>82</v>
      </c>
      <c r="H24" s="16" t="s">
        <v>83</v>
      </c>
      <c r="I24" s="16" t="s">
        <v>310</v>
      </c>
      <c r="J24" s="145">
        <v>13</v>
      </c>
      <c r="K24" s="145">
        <v>13.5</v>
      </c>
    </row>
    <row r="25" spans="1:11" ht="12.75">
      <c r="A25" s="16" t="s">
        <v>86</v>
      </c>
      <c r="B25" s="144">
        <v>40731</v>
      </c>
      <c r="C25" s="16" t="s">
        <v>394</v>
      </c>
      <c r="D25" s="16" t="s">
        <v>84</v>
      </c>
      <c r="E25" s="16" t="s">
        <v>462</v>
      </c>
      <c r="F25" s="16" t="s">
        <v>393</v>
      </c>
      <c r="G25" s="16" t="s">
        <v>82</v>
      </c>
      <c r="H25" s="16" t="s">
        <v>83</v>
      </c>
      <c r="I25" s="16" t="s">
        <v>81</v>
      </c>
      <c r="J25" s="145">
        <v>24</v>
      </c>
      <c r="K25" s="145">
        <v>24.5</v>
      </c>
    </row>
    <row r="26" spans="1:11" ht="12.75">
      <c r="A26" s="16" t="s">
        <v>91</v>
      </c>
      <c r="B26" s="144">
        <v>40729</v>
      </c>
      <c r="C26" s="16" t="s">
        <v>111</v>
      </c>
      <c r="D26" s="16" t="s">
        <v>75</v>
      </c>
      <c r="E26" s="16" t="s">
        <v>462</v>
      </c>
      <c r="F26" s="16" t="s">
        <v>396</v>
      </c>
      <c r="G26" s="16" t="s">
        <v>77</v>
      </c>
      <c r="H26" s="16" t="s">
        <v>78</v>
      </c>
      <c r="I26" s="16" t="s">
        <v>94</v>
      </c>
      <c r="J26" s="145">
        <v>26</v>
      </c>
      <c r="K26" s="145">
        <v>28</v>
      </c>
    </row>
    <row r="27" spans="1:11" ht="12.75">
      <c r="A27" s="16" t="s">
        <v>91</v>
      </c>
      <c r="B27" s="144">
        <v>40729</v>
      </c>
      <c r="C27" s="16" t="s">
        <v>111</v>
      </c>
      <c r="D27" s="16" t="s">
        <v>75</v>
      </c>
      <c r="E27" s="16" t="s">
        <v>462</v>
      </c>
      <c r="F27" s="16" t="s">
        <v>98</v>
      </c>
      <c r="G27" s="16" t="s">
        <v>77</v>
      </c>
      <c r="H27" s="16" t="s">
        <v>78</v>
      </c>
      <c r="I27" s="16" t="s">
        <v>94</v>
      </c>
      <c r="J27" s="145">
        <v>30</v>
      </c>
      <c r="K27" s="145">
        <v>32</v>
      </c>
    </row>
    <row r="28" spans="1:11" ht="12.75">
      <c r="A28" s="16" t="s">
        <v>91</v>
      </c>
      <c r="B28" s="144">
        <v>40729</v>
      </c>
      <c r="C28" s="16" t="s">
        <v>397</v>
      </c>
      <c r="D28" s="16" t="s">
        <v>75</v>
      </c>
      <c r="E28" s="16" t="s">
        <v>462</v>
      </c>
      <c r="F28" s="16" t="s">
        <v>100</v>
      </c>
      <c r="G28" s="16" t="s">
        <v>77</v>
      </c>
      <c r="H28" s="16" t="s">
        <v>78</v>
      </c>
      <c r="I28" s="16" t="s">
        <v>94</v>
      </c>
      <c r="J28" s="145">
        <v>26</v>
      </c>
      <c r="K28" s="145">
        <v>28</v>
      </c>
    </row>
    <row r="29" spans="1:11" ht="12.75">
      <c r="A29" s="16" t="s">
        <v>91</v>
      </c>
      <c r="B29" s="144">
        <v>40729</v>
      </c>
      <c r="C29" s="16" t="s">
        <v>92</v>
      </c>
      <c r="D29" s="16" t="s">
        <v>75</v>
      </c>
      <c r="E29" s="16" t="s">
        <v>462</v>
      </c>
      <c r="F29" s="16" t="s">
        <v>98</v>
      </c>
      <c r="G29" s="16" t="s">
        <v>77</v>
      </c>
      <c r="H29" s="16" t="s">
        <v>78</v>
      </c>
      <c r="I29" s="16" t="s">
        <v>94</v>
      </c>
      <c r="J29" s="145">
        <v>32</v>
      </c>
      <c r="K29" s="145">
        <v>34</v>
      </c>
    </row>
    <row r="30" spans="1:11" ht="12.75">
      <c r="A30" s="16" t="s">
        <v>91</v>
      </c>
      <c r="B30" s="144">
        <v>40729</v>
      </c>
      <c r="C30" s="16" t="s">
        <v>130</v>
      </c>
      <c r="D30" s="16" t="s">
        <v>75</v>
      </c>
      <c r="E30" s="16" t="s">
        <v>462</v>
      </c>
      <c r="F30" s="16" t="s">
        <v>93</v>
      </c>
      <c r="G30" s="16" t="s">
        <v>82</v>
      </c>
      <c r="H30" s="16" t="s">
        <v>83</v>
      </c>
      <c r="I30" s="16" t="s">
        <v>94</v>
      </c>
      <c r="J30" s="145">
        <v>32</v>
      </c>
      <c r="K30" s="145">
        <v>34</v>
      </c>
    </row>
    <row r="31" spans="1:11" ht="12.75">
      <c r="A31" s="16" t="s">
        <v>91</v>
      </c>
      <c r="B31" s="144">
        <v>40729</v>
      </c>
      <c r="C31" s="16" t="s">
        <v>92</v>
      </c>
      <c r="D31" s="16" t="s">
        <v>75</v>
      </c>
      <c r="E31" s="16" t="s">
        <v>462</v>
      </c>
      <c r="F31" s="16" t="s">
        <v>93</v>
      </c>
      <c r="G31" s="16" t="s">
        <v>82</v>
      </c>
      <c r="H31" s="16" t="s">
        <v>83</v>
      </c>
      <c r="I31" s="16" t="s">
        <v>94</v>
      </c>
      <c r="J31" s="145">
        <v>22</v>
      </c>
      <c r="K31" s="145">
        <v>24</v>
      </c>
    </row>
    <row r="32" spans="1:11" ht="12.75">
      <c r="A32" s="16" t="s">
        <v>91</v>
      </c>
      <c r="B32" s="144">
        <v>40729</v>
      </c>
      <c r="C32" s="16" t="s">
        <v>92</v>
      </c>
      <c r="D32" s="16" t="s">
        <v>75</v>
      </c>
      <c r="E32" s="16" t="s">
        <v>462</v>
      </c>
      <c r="F32" s="16" t="s">
        <v>314</v>
      </c>
      <c r="G32" s="16" t="s">
        <v>82</v>
      </c>
      <c r="H32" s="16" t="s">
        <v>83</v>
      </c>
      <c r="I32" s="16" t="s">
        <v>94</v>
      </c>
      <c r="J32" s="145">
        <v>32</v>
      </c>
      <c r="K32" s="145">
        <v>35</v>
      </c>
    </row>
    <row r="33" spans="1:11" ht="12.75">
      <c r="A33" s="16" t="s">
        <v>91</v>
      </c>
      <c r="B33" s="144">
        <v>40729</v>
      </c>
      <c r="C33" s="16" t="s">
        <v>130</v>
      </c>
      <c r="D33" s="16" t="s">
        <v>84</v>
      </c>
      <c r="E33" s="16" t="s">
        <v>462</v>
      </c>
      <c r="F33" s="16" t="s">
        <v>98</v>
      </c>
      <c r="G33" s="16" t="s">
        <v>77</v>
      </c>
      <c r="H33" s="16" t="s">
        <v>78</v>
      </c>
      <c r="I33" s="16" t="s">
        <v>94</v>
      </c>
      <c r="J33" s="145">
        <v>30</v>
      </c>
      <c r="K33" s="145">
        <v>30</v>
      </c>
    </row>
    <row r="34" spans="1:11" ht="12.75">
      <c r="A34" s="16" t="s">
        <v>91</v>
      </c>
      <c r="B34" s="144">
        <v>40729</v>
      </c>
      <c r="C34" s="16" t="s">
        <v>125</v>
      </c>
      <c r="D34" s="16" t="s">
        <v>84</v>
      </c>
      <c r="E34" s="16" t="s">
        <v>462</v>
      </c>
      <c r="F34" s="16" t="s">
        <v>98</v>
      </c>
      <c r="G34" s="16" t="s">
        <v>77</v>
      </c>
      <c r="H34" s="16" t="s">
        <v>78</v>
      </c>
      <c r="I34" s="16" t="s">
        <v>94</v>
      </c>
      <c r="J34" s="145">
        <v>30</v>
      </c>
      <c r="K34" s="145">
        <v>32</v>
      </c>
    </row>
    <row r="35" spans="1:11" ht="12.75">
      <c r="A35" s="16" t="s">
        <v>91</v>
      </c>
      <c r="B35" s="144">
        <v>40731</v>
      </c>
      <c r="C35" s="16" t="s">
        <v>125</v>
      </c>
      <c r="D35" s="16" t="s">
        <v>75</v>
      </c>
      <c r="E35" s="16" t="s">
        <v>462</v>
      </c>
      <c r="F35" s="16" t="s">
        <v>98</v>
      </c>
      <c r="G35" s="16" t="s">
        <v>77</v>
      </c>
      <c r="H35" s="16" t="s">
        <v>78</v>
      </c>
      <c r="I35" s="16" t="s">
        <v>94</v>
      </c>
      <c r="J35" s="145">
        <v>30</v>
      </c>
      <c r="K35" s="145">
        <v>32</v>
      </c>
    </row>
    <row r="36" spans="1:11" ht="12.75">
      <c r="A36" s="16" t="s">
        <v>91</v>
      </c>
      <c r="B36" s="144">
        <v>40731</v>
      </c>
      <c r="C36" s="16" t="s">
        <v>111</v>
      </c>
      <c r="D36" s="16" t="s">
        <v>75</v>
      </c>
      <c r="E36" s="16" t="s">
        <v>462</v>
      </c>
      <c r="F36" s="16" t="s">
        <v>398</v>
      </c>
      <c r="G36" s="16" t="s">
        <v>77</v>
      </c>
      <c r="H36" s="16" t="s">
        <v>78</v>
      </c>
      <c r="I36" s="16" t="s">
        <v>94</v>
      </c>
      <c r="J36" s="145">
        <v>28</v>
      </c>
      <c r="K36" s="145">
        <v>30</v>
      </c>
    </row>
    <row r="37" spans="1:11" ht="12.75">
      <c r="A37" s="16" t="s">
        <v>91</v>
      </c>
      <c r="B37" s="144">
        <v>40731</v>
      </c>
      <c r="C37" s="16" t="s">
        <v>397</v>
      </c>
      <c r="D37" s="16" t="s">
        <v>75</v>
      </c>
      <c r="E37" s="16" t="s">
        <v>462</v>
      </c>
      <c r="F37" s="16" t="s">
        <v>98</v>
      </c>
      <c r="G37" s="16" t="s">
        <v>77</v>
      </c>
      <c r="H37" s="16" t="s">
        <v>78</v>
      </c>
      <c r="I37" s="16" t="s">
        <v>94</v>
      </c>
      <c r="J37" s="145">
        <v>28.5</v>
      </c>
      <c r="K37" s="145">
        <v>30.5</v>
      </c>
    </row>
    <row r="38" spans="1:11" ht="12.75">
      <c r="A38" s="16" t="s">
        <v>91</v>
      </c>
      <c r="B38" s="144">
        <v>40731</v>
      </c>
      <c r="C38" s="16" t="s">
        <v>350</v>
      </c>
      <c r="D38" s="16" t="s">
        <v>75</v>
      </c>
      <c r="E38" s="16" t="s">
        <v>462</v>
      </c>
      <c r="F38" s="16" t="s">
        <v>98</v>
      </c>
      <c r="G38" s="16" t="s">
        <v>77</v>
      </c>
      <c r="H38" s="16" t="s">
        <v>78</v>
      </c>
      <c r="I38" s="16" t="s">
        <v>94</v>
      </c>
      <c r="J38" s="145">
        <v>32</v>
      </c>
      <c r="K38" s="145">
        <v>32</v>
      </c>
    </row>
    <row r="39" spans="1:11" ht="12.75">
      <c r="A39" s="16" t="s">
        <v>91</v>
      </c>
      <c r="B39" s="144">
        <v>40731</v>
      </c>
      <c r="C39" s="16" t="s">
        <v>92</v>
      </c>
      <c r="D39" s="16" t="s">
        <v>75</v>
      </c>
      <c r="E39" s="16" t="s">
        <v>462</v>
      </c>
      <c r="F39" s="16" t="s">
        <v>101</v>
      </c>
      <c r="G39" s="16" t="s">
        <v>77</v>
      </c>
      <c r="H39" s="16" t="s">
        <v>78</v>
      </c>
      <c r="I39" s="16" t="s">
        <v>94</v>
      </c>
      <c r="J39" s="145">
        <v>30</v>
      </c>
      <c r="K39" s="145">
        <v>30</v>
      </c>
    </row>
    <row r="40" spans="1:11" ht="12.75">
      <c r="A40" s="16" t="s">
        <v>91</v>
      </c>
      <c r="B40" s="144">
        <v>40731</v>
      </c>
      <c r="C40" s="16" t="s">
        <v>92</v>
      </c>
      <c r="D40" s="16" t="s">
        <v>75</v>
      </c>
      <c r="E40" s="16" t="s">
        <v>462</v>
      </c>
      <c r="F40" s="16" t="s">
        <v>100</v>
      </c>
      <c r="G40" s="16" t="s">
        <v>77</v>
      </c>
      <c r="H40" s="16" t="s">
        <v>78</v>
      </c>
      <c r="I40" s="16" t="s">
        <v>94</v>
      </c>
      <c r="J40" s="145">
        <v>34</v>
      </c>
      <c r="K40" s="145">
        <v>36</v>
      </c>
    </row>
    <row r="41" spans="1:11" ht="12.75">
      <c r="A41" s="16" t="s">
        <v>91</v>
      </c>
      <c r="B41" s="144">
        <v>40731</v>
      </c>
      <c r="C41" s="16" t="s">
        <v>92</v>
      </c>
      <c r="D41" s="16" t="s">
        <v>75</v>
      </c>
      <c r="E41" s="16" t="s">
        <v>462</v>
      </c>
      <c r="F41" s="16" t="s">
        <v>98</v>
      </c>
      <c r="G41" s="16" t="s">
        <v>77</v>
      </c>
      <c r="H41" s="16" t="s">
        <v>78</v>
      </c>
      <c r="I41" s="16" t="s">
        <v>94</v>
      </c>
      <c r="J41" s="145">
        <v>32</v>
      </c>
      <c r="K41" s="145">
        <v>35</v>
      </c>
    </row>
    <row r="42" spans="1:11" ht="12.75">
      <c r="A42" s="16" t="s">
        <v>91</v>
      </c>
      <c r="B42" s="144">
        <v>40731</v>
      </c>
      <c r="C42" s="16" t="s">
        <v>130</v>
      </c>
      <c r="D42" s="16" t="s">
        <v>75</v>
      </c>
      <c r="E42" s="16" t="s">
        <v>462</v>
      </c>
      <c r="F42" s="16" t="s">
        <v>93</v>
      </c>
      <c r="G42" s="16" t="s">
        <v>82</v>
      </c>
      <c r="H42" s="16" t="s">
        <v>83</v>
      </c>
      <c r="I42" s="16" t="s">
        <v>94</v>
      </c>
      <c r="J42" s="145">
        <v>32</v>
      </c>
      <c r="K42" s="145">
        <v>34</v>
      </c>
    </row>
    <row r="43" spans="1:11" ht="12.75">
      <c r="A43" s="16" t="s">
        <v>91</v>
      </c>
      <c r="B43" s="144">
        <v>40731</v>
      </c>
      <c r="C43" s="16" t="s">
        <v>92</v>
      </c>
      <c r="D43" s="16" t="s">
        <v>75</v>
      </c>
      <c r="E43" s="16" t="s">
        <v>462</v>
      </c>
      <c r="F43" s="16" t="s">
        <v>93</v>
      </c>
      <c r="G43" s="16" t="s">
        <v>82</v>
      </c>
      <c r="H43" s="16" t="s">
        <v>83</v>
      </c>
      <c r="I43" s="16" t="s">
        <v>94</v>
      </c>
      <c r="J43" s="145">
        <v>22</v>
      </c>
      <c r="K43" s="145">
        <v>24</v>
      </c>
    </row>
    <row r="44" spans="1:11" ht="12.75">
      <c r="A44" s="16" t="s">
        <v>91</v>
      </c>
      <c r="B44" s="144">
        <v>40731</v>
      </c>
      <c r="C44" s="16" t="s">
        <v>92</v>
      </c>
      <c r="D44" s="16" t="s">
        <v>75</v>
      </c>
      <c r="E44" s="16" t="s">
        <v>462</v>
      </c>
      <c r="F44" s="16" t="s">
        <v>314</v>
      </c>
      <c r="G44" s="16" t="s">
        <v>82</v>
      </c>
      <c r="H44" s="16" t="s">
        <v>83</v>
      </c>
      <c r="I44" s="16" t="s">
        <v>94</v>
      </c>
      <c r="J44" s="145">
        <v>32</v>
      </c>
      <c r="K44" s="145">
        <v>35</v>
      </c>
    </row>
    <row r="45" spans="1:11" ht="12.75">
      <c r="A45" s="16" t="s">
        <v>91</v>
      </c>
      <c r="B45" s="144">
        <v>40731</v>
      </c>
      <c r="C45" s="16" t="s">
        <v>130</v>
      </c>
      <c r="D45" s="16" t="s">
        <v>84</v>
      </c>
      <c r="E45" s="16" t="s">
        <v>462</v>
      </c>
      <c r="F45" s="16" t="s">
        <v>98</v>
      </c>
      <c r="G45" s="16" t="s">
        <v>77</v>
      </c>
      <c r="H45" s="16" t="s">
        <v>78</v>
      </c>
      <c r="I45" s="16" t="s">
        <v>94</v>
      </c>
      <c r="J45" s="145">
        <v>30</v>
      </c>
      <c r="K45" s="145">
        <v>30</v>
      </c>
    </row>
    <row r="46" spans="1:11" ht="12.75">
      <c r="A46" s="16" t="s">
        <v>91</v>
      </c>
      <c r="B46" s="144">
        <v>40731</v>
      </c>
      <c r="C46" s="16" t="s">
        <v>125</v>
      </c>
      <c r="D46" s="16" t="s">
        <v>84</v>
      </c>
      <c r="E46" s="16" t="s">
        <v>462</v>
      </c>
      <c r="F46" s="16" t="s">
        <v>98</v>
      </c>
      <c r="G46" s="16" t="s">
        <v>77</v>
      </c>
      <c r="H46" s="16" t="s">
        <v>78</v>
      </c>
      <c r="I46" s="16" t="s">
        <v>94</v>
      </c>
      <c r="J46" s="145">
        <v>34</v>
      </c>
      <c r="K46" s="145">
        <v>34</v>
      </c>
    </row>
    <row r="47" spans="1:11" ht="12.75">
      <c r="A47" s="16" t="s">
        <v>91</v>
      </c>
      <c r="B47" s="144">
        <v>40731</v>
      </c>
      <c r="C47" s="16" t="s">
        <v>92</v>
      </c>
      <c r="D47" s="16" t="s">
        <v>84</v>
      </c>
      <c r="E47" s="16" t="s">
        <v>462</v>
      </c>
      <c r="F47" s="16" t="s">
        <v>98</v>
      </c>
      <c r="G47" s="16" t="s">
        <v>77</v>
      </c>
      <c r="H47" s="16" t="s">
        <v>78</v>
      </c>
      <c r="I47" s="16" t="s">
        <v>94</v>
      </c>
      <c r="J47" s="145">
        <v>34</v>
      </c>
      <c r="K47" s="145">
        <v>36</v>
      </c>
    </row>
    <row r="48" spans="1:11" ht="12.75">
      <c r="A48" s="16" t="s">
        <v>112</v>
      </c>
      <c r="B48" s="144">
        <v>40729</v>
      </c>
      <c r="C48" s="16" t="s">
        <v>113</v>
      </c>
      <c r="D48" s="16" t="s">
        <v>75</v>
      </c>
      <c r="E48" s="16" t="s">
        <v>462</v>
      </c>
      <c r="F48" s="16" t="s">
        <v>399</v>
      </c>
      <c r="G48" s="16" t="s">
        <v>77</v>
      </c>
      <c r="H48" s="16" t="s">
        <v>78</v>
      </c>
      <c r="I48" s="16" t="s">
        <v>85</v>
      </c>
      <c r="J48" s="145">
        <v>17</v>
      </c>
      <c r="K48" s="145">
        <v>17</v>
      </c>
    </row>
    <row r="49" spans="1:11" ht="12.75">
      <c r="A49" s="16" t="s">
        <v>112</v>
      </c>
      <c r="B49" s="144">
        <v>40731</v>
      </c>
      <c r="C49" s="16" t="s">
        <v>113</v>
      </c>
      <c r="D49" s="16" t="s">
        <v>75</v>
      </c>
      <c r="E49" s="16" t="s">
        <v>462</v>
      </c>
      <c r="F49" s="16" t="s">
        <v>399</v>
      </c>
      <c r="G49" s="16" t="s">
        <v>77</v>
      </c>
      <c r="H49" s="16" t="s">
        <v>78</v>
      </c>
      <c r="I49" s="16" t="s">
        <v>85</v>
      </c>
      <c r="J49" s="145">
        <v>17</v>
      </c>
      <c r="K49" s="145">
        <v>17</v>
      </c>
    </row>
    <row r="50" spans="1:11" ht="12.75">
      <c r="A50" s="16" t="s">
        <v>400</v>
      </c>
      <c r="B50" s="144">
        <v>40729</v>
      </c>
      <c r="C50" s="16" t="s">
        <v>462</v>
      </c>
      <c r="D50" s="16" t="s">
        <v>401</v>
      </c>
      <c r="E50" s="16" t="s">
        <v>462</v>
      </c>
      <c r="F50" s="16" t="s">
        <v>402</v>
      </c>
      <c r="G50" s="16" t="s">
        <v>82</v>
      </c>
      <c r="H50" s="16" t="s">
        <v>466</v>
      </c>
      <c r="I50" s="16" t="s">
        <v>403</v>
      </c>
      <c r="J50" s="145">
        <v>13.5</v>
      </c>
      <c r="K50" s="145">
        <v>13.5</v>
      </c>
    </row>
    <row r="51" spans="1:11" ht="12.75">
      <c r="A51" s="16" t="s">
        <v>400</v>
      </c>
      <c r="B51" s="144">
        <v>40731</v>
      </c>
      <c r="C51" s="16" t="s">
        <v>462</v>
      </c>
      <c r="D51" s="16" t="s">
        <v>401</v>
      </c>
      <c r="E51" s="16" t="s">
        <v>462</v>
      </c>
      <c r="F51" s="16" t="s">
        <v>402</v>
      </c>
      <c r="G51" s="16" t="s">
        <v>82</v>
      </c>
      <c r="H51" s="16" t="s">
        <v>466</v>
      </c>
      <c r="I51" s="16" t="s">
        <v>403</v>
      </c>
      <c r="J51" s="145">
        <v>13.5</v>
      </c>
      <c r="K51" s="145">
        <v>13.5</v>
      </c>
    </row>
    <row r="52" spans="1:11" ht="12.75">
      <c r="A52" s="16" t="s">
        <v>96</v>
      </c>
      <c r="B52" s="144">
        <v>40729</v>
      </c>
      <c r="C52" s="16" t="s">
        <v>99</v>
      </c>
      <c r="D52" s="16" t="s">
        <v>97</v>
      </c>
      <c r="E52" s="16" t="s">
        <v>462</v>
      </c>
      <c r="F52" s="16" t="s">
        <v>314</v>
      </c>
      <c r="G52" s="16" t="s">
        <v>77</v>
      </c>
      <c r="H52" s="16" t="s">
        <v>95</v>
      </c>
      <c r="I52" s="16" t="s">
        <v>94</v>
      </c>
      <c r="J52" s="145">
        <v>24</v>
      </c>
      <c r="K52" s="145">
        <v>24</v>
      </c>
    </row>
    <row r="53" spans="1:11" ht="12.75">
      <c r="A53" s="16" t="s">
        <v>96</v>
      </c>
      <c r="B53" s="144">
        <v>40729</v>
      </c>
      <c r="C53" s="16" t="s">
        <v>99</v>
      </c>
      <c r="D53" s="16" t="s">
        <v>97</v>
      </c>
      <c r="E53" s="16" t="s">
        <v>462</v>
      </c>
      <c r="F53" s="16" t="s">
        <v>404</v>
      </c>
      <c r="G53" s="16" t="s">
        <v>77</v>
      </c>
      <c r="H53" s="16" t="s">
        <v>95</v>
      </c>
      <c r="I53" s="16" t="s">
        <v>94</v>
      </c>
      <c r="J53" s="145">
        <v>18</v>
      </c>
      <c r="K53" s="145">
        <v>22</v>
      </c>
    </row>
    <row r="54" spans="1:11" ht="12.75">
      <c r="A54" s="16" t="s">
        <v>96</v>
      </c>
      <c r="B54" s="144">
        <v>40729</v>
      </c>
      <c r="C54" s="16" t="s">
        <v>463</v>
      </c>
      <c r="D54" s="16" t="s">
        <v>97</v>
      </c>
      <c r="E54" s="16" t="s">
        <v>462</v>
      </c>
      <c r="F54" s="16" t="s">
        <v>129</v>
      </c>
      <c r="G54" s="16" t="s">
        <v>77</v>
      </c>
      <c r="H54" s="16" t="s">
        <v>95</v>
      </c>
      <c r="I54" s="16" t="s">
        <v>94</v>
      </c>
      <c r="J54" s="145">
        <v>32</v>
      </c>
      <c r="K54" s="145">
        <v>32</v>
      </c>
    </row>
    <row r="55" spans="1:11" ht="12.75">
      <c r="A55" s="16" t="s">
        <v>96</v>
      </c>
      <c r="B55" s="144">
        <v>40729</v>
      </c>
      <c r="C55" s="16" t="s">
        <v>115</v>
      </c>
      <c r="D55" s="16" t="s">
        <v>97</v>
      </c>
      <c r="E55" s="16" t="s">
        <v>462</v>
      </c>
      <c r="F55" s="16" t="s">
        <v>116</v>
      </c>
      <c r="G55" s="16" t="s">
        <v>82</v>
      </c>
      <c r="H55" s="16" t="s">
        <v>95</v>
      </c>
      <c r="I55" s="16" t="s">
        <v>81</v>
      </c>
      <c r="J55" s="145">
        <v>32</v>
      </c>
      <c r="K55" s="145">
        <v>32</v>
      </c>
    </row>
    <row r="56" spans="1:11" ht="12.75">
      <c r="A56" s="16" t="s">
        <v>96</v>
      </c>
      <c r="B56" s="144">
        <v>40729</v>
      </c>
      <c r="C56" s="16" t="s">
        <v>99</v>
      </c>
      <c r="D56" s="16" t="s">
        <v>75</v>
      </c>
      <c r="E56" s="16" t="s">
        <v>462</v>
      </c>
      <c r="F56" s="16" t="s">
        <v>127</v>
      </c>
      <c r="G56" s="16" t="s">
        <v>77</v>
      </c>
      <c r="H56" s="16" t="s">
        <v>95</v>
      </c>
      <c r="I56" s="16" t="s">
        <v>94</v>
      </c>
      <c r="J56" s="145">
        <v>26</v>
      </c>
      <c r="K56" s="145">
        <v>30</v>
      </c>
    </row>
    <row r="57" spans="1:11" ht="12.75">
      <c r="A57" s="16" t="s">
        <v>96</v>
      </c>
      <c r="B57" s="144">
        <v>40729</v>
      </c>
      <c r="C57" s="16" t="s">
        <v>104</v>
      </c>
      <c r="D57" s="16" t="s">
        <v>75</v>
      </c>
      <c r="E57" s="16" t="s">
        <v>462</v>
      </c>
      <c r="F57" s="16" t="s">
        <v>405</v>
      </c>
      <c r="G57" s="16" t="s">
        <v>82</v>
      </c>
      <c r="H57" s="16" t="s">
        <v>83</v>
      </c>
      <c r="I57" s="16" t="s">
        <v>94</v>
      </c>
      <c r="J57" s="145">
        <v>26</v>
      </c>
      <c r="K57" s="145">
        <v>27</v>
      </c>
    </row>
    <row r="58" spans="1:11" ht="12.75">
      <c r="A58" s="16" t="s">
        <v>96</v>
      </c>
      <c r="B58" s="144">
        <v>40729</v>
      </c>
      <c r="C58" s="16" t="s">
        <v>104</v>
      </c>
      <c r="D58" s="16" t="s">
        <v>75</v>
      </c>
      <c r="E58" s="16" t="s">
        <v>462</v>
      </c>
      <c r="F58" s="16" t="s">
        <v>79</v>
      </c>
      <c r="G58" s="16" t="s">
        <v>82</v>
      </c>
      <c r="H58" s="16" t="s">
        <v>83</v>
      </c>
      <c r="I58" s="16" t="s">
        <v>94</v>
      </c>
      <c r="J58" s="145">
        <v>26</v>
      </c>
      <c r="K58" s="145">
        <v>26</v>
      </c>
    </row>
    <row r="59" spans="1:11" ht="12.75">
      <c r="A59" s="16" t="s">
        <v>96</v>
      </c>
      <c r="B59" s="144">
        <v>40729</v>
      </c>
      <c r="C59" s="16" t="s">
        <v>104</v>
      </c>
      <c r="D59" s="16" t="s">
        <v>75</v>
      </c>
      <c r="E59" s="16" t="s">
        <v>462</v>
      </c>
      <c r="F59" s="16" t="s">
        <v>100</v>
      </c>
      <c r="G59" s="16" t="s">
        <v>82</v>
      </c>
      <c r="H59" s="16" t="s">
        <v>83</v>
      </c>
      <c r="I59" s="16" t="s">
        <v>94</v>
      </c>
      <c r="J59" s="145">
        <v>30</v>
      </c>
      <c r="K59" s="145">
        <v>34</v>
      </c>
    </row>
    <row r="60" spans="1:11" ht="12.75">
      <c r="A60" s="16" t="s">
        <v>96</v>
      </c>
      <c r="B60" s="144">
        <v>40729</v>
      </c>
      <c r="C60" s="16" t="s">
        <v>104</v>
      </c>
      <c r="D60" s="16" t="s">
        <v>75</v>
      </c>
      <c r="E60" s="16" t="s">
        <v>462</v>
      </c>
      <c r="F60" s="16" t="s">
        <v>98</v>
      </c>
      <c r="G60" s="16" t="s">
        <v>82</v>
      </c>
      <c r="H60" s="16" t="s">
        <v>83</v>
      </c>
      <c r="I60" s="16" t="s">
        <v>94</v>
      </c>
      <c r="J60" s="145">
        <v>28</v>
      </c>
      <c r="K60" s="145">
        <v>32</v>
      </c>
    </row>
    <row r="61" spans="1:11" ht="12.75">
      <c r="A61" s="16" t="s">
        <v>96</v>
      </c>
      <c r="B61" s="144">
        <v>40729</v>
      </c>
      <c r="C61" s="16" t="s">
        <v>464</v>
      </c>
      <c r="D61" s="16" t="s">
        <v>75</v>
      </c>
      <c r="E61" s="16" t="s">
        <v>462</v>
      </c>
      <c r="F61" s="16" t="s">
        <v>101</v>
      </c>
      <c r="G61" s="16" t="s">
        <v>82</v>
      </c>
      <c r="H61" s="16" t="s">
        <v>83</v>
      </c>
      <c r="I61" s="16" t="s">
        <v>94</v>
      </c>
      <c r="J61" s="145">
        <v>30.5</v>
      </c>
      <c r="K61" s="145">
        <v>30.5</v>
      </c>
    </row>
    <row r="62" spans="1:11" ht="12.75">
      <c r="A62" s="16" t="s">
        <v>96</v>
      </c>
      <c r="B62" s="144">
        <v>40729</v>
      </c>
      <c r="C62" s="16" t="s">
        <v>464</v>
      </c>
      <c r="D62" s="16" t="s">
        <v>75</v>
      </c>
      <c r="E62" s="16" t="s">
        <v>462</v>
      </c>
      <c r="F62" s="16" t="s">
        <v>103</v>
      </c>
      <c r="G62" s="16" t="s">
        <v>82</v>
      </c>
      <c r="H62" s="16" t="s">
        <v>83</v>
      </c>
      <c r="I62" s="16" t="s">
        <v>94</v>
      </c>
      <c r="J62" s="145">
        <v>26</v>
      </c>
      <c r="K62" s="145">
        <v>29.5</v>
      </c>
    </row>
    <row r="63" spans="1:11" ht="12.75">
      <c r="A63" s="16" t="s">
        <v>96</v>
      </c>
      <c r="B63" s="144">
        <v>40729</v>
      </c>
      <c r="C63" s="16" t="s">
        <v>464</v>
      </c>
      <c r="D63" s="16" t="s">
        <v>75</v>
      </c>
      <c r="E63" s="16" t="s">
        <v>462</v>
      </c>
      <c r="F63" s="16" t="s">
        <v>105</v>
      </c>
      <c r="G63" s="16" t="s">
        <v>82</v>
      </c>
      <c r="H63" s="16" t="s">
        <v>83</v>
      </c>
      <c r="I63" s="16" t="s">
        <v>94</v>
      </c>
      <c r="J63" s="145">
        <v>34.5</v>
      </c>
      <c r="K63" s="145">
        <v>34.5</v>
      </c>
    </row>
    <row r="64" spans="1:11" ht="12.75">
      <c r="A64" s="16" t="s">
        <v>96</v>
      </c>
      <c r="B64" s="144">
        <v>40729</v>
      </c>
      <c r="C64" s="16" t="s">
        <v>99</v>
      </c>
      <c r="D64" s="16" t="s">
        <v>84</v>
      </c>
      <c r="E64" s="16" t="s">
        <v>462</v>
      </c>
      <c r="F64" s="16" t="s">
        <v>398</v>
      </c>
      <c r="G64" s="16" t="s">
        <v>77</v>
      </c>
      <c r="H64" s="16" t="s">
        <v>95</v>
      </c>
      <c r="I64" s="16" t="s">
        <v>94</v>
      </c>
      <c r="J64" s="145">
        <v>32</v>
      </c>
      <c r="K64" s="145">
        <v>35</v>
      </c>
    </row>
    <row r="65" spans="1:11" ht="12.75">
      <c r="A65" s="16" t="s">
        <v>96</v>
      </c>
      <c r="B65" s="144">
        <v>40729</v>
      </c>
      <c r="C65" s="16" t="s">
        <v>115</v>
      </c>
      <c r="D65" s="16" t="s">
        <v>470</v>
      </c>
      <c r="E65" s="16" t="s">
        <v>462</v>
      </c>
      <c r="F65" s="16" t="s">
        <v>314</v>
      </c>
      <c r="G65" s="16" t="s">
        <v>77</v>
      </c>
      <c r="H65" s="16" t="s">
        <v>95</v>
      </c>
      <c r="I65" s="16" t="s">
        <v>131</v>
      </c>
      <c r="J65" s="145">
        <v>32</v>
      </c>
      <c r="K65" s="145">
        <v>40</v>
      </c>
    </row>
    <row r="66" spans="1:11" ht="12.75">
      <c r="A66" s="16" t="s">
        <v>96</v>
      </c>
      <c r="B66" s="144">
        <v>40731</v>
      </c>
      <c r="C66" s="16" t="s">
        <v>99</v>
      </c>
      <c r="D66" s="16" t="s">
        <v>97</v>
      </c>
      <c r="E66" s="16" t="s">
        <v>462</v>
      </c>
      <c r="F66" s="16" t="s">
        <v>314</v>
      </c>
      <c r="G66" s="16" t="s">
        <v>77</v>
      </c>
      <c r="H66" s="16" t="s">
        <v>95</v>
      </c>
      <c r="I66" s="16" t="s">
        <v>94</v>
      </c>
      <c r="J66" s="145">
        <v>24</v>
      </c>
      <c r="K66" s="145">
        <v>24</v>
      </c>
    </row>
    <row r="67" spans="1:11" ht="12.75">
      <c r="A67" s="16" t="s">
        <v>96</v>
      </c>
      <c r="B67" s="144">
        <v>40731</v>
      </c>
      <c r="C67" s="16" t="s">
        <v>99</v>
      </c>
      <c r="D67" s="16" t="s">
        <v>97</v>
      </c>
      <c r="E67" s="16" t="s">
        <v>462</v>
      </c>
      <c r="F67" s="16" t="s">
        <v>404</v>
      </c>
      <c r="G67" s="16" t="s">
        <v>77</v>
      </c>
      <c r="H67" s="16" t="s">
        <v>95</v>
      </c>
      <c r="I67" s="16" t="s">
        <v>94</v>
      </c>
      <c r="J67" s="145">
        <v>18</v>
      </c>
      <c r="K67" s="145">
        <v>22</v>
      </c>
    </row>
    <row r="68" spans="1:11" ht="12.75">
      <c r="A68" s="16" t="s">
        <v>96</v>
      </c>
      <c r="B68" s="144">
        <v>40731</v>
      </c>
      <c r="C68" s="16" t="s">
        <v>463</v>
      </c>
      <c r="D68" s="16" t="s">
        <v>97</v>
      </c>
      <c r="E68" s="16" t="s">
        <v>462</v>
      </c>
      <c r="F68" s="16" t="s">
        <v>126</v>
      </c>
      <c r="G68" s="16" t="s">
        <v>77</v>
      </c>
      <c r="H68" s="16" t="s">
        <v>95</v>
      </c>
      <c r="I68" s="16" t="s">
        <v>94</v>
      </c>
      <c r="J68" s="145">
        <v>32</v>
      </c>
      <c r="K68" s="145">
        <v>34</v>
      </c>
    </row>
    <row r="69" spans="1:11" ht="12.75">
      <c r="A69" s="16" t="s">
        <v>96</v>
      </c>
      <c r="B69" s="144">
        <v>40731</v>
      </c>
      <c r="C69" s="16" t="s">
        <v>115</v>
      </c>
      <c r="D69" s="16" t="s">
        <v>97</v>
      </c>
      <c r="E69" s="16" t="s">
        <v>462</v>
      </c>
      <c r="F69" s="16" t="s">
        <v>116</v>
      </c>
      <c r="G69" s="16" t="s">
        <v>82</v>
      </c>
      <c r="H69" s="16" t="s">
        <v>95</v>
      </c>
      <c r="I69" s="16" t="s">
        <v>81</v>
      </c>
      <c r="J69" s="145">
        <v>32</v>
      </c>
      <c r="K69" s="145">
        <v>32</v>
      </c>
    </row>
    <row r="70" spans="1:11" ht="12.75">
      <c r="A70" s="16" t="s">
        <v>96</v>
      </c>
      <c r="B70" s="144">
        <v>40731</v>
      </c>
      <c r="C70" s="16" t="s">
        <v>99</v>
      </c>
      <c r="D70" s="16" t="s">
        <v>75</v>
      </c>
      <c r="E70" s="16" t="s">
        <v>462</v>
      </c>
      <c r="F70" s="16" t="s">
        <v>127</v>
      </c>
      <c r="G70" s="16" t="s">
        <v>77</v>
      </c>
      <c r="H70" s="16" t="s">
        <v>95</v>
      </c>
      <c r="I70" s="16" t="s">
        <v>94</v>
      </c>
      <c r="J70" s="145">
        <v>26</v>
      </c>
      <c r="K70" s="145">
        <v>30</v>
      </c>
    </row>
    <row r="71" spans="1:11" ht="12.75">
      <c r="A71" s="16" t="s">
        <v>96</v>
      </c>
      <c r="B71" s="144">
        <v>40731</v>
      </c>
      <c r="C71" s="16" t="s">
        <v>104</v>
      </c>
      <c r="D71" s="16" t="s">
        <v>75</v>
      </c>
      <c r="E71" s="16" t="s">
        <v>462</v>
      </c>
      <c r="F71" s="16" t="s">
        <v>405</v>
      </c>
      <c r="G71" s="16" t="s">
        <v>82</v>
      </c>
      <c r="H71" s="16" t="s">
        <v>83</v>
      </c>
      <c r="I71" s="16" t="s">
        <v>94</v>
      </c>
      <c r="J71" s="145">
        <v>26</v>
      </c>
      <c r="K71" s="145">
        <v>27</v>
      </c>
    </row>
    <row r="72" spans="1:11" ht="12.75">
      <c r="A72" s="16" t="s">
        <v>96</v>
      </c>
      <c r="B72" s="144">
        <v>40731</v>
      </c>
      <c r="C72" s="16" t="s">
        <v>104</v>
      </c>
      <c r="D72" s="16" t="s">
        <v>75</v>
      </c>
      <c r="E72" s="16" t="s">
        <v>462</v>
      </c>
      <c r="F72" s="16" t="s">
        <v>79</v>
      </c>
      <c r="G72" s="16" t="s">
        <v>82</v>
      </c>
      <c r="H72" s="16" t="s">
        <v>83</v>
      </c>
      <c r="I72" s="16" t="s">
        <v>94</v>
      </c>
      <c r="J72" s="145">
        <v>26</v>
      </c>
      <c r="K72" s="145">
        <v>26</v>
      </c>
    </row>
    <row r="73" spans="1:11" ht="12.75">
      <c r="A73" s="16" t="s">
        <v>96</v>
      </c>
      <c r="B73" s="144">
        <v>40731</v>
      </c>
      <c r="C73" s="16" t="s">
        <v>104</v>
      </c>
      <c r="D73" s="16" t="s">
        <v>75</v>
      </c>
      <c r="E73" s="16" t="s">
        <v>462</v>
      </c>
      <c r="F73" s="16" t="s">
        <v>100</v>
      </c>
      <c r="G73" s="16" t="s">
        <v>82</v>
      </c>
      <c r="H73" s="16" t="s">
        <v>83</v>
      </c>
      <c r="I73" s="16" t="s">
        <v>94</v>
      </c>
      <c r="J73" s="145">
        <v>30</v>
      </c>
      <c r="K73" s="145">
        <v>34</v>
      </c>
    </row>
    <row r="74" spans="1:11" ht="12.75">
      <c r="A74" s="16" t="s">
        <v>96</v>
      </c>
      <c r="B74" s="144">
        <v>40731</v>
      </c>
      <c r="C74" s="16" t="s">
        <v>104</v>
      </c>
      <c r="D74" s="16" t="s">
        <v>75</v>
      </c>
      <c r="E74" s="16" t="s">
        <v>462</v>
      </c>
      <c r="F74" s="16" t="s">
        <v>98</v>
      </c>
      <c r="G74" s="16" t="s">
        <v>82</v>
      </c>
      <c r="H74" s="16" t="s">
        <v>83</v>
      </c>
      <c r="I74" s="16" t="s">
        <v>94</v>
      </c>
      <c r="J74" s="145">
        <v>28</v>
      </c>
      <c r="K74" s="145">
        <v>32</v>
      </c>
    </row>
    <row r="75" spans="1:11" ht="12.75">
      <c r="A75" s="16" t="s">
        <v>96</v>
      </c>
      <c r="B75" s="144">
        <v>40731</v>
      </c>
      <c r="C75" s="16" t="s">
        <v>464</v>
      </c>
      <c r="D75" s="16" t="s">
        <v>75</v>
      </c>
      <c r="E75" s="16" t="s">
        <v>462</v>
      </c>
      <c r="F75" s="16" t="s">
        <v>101</v>
      </c>
      <c r="G75" s="16" t="s">
        <v>82</v>
      </c>
      <c r="H75" s="16" t="s">
        <v>83</v>
      </c>
      <c r="I75" s="16" t="s">
        <v>94</v>
      </c>
      <c r="J75" s="145">
        <v>30.5</v>
      </c>
      <c r="K75" s="145">
        <v>30.5</v>
      </c>
    </row>
    <row r="76" spans="1:11" ht="12.75">
      <c r="A76" s="16" t="s">
        <v>96</v>
      </c>
      <c r="B76" s="144">
        <v>40731</v>
      </c>
      <c r="C76" s="16" t="s">
        <v>464</v>
      </c>
      <c r="D76" s="16" t="s">
        <v>75</v>
      </c>
      <c r="E76" s="16" t="s">
        <v>462</v>
      </c>
      <c r="F76" s="16" t="s">
        <v>103</v>
      </c>
      <c r="G76" s="16" t="s">
        <v>82</v>
      </c>
      <c r="H76" s="16" t="s">
        <v>83</v>
      </c>
      <c r="I76" s="16" t="s">
        <v>94</v>
      </c>
      <c r="J76" s="145">
        <v>26</v>
      </c>
      <c r="K76" s="145">
        <v>29.5</v>
      </c>
    </row>
    <row r="77" spans="1:11" ht="12.75">
      <c r="A77" s="16" t="s">
        <v>96</v>
      </c>
      <c r="B77" s="144">
        <v>40731</v>
      </c>
      <c r="C77" s="16" t="s">
        <v>464</v>
      </c>
      <c r="D77" s="16" t="s">
        <v>75</v>
      </c>
      <c r="E77" s="16" t="s">
        <v>462</v>
      </c>
      <c r="F77" s="16" t="s">
        <v>98</v>
      </c>
      <c r="G77" s="16" t="s">
        <v>82</v>
      </c>
      <c r="H77" s="16" t="s">
        <v>83</v>
      </c>
      <c r="I77" s="16" t="s">
        <v>94</v>
      </c>
      <c r="J77" s="145">
        <v>34.5</v>
      </c>
      <c r="K77" s="145">
        <v>34.5</v>
      </c>
    </row>
    <row r="78" spans="1:11" ht="12.75">
      <c r="A78" s="16" t="s">
        <v>96</v>
      </c>
      <c r="B78" s="144">
        <v>40731</v>
      </c>
      <c r="C78" s="16" t="s">
        <v>99</v>
      </c>
      <c r="D78" s="16" t="s">
        <v>84</v>
      </c>
      <c r="E78" s="16" t="s">
        <v>462</v>
      </c>
      <c r="F78" s="16" t="s">
        <v>105</v>
      </c>
      <c r="G78" s="16" t="s">
        <v>82</v>
      </c>
      <c r="H78" s="16" t="s">
        <v>83</v>
      </c>
      <c r="I78" s="16" t="s">
        <v>94</v>
      </c>
      <c r="J78" s="145">
        <v>35</v>
      </c>
      <c r="K78" s="145">
        <v>35</v>
      </c>
    </row>
    <row r="79" spans="1:11" ht="12.75">
      <c r="A79" s="16" t="s">
        <v>96</v>
      </c>
      <c r="B79" s="144">
        <v>40731</v>
      </c>
      <c r="C79" s="16" t="s">
        <v>115</v>
      </c>
      <c r="D79" s="16" t="s">
        <v>470</v>
      </c>
      <c r="E79" s="16" t="s">
        <v>462</v>
      </c>
      <c r="F79" s="16" t="s">
        <v>79</v>
      </c>
      <c r="G79" s="16" t="s">
        <v>77</v>
      </c>
      <c r="H79" s="16" t="s">
        <v>95</v>
      </c>
      <c r="I79" s="16" t="s">
        <v>131</v>
      </c>
      <c r="J79" s="145">
        <v>35</v>
      </c>
      <c r="K79" s="145">
        <v>35</v>
      </c>
    </row>
    <row r="80" spans="1:11" ht="12.75">
      <c r="A80" s="16" t="s">
        <v>96</v>
      </c>
      <c r="B80" s="144">
        <v>40731</v>
      </c>
      <c r="C80" s="16" t="s">
        <v>115</v>
      </c>
      <c r="D80" s="16" t="s">
        <v>470</v>
      </c>
      <c r="E80" s="16" t="s">
        <v>462</v>
      </c>
      <c r="F80" s="16" t="s">
        <v>314</v>
      </c>
      <c r="G80" s="16" t="s">
        <v>77</v>
      </c>
      <c r="H80" s="16" t="s">
        <v>95</v>
      </c>
      <c r="I80" s="16" t="s">
        <v>131</v>
      </c>
      <c r="J80" s="145">
        <v>30</v>
      </c>
      <c r="K80" s="145">
        <v>34</v>
      </c>
    </row>
    <row r="81" spans="1:12" ht="12.75">
      <c r="A81" s="16" t="s">
        <v>465</v>
      </c>
      <c r="B81" s="144">
        <v>40729</v>
      </c>
      <c r="C81" s="16" t="s">
        <v>107</v>
      </c>
      <c r="D81" s="16" t="s">
        <v>75</v>
      </c>
      <c r="E81" s="16" t="s">
        <v>462</v>
      </c>
      <c r="F81" s="146" t="s">
        <v>109</v>
      </c>
      <c r="G81" s="16" t="s">
        <v>82</v>
      </c>
      <c r="H81" s="16" t="s">
        <v>83</v>
      </c>
      <c r="I81" s="16" t="s">
        <v>108</v>
      </c>
      <c r="J81" s="145">
        <v>12</v>
      </c>
      <c r="K81" s="145">
        <v>14</v>
      </c>
      <c r="L81" s="5"/>
    </row>
    <row r="82" spans="1:12" ht="12.75">
      <c r="A82" s="16" t="s">
        <v>465</v>
      </c>
      <c r="B82" s="144">
        <v>40729</v>
      </c>
      <c r="C82" s="16" t="s">
        <v>107</v>
      </c>
      <c r="D82" s="16" t="s">
        <v>75</v>
      </c>
      <c r="E82" s="16" t="s">
        <v>462</v>
      </c>
      <c r="F82" s="16" t="s">
        <v>387</v>
      </c>
      <c r="G82" s="16" t="s">
        <v>82</v>
      </c>
      <c r="H82" s="16" t="s">
        <v>83</v>
      </c>
      <c r="I82" s="16" t="s">
        <v>108</v>
      </c>
      <c r="J82" s="145">
        <v>10</v>
      </c>
      <c r="K82" s="145">
        <v>14</v>
      </c>
      <c r="L82" s="15"/>
    </row>
    <row r="83" spans="1:12" ht="12.75">
      <c r="A83" s="16" t="s">
        <v>465</v>
      </c>
      <c r="B83" s="144">
        <v>40729</v>
      </c>
      <c r="C83" s="16" t="s">
        <v>317</v>
      </c>
      <c r="D83" s="16" t="s">
        <v>75</v>
      </c>
      <c r="E83" s="16" t="s">
        <v>462</v>
      </c>
      <c r="F83" s="16" t="s">
        <v>399</v>
      </c>
      <c r="G83" s="16" t="s">
        <v>82</v>
      </c>
      <c r="H83" s="16" t="s">
        <v>83</v>
      </c>
      <c r="I83" s="16" t="s">
        <v>108</v>
      </c>
      <c r="J83" s="145">
        <v>10</v>
      </c>
      <c r="K83" s="145">
        <v>10</v>
      </c>
      <c r="L83" s="5"/>
    </row>
    <row r="84" spans="1:12" ht="12.75">
      <c r="A84" s="16" t="s">
        <v>465</v>
      </c>
      <c r="B84" s="144">
        <v>40731</v>
      </c>
      <c r="C84" s="16" t="s">
        <v>107</v>
      </c>
      <c r="D84" s="16" t="s">
        <v>75</v>
      </c>
      <c r="E84" s="16" t="s">
        <v>462</v>
      </c>
      <c r="F84" s="146" t="s">
        <v>109</v>
      </c>
      <c r="G84" s="16" t="s">
        <v>82</v>
      </c>
      <c r="H84" s="16" t="s">
        <v>83</v>
      </c>
      <c r="I84" s="16" t="s">
        <v>108</v>
      </c>
      <c r="J84" s="145">
        <v>12</v>
      </c>
      <c r="K84" s="145">
        <v>14</v>
      </c>
      <c r="L84" s="5"/>
    </row>
    <row r="85" spans="1:12" ht="12.75">
      <c r="A85" s="16" t="s">
        <v>465</v>
      </c>
      <c r="B85" s="144">
        <v>40731</v>
      </c>
      <c r="C85" s="16" t="s">
        <v>107</v>
      </c>
      <c r="D85" s="16" t="s">
        <v>75</v>
      </c>
      <c r="E85" s="16" t="s">
        <v>462</v>
      </c>
      <c r="F85" s="16" t="s">
        <v>387</v>
      </c>
      <c r="G85" s="16" t="s">
        <v>82</v>
      </c>
      <c r="H85" s="16" t="s">
        <v>83</v>
      </c>
      <c r="I85" s="16" t="s">
        <v>108</v>
      </c>
      <c r="J85" s="145">
        <v>10</v>
      </c>
      <c r="K85" s="145">
        <v>14</v>
      </c>
      <c r="L85" s="15"/>
    </row>
    <row r="86" spans="1:12" ht="11.25" customHeight="1">
      <c r="A86" s="16" t="s">
        <v>465</v>
      </c>
      <c r="B86" s="144">
        <v>40731</v>
      </c>
      <c r="C86" s="16" t="s">
        <v>317</v>
      </c>
      <c r="D86" s="16" t="s">
        <v>75</v>
      </c>
      <c r="E86" s="16" t="s">
        <v>462</v>
      </c>
      <c r="F86" s="16" t="s">
        <v>399</v>
      </c>
      <c r="G86" s="16" t="s">
        <v>82</v>
      </c>
      <c r="H86" s="16" t="s">
        <v>83</v>
      </c>
      <c r="I86" s="16" t="s">
        <v>108</v>
      </c>
      <c r="J86" s="145">
        <v>10</v>
      </c>
      <c r="K86" s="145">
        <v>10</v>
      </c>
      <c r="L86" s="5"/>
    </row>
    <row r="87" spans="1:12" ht="12.75" customHeight="1">
      <c r="A87" s="16"/>
      <c r="B87" s="16"/>
      <c r="C87" s="16"/>
      <c r="D87" s="16"/>
      <c r="E87" s="16"/>
      <c r="F87" s="16"/>
      <c r="G87" s="16"/>
      <c r="H87" s="16"/>
      <c r="I87" s="16"/>
      <c r="J87" s="16"/>
      <c r="K87" s="16"/>
      <c r="L87" s="15"/>
    </row>
    <row r="88" spans="1:12" ht="12.75" customHeight="1">
      <c r="A88" s="16" t="s">
        <v>318</v>
      </c>
      <c r="B88" s="16"/>
      <c r="C88" s="16"/>
      <c r="D88" s="16"/>
      <c r="E88" s="16"/>
      <c r="F88" s="16"/>
      <c r="G88" s="16"/>
      <c r="H88" s="16"/>
      <c r="I88" s="16"/>
      <c r="J88" s="16"/>
      <c r="K88" s="16"/>
      <c r="L88" s="15"/>
    </row>
    <row r="89" spans="1:12" ht="12.75" customHeight="1">
      <c r="A89" s="16" t="s">
        <v>319</v>
      </c>
      <c r="B89" s="16"/>
      <c r="C89" s="16"/>
      <c r="D89" s="16"/>
      <c r="E89" s="16"/>
      <c r="F89" s="16"/>
      <c r="G89" s="16"/>
      <c r="H89" s="16"/>
      <c r="I89" s="16"/>
      <c r="J89" s="16"/>
      <c r="K89" s="16"/>
      <c r="L89" s="15"/>
    </row>
    <row r="90" spans="1:11" ht="12.75">
      <c r="A90" s="16"/>
      <c r="B90" s="144"/>
      <c r="C90" s="16"/>
      <c r="D90" s="16"/>
      <c r="E90" s="16"/>
      <c r="F90" s="16"/>
      <c r="G90" s="16"/>
      <c r="H90" s="16"/>
      <c r="I90" s="16"/>
      <c r="J90" s="145"/>
      <c r="K90" s="145"/>
    </row>
    <row r="91" spans="1:11" ht="12.75">
      <c r="A91" s="16"/>
      <c r="B91" s="144"/>
      <c r="C91" s="16"/>
      <c r="D91" s="16"/>
      <c r="E91" s="16"/>
      <c r="F91" s="146"/>
      <c r="G91" s="16"/>
      <c r="H91" s="16"/>
      <c r="I91" s="16"/>
      <c r="J91" s="145"/>
      <c r="K91" s="145"/>
    </row>
    <row r="92" spans="1:11" ht="12.75">
      <c r="A92" s="16"/>
      <c r="B92" s="144"/>
      <c r="C92" s="16"/>
      <c r="D92" s="16"/>
      <c r="E92" s="16"/>
      <c r="F92" s="16"/>
      <c r="G92" s="16"/>
      <c r="H92" s="16"/>
      <c r="I92" s="16"/>
      <c r="J92" s="145"/>
      <c r="K92" s="145"/>
    </row>
    <row r="93" spans="1:11" ht="12.75">
      <c r="A93" s="16"/>
      <c r="B93" s="144"/>
      <c r="C93" s="16"/>
      <c r="D93" s="16"/>
      <c r="E93" s="16"/>
      <c r="F93" s="16"/>
      <c r="G93" s="16"/>
      <c r="H93" s="16"/>
      <c r="I93" s="16"/>
      <c r="J93" s="145"/>
      <c r="K93" s="145"/>
    </row>
    <row r="94" spans="1:11" ht="12.75">
      <c r="A94" s="16"/>
      <c r="B94" s="144"/>
      <c r="C94" s="16"/>
      <c r="D94" s="16"/>
      <c r="E94" s="16"/>
      <c r="F94" s="16"/>
      <c r="G94" s="16"/>
      <c r="H94" s="16"/>
      <c r="I94" s="16"/>
      <c r="J94" s="145"/>
      <c r="K94" s="145"/>
    </row>
    <row r="95" spans="1:11" ht="12.75">
      <c r="A95" s="16"/>
      <c r="B95" s="144"/>
      <c r="C95" s="16"/>
      <c r="D95" s="16"/>
      <c r="E95" s="16"/>
      <c r="F95" s="146"/>
      <c r="G95" s="16"/>
      <c r="H95" s="16"/>
      <c r="I95" s="16"/>
      <c r="J95" s="145"/>
      <c r="K95" s="145"/>
    </row>
    <row r="96" spans="1:11" ht="12.75">
      <c r="A96" s="16"/>
      <c r="B96" s="144"/>
      <c r="C96" s="16"/>
      <c r="D96" s="16"/>
      <c r="E96" s="16"/>
      <c r="F96" s="16"/>
      <c r="G96" s="16"/>
      <c r="H96" s="16"/>
      <c r="I96" s="16"/>
      <c r="J96" s="145"/>
      <c r="K96" s="145"/>
    </row>
    <row r="97" spans="1:11" ht="12.75">
      <c r="A97" s="16"/>
      <c r="B97" s="144"/>
      <c r="C97" s="16"/>
      <c r="D97" s="16"/>
      <c r="E97" s="16"/>
      <c r="F97" s="16"/>
      <c r="G97" s="16"/>
      <c r="H97" s="16"/>
      <c r="I97" s="16"/>
      <c r="J97" s="145"/>
      <c r="K97" s="145"/>
    </row>
    <row r="98" spans="1:11" ht="12.75">
      <c r="A98" s="16"/>
      <c r="B98" s="144"/>
      <c r="C98" s="16"/>
      <c r="D98" s="16"/>
      <c r="E98" s="16"/>
      <c r="F98" s="16"/>
      <c r="G98" s="16"/>
      <c r="H98" s="16"/>
      <c r="I98" s="16"/>
      <c r="J98" s="145"/>
      <c r="K98" s="145"/>
    </row>
    <row r="99" spans="1:11" ht="12.75">
      <c r="A99" s="16"/>
      <c r="B99" s="144"/>
      <c r="C99" s="16"/>
      <c r="D99" s="16"/>
      <c r="E99" s="16"/>
      <c r="F99" s="16"/>
      <c r="G99" s="16"/>
      <c r="H99" s="16"/>
      <c r="I99" s="16"/>
      <c r="J99" s="145"/>
      <c r="K99" s="145"/>
    </row>
    <row r="100" spans="1:11" ht="12.75">
      <c r="A100" s="16"/>
      <c r="B100" s="144"/>
      <c r="C100" s="16"/>
      <c r="D100" s="16"/>
      <c r="E100" s="16"/>
      <c r="F100" s="16"/>
      <c r="G100" s="16"/>
      <c r="H100" s="16"/>
      <c r="I100" s="16"/>
      <c r="J100" s="145"/>
      <c r="K100" s="145"/>
    </row>
    <row r="101" spans="1:11" ht="12.75">
      <c r="A101" s="16"/>
      <c r="B101" s="16"/>
      <c r="C101" s="16"/>
      <c r="D101" s="16"/>
      <c r="E101" s="16"/>
      <c r="F101" s="16"/>
      <c r="G101" s="16"/>
      <c r="H101" s="16"/>
      <c r="I101" s="16"/>
      <c r="J101" s="16"/>
      <c r="K101" s="16"/>
    </row>
    <row r="102" spans="1:11" ht="12.75">
      <c r="A102" s="16"/>
      <c r="B102" s="16"/>
      <c r="C102" s="16"/>
      <c r="D102" s="16"/>
      <c r="E102" s="16"/>
      <c r="F102" s="16"/>
      <c r="G102" s="16"/>
      <c r="H102" s="16"/>
      <c r="I102" s="16"/>
      <c r="J102" s="16"/>
      <c r="K102" s="16"/>
    </row>
    <row r="103" spans="1:11" ht="12.75">
      <c r="A103" s="16"/>
      <c r="B103" s="16"/>
      <c r="C103" s="16"/>
      <c r="D103" s="16"/>
      <c r="E103" s="16"/>
      <c r="F103" s="16"/>
      <c r="G103" s="16"/>
      <c r="H103" s="16"/>
      <c r="I103" s="16"/>
      <c r="J103" s="16"/>
      <c r="K103" s="16"/>
    </row>
    <row r="104" spans="1:11" ht="12.75">
      <c r="A104" s="16"/>
      <c r="B104" s="16"/>
      <c r="C104" s="16"/>
      <c r="D104" s="16"/>
      <c r="E104" s="16"/>
      <c r="F104" s="16"/>
      <c r="G104" s="16"/>
      <c r="H104" s="16"/>
      <c r="I104" s="16"/>
      <c r="J104" s="16"/>
      <c r="K104" s="16"/>
    </row>
    <row r="105" spans="1:12" ht="12.75">
      <c r="A105" s="36"/>
      <c r="B105" s="36"/>
      <c r="C105" s="36"/>
      <c r="D105" s="36"/>
      <c r="E105" s="36"/>
      <c r="F105" s="36"/>
      <c r="G105" s="36"/>
      <c r="H105" s="36"/>
      <c r="I105" s="110"/>
      <c r="J105" s="36"/>
      <c r="K105" s="36"/>
      <c r="L105" s="5"/>
    </row>
    <row r="106" spans="1:11" ht="12.75">
      <c r="A106" s="111"/>
      <c r="B106" s="111"/>
      <c r="C106" s="111"/>
      <c r="D106" s="111"/>
      <c r="E106" s="111"/>
      <c r="F106" s="111"/>
      <c r="G106" s="111"/>
      <c r="H106" s="111"/>
      <c r="I106" s="112"/>
      <c r="J106" s="111"/>
      <c r="K106" s="111"/>
    </row>
    <row r="107" spans="1:11" ht="12.75">
      <c r="A107" s="111"/>
      <c r="B107" s="111"/>
      <c r="C107" s="111"/>
      <c r="D107" s="111"/>
      <c r="E107" s="111"/>
      <c r="F107" s="111"/>
      <c r="G107" s="111"/>
      <c r="H107" s="111"/>
      <c r="I107" s="112"/>
      <c r="J107" s="111"/>
      <c r="K107" s="111"/>
    </row>
    <row r="108" spans="1:11" ht="12.75">
      <c r="A108" s="111"/>
      <c r="B108" s="111"/>
      <c r="C108" s="111"/>
      <c r="D108" s="111"/>
      <c r="E108" s="111"/>
      <c r="F108" s="111"/>
      <c r="G108" s="111"/>
      <c r="H108" s="111"/>
      <c r="I108" s="112"/>
      <c r="J108" s="111"/>
      <c r="K108" s="111"/>
    </row>
    <row r="109" spans="1:11" ht="12.75">
      <c r="A109" s="111"/>
      <c r="B109" s="111"/>
      <c r="C109" s="111"/>
      <c r="D109" s="111"/>
      <c r="E109" s="111"/>
      <c r="F109" s="111"/>
      <c r="G109" s="111"/>
      <c r="H109" s="111"/>
      <c r="I109" s="112"/>
      <c r="J109" s="111"/>
      <c r="K109" s="111"/>
    </row>
    <row r="110" spans="1:11" ht="12.75">
      <c r="A110" s="111"/>
      <c r="B110" s="111"/>
      <c r="C110" s="111"/>
      <c r="D110" s="111"/>
      <c r="E110" s="111"/>
      <c r="F110" s="111"/>
      <c r="G110" s="111"/>
      <c r="H110" s="111"/>
      <c r="I110" s="112"/>
      <c r="J110" s="111"/>
      <c r="K110" s="111"/>
    </row>
    <row r="111" spans="1:11" ht="12.75">
      <c r="A111" s="111"/>
      <c r="B111" s="111"/>
      <c r="C111" s="111"/>
      <c r="D111" s="111"/>
      <c r="E111" s="111"/>
      <c r="F111" s="111"/>
      <c r="G111" s="111"/>
      <c r="H111" s="111"/>
      <c r="I111" s="112"/>
      <c r="J111" s="111"/>
      <c r="K111" s="111"/>
    </row>
    <row r="112" spans="1:11" ht="12.75">
      <c r="A112" s="111"/>
      <c r="B112" s="111"/>
      <c r="C112" s="111"/>
      <c r="D112" s="111"/>
      <c r="E112" s="111"/>
      <c r="F112" s="111"/>
      <c r="G112" s="111"/>
      <c r="H112" s="111"/>
      <c r="I112" s="112"/>
      <c r="J112" s="111"/>
      <c r="K112" s="111"/>
    </row>
    <row r="113" spans="1:11" ht="12.75">
      <c r="A113" s="111"/>
      <c r="B113" s="111"/>
      <c r="C113" s="111"/>
      <c r="D113" s="111"/>
      <c r="E113" s="111"/>
      <c r="F113" s="111"/>
      <c r="G113" s="111"/>
      <c r="H113" s="111"/>
      <c r="I113" s="112"/>
      <c r="J113" s="111"/>
      <c r="K113" s="111"/>
    </row>
    <row r="114" spans="1:11" ht="12.75">
      <c r="A114" s="111"/>
      <c r="B114" s="111"/>
      <c r="C114" s="111"/>
      <c r="D114" s="111"/>
      <c r="E114" s="111"/>
      <c r="F114" s="111"/>
      <c r="G114" s="111"/>
      <c r="H114" s="111"/>
      <c r="I114" s="112"/>
      <c r="J114" s="111"/>
      <c r="K114" s="111"/>
    </row>
    <row r="115" spans="1:11" ht="12.75">
      <c r="A115" s="111"/>
      <c r="B115" s="111"/>
      <c r="C115" s="111"/>
      <c r="D115" s="111"/>
      <c r="E115" s="111"/>
      <c r="F115" s="111"/>
      <c r="G115" s="111"/>
      <c r="H115" s="111"/>
      <c r="I115" s="112"/>
      <c r="J115" s="111"/>
      <c r="K115" s="111"/>
    </row>
    <row r="116" spans="1:11" ht="12.75">
      <c r="A116" s="111"/>
      <c r="B116" s="111"/>
      <c r="C116" s="111"/>
      <c r="D116" s="111"/>
      <c r="E116" s="111"/>
      <c r="F116" s="111"/>
      <c r="G116" s="111"/>
      <c r="H116" s="111"/>
      <c r="I116" s="112"/>
      <c r="J116" s="111"/>
      <c r="K116" s="111"/>
    </row>
    <row r="117" spans="1:11" ht="12.75">
      <c r="A117" s="111"/>
      <c r="B117" s="111"/>
      <c r="C117" s="111"/>
      <c r="D117" s="111"/>
      <c r="E117" s="111"/>
      <c r="F117" s="111"/>
      <c r="G117" s="111"/>
      <c r="H117" s="111"/>
      <c r="I117" s="112"/>
      <c r="J117" s="111"/>
      <c r="K117" s="111"/>
    </row>
    <row r="118" spans="1:11" ht="12.75">
      <c r="A118" s="111"/>
      <c r="B118" s="111"/>
      <c r="C118" s="111"/>
      <c r="D118" s="111"/>
      <c r="E118" s="111"/>
      <c r="F118" s="111"/>
      <c r="G118" s="111"/>
      <c r="H118" s="111"/>
      <c r="I118" s="112"/>
      <c r="J118" s="111"/>
      <c r="K118" s="111"/>
    </row>
    <row r="119" spans="1:11" ht="12.75">
      <c r="A119" s="111"/>
      <c r="B119" s="111"/>
      <c r="C119" s="111"/>
      <c r="D119" s="111"/>
      <c r="E119" s="111"/>
      <c r="F119" s="111"/>
      <c r="G119" s="111"/>
      <c r="H119" s="111"/>
      <c r="I119" s="112"/>
      <c r="J119" s="111"/>
      <c r="K119" s="111"/>
    </row>
    <row r="120" spans="1:11" ht="12.75">
      <c r="A120" s="111"/>
      <c r="B120" s="111"/>
      <c r="C120" s="111"/>
      <c r="D120" s="111"/>
      <c r="E120" s="111"/>
      <c r="F120" s="111"/>
      <c r="G120" s="111"/>
      <c r="H120" s="111"/>
      <c r="I120" s="112"/>
      <c r="J120" s="111"/>
      <c r="K120" s="111"/>
    </row>
    <row r="121" spans="1:11" ht="12.75">
      <c r="A121" s="111"/>
      <c r="B121" s="111"/>
      <c r="C121" s="111"/>
      <c r="D121" s="111"/>
      <c r="E121" s="111"/>
      <c r="F121" s="111"/>
      <c r="G121" s="111"/>
      <c r="H121" s="111"/>
      <c r="I121" s="112"/>
      <c r="J121" s="111"/>
      <c r="K121" s="111"/>
    </row>
    <row r="122" spans="1:11" ht="12.75">
      <c r="A122" s="111"/>
      <c r="B122" s="111"/>
      <c r="C122" s="111"/>
      <c r="D122" s="111"/>
      <c r="E122" s="111"/>
      <c r="F122" s="111"/>
      <c r="G122" s="111"/>
      <c r="H122" s="111"/>
      <c r="I122" s="112"/>
      <c r="J122" s="111"/>
      <c r="K122" s="111"/>
    </row>
    <row r="123" spans="1:11" ht="12.75">
      <c r="A123" s="111"/>
      <c r="B123" s="111"/>
      <c r="C123" s="111"/>
      <c r="D123" s="111"/>
      <c r="E123" s="111"/>
      <c r="F123" s="111"/>
      <c r="G123" s="111"/>
      <c r="H123" s="111"/>
      <c r="I123" s="112"/>
      <c r="J123" s="111"/>
      <c r="K123" s="111"/>
    </row>
    <row r="124" spans="1:11" ht="12.75">
      <c r="A124" s="111"/>
      <c r="B124" s="111"/>
      <c r="C124" s="111"/>
      <c r="D124" s="111"/>
      <c r="E124" s="111"/>
      <c r="F124" s="111"/>
      <c r="G124" s="111"/>
      <c r="H124" s="111"/>
      <c r="I124" s="112"/>
      <c r="J124" s="111"/>
      <c r="K124" s="111"/>
    </row>
    <row r="125" spans="1:11" ht="12.75">
      <c r="A125" s="111"/>
      <c r="B125" s="111"/>
      <c r="C125" s="111"/>
      <c r="D125" s="111"/>
      <c r="E125" s="111"/>
      <c r="F125" s="111"/>
      <c r="G125" s="111"/>
      <c r="H125" s="111"/>
      <c r="I125" s="112"/>
      <c r="J125" s="111"/>
      <c r="K125" s="111"/>
    </row>
    <row r="126" spans="1:11" ht="12.75">
      <c r="A126" s="111"/>
      <c r="B126" s="111"/>
      <c r="C126" s="111"/>
      <c r="D126" s="111"/>
      <c r="E126" s="111"/>
      <c r="F126" s="111"/>
      <c r="G126" s="111"/>
      <c r="H126" s="111"/>
      <c r="I126" s="112"/>
      <c r="J126" s="111"/>
      <c r="K126" s="111"/>
    </row>
    <row r="127" spans="1:11" ht="12.75">
      <c r="A127" s="111"/>
      <c r="B127" s="111"/>
      <c r="C127" s="111"/>
      <c r="D127" s="111"/>
      <c r="E127" s="111"/>
      <c r="F127" s="111"/>
      <c r="G127" s="111"/>
      <c r="H127" s="111"/>
      <c r="I127" s="112"/>
      <c r="J127" s="111"/>
      <c r="K127" s="111"/>
    </row>
  </sheetData>
  <sheetProtection/>
  <mergeCells count="4">
    <mergeCell ref="A4:K4"/>
    <mergeCell ref="A1:K1"/>
    <mergeCell ref="A3:K3"/>
    <mergeCell ref="A2:K2"/>
  </mergeCells>
  <printOptions horizontalCentered="1" verticalCentered="1"/>
  <pageMargins left="0.17" right="0.18" top="0.71" bottom="0.7480314960629921" header="0.31496062992125984" footer="0.31496062992125984"/>
  <pageSetup fitToHeight="1" fitToWidth="1" horizontalDpi="600" verticalDpi="600" orientation="portrait" scale="43" r:id="rId1"/>
  <headerFooter>
    <oddFooter>&amp;C&amp;"Arial,Normal"&amp;10 11</oddFooter>
  </headerFooter>
  <rowBreaks count="1" manualBreakCount="1">
    <brk id="80" max="255" man="1"/>
  </rowBreaks>
</worksheet>
</file>

<file path=xl/worksheets/sheet11.xml><?xml version="1.0" encoding="utf-8"?>
<worksheet xmlns="http://schemas.openxmlformats.org/spreadsheetml/2006/main" xmlns:r="http://schemas.openxmlformats.org/officeDocument/2006/relationships">
  <dimension ref="A1:K105"/>
  <sheetViews>
    <sheetView zoomScalePageLayoutView="0" workbookViewId="0" topLeftCell="A76">
      <selection activeCell="M11" sqref="M11"/>
    </sheetView>
  </sheetViews>
  <sheetFormatPr defaultColWidth="11.421875" defaultRowHeight="15"/>
  <cols>
    <col min="1" max="2" width="11.421875" style="5" customWidth="1"/>
    <col min="3" max="3" width="18.00390625" style="5" bestFit="1" customWidth="1"/>
    <col min="4" max="4" width="11.421875" style="5" customWidth="1"/>
    <col min="5" max="5" width="13.421875" style="5" bestFit="1" customWidth="1"/>
    <col min="6" max="6" width="7.57421875" style="5" bestFit="1" customWidth="1"/>
    <col min="7" max="7" width="7.421875" style="5" bestFit="1" customWidth="1"/>
    <col min="8" max="8" width="10.00390625" style="5" bestFit="1" customWidth="1"/>
    <col min="9" max="9" width="7.7109375" style="5" bestFit="1" customWidth="1"/>
    <col min="10" max="10" width="8.28125" style="5" bestFit="1" customWidth="1"/>
    <col min="11" max="16384" width="11.421875" style="5" customWidth="1"/>
  </cols>
  <sheetData>
    <row r="1" spans="1:11" ht="12.75">
      <c r="A1" s="210" t="s">
        <v>295</v>
      </c>
      <c r="B1" s="210"/>
      <c r="C1" s="210"/>
      <c r="D1" s="210"/>
      <c r="E1" s="210"/>
      <c r="F1" s="210"/>
      <c r="G1" s="210"/>
      <c r="H1" s="210"/>
      <c r="I1" s="210"/>
      <c r="J1" s="210"/>
      <c r="K1" s="18"/>
    </row>
    <row r="2" spans="1:11" s="15" customFormat="1" ht="12.75">
      <c r="A2" s="210" t="s">
        <v>294</v>
      </c>
      <c r="B2" s="210"/>
      <c r="C2" s="210"/>
      <c r="D2" s="210"/>
      <c r="E2" s="210"/>
      <c r="F2" s="210"/>
      <c r="G2" s="210"/>
      <c r="H2" s="210"/>
      <c r="I2" s="210"/>
      <c r="J2" s="210"/>
      <c r="K2" s="14"/>
    </row>
    <row r="3" spans="1:11" ht="12.75">
      <c r="A3" s="233" t="s">
        <v>200</v>
      </c>
      <c r="B3" s="233"/>
      <c r="C3" s="233"/>
      <c r="D3" s="233"/>
      <c r="E3" s="233"/>
      <c r="F3" s="233"/>
      <c r="G3" s="233"/>
      <c r="H3" s="233"/>
      <c r="I3" s="233"/>
      <c r="J3" s="233"/>
      <c r="K3" s="16"/>
    </row>
    <row r="4" spans="1:11" ht="12.75">
      <c r="A4" s="232" t="s">
        <v>406</v>
      </c>
      <c r="B4" s="232"/>
      <c r="C4" s="232"/>
      <c r="D4" s="232"/>
      <c r="E4" s="232"/>
      <c r="F4" s="232"/>
      <c r="G4" s="232"/>
      <c r="H4" s="232"/>
      <c r="I4" s="232"/>
      <c r="J4" s="232"/>
      <c r="K4" s="232"/>
    </row>
    <row r="5" spans="1:11" s="15" customFormat="1" ht="12.75">
      <c r="A5" s="141"/>
      <c r="B5" s="141"/>
      <c r="C5" s="141"/>
      <c r="D5" s="141"/>
      <c r="E5" s="141"/>
      <c r="F5" s="141"/>
      <c r="G5" s="141"/>
      <c r="H5" s="141"/>
      <c r="I5" s="141"/>
      <c r="J5" s="141"/>
      <c r="K5" s="16"/>
    </row>
    <row r="6" spans="1:10" ht="38.25">
      <c r="A6" s="107" t="s">
        <v>237</v>
      </c>
      <c r="B6" s="107" t="s">
        <v>238</v>
      </c>
      <c r="C6" s="107" t="s">
        <v>239</v>
      </c>
      <c r="D6" s="107" t="s">
        <v>240</v>
      </c>
      <c r="E6" s="107" t="s">
        <v>241</v>
      </c>
      <c r="F6" s="107" t="s">
        <v>242</v>
      </c>
      <c r="G6" s="107" t="s">
        <v>244</v>
      </c>
      <c r="H6" s="107" t="s">
        <v>245</v>
      </c>
      <c r="I6" s="177" t="s">
        <v>467</v>
      </c>
      <c r="J6" s="177" t="s">
        <v>468</v>
      </c>
    </row>
    <row r="7" spans="1:10" ht="12.75">
      <c r="A7" s="16" t="s">
        <v>86</v>
      </c>
      <c r="B7" s="144">
        <v>40732</v>
      </c>
      <c r="C7" s="16" t="s">
        <v>87</v>
      </c>
      <c r="D7" s="16" t="s">
        <v>75</v>
      </c>
      <c r="E7" s="16" t="s">
        <v>462</v>
      </c>
      <c r="F7" s="16" t="s">
        <v>407</v>
      </c>
      <c r="G7" s="16" t="s">
        <v>78</v>
      </c>
      <c r="H7" s="16" t="s">
        <v>119</v>
      </c>
      <c r="I7" s="145">
        <v>10.15</v>
      </c>
      <c r="J7" s="145">
        <v>13.5</v>
      </c>
    </row>
    <row r="8" spans="1:10" ht="12.75">
      <c r="A8" s="16" t="s">
        <v>86</v>
      </c>
      <c r="B8" s="144">
        <v>40732</v>
      </c>
      <c r="C8" s="16" t="s">
        <v>87</v>
      </c>
      <c r="D8" s="16" t="s">
        <v>75</v>
      </c>
      <c r="E8" s="16" t="s">
        <v>462</v>
      </c>
      <c r="F8" s="16" t="s">
        <v>408</v>
      </c>
      <c r="G8" s="16" t="s">
        <v>78</v>
      </c>
      <c r="H8" s="16" t="s">
        <v>119</v>
      </c>
      <c r="I8" s="145">
        <v>10</v>
      </c>
      <c r="J8" s="145">
        <v>13.5</v>
      </c>
    </row>
    <row r="9" spans="1:10" ht="12.75">
      <c r="A9" s="16" t="s">
        <v>86</v>
      </c>
      <c r="B9" s="144">
        <v>40732</v>
      </c>
      <c r="C9" s="16" t="s">
        <v>87</v>
      </c>
      <c r="D9" s="16" t="s">
        <v>75</v>
      </c>
      <c r="E9" s="16" t="s">
        <v>462</v>
      </c>
      <c r="F9" s="16" t="s">
        <v>393</v>
      </c>
      <c r="G9" s="16" t="s">
        <v>78</v>
      </c>
      <c r="H9" s="16" t="s">
        <v>119</v>
      </c>
      <c r="I9" s="145">
        <v>9</v>
      </c>
      <c r="J9" s="145">
        <v>13.5</v>
      </c>
    </row>
    <row r="10" spans="1:10" ht="12.75">
      <c r="A10" s="16" t="s">
        <v>86</v>
      </c>
      <c r="B10" s="144">
        <v>40732</v>
      </c>
      <c r="C10" s="16" t="s">
        <v>87</v>
      </c>
      <c r="D10" s="16" t="s">
        <v>75</v>
      </c>
      <c r="E10" s="16" t="s">
        <v>462</v>
      </c>
      <c r="F10" s="16" t="s">
        <v>90</v>
      </c>
      <c r="G10" s="16" t="s">
        <v>78</v>
      </c>
      <c r="H10" s="16" t="s">
        <v>119</v>
      </c>
      <c r="I10" s="145">
        <v>8</v>
      </c>
      <c r="J10" s="145">
        <v>9.5</v>
      </c>
    </row>
    <row r="11" spans="1:10" ht="12.75">
      <c r="A11" s="16" t="s">
        <v>86</v>
      </c>
      <c r="B11" s="144">
        <v>40732</v>
      </c>
      <c r="C11" s="16" t="s">
        <v>87</v>
      </c>
      <c r="D11" s="16" t="s">
        <v>75</v>
      </c>
      <c r="E11" s="16" t="s">
        <v>462</v>
      </c>
      <c r="F11" s="16" t="s">
        <v>409</v>
      </c>
      <c r="G11" s="16" t="s">
        <v>78</v>
      </c>
      <c r="H11" s="16" t="s">
        <v>119</v>
      </c>
      <c r="I11" s="145">
        <v>7.5</v>
      </c>
      <c r="J11" s="145">
        <v>9</v>
      </c>
    </row>
    <row r="12" spans="1:10" ht="12.75">
      <c r="A12" s="16" t="s">
        <v>301</v>
      </c>
      <c r="B12" s="144">
        <v>40732</v>
      </c>
      <c r="C12" s="16" t="s">
        <v>320</v>
      </c>
      <c r="D12" s="16" t="s">
        <v>97</v>
      </c>
      <c r="E12" s="16" t="s">
        <v>462</v>
      </c>
      <c r="F12" s="16" t="s">
        <v>328</v>
      </c>
      <c r="G12" s="16" t="s">
        <v>78</v>
      </c>
      <c r="H12" s="16" t="s">
        <v>321</v>
      </c>
      <c r="I12" s="145">
        <v>13.5</v>
      </c>
      <c r="J12" s="145">
        <v>14.75</v>
      </c>
    </row>
    <row r="13" spans="1:10" ht="12.75">
      <c r="A13" s="16" t="s">
        <v>301</v>
      </c>
      <c r="B13" s="144">
        <v>40732</v>
      </c>
      <c r="C13" s="16" t="s">
        <v>320</v>
      </c>
      <c r="D13" s="16" t="s">
        <v>97</v>
      </c>
      <c r="E13" s="16" t="s">
        <v>462</v>
      </c>
      <c r="F13" s="16" t="s">
        <v>410</v>
      </c>
      <c r="G13" s="16" t="s">
        <v>78</v>
      </c>
      <c r="H13" s="16" t="s">
        <v>321</v>
      </c>
      <c r="I13" s="145">
        <v>14.5</v>
      </c>
      <c r="J13" s="145">
        <v>14.75</v>
      </c>
    </row>
    <row r="14" spans="1:10" ht="12.75">
      <c r="A14" s="16" t="s">
        <v>301</v>
      </c>
      <c r="B14" s="144">
        <v>40732</v>
      </c>
      <c r="C14" s="16" t="s">
        <v>320</v>
      </c>
      <c r="D14" s="16" t="s">
        <v>97</v>
      </c>
      <c r="E14" s="16" t="s">
        <v>462</v>
      </c>
      <c r="F14" s="16" t="s">
        <v>411</v>
      </c>
      <c r="G14" s="16" t="s">
        <v>78</v>
      </c>
      <c r="H14" s="16" t="s">
        <v>321</v>
      </c>
      <c r="I14" s="145">
        <v>12.5</v>
      </c>
      <c r="J14" s="145">
        <v>14.5</v>
      </c>
    </row>
    <row r="15" spans="1:10" ht="12.75">
      <c r="A15" s="16" t="s">
        <v>301</v>
      </c>
      <c r="B15" s="144">
        <v>40732</v>
      </c>
      <c r="C15" s="16" t="s">
        <v>320</v>
      </c>
      <c r="D15" s="16" t="s">
        <v>470</v>
      </c>
      <c r="E15" s="16" t="s">
        <v>462</v>
      </c>
      <c r="F15" s="16" t="s">
        <v>324</v>
      </c>
      <c r="G15" s="16" t="s">
        <v>78</v>
      </c>
      <c r="H15" s="16" t="s">
        <v>134</v>
      </c>
      <c r="I15" s="145">
        <v>11.5</v>
      </c>
      <c r="J15" s="145">
        <v>14.5</v>
      </c>
    </row>
    <row r="16" spans="1:10" ht="12.75">
      <c r="A16" s="16" t="s">
        <v>301</v>
      </c>
      <c r="B16" s="144">
        <v>40732</v>
      </c>
      <c r="C16" s="16" t="s">
        <v>320</v>
      </c>
      <c r="D16" s="16" t="s">
        <v>470</v>
      </c>
      <c r="E16" s="16" t="s">
        <v>462</v>
      </c>
      <c r="F16" s="16" t="s">
        <v>412</v>
      </c>
      <c r="G16" s="16" t="s">
        <v>78</v>
      </c>
      <c r="H16" s="16" t="s">
        <v>134</v>
      </c>
      <c r="I16" s="145">
        <v>11</v>
      </c>
      <c r="J16" s="145">
        <v>13.5</v>
      </c>
    </row>
    <row r="17" spans="1:10" ht="12.75">
      <c r="A17" s="16" t="s">
        <v>301</v>
      </c>
      <c r="B17" s="144">
        <v>40732</v>
      </c>
      <c r="C17" s="16" t="s">
        <v>320</v>
      </c>
      <c r="D17" s="16" t="s">
        <v>470</v>
      </c>
      <c r="E17" s="16" t="s">
        <v>462</v>
      </c>
      <c r="F17" s="16" t="s">
        <v>322</v>
      </c>
      <c r="G17" s="16" t="s">
        <v>78</v>
      </c>
      <c r="H17" s="16" t="s">
        <v>134</v>
      </c>
      <c r="I17" s="145">
        <v>10</v>
      </c>
      <c r="J17" s="145">
        <v>13</v>
      </c>
    </row>
    <row r="18" spans="1:10" ht="12.75">
      <c r="A18" s="16" t="s">
        <v>301</v>
      </c>
      <c r="B18" s="144">
        <v>40732</v>
      </c>
      <c r="C18" s="16" t="s">
        <v>320</v>
      </c>
      <c r="D18" s="16" t="s">
        <v>470</v>
      </c>
      <c r="E18" s="16" t="s">
        <v>462</v>
      </c>
      <c r="F18" s="16" t="s">
        <v>326</v>
      </c>
      <c r="G18" s="16" t="s">
        <v>78</v>
      </c>
      <c r="H18" s="16" t="s">
        <v>134</v>
      </c>
      <c r="I18" s="145">
        <v>11.5</v>
      </c>
      <c r="J18" s="145">
        <v>13.5</v>
      </c>
    </row>
    <row r="19" spans="1:10" ht="12.75">
      <c r="A19" s="16" t="s">
        <v>301</v>
      </c>
      <c r="B19" s="144">
        <v>40732</v>
      </c>
      <c r="C19" s="16" t="s">
        <v>320</v>
      </c>
      <c r="D19" s="16" t="s">
        <v>470</v>
      </c>
      <c r="E19" s="16" t="s">
        <v>462</v>
      </c>
      <c r="F19" s="16" t="s">
        <v>413</v>
      </c>
      <c r="G19" s="16" t="s">
        <v>78</v>
      </c>
      <c r="H19" s="16" t="s">
        <v>134</v>
      </c>
      <c r="I19" s="145">
        <v>10.5</v>
      </c>
      <c r="J19" s="145">
        <v>13.5</v>
      </c>
    </row>
    <row r="20" spans="1:10" ht="12.75">
      <c r="A20" s="16" t="s">
        <v>301</v>
      </c>
      <c r="B20" s="144">
        <v>40732</v>
      </c>
      <c r="C20" s="16" t="s">
        <v>320</v>
      </c>
      <c r="D20" s="16" t="s">
        <v>470</v>
      </c>
      <c r="E20" s="16" t="s">
        <v>462</v>
      </c>
      <c r="F20" s="16" t="s">
        <v>411</v>
      </c>
      <c r="G20" s="16" t="s">
        <v>78</v>
      </c>
      <c r="H20" s="16" t="s">
        <v>134</v>
      </c>
      <c r="I20" s="145">
        <v>11.5</v>
      </c>
      <c r="J20" s="145">
        <v>14</v>
      </c>
    </row>
    <row r="21" spans="1:10" ht="12.75">
      <c r="A21" s="16" t="s">
        <v>121</v>
      </c>
      <c r="B21" s="144">
        <v>40732</v>
      </c>
      <c r="C21" s="16" t="s">
        <v>327</v>
      </c>
      <c r="D21" s="16" t="s">
        <v>97</v>
      </c>
      <c r="E21" s="16" t="s">
        <v>462</v>
      </c>
      <c r="F21" s="16" t="s">
        <v>414</v>
      </c>
      <c r="G21" s="16" t="s">
        <v>78</v>
      </c>
      <c r="H21" s="16" t="s">
        <v>119</v>
      </c>
      <c r="I21" s="145">
        <v>8</v>
      </c>
      <c r="J21" s="145">
        <v>11.5</v>
      </c>
    </row>
    <row r="22" spans="1:10" ht="12.75">
      <c r="A22" s="16" t="s">
        <v>121</v>
      </c>
      <c r="B22" s="144">
        <v>40732</v>
      </c>
      <c r="C22" s="16" t="s">
        <v>327</v>
      </c>
      <c r="D22" s="16" t="s">
        <v>97</v>
      </c>
      <c r="E22" s="16" t="s">
        <v>462</v>
      </c>
      <c r="F22" s="16" t="s">
        <v>415</v>
      </c>
      <c r="G22" s="16" t="s">
        <v>78</v>
      </c>
      <c r="H22" s="16" t="s">
        <v>119</v>
      </c>
      <c r="I22" s="145">
        <v>7.75</v>
      </c>
      <c r="J22" s="145">
        <v>11.5</v>
      </c>
    </row>
    <row r="23" spans="1:10" ht="12.75">
      <c r="A23" s="16" t="s">
        <v>121</v>
      </c>
      <c r="B23" s="144">
        <v>40732</v>
      </c>
      <c r="C23" s="16" t="s">
        <v>327</v>
      </c>
      <c r="D23" s="16" t="s">
        <v>97</v>
      </c>
      <c r="E23" s="16" t="s">
        <v>462</v>
      </c>
      <c r="F23" s="16" t="s">
        <v>123</v>
      </c>
      <c r="G23" s="16" t="s">
        <v>78</v>
      </c>
      <c r="H23" s="16" t="s">
        <v>119</v>
      </c>
      <c r="I23" s="145">
        <v>8</v>
      </c>
      <c r="J23" s="145">
        <v>11.5</v>
      </c>
    </row>
    <row r="24" spans="1:10" ht="12.75">
      <c r="A24" s="16" t="s">
        <v>121</v>
      </c>
      <c r="B24" s="144">
        <v>40732</v>
      </c>
      <c r="C24" s="16" t="s">
        <v>416</v>
      </c>
      <c r="D24" s="16" t="s">
        <v>97</v>
      </c>
      <c r="E24" s="16" t="s">
        <v>462</v>
      </c>
      <c r="F24" s="16" t="s">
        <v>417</v>
      </c>
      <c r="G24" s="16" t="s">
        <v>78</v>
      </c>
      <c r="H24" s="16" t="s">
        <v>119</v>
      </c>
      <c r="I24" s="145">
        <v>12</v>
      </c>
      <c r="J24" s="145">
        <v>12.25</v>
      </c>
    </row>
    <row r="25" spans="1:10" ht="12.75">
      <c r="A25" s="16" t="s">
        <v>121</v>
      </c>
      <c r="B25" s="144">
        <v>40732</v>
      </c>
      <c r="C25" s="16" t="s">
        <v>416</v>
      </c>
      <c r="D25" s="16" t="s">
        <v>97</v>
      </c>
      <c r="E25" s="16" t="s">
        <v>462</v>
      </c>
      <c r="F25" s="16" t="s">
        <v>418</v>
      </c>
      <c r="G25" s="16" t="s">
        <v>78</v>
      </c>
      <c r="H25" s="16" t="s">
        <v>119</v>
      </c>
      <c r="I25" s="145">
        <v>7.5</v>
      </c>
      <c r="J25" s="145">
        <v>12.5</v>
      </c>
    </row>
    <row r="26" spans="1:10" ht="12.75">
      <c r="A26" s="16" t="s">
        <v>121</v>
      </c>
      <c r="B26" s="144">
        <v>40732</v>
      </c>
      <c r="C26" s="16" t="s">
        <v>416</v>
      </c>
      <c r="D26" s="16" t="s">
        <v>97</v>
      </c>
      <c r="E26" s="16" t="s">
        <v>462</v>
      </c>
      <c r="F26" s="16" t="s">
        <v>413</v>
      </c>
      <c r="G26" s="16" t="s">
        <v>78</v>
      </c>
      <c r="H26" s="16" t="s">
        <v>119</v>
      </c>
      <c r="I26" s="145">
        <v>9.5</v>
      </c>
      <c r="J26" s="145">
        <v>10</v>
      </c>
    </row>
    <row r="27" spans="1:10" ht="12.75">
      <c r="A27" s="16" t="s">
        <v>121</v>
      </c>
      <c r="B27" s="144">
        <v>40732</v>
      </c>
      <c r="C27" s="16" t="s">
        <v>416</v>
      </c>
      <c r="D27" s="16" t="s">
        <v>97</v>
      </c>
      <c r="E27" s="16" t="s">
        <v>462</v>
      </c>
      <c r="F27" s="16" t="s">
        <v>419</v>
      </c>
      <c r="G27" s="16" t="s">
        <v>78</v>
      </c>
      <c r="H27" s="16" t="s">
        <v>119</v>
      </c>
      <c r="I27" s="145">
        <v>8</v>
      </c>
      <c r="J27" s="145">
        <v>12.5</v>
      </c>
    </row>
    <row r="28" spans="1:10" ht="12.75">
      <c r="A28" s="16" t="s">
        <v>121</v>
      </c>
      <c r="B28" s="144">
        <v>40732</v>
      </c>
      <c r="C28" s="16" t="s">
        <v>327</v>
      </c>
      <c r="D28" s="16" t="s">
        <v>75</v>
      </c>
      <c r="E28" s="16" t="s">
        <v>462</v>
      </c>
      <c r="F28" s="16" t="s">
        <v>76</v>
      </c>
      <c r="G28" s="16" t="s">
        <v>78</v>
      </c>
      <c r="H28" s="16" t="s">
        <v>134</v>
      </c>
      <c r="I28" s="145">
        <v>15.5</v>
      </c>
      <c r="J28" s="145">
        <v>16.5</v>
      </c>
    </row>
    <row r="29" spans="1:10" ht="12.75">
      <c r="A29" s="16" t="s">
        <v>121</v>
      </c>
      <c r="B29" s="144">
        <v>40732</v>
      </c>
      <c r="C29" s="16" t="s">
        <v>327</v>
      </c>
      <c r="D29" s="16" t="s">
        <v>470</v>
      </c>
      <c r="E29" s="16" t="s">
        <v>462</v>
      </c>
      <c r="F29" s="16" t="s">
        <v>76</v>
      </c>
      <c r="G29" s="16" t="s">
        <v>78</v>
      </c>
      <c r="H29" s="16" t="s">
        <v>119</v>
      </c>
      <c r="I29" s="145">
        <v>8.5</v>
      </c>
      <c r="J29" s="145">
        <v>11.5</v>
      </c>
    </row>
    <row r="30" spans="1:10" ht="12.75">
      <c r="A30" s="16" t="s">
        <v>121</v>
      </c>
      <c r="B30" s="144">
        <v>40732</v>
      </c>
      <c r="C30" s="16" t="s">
        <v>124</v>
      </c>
      <c r="D30" s="16" t="s">
        <v>470</v>
      </c>
      <c r="E30" s="16" t="s">
        <v>462</v>
      </c>
      <c r="F30" s="16" t="s">
        <v>76</v>
      </c>
      <c r="G30" s="16" t="s">
        <v>78</v>
      </c>
      <c r="H30" s="16" t="s">
        <v>119</v>
      </c>
      <c r="I30" s="145">
        <v>7.5</v>
      </c>
      <c r="J30" s="145">
        <v>8.5</v>
      </c>
    </row>
    <row r="31" spans="1:10" ht="12.75">
      <c r="A31" s="16" t="s">
        <v>91</v>
      </c>
      <c r="B31" s="144">
        <v>40732</v>
      </c>
      <c r="C31" s="16" t="s">
        <v>111</v>
      </c>
      <c r="D31" s="16" t="s">
        <v>97</v>
      </c>
      <c r="E31" s="16" t="s">
        <v>462</v>
      </c>
      <c r="F31" s="16" t="s">
        <v>106</v>
      </c>
      <c r="G31" s="16" t="s">
        <v>78</v>
      </c>
      <c r="H31" s="16" t="s">
        <v>94</v>
      </c>
      <c r="I31" s="145">
        <v>14</v>
      </c>
      <c r="J31" s="145">
        <v>17</v>
      </c>
    </row>
    <row r="32" spans="1:10" ht="12.75">
      <c r="A32" s="16" t="s">
        <v>91</v>
      </c>
      <c r="B32" s="144">
        <v>40732</v>
      </c>
      <c r="C32" s="16" t="s">
        <v>111</v>
      </c>
      <c r="D32" s="16" t="s">
        <v>97</v>
      </c>
      <c r="E32" s="16" t="s">
        <v>462</v>
      </c>
      <c r="F32" s="16" t="s">
        <v>128</v>
      </c>
      <c r="G32" s="16" t="s">
        <v>78</v>
      </c>
      <c r="H32" s="16" t="s">
        <v>94</v>
      </c>
      <c r="I32" s="145">
        <v>14.5</v>
      </c>
      <c r="J32" s="145">
        <v>16</v>
      </c>
    </row>
    <row r="33" spans="1:10" ht="12.75">
      <c r="A33" s="16" t="s">
        <v>91</v>
      </c>
      <c r="B33" s="144">
        <v>40732</v>
      </c>
      <c r="C33" s="16" t="s">
        <v>111</v>
      </c>
      <c r="D33" s="16" t="s">
        <v>97</v>
      </c>
      <c r="E33" s="16" t="s">
        <v>462</v>
      </c>
      <c r="F33" s="16" t="s">
        <v>420</v>
      </c>
      <c r="G33" s="16" t="s">
        <v>78</v>
      </c>
      <c r="H33" s="16" t="s">
        <v>94</v>
      </c>
      <c r="I33" s="145">
        <v>15</v>
      </c>
      <c r="J33" s="145">
        <v>17.5</v>
      </c>
    </row>
    <row r="34" spans="1:10" ht="12.75">
      <c r="A34" s="16" t="s">
        <v>91</v>
      </c>
      <c r="B34" s="144">
        <v>40732</v>
      </c>
      <c r="C34" s="16" t="s">
        <v>156</v>
      </c>
      <c r="D34" s="16" t="s">
        <v>97</v>
      </c>
      <c r="E34" s="16" t="s">
        <v>462</v>
      </c>
      <c r="F34" s="16" t="s">
        <v>337</v>
      </c>
      <c r="G34" s="16" t="s">
        <v>78</v>
      </c>
      <c r="H34" s="16" t="s">
        <v>94</v>
      </c>
      <c r="I34" s="145">
        <v>13.5</v>
      </c>
      <c r="J34" s="145">
        <v>14.5</v>
      </c>
    </row>
    <row r="35" spans="1:10" ht="12.75">
      <c r="A35" s="16" t="s">
        <v>91</v>
      </c>
      <c r="B35" s="144">
        <v>40732</v>
      </c>
      <c r="C35" s="16" t="s">
        <v>130</v>
      </c>
      <c r="D35" s="16" t="s">
        <v>62</v>
      </c>
      <c r="E35" s="16" t="s">
        <v>462</v>
      </c>
      <c r="F35" s="16" t="s">
        <v>420</v>
      </c>
      <c r="G35" s="16" t="s">
        <v>78</v>
      </c>
      <c r="H35" s="16" t="s">
        <v>94</v>
      </c>
      <c r="I35" s="145">
        <v>15</v>
      </c>
      <c r="J35" s="145">
        <v>16</v>
      </c>
    </row>
    <row r="36" spans="1:10" ht="12.75">
      <c r="A36" s="16" t="s">
        <v>91</v>
      </c>
      <c r="B36" s="144">
        <v>40732</v>
      </c>
      <c r="C36" s="16" t="s">
        <v>349</v>
      </c>
      <c r="D36" s="16" t="s">
        <v>62</v>
      </c>
      <c r="E36" s="16" t="s">
        <v>462</v>
      </c>
      <c r="F36" s="16" t="s">
        <v>128</v>
      </c>
      <c r="G36" s="16" t="s">
        <v>78</v>
      </c>
      <c r="H36" s="16" t="s">
        <v>94</v>
      </c>
      <c r="I36" s="145">
        <v>14.5</v>
      </c>
      <c r="J36" s="145">
        <v>15.5</v>
      </c>
    </row>
    <row r="37" spans="1:10" ht="12.75">
      <c r="A37" s="16" t="s">
        <v>91</v>
      </c>
      <c r="B37" s="144">
        <v>40732</v>
      </c>
      <c r="C37" s="16" t="s">
        <v>349</v>
      </c>
      <c r="D37" s="16" t="s">
        <v>62</v>
      </c>
      <c r="E37" s="16" t="s">
        <v>462</v>
      </c>
      <c r="F37" s="16" t="s">
        <v>420</v>
      </c>
      <c r="G37" s="16" t="s">
        <v>78</v>
      </c>
      <c r="H37" s="16" t="s">
        <v>94</v>
      </c>
      <c r="I37" s="145">
        <v>15</v>
      </c>
      <c r="J37" s="145">
        <v>16</v>
      </c>
    </row>
    <row r="38" spans="1:10" ht="12.75">
      <c r="A38" s="16" t="s">
        <v>91</v>
      </c>
      <c r="B38" s="144">
        <v>40732</v>
      </c>
      <c r="C38" s="16" t="s">
        <v>125</v>
      </c>
      <c r="D38" s="16" t="s">
        <v>62</v>
      </c>
      <c r="E38" s="16" t="s">
        <v>462</v>
      </c>
      <c r="F38" s="16" t="s">
        <v>127</v>
      </c>
      <c r="G38" s="16" t="s">
        <v>78</v>
      </c>
      <c r="H38" s="16" t="s">
        <v>94</v>
      </c>
      <c r="I38" s="145">
        <v>15</v>
      </c>
      <c r="J38" s="145">
        <v>16</v>
      </c>
    </row>
    <row r="39" spans="1:10" ht="12.75">
      <c r="A39" s="16" t="s">
        <v>91</v>
      </c>
      <c r="B39" s="144">
        <v>40732</v>
      </c>
      <c r="C39" s="16" t="s">
        <v>125</v>
      </c>
      <c r="D39" s="16" t="s">
        <v>62</v>
      </c>
      <c r="E39" s="16" t="s">
        <v>462</v>
      </c>
      <c r="F39" s="16" t="s">
        <v>114</v>
      </c>
      <c r="G39" s="16" t="s">
        <v>78</v>
      </c>
      <c r="H39" s="16" t="s">
        <v>94</v>
      </c>
      <c r="I39" s="145">
        <v>14.5</v>
      </c>
      <c r="J39" s="145">
        <v>15</v>
      </c>
    </row>
    <row r="40" spans="1:10" ht="12.75">
      <c r="A40" s="16" t="s">
        <v>91</v>
      </c>
      <c r="B40" s="144">
        <v>40732</v>
      </c>
      <c r="C40" s="16" t="s">
        <v>125</v>
      </c>
      <c r="D40" s="16" t="s">
        <v>62</v>
      </c>
      <c r="E40" s="16" t="s">
        <v>462</v>
      </c>
      <c r="F40" s="16" t="s">
        <v>396</v>
      </c>
      <c r="G40" s="16" t="s">
        <v>78</v>
      </c>
      <c r="H40" s="16" t="s">
        <v>94</v>
      </c>
      <c r="I40" s="145">
        <v>14</v>
      </c>
      <c r="J40" s="145">
        <v>15</v>
      </c>
    </row>
    <row r="41" spans="1:10" ht="12.75">
      <c r="A41" s="16" t="s">
        <v>91</v>
      </c>
      <c r="B41" s="144">
        <v>40732</v>
      </c>
      <c r="C41" s="16" t="s">
        <v>130</v>
      </c>
      <c r="D41" s="16" t="s">
        <v>75</v>
      </c>
      <c r="E41" s="16" t="s">
        <v>462</v>
      </c>
      <c r="F41" s="16" t="s">
        <v>117</v>
      </c>
      <c r="G41" s="16" t="s">
        <v>78</v>
      </c>
      <c r="H41" s="16" t="s">
        <v>94</v>
      </c>
      <c r="I41" s="145">
        <v>14.5</v>
      </c>
      <c r="J41" s="145">
        <v>16.5</v>
      </c>
    </row>
    <row r="42" spans="1:10" ht="12.75">
      <c r="A42" s="16" t="s">
        <v>91</v>
      </c>
      <c r="B42" s="144">
        <v>40732</v>
      </c>
      <c r="C42" s="16" t="s">
        <v>130</v>
      </c>
      <c r="D42" s="16" t="s">
        <v>75</v>
      </c>
      <c r="E42" s="16" t="s">
        <v>462</v>
      </c>
      <c r="F42" s="16" t="s">
        <v>102</v>
      </c>
      <c r="G42" s="16" t="s">
        <v>78</v>
      </c>
      <c r="H42" s="16" t="s">
        <v>94</v>
      </c>
      <c r="I42" s="145">
        <v>15</v>
      </c>
      <c r="J42" s="145">
        <v>16.8</v>
      </c>
    </row>
    <row r="43" spans="1:10" ht="12.75">
      <c r="A43" s="16" t="s">
        <v>91</v>
      </c>
      <c r="B43" s="144">
        <v>40732</v>
      </c>
      <c r="C43" s="16" t="s">
        <v>130</v>
      </c>
      <c r="D43" s="16" t="s">
        <v>75</v>
      </c>
      <c r="E43" s="16" t="s">
        <v>462</v>
      </c>
      <c r="F43" s="16" t="s">
        <v>98</v>
      </c>
      <c r="G43" s="16" t="s">
        <v>78</v>
      </c>
      <c r="H43" s="16" t="s">
        <v>94</v>
      </c>
      <c r="I43" s="145">
        <v>15.5</v>
      </c>
      <c r="J43" s="145">
        <v>17</v>
      </c>
    </row>
    <row r="44" spans="1:10" ht="12.75">
      <c r="A44" s="16" t="s">
        <v>91</v>
      </c>
      <c r="B44" s="144">
        <v>40732</v>
      </c>
      <c r="C44" s="16" t="s">
        <v>125</v>
      </c>
      <c r="D44" s="16" t="s">
        <v>75</v>
      </c>
      <c r="E44" s="16" t="s">
        <v>462</v>
      </c>
      <c r="F44" s="16" t="s">
        <v>128</v>
      </c>
      <c r="G44" s="16" t="s">
        <v>78</v>
      </c>
      <c r="H44" s="16" t="s">
        <v>94</v>
      </c>
      <c r="I44" s="145">
        <v>14.5</v>
      </c>
      <c r="J44" s="145">
        <v>16.5</v>
      </c>
    </row>
    <row r="45" spans="1:10" ht="12.75">
      <c r="A45" s="16" t="s">
        <v>91</v>
      </c>
      <c r="B45" s="144">
        <v>40732</v>
      </c>
      <c r="C45" s="16" t="s">
        <v>125</v>
      </c>
      <c r="D45" s="16" t="s">
        <v>75</v>
      </c>
      <c r="E45" s="16" t="s">
        <v>462</v>
      </c>
      <c r="F45" s="16" t="s">
        <v>337</v>
      </c>
      <c r="G45" s="16" t="s">
        <v>78</v>
      </c>
      <c r="H45" s="16" t="s">
        <v>94</v>
      </c>
      <c r="I45" s="145">
        <v>15.5</v>
      </c>
      <c r="J45" s="145">
        <v>17</v>
      </c>
    </row>
    <row r="46" spans="1:10" ht="12.75">
      <c r="A46" s="16" t="s">
        <v>91</v>
      </c>
      <c r="B46" s="144">
        <v>40732</v>
      </c>
      <c r="C46" s="16" t="s">
        <v>111</v>
      </c>
      <c r="D46" s="16" t="s">
        <v>75</v>
      </c>
      <c r="E46" s="16" t="s">
        <v>462</v>
      </c>
      <c r="F46" s="16" t="s">
        <v>127</v>
      </c>
      <c r="G46" s="16" t="s">
        <v>78</v>
      </c>
      <c r="H46" s="16" t="s">
        <v>471</v>
      </c>
      <c r="I46" s="145">
        <v>15</v>
      </c>
      <c r="J46" s="145">
        <v>18.8</v>
      </c>
    </row>
    <row r="47" spans="1:10" ht="12.75">
      <c r="A47" s="16" t="s">
        <v>91</v>
      </c>
      <c r="B47" s="144">
        <v>40732</v>
      </c>
      <c r="C47" s="16" t="s">
        <v>111</v>
      </c>
      <c r="D47" s="16" t="s">
        <v>75</v>
      </c>
      <c r="E47" s="16" t="s">
        <v>462</v>
      </c>
      <c r="F47" s="16" t="s">
        <v>114</v>
      </c>
      <c r="G47" s="16" t="s">
        <v>78</v>
      </c>
      <c r="H47" s="16" t="s">
        <v>471</v>
      </c>
      <c r="I47" s="145">
        <v>14.5</v>
      </c>
      <c r="J47" s="145">
        <v>15.8</v>
      </c>
    </row>
    <row r="48" spans="1:10" ht="12.75">
      <c r="A48" s="16" t="s">
        <v>91</v>
      </c>
      <c r="B48" s="144">
        <v>40732</v>
      </c>
      <c r="C48" s="16" t="s">
        <v>111</v>
      </c>
      <c r="D48" s="16" t="s">
        <v>75</v>
      </c>
      <c r="E48" s="16" t="s">
        <v>462</v>
      </c>
      <c r="F48" s="16" t="s">
        <v>325</v>
      </c>
      <c r="G48" s="16" t="s">
        <v>78</v>
      </c>
      <c r="H48" s="16" t="s">
        <v>471</v>
      </c>
      <c r="I48" s="145">
        <v>12</v>
      </c>
      <c r="J48" s="145">
        <v>14.8</v>
      </c>
    </row>
    <row r="49" spans="1:10" ht="12.75">
      <c r="A49" s="16" t="s">
        <v>91</v>
      </c>
      <c r="B49" s="144">
        <v>40732</v>
      </c>
      <c r="C49" s="16" t="s">
        <v>111</v>
      </c>
      <c r="D49" s="16" t="s">
        <v>75</v>
      </c>
      <c r="E49" s="16" t="s">
        <v>462</v>
      </c>
      <c r="F49" s="16" t="s">
        <v>126</v>
      </c>
      <c r="G49" s="16" t="s">
        <v>78</v>
      </c>
      <c r="H49" s="16" t="s">
        <v>471</v>
      </c>
      <c r="I49" s="145">
        <v>16.5</v>
      </c>
      <c r="J49" s="145">
        <v>19.3</v>
      </c>
    </row>
    <row r="50" spans="1:10" ht="12.75">
      <c r="A50" s="16" t="s">
        <v>91</v>
      </c>
      <c r="B50" s="144">
        <v>40732</v>
      </c>
      <c r="C50" s="16" t="s">
        <v>350</v>
      </c>
      <c r="D50" s="16" t="s">
        <v>75</v>
      </c>
      <c r="E50" s="16" t="s">
        <v>462</v>
      </c>
      <c r="F50" s="16" t="s">
        <v>127</v>
      </c>
      <c r="G50" s="16" t="s">
        <v>78</v>
      </c>
      <c r="H50" s="16" t="s">
        <v>94</v>
      </c>
      <c r="I50" s="145">
        <v>22</v>
      </c>
      <c r="J50" s="145">
        <v>23.5</v>
      </c>
    </row>
    <row r="51" spans="1:10" ht="12.75">
      <c r="A51" s="16" t="s">
        <v>91</v>
      </c>
      <c r="B51" s="144">
        <v>40732</v>
      </c>
      <c r="C51" s="16" t="s">
        <v>350</v>
      </c>
      <c r="D51" s="16" t="s">
        <v>75</v>
      </c>
      <c r="E51" s="16" t="s">
        <v>462</v>
      </c>
      <c r="F51" s="16" t="s">
        <v>128</v>
      </c>
      <c r="G51" s="16" t="s">
        <v>78</v>
      </c>
      <c r="H51" s="16" t="s">
        <v>94</v>
      </c>
      <c r="I51" s="145">
        <v>19</v>
      </c>
      <c r="J51" s="145">
        <v>21</v>
      </c>
    </row>
    <row r="52" spans="1:10" ht="12.75">
      <c r="A52" s="16" t="s">
        <v>91</v>
      </c>
      <c r="B52" s="144">
        <v>40732</v>
      </c>
      <c r="C52" s="16" t="s">
        <v>350</v>
      </c>
      <c r="D52" s="16" t="s">
        <v>75</v>
      </c>
      <c r="E52" s="16" t="s">
        <v>462</v>
      </c>
      <c r="F52" s="16" t="s">
        <v>314</v>
      </c>
      <c r="G52" s="16" t="s">
        <v>78</v>
      </c>
      <c r="H52" s="16" t="s">
        <v>94</v>
      </c>
      <c r="I52" s="145">
        <v>21</v>
      </c>
      <c r="J52" s="145">
        <v>21.5</v>
      </c>
    </row>
    <row r="53" spans="1:10" ht="12.75">
      <c r="A53" s="16" t="s">
        <v>91</v>
      </c>
      <c r="B53" s="144">
        <v>40732</v>
      </c>
      <c r="C53" s="16" t="s">
        <v>350</v>
      </c>
      <c r="D53" s="16" t="s">
        <v>75</v>
      </c>
      <c r="E53" s="16" t="s">
        <v>462</v>
      </c>
      <c r="F53" s="16" t="s">
        <v>98</v>
      </c>
      <c r="G53" s="16" t="s">
        <v>78</v>
      </c>
      <c r="H53" s="16" t="s">
        <v>94</v>
      </c>
      <c r="I53" s="145">
        <v>21</v>
      </c>
      <c r="J53" s="145">
        <v>22</v>
      </c>
    </row>
    <row r="54" spans="1:10" ht="12.75">
      <c r="A54" s="16" t="s">
        <v>91</v>
      </c>
      <c r="B54" s="144">
        <v>40732</v>
      </c>
      <c r="C54" s="16" t="s">
        <v>156</v>
      </c>
      <c r="D54" s="16" t="s">
        <v>75</v>
      </c>
      <c r="E54" s="16" t="s">
        <v>462</v>
      </c>
      <c r="F54" s="16" t="s">
        <v>324</v>
      </c>
      <c r="G54" s="16" t="s">
        <v>78</v>
      </c>
      <c r="H54" s="16" t="s">
        <v>94</v>
      </c>
      <c r="I54" s="145">
        <v>13</v>
      </c>
      <c r="J54" s="145">
        <v>14.5</v>
      </c>
    </row>
    <row r="55" spans="1:10" ht="12.75">
      <c r="A55" s="16" t="s">
        <v>91</v>
      </c>
      <c r="B55" s="144">
        <v>40732</v>
      </c>
      <c r="C55" s="16" t="s">
        <v>156</v>
      </c>
      <c r="D55" s="16" t="s">
        <v>75</v>
      </c>
      <c r="E55" s="16" t="s">
        <v>462</v>
      </c>
      <c r="F55" s="16" t="s">
        <v>421</v>
      </c>
      <c r="G55" s="16" t="s">
        <v>78</v>
      </c>
      <c r="H55" s="16" t="s">
        <v>94</v>
      </c>
      <c r="I55" s="145">
        <v>15.5</v>
      </c>
      <c r="J55" s="145">
        <v>16.3</v>
      </c>
    </row>
    <row r="56" spans="1:10" ht="12.75">
      <c r="A56" s="16" t="s">
        <v>91</v>
      </c>
      <c r="B56" s="144">
        <v>40732</v>
      </c>
      <c r="C56" s="16" t="s">
        <v>156</v>
      </c>
      <c r="D56" s="16" t="s">
        <v>75</v>
      </c>
      <c r="E56" s="16" t="s">
        <v>462</v>
      </c>
      <c r="F56" s="16" t="s">
        <v>126</v>
      </c>
      <c r="G56" s="16" t="s">
        <v>78</v>
      </c>
      <c r="H56" s="16" t="s">
        <v>94</v>
      </c>
      <c r="I56" s="145">
        <v>14</v>
      </c>
      <c r="J56" s="145">
        <v>16.3</v>
      </c>
    </row>
    <row r="57" spans="1:10" ht="12.75">
      <c r="A57" s="16" t="s">
        <v>91</v>
      </c>
      <c r="B57" s="144">
        <v>40732</v>
      </c>
      <c r="C57" s="16" t="s">
        <v>92</v>
      </c>
      <c r="D57" s="16" t="s">
        <v>75</v>
      </c>
      <c r="E57" s="16" t="s">
        <v>462</v>
      </c>
      <c r="F57" s="16" t="s">
        <v>103</v>
      </c>
      <c r="G57" s="16" t="s">
        <v>78</v>
      </c>
      <c r="H57" s="16" t="s">
        <v>471</v>
      </c>
      <c r="I57" s="145">
        <v>16</v>
      </c>
      <c r="J57" s="145">
        <v>16.5</v>
      </c>
    </row>
    <row r="58" spans="1:10" ht="12.75">
      <c r="A58" s="16" t="s">
        <v>91</v>
      </c>
      <c r="B58" s="144">
        <v>40732</v>
      </c>
      <c r="C58" s="16" t="s">
        <v>92</v>
      </c>
      <c r="D58" s="16" t="s">
        <v>75</v>
      </c>
      <c r="E58" s="16" t="s">
        <v>462</v>
      </c>
      <c r="F58" s="16" t="s">
        <v>422</v>
      </c>
      <c r="G58" s="16" t="s">
        <v>78</v>
      </c>
      <c r="H58" s="16" t="s">
        <v>471</v>
      </c>
      <c r="I58" s="145">
        <v>15</v>
      </c>
      <c r="J58" s="145">
        <v>16</v>
      </c>
    </row>
    <row r="59" spans="1:10" ht="12.75">
      <c r="A59" s="16" t="s">
        <v>91</v>
      </c>
      <c r="B59" s="144">
        <v>40732</v>
      </c>
      <c r="C59" s="16" t="s">
        <v>130</v>
      </c>
      <c r="D59" s="16" t="s">
        <v>470</v>
      </c>
      <c r="E59" s="16" t="s">
        <v>462</v>
      </c>
      <c r="F59" s="16" t="s">
        <v>337</v>
      </c>
      <c r="G59" s="16" t="s">
        <v>78</v>
      </c>
      <c r="H59" s="16" t="s">
        <v>94</v>
      </c>
      <c r="I59" s="145">
        <v>16</v>
      </c>
      <c r="J59" s="145">
        <v>17</v>
      </c>
    </row>
    <row r="60" spans="1:10" ht="12.75">
      <c r="A60" s="16" t="s">
        <v>91</v>
      </c>
      <c r="B60" s="144">
        <v>40732</v>
      </c>
      <c r="C60" s="16" t="s">
        <v>125</v>
      </c>
      <c r="D60" s="16" t="s">
        <v>470</v>
      </c>
      <c r="E60" s="16" t="s">
        <v>462</v>
      </c>
      <c r="F60" s="16" t="s">
        <v>423</v>
      </c>
      <c r="G60" s="16" t="s">
        <v>78</v>
      </c>
      <c r="H60" s="16" t="s">
        <v>94</v>
      </c>
      <c r="I60" s="145">
        <v>13</v>
      </c>
      <c r="J60" s="145">
        <v>14</v>
      </c>
    </row>
    <row r="61" spans="1:10" ht="12.75">
      <c r="A61" s="16" t="s">
        <v>91</v>
      </c>
      <c r="B61" s="144">
        <v>40732</v>
      </c>
      <c r="C61" s="16" t="s">
        <v>111</v>
      </c>
      <c r="D61" s="16" t="s">
        <v>470</v>
      </c>
      <c r="E61" s="16" t="s">
        <v>462</v>
      </c>
      <c r="F61" s="16" t="s">
        <v>101</v>
      </c>
      <c r="G61" s="16" t="s">
        <v>78</v>
      </c>
      <c r="H61" s="16" t="s">
        <v>94</v>
      </c>
      <c r="I61" s="145">
        <v>15</v>
      </c>
      <c r="J61" s="145">
        <v>18.3</v>
      </c>
    </row>
    <row r="62" spans="1:10" ht="12.75">
      <c r="A62" s="16" t="s">
        <v>91</v>
      </c>
      <c r="B62" s="144">
        <v>40732</v>
      </c>
      <c r="C62" s="16" t="s">
        <v>111</v>
      </c>
      <c r="D62" s="16" t="s">
        <v>470</v>
      </c>
      <c r="E62" s="16" t="s">
        <v>462</v>
      </c>
      <c r="F62" s="16" t="s">
        <v>106</v>
      </c>
      <c r="G62" s="16" t="s">
        <v>78</v>
      </c>
      <c r="H62" s="16" t="s">
        <v>94</v>
      </c>
      <c r="I62" s="145">
        <v>14.5</v>
      </c>
      <c r="J62" s="145">
        <v>21</v>
      </c>
    </row>
    <row r="63" spans="1:10" ht="12.75">
      <c r="A63" s="16" t="s">
        <v>91</v>
      </c>
      <c r="B63" s="144">
        <v>40732</v>
      </c>
      <c r="C63" s="16" t="s">
        <v>111</v>
      </c>
      <c r="D63" s="16" t="s">
        <v>470</v>
      </c>
      <c r="E63" s="16" t="s">
        <v>462</v>
      </c>
      <c r="F63" s="16" t="s">
        <v>128</v>
      </c>
      <c r="G63" s="16" t="s">
        <v>78</v>
      </c>
      <c r="H63" s="16" t="s">
        <v>94</v>
      </c>
      <c r="I63" s="145">
        <v>14</v>
      </c>
      <c r="J63" s="145">
        <v>17.3</v>
      </c>
    </row>
    <row r="64" spans="1:10" ht="12.75">
      <c r="A64" s="16" t="s">
        <v>91</v>
      </c>
      <c r="B64" s="144">
        <v>40732</v>
      </c>
      <c r="C64" s="16" t="s">
        <v>111</v>
      </c>
      <c r="D64" s="16" t="s">
        <v>470</v>
      </c>
      <c r="E64" s="16" t="s">
        <v>462</v>
      </c>
      <c r="F64" s="16" t="s">
        <v>424</v>
      </c>
      <c r="G64" s="16" t="s">
        <v>78</v>
      </c>
      <c r="H64" s="16" t="s">
        <v>94</v>
      </c>
      <c r="I64" s="145">
        <v>13.5</v>
      </c>
      <c r="J64" s="145">
        <v>15</v>
      </c>
    </row>
    <row r="65" spans="1:10" ht="12.75">
      <c r="A65" s="16" t="s">
        <v>91</v>
      </c>
      <c r="B65" s="144">
        <v>40732</v>
      </c>
      <c r="C65" s="16" t="s">
        <v>111</v>
      </c>
      <c r="D65" s="16" t="s">
        <v>470</v>
      </c>
      <c r="E65" s="16" t="s">
        <v>462</v>
      </c>
      <c r="F65" s="16" t="s">
        <v>105</v>
      </c>
      <c r="G65" s="16" t="s">
        <v>78</v>
      </c>
      <c r="H65" s="16" t="s">
        <v>94</v>
      </c>
      <c r="I65" s="145">
        <v>15</v>
      </c>
      <c r="J65" s="145">
        <v>21</v>
      </c>
    </row>
    <row r="66" spans="1:10" ht="12.75">
      <c r="A66" s="16" t="s">
        <v>204</v>
      </c>
      <c r="B66" s="144">
        <v>40732</v>
      </c>
      <c r="C66" s="16" t="s">
        <v>425</v>
      </c>
      <c r="D66" s="16" t="s">
        <v>97</v>
      </c>
      <c r="E66" s="16" t="s">
        <v>462</v>
      </c>
      <c r="F66" s="16" t="s">
        <v>127</v>
      </c>
      <c r="G66" s="16" t="s">
        <v>78</v>
      </c>
      <c r="H66" s="16" t="s">
        <v>134</v>
      </c>
      <c r="I66" s="145">
        <v>10.25</v>
      </c>
      <c r="J66" s="145">
        <v>12.5</v>
      </c>
    </row>
    <row r="67" spans="1:10" ht="12.75">
      <c r="A67" s="16" t="s">
        <v>204</v>
      </c>
      <c r="B67" s="144">
        <v>40732</v>
      </c>
      <c r="C67" s="16" t="s">
        <v>425</v>
      </c>
      <c r="D67" s="16" t="s">
        <v>97</v>
      </c>
      <c r="E67" s="16" t="s">
        <v>462</v>
      </c>
      <c r="F67" s="16" t="s">
        <v>332</v>
      </c>
      <c r="G67" s="16" t="s">
        <v>78</v>
      </c>
      <c r="H67" s="16" t="s">
        <v>134</v>
      </c>
      <c r="I67" s="145">
        <v>10.25</v>
      </c>
      <c r="J67" s="145">
        <v>10.75</v>
      </c>
    </row>
    <row r="68" spans="1:10" ht="12.75">
      <c r="A68" s="16" t="s">
        <v>204</v>
      </c>
      <c r="B68" s="144">
        <v>40732</v>
      </c>
      <c r="C68" s="16" t="s">
        <v>425</v>
      </c>
      <c r="D68" s="16" t="s">
        <v>97</v>
      </c>
      <c r="E68" s="16" t="s">
        <v>462</v>
      </c>
      <c r="F68" s="16" t="s">
        <v>333</v>
      </c>
      <c r="G68" s="16" t="s">
        <v>78</v>
      </c>
      <c r="H68" s="16" t="s">
        <v>134</v>
      </c>
      <c r="I68" s="145">
        <v>10.75</v>
      </c>
      <c r="J68" s="145">
        <v>11.5</v>
      </c>
    </row>
    <row r="69" spans="1:10" ht="12.75">
      <c r="A69" s="16" t="s">
        <v>204</v>
      </c>
      <c r="B69" s="144">
        <v>40732</v>
      </c>
      <c r="C69" s="16" t="s">
        <v>426</v>
      </c>
      <c r="D69" s="16" t="s">
        <v>97</v>
      </c>
      <c r="E69" s="16" t="s">
        <v>462</v>
      </c>
      <c r="F69" s="16" t="s">
        <v>427</v>
      </c>
      <c r="G69" s="16" t="s">
        <v>78</v>
      </c>
      <c r="H69" s="16" t="s">
        <v>134</v>
      </c>
      <c r="I69" s="145">
        <v>9</v>
      </c>
      <c r="J69" s="145">
        <v>9.5</v>
      </c>
    </row>
    <row r="70" spans="1:10" ht="12.75">
      <c r="A70" s="16" t="s">
        <v>204</v>
      </c>
      <c r="B70" s="144">
        <v>40732</v>
      </c>
      <c r="C70" s="16" t="s">
        <v>426</v>
      </c>
      <c r="D70" s="16" t="s">
        <v>97</v>
      </c>
      <c r="E70" s="16" t="s">
        <v>462</v>
      </c>
      <c r="F70" s="16" t="s">
        <v>334</v>
      </c>
      <c r="G70" s="16" t="s">
        <v>78</v>
      </c>
      <c r="H70" s="16" t="s">
        <v>134</v>
      </c>
      <c r="I70" s="145">
        <v>10</v>
      </c>
      <c r="J70" s="145">
        <v>10.5</v>
      </c>
    </row>
    <row r="71" spans="1:10" ht="12.75">
      <c r="A71" s="16" t="s">
        <v>204</v>
      </c>
      <c r="B71" s="144">
        <v>40732</v>
      </c>
      <c r="C71" s="16" t="s">
        <v>330</v>
      </c>
      <c r="D71" s="16" t="s">
        <v>62</v>
      </c>
      <c r="E71" s="16" t="s">
        <v>462</v>
      </c>
      <c r="F71" s="16" t="s">
        <v>331</v>
      </c>
      <c r="G71" s="16" t="s">
        <v>78</v>
      </c>
      <c r="H71" s="16" t="s">
        <v>134</v>
      </c>
      <c r="I71" s="145">
        <v>9.5</v>
      </c>
      <c r="J71" s="145">
        <v>9.5</v>
      </c>
    </row>
    <row r="72" spans="1:10" ht="12.75">
      <c r="A72" s="16" t="s">
        <v>204</v>
      </c>
      <c r="B72" s="144">
        <v>40732</v>
      </c>
      <c r="C72" s="16" t="s">
        <v>330</v>
      </c>
      <c r="D72" s="16" t="s">
        <v>470</v>
      </c>
      <c r="E72" s="16" t="s">
        <v>462</v>
      </c>
      <c r="F72" s="16" t="s">
        <v>312</v>
      </c>
      <c r="G72" s="16" t="s">
        <v>78</v>
      </c>
      <c r="H72" s="16" t="s">
        <v>134</v>
      </c>
      <c r="I72" s="145">
        <v>9.25</v>
      </c>
      <c r="J72" s="145">
        <v>10.5</v>
      </c>
    </row>
    <row r="73" spans="1:10" ht="12.75">
      <c r="A73" s="16" t="s">
        <v>204</v>
      </c>
      <c r="B73" s="144">
        <v>40732</v>
      </c>
      <c r="C73" s="16" t="s">
        <v>330</v>
      </c>
      <c r="D73" s="16" t="s">
        <v>470</v>
      </c>
      <c r="E73" s="16" t="s">
        <v>462</v>
      </c>
      <c r="F73" s="16" t="s">
        <v>427</v>
      </c>
      <c r="G73" s="16" t="s">
        <v>78</v>
      </c>
      <c r="H73" s="16" t="s">
        <v>134</v>
      </c>
      <c r="I73" s="145">
        <v>9</v>
      </c>
      <c r="J73" s="145">
        <v>11</v>
      </c>
    </row>
    <row r="74" spans="1:10" ht="12.75">
      <c r="A74" s="16" t="s">
        <v>204</v>
      </c>
      <c r="B74" s="144">
        <v>40732</v>
      </c>
      <c r="C74" s="16" t="s">
        <v>330</v>
      </c>
      <c r="D74" s="16" t="s">
        <v>470</v>
      </c>
      <c r="E74" s="16" t="s">
        <v>462</v>
      </c>
      <c r="F74" s="16" t="s">
        <v>428</v>
      </c>
      <c r="G74" s="16" t="s">
        <v>78</v>
      </c>
      <c r="H74" s="16" t="s">
        <v>134</v>
      </c>
      <c r="I74" s="145">
        <v>9</v>
      </c>
      <c r="J74" s="145">
        <v>12.5</v>
      </c>
    </row>
    <row r="75" spans="1:10" ht="12.75">
      <c r="A75" s="16" t="s">
        <v>204</v>
      </c>
      <c r="B75" s="144">
        <v>40732</v>
      </c>
      <c r="C75" s="16" t="s">
        <v>330</v>
      </c>
      <c r="D75" s="16" t="s">
        <v>470</v>
      </c>
      <c r="E75" s="16" t="s">
        <v>462</v>
      </c>
      <c r="F75" s="16" t="s">
        <v>323</v>
      </c>
      <c r="G75" s="16" t="s">
        <v>78</v>
      </c>
      <c r="H75" s="16" t="s">
        <v>134</v>
      </c>
      <c r="I75" s="145">
        <v>9.5</v>
      </c>
      <c r="J75" s="145">
        <v>11</v>
      </c>
    </row>
    <row r="76" spans="1:10" ht="12.75">
      <c r="A76" s="16" t="s">
        <v>204</v>
      </c>
      <c r="B76" s="144">
        <v>40732</v>
      </c>
      <c r="C76" s="16" t="s">
        <v>429</v>
      </c>
      <c r="D76" s="16" t="s">
        <v>470</v>
      </c>
      <c r="E76" s="16" t="s">
        <v>462</v>
      </c>
      <c r="F76" s="16" t="s">
        <v>427</v>
      </c>
      <c r="G76" s="16" t="s">
        <v>78</v>
      </c>
      <c r="H76" s="16" t="s">
        <v>134</v>
      </c>
      <c r="I76" s="145">
        <v>9.5</v>
      </c>
      <c r="J76" s="145">
        <v>11.75</v>
      </c>
    </row>
    <row r="77" spans="1:10" ht="12.75">
      <c r="A77" s="16" t="s">
        <v>204</v>
      </c>
      <c r="B77" s="144">
        <v>40732</v>
      </c>
      <c r="C77" s="16" t="s">
        <v>429</v>
      </c>
      <c r="D77" s="16" t="s">
        <v>470</v>
      </c>
      <c r="E77" s="16" t="s">
        <v>462</v>
      </c>
      <c r="F77" s="16" t="s">
        <v>430</v>
      </c>
      <c r="G77" s="16" t="s">
        <v>78</v>
      </c>
      <c r="H77" s="16" t="s">
        <v>134</v>
      </c>
      <c r="I77" s="145">
        <v>10</v>
      </c>
      <c r="J77" s="145">
        <v>12.25</v>
      </c>
    </row>
    <row r="78" spans="1:10" ht="12.75">
      <c r="A78" s="16" t="s">
        <v>204</v>
      </c>
      <c r="B78" s="144">
        <v>40732</v>
      </c>
      <c r="C78" s="16" t="s">
        <v>429</v>
      </c>
      <c r="D78" s="16" t="s">
        <v>470</v>
      </c>
      <c r="E78" s="16" t="s">
        <v>462</v>
      </c>
      <c r="F78" s="16" t="s">
        <v>404</v>
      </c>
      <c r="G78" s="16" t="s">
        <v>78</v>
      </c>
      <c r="H78" s="16" t="s">
        <v>134</v>
      </c>
      <c r="I78" s="145">
        <v>10</v>
      </c>
      <c r="J78" s="145">
        <v>11</v>
      </c>
    </row>
    <row r="79" spans="1:10" ht="12.75">
      <c r="A79" s="16" t="s">
        <v>96</v>
      </c>
      <c r="B79" s="144">
        <v>40732</v>
      </c>
      <c r="C79" s="16" t="s">
        <v>133</v>
      </c>
      <c r="D79" s="16" t="s">
        <v>97</v>
      </c>
      <c r="E79" s="16" t="s">
        <v>462</v>
      </c>
      <c r="F79" s="16" t="s">
        <v>122</v>
      </c>
      <c r="G79" s="16" t="s">
        <v>78</v>
      </c>
      <c r="H79" s="16" t="s">
        <v>94</v>
      </c>
      <c r="I79" s="145">
        <v>15</v>
      </c>
      <c r="J79" s="145">
        <v>16.5</v>
      </c>
    </row>
    <row r="80" spans="1:10" ht="12.75">
      <c r="A80" s="16" t="s">
        <v>96</v>
      </c>
      <c r="B80" s="144">
        <v>40732</v>
      </c>
      <c r="C80" s="16" t="s">
        <v>133</v>
      </c>
      <c r="D80" s="16" t="s">
        <v>97</v>
      </c>
      <c r="E80" s="16" t="s">
        <v>462</v>
      </c>
      <c r="F80" s="16" t="s">
        <v>100</v>
      </c>
      <c r="G80" s="16" t="s">
        <v>78</v>
      </c>
      <c r="H80" s="16" t="s">
        <v>134</v>
      </c>
      <c r="I80" s="145">
        <v>12</v>
      </c>
      <c r="J80" s="145">
        <v>12</v>
      </c>
    </row>
    <row r="81" spans="1:10" ht="12.75">
      <c r="A81" s="16" t="s">
        <v>96</v>
      </c>
      <c r="B81" s="144">
        <v>40732</v>
      </c>
      <c r="C81" s="16" t="s">
        <v>133</v>
      </c>
      <c r="D81" s="16" t="s">
        <v>97</v>
      </c>
      <c r="E81" s="16" t="s">
        <v>462</v>
      </c>
      <c r="F81" s="16" t="s">
        <v>398</v>
      </c>
      <c r="G81" s="16" t="s">
        <v>78</v>
      </c>
      <c r="H81" s="16" t="s">
        <v>94</v>
      </c>
      <c r="I81" s="145">
        <v>17</v>
      </c>
      <c r="J81" s="145">
        <v>17.75</v>
      </c>
    </row>
    <row r="82" spans="1:10" ht="12.75">
      <c r="A82" s="16" t="s">
        <v>96</v>
      </c>
      <c r="B82" s="144">
        <v>40732</v>
      </c>
      <c r="C82" s="16" t="s">
        <v>135</v>
      </c>
      <c r="D82" s="16" t="s">
        <v>97</v>
      </c>
      <c r="E82" s="16" t="s">
        <v>462</v>
      </c>
      <c r="F82" s="16" t="s">
        <v>127</v>
      </c>
      <c r="G82" s="16" t="s">
        <v>78</v>
      </c>
      <c r="H82" s="16" t="s">
        <v>94</v>
      </c>
      <c r="I82" s="145">
        <v>15</v>
      </c>
      <c r="J82" s="145">
        <v>15.5</v>
      </c>
    </row>
    <row r="83" spans="1:10" ht="12.75">
      <c r="A83" s="16" t="s">
        <v>96</v>
      </c>
      <c r="B83" s="144">
        <v>40732</v>
      </c>
      <c r="C83" s="16" t="s">
        <v>135</v>
      </c>
      <c r="D83" s="16" t="s">
        <v>97</v>
      </c>
      <c r="E83" s="16" t="s">
        <v>462</v>
      </c>
      <c r="F83" s="16" t="s">
        <v>420</v>
      </c>
      <c r="G83" s="16" t="s">
        <v>78</v>
      </c>
      <c r="H83" s="16" t="s">
        <v>134</v>
      </c>
      <c r="I83" s="145">
        <v>12.25</v>
      </c>
      <c r="J83" s="145">
        <v>13</v>
      </c>
    </row>
    <row r="84" spans="1:10" ht="12.75">
      <c r="A84" s="16" t="s">
        <v>96</v>
      </c>
      <c r="B84" s="144">
        <v>40732</v>
      </c>
      <c r="C84" s="16" t="s">
        <v>135</v>
      </c>
      <c r="D84" s="16" t="s">
        <v>97</v>
      </c>
      <c r="E84" s="16" t="s">
        <v>462</v>
      </c>
      <c r="F84" s="16" t="s">
        <v>102</v>
      </c>
      <c r="G84" s="16" t="s">
        <v>78</v>
      </c>
      <c r="H84" s="16" t="s">
        <v>94</v>
      </c>
      <c r="I84" s="145">
        <v>15.5</v>
      </c>
      <c r="J84" s="145">
        <v>16.5</v>
      </c>
    </row>
    <row r="85" spans="1:10" ht="12.75">
      <c r="A85" s="16" t="s">
        <v>96</v>
      </c>
      <c r="B85" s="144">
        <v>40732</v>
      </c>
      <c r="C85" s="16" t="s">
        <v>135</v>
      </c>
      <c r="D85" s="16" t="s">
        <v>75</v>
      </c>
      <c r="E85" s="16" t="s">
        <v>462</v>
      </c>
      <c r="F85" s="16" t="s">
        <v>329</v>
      </c>
      <c r="G85" s="16" t="s">
        <v>78</v>
      </c>
      <c r="H85" s="16" t="s">
        <v>94</v>
      </c>
      <c r="I85" s="145">
        <v>13.5</v>
      </c>
      <c r="J85" s="145">
        <v>14.5</v>
      </c>
    </row>
    <row r="86" spans="1:10" ht="12.75">
      <c r="A86" s="16" t="s">
        <v>96</v>
      </c>
      <c r="B86" s="144">
        <v>40732</v>
      </c>
      <c r="C86" s="16" t="s">
        <v>135</v>
      </c>
      <c r="D86" s="16" t="s">
        <v>75</v>
      </c>
      <c r="E86" s="16" t="s">
        <v>462</v>
      </c>
      <c r="F86" s="16" t="s">
        <v>105</v>
      </c>
      <c r="G86" s="16" t="s">
        <v>78</v>
      </c>
      <c r="H86" s="16" t="s">
        <v>134</v>
      </c>
      <c r="I86" s="145">
        <v>10.5</v>
      </c>
      <c r="J86" s="145">
        <v>13</v>
      </c>
    </row>
    <row r="87" spans="1:10" ht="12.75">
      <c r="A87" s="16" t="s">
        <v>96</v>
      </c>
      <c r="B87" s="144">
        <v>40732</v>
      </c>
      <c r="C87" s="16" t="s">
        <v>135</v>
      </c>
      <c r="D87" s="16" t="s">
        <v>470</v>
      </c>
      <c r="E87" s="16" t="s">
        <v>462</v>
      </c>
      <c r="F87" s="16" t="s">
        <v>335</v>
      </c>
      <c r="G87" s="16" t="s">
        <v>78</v>
      </c>
      <c r="H87" s="16" t="s">
        <v>131</v>
      </c>
      <c r="I87" s="145">
        <v>10.75</v>
      </c>
      <c r="J87" s="145">
        <v>12.5</v>
      </c>
    </row>
    <row r="88" spans="1:10" ht="12.75">
      <c r="A88" s="16" t="s">
        <v>96</v>
      </c>
      <c r="B88" s="144">
        <v>40732</v>
      </c>
      <c r="C88" s="16" t="s">
        <v>135</v>
      </c>
      <c r="D88" s="16" t="s">
        <v>470</v>
      </c>
      <c r="E88" s="16" t="s">
        <v>462</v>
      </c>
      <c r="F88" s="16" t="s">
        <v>336</v>
      </c>
      <c r="G88" s="16" t="s">
        <v>78</v>
      </c>
      <c r="H88" s="16" t="s">
        <v>131</v>
      </c>
      <c r="I88" s="145">
        <v>11.5</v>
      </c>
      <c r="J88" s="145">
        <v>12.5</v>
      </c>
    </row>
    <row r="89" spans="1:10" ht="12.75">
      <c r="A89" s="16" t="s">
        <v>96</v>
      </c>
      <c r="B89" s="144">
        <v>40732</v>
      </c>
      <c r="C89" s="16" t="s">
        <v>135</v>
      </c>
      <c r="D89" s="16" t="s">
        <v>470</v>
      </c>
      <c r="E89" s="16" t="s">
        <v>462</v>
      </c>
      <c r="F89" s="16" t="s">
        <v>79</v>
      </c>
      <c r="G89" s="16" t="s">
        <v>78</v>
      </c>
      <c r="H89" s="16" t="s">
        <v>131</v>
      </c>
      <c r="I89" s="145">
        <v>11.5</v>
      </c>
      <c r="J89" s="145">
        <v>12.7</v>
      </c>
    </row>
    <row r="90" spans="1:10" ht="12.75">
      <c r="A90" s="16" t="s">
        <v>96</v>
      </c>
      <c r="B90" s="144">
        <v>40732</v>
      </c>
      <c r="C90" s="16" t="s">
        <v>135</v>
      </c>
      <c r="D90" s="16" t="s">
        <v>470</v>
      </c>
      <c r="E90" s="16" t="s">
        <v>462</v>
      </c>
      <c r="F90" s="16" t="s">
        <v>126</v>
      </c>
      <c r="G90" s="16" t="s">
        <v>78</v>
      </c>
      <c r="H90" s="16" t="s">
        <v>131</v>
      </c>
      <c r="I90" s="145">
        <v>11</v>
      </c>
      <c r="J90" s="145">
        <v>13.5</v>
      </c>
    </row>
    <row r="91" spans="1:10" ht="12.75">
      <c r="A91" s="16" t="s">
        <v>96</v>
      </c>
      <c r="B91" s="144">
        <v>40732</v>
      </c>
      <c r="C91" s="16" t="s">
        <v>135</v>
      </c>
      <c r="D91" s="16" t="s">
        <v>470</v>
      </c>
      <c r="E91" s="16" t="s">
        <v>462</v>
      </c>
      <c r="F91" s="16" t="s">
        <v>431</v>
      </c>
      <c r="G91" s="16" t="s">
        <v>78</v>
      </c>
      <c r="H91" s="16" t="s">
        <v>131</v>
      </c>
      <c r="I91" s="145">
        <v>11</v>
      </c>
      <c r="J91" s="145">
        <v>13</v>
      </c>
    </row>
    <row r="92" spans="1:10" ht="12.75">
      <c r="A92" s="16" t="s">
        <v>338</v>
      </c>
      <c r="B92" s="144">
        <v>40732</v>
      </c>
      <c r="C92" s="16" t="s">
        <v>339</v>
      </c>
      <c r="D92" s="16" t="s">
        <v>97</v>
      </c>
      <c r="E92" s="16" t="s">
        <v>462</v>
      </c>
      <c r="F92" s="16" t="s">
        <v>432</v>
      </c>
      <c r="G92" s="16" t="s">
        <v>78</v>
      </c>
      <c r="H92" s="16" t="s">
        <v>134</v>
      </c>
      <c r="I92" s="145">
        <v>8.3</v>
      </c>
      <c r="J92" s="145">
        <v>8.3</v>
      </c>
    </row>
    <row r="93" spans="1:10" ht="12.75">
      <c r="A93" s="16" t="s">
        <v>338</v>
      </c>
      <c r="B93" s="144">
        <v>40732</v>
      </c>
      <c r="C93" s="16" t="s">
        <v>339</v>
      </c>
      <c r="D93" s="16" t="s">
        <v>97</v>
      </c>
      <c r="E93" s="16" t="s">
        <v>462</v>
      </c>
      <c r="F93" s="16" t="s">
        <v>433</v>
      </c>
      <c r="G93" s="16" t="s">
        <v>78</v>
      </c>
      <c r="H93" s="16" t="s">
        <v>134</v>
      </c>
      <c r="I93" s="145">
        <v>7.3</v>
      </c>
      <c r="J93" s="145">
        <v>9.5</v>
      </c>
    </row>
    <row r="94" spans="1:10" ht="12.75">
      <c r="A94" s="16" t="s">
        <v>338</v>
      </c>
      <c r="B94" s="144">
        <v>40732</v>
      </c>
      <c r="C94" s="16" t="s">
        <v>341</v>
      </c>
      <c r="D94" s="16" t="s">
        <v>97</v>
      </c>
      <c r="E94" s="16" t="s">
        <v>462</v>
      </c>
      <c r="F94" s="16" t="s">
        <v>344</v>
      </c>
      <c r="G94" s="16" t="s">
        <v>78</v>
      </c>
      <c r="H94" s="16" t="s">
        <v>134</v>
      </c>
      <c r="I94" s="145">
        <v>9</v>
      </c>
      <c r="J94" s="145">
        <v>10.5</v>
      </c>
    </row>
    <row r="95" spans="1:10" ht="12.75">
      <c r="A95" s="16" t="s">
        <v>338</v>
      </c>
      <c r="B95" s="144">
        <v>40732</v>
      </c>
      <c r="C95" s="16" t="s">
        <v>341</v>
      </c>
      <c r="D95" s="16" t="s">
        <v>97</v>
      </c>
      <c r="E95" s="16" t="s">
        <v>462</v>
      </c>
      <c r="F95" s="16" t="s">
        <v>316</v>
      </c>
      <c r="G95" s="16" t="s">
        <v>78</v>
      </c>
      <c r="H95" s="16" t="s">
        <v>134</v>
      </c>
      <c r="I95" s="145">
        <v>8.5</v>
      </c>
      <c r="J95" s="145">
        <v>8.5</v>
      </c>
    </row>
    <row r="96" spans="1:10" ht="12.75">
      <c r="A96" s="16" t="s">
        <v>338</v>
      </c>
      <c r="B96" s="144">
        <v>40732</v>
      </c>
      <c r="C96" s="16" t="s">
        <v>342</v>
      </c>
      <c r="D96" s="16" t="s">
        <v>470</v>
      </c>
      <c r="E96" s="16" t="s">
        <v>462</v>
      </c>
      <c r="F96" s="16" t="s">
        <v>434</v>
      </c>
      <c r="G96" s="16" t="s">
        <v>78</v>
      </c>
      <c r="H96" s="16" t="s">
        <v>321</v>
      </c>
      <c r="I96" s="145">
        <v>11</v>
      </c>
      <c r="J96" s="145">
        <v>11</v>
      </c>
    </row>
    <row r="97" spans="1:10" ht="12.75">
      <c r="A97" s="16" t="s">
        <v>338</v>
      </c>
      <c r="B97" s="144">
        <v>40732</v>
      </c>
      <c r="C97" s="16" t="s">
        <v>341</v>
      </c>
      <c r="D97" s="16" t="s">
        <v>470</v>
      </c>
      <c r="E97" s="16" t="s">
        <v>462</v>
      </c>
      <c r="F97" s="16" t="s">
        <v>120</v>
      </c>
      <c r="G97" s="16" t="s">
        <v>78</v>
      </c>
      <c r="H97" s="16" t="s">
        <v>321</v>
      </c>
      <c r="I97" s="145">
        <v>11</v>
      </c>
      <c r="J97" s="145">
        <v>13</v>
      </c>
    </row>
    <row r="98" spans="1:10" ht="12.75">
      <c r="A98" s="16" t="s">
        <v>338</v>
      </c>
      <c r="B98" s="144">
        <v>40732</v>
      </c>
      <c r="C98" s="16" t="s">
        <v>341</v>
      </c>
      <c r="D98" s="16" t="s">
        <v>470</v>
      </c>
      <c r="E98" s="16" t="s">
        <v>462</v>
      </c>
      <c r="F98" s="16" t="s">
        <v>434</v>
      </c>
      <c r="G98" s="16" t="s">
        <v>78</v>
      </c>
      <c r="H98" s="16" t="s">
        <v>321</v>
      </c>
      <c r="I98" s="145">
        <v>10</v>
      </c>
      <c r="J98" s="145">
        <v>13</v>
      </c>
    </row>
    <row r="99" spans="1:10" ht="12.75">
      <c r="A99" s="16" t="s">
        <v>338</v>
      </c>
      <c r="B99" s="144">
        <v>40732</v>
      </c>
      <c r="C99" s="16" t="s">
        <v>343</v>
      </c>
      <c r="D99" s="16" t="s">
        <v>470</v>
      </c>
      <c r="E99" s="16" t="s">
        <v>462</v>
      </c>
      <c r="F99" s="16" t="s">
        <v>435</v>
      </c>
      <c r="G99" s="16" t="s">
        <v>78</v>
      </c>
      <c r="H99" s="16" t="s">
        <v>321</v>
      </c>
      <c r="I99" s="145">
        <v>10</v>
      </c>
      <c r="J99" s="145">
        <v>11</v>
      </c>
    </row>
    <row r="100" spans="1:10" ht="12.75">
      <c r="A100" s="16" t="s">
        <v>338</v>
      </c>
      <c r="B100" s="144">
        <v>40732</v>
      </c>
      <c r="C100" s="16" t="s">
        <v>343</v>
      </c>
      <c r="D100" s="16" t="s">
        <v>470</v>
      </c>
      <c r="E100" s="16" t="s">
        <v>462</v>
      </c>
      <c r="F100" s="16" t="s">
        <v>340</v>
      </c>
      <c r="G100" s="16" t="s">
        <v>78</v>
      </c>
      <c r="H100" s="16" t="s">
        <v>321</v>
      </c>
      <c r="I100" s="145">
        <v>8.5</v>
      </c>
      <c r="J100" s="145">
        <v>11</v>
      </c>
    </row>
    <row r="101" spans="1:10" ht="12.75">
      <c r="A101" s="16" t="s">
        <v>110</v>
      </c>
      <c r="B101" s="144">
        <v>40732</v>
      </c>
      <c r="C101" s="16" t="s">
        <v>139</v>
      </c>
      <c r="D101" s="16" t="s">
        <v>470</v>
      </c>
      <c r="E101" s="16" t="s">
        <v>462</v>
      </c>
      <c r="F101" s="16" t="s">
        <v>136</v>
      </c>
      <c r="G101" s="16" t="s">
        <v>78</v>
      </c>
      <c r="H101" s="16" t="s">
        <v>137</v>
      </c>
      <c r="I101" s="145">
        <v>5</v>
      </c>
      <c r="J101" s="145">
        <v>5</v>
      </c>
    </row>
    <row r="102" spans="1:10" ht="12.75">
      <c r="A102" s="16"/>
      <c r="B102" s="16"/>
      <c r="C102" s="16"/>
      <c r="D102" s="16"/>
      <c r="E102" s="16"/>
      <c r="F102" s="16"/>
      <c r="G102" s="16"/>
      <c r="H102" s="16"/>
      <c r="I102" s="16"/>
      <c r="J102" s="16"/>
    </row>
    <row r="103" spans="1:10" ht="12.75">
      <c r="A103" s="16"/>
      <c r="B103" s="16"/>
      <c r="C103" s="16"/>
      <c r="D103" s="16"/>
      <c r="E103" s="16"/>
      <c r="F103" s="16"/>
      <c r="G103" s="16"/>
      <c r="H103" s="16"/>
      <c r="I103" s="16"/>
      <c r="J103" s="16"/>
    </row>
    <row r="104" spans="1:10" ht="12.75">
      <c r="A104" s="16" t="s">
        <v>140</v>
      </c>
      <c r="B104" s="16"/>
      <c r="C104" s="16"/>
      <c r="D104" s="16"/>
      <c r="E104" s="16"/>
      <c r="F104" s="16"/>
      <c r="G104" s="16"/>
      <c r="H104" s="16"/>
      <c r="I104" s="16"/>
      <c r="J104" s="16"/>
    </row>
    <row r="105" spans="1:10" ht="12.75">
      <c r="A105" s="16" t="s">
        <v>141</v>
      </c>
      <c r="B105" s="16"/>
      <c r="C105" s="16"/>
      <c r="D105" s="16"/>
      <c r="E105" s="16"/>
      <c r="F105" s="16"/>
      <c r="G105" s="16"/>
      <c r="H105" s="16"/>
      <c r="I105" s="16"/>
      <c r="J105" s="16"/>
    </row>
  </sheetData>
  <sheetProtection/>
  <mergeCells count="4">
    <mergeCell ref="A3:J3"/>
    <mergeCell ref="A2:J2"/>
    <mergeCell ref="A1:J1"/>
    <mergeCell ref="A4:K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4" r:id="rId1"/>
  <headerFooter>
    <oddFooter>&amp;C&amp;"Arial,Normal"&amp;10 13</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140"/>
  <sheetViews>
    <sheetView zoomScalePageLayoutView="0" workbookViewId="0" topLeftCell="A1">
      <selection activeCell="H140" sqref="H140"/>
    </sheetView>
  </sheetViews>
  <sheetFormatPr defaultColWidth="11.421875" defaultRowHeight="15"/>
  <cols>
    <col min="1" max="1" width="9.140625" style="5" customWidth="1"/>
    <col min="2" max="2" width="11.421875" style="5" customWidth="1"/>
    <col min="3" max="3" width="19.8515625" style="5" bestFit="1" customWidth="1"/>
    <col min="4" max="4" width="13.00390625" style="5" customWidth="1"/>
    <col min="5" max="5" width="14.7109375" style="5" customWidth="1"/>
    <col min="6" max="6" width="14.421875" style="5" customWidth="1"/>
    <col min="7" max="7" width="19.7109375" style="5" customWidth="1"/>
    <col min="8" max="8" width="14.421875" style="5" customWidth="1"/>
    <col min="9" max="9" width="11.7109375" style="5" customWidth="1"/>
    <col min="10" max="10" width="9.140625" style="5" customWidth="1"/>
    <col min="11" max="11" width="11.421875" style="12" customWidth="1"/>
    <col min="12" max="16384" width="11.421875" style="5" customWidth="1"/>
  </cols>
  <sheetData>
    <row r="1" spans="1:11" ht="12.75">
      <c r="A1" s="210" t="s">
        <v>296</v>
      </c>
      <c r="B1" s="210"/>
      <c r="C1" s="210"/>
      <c r="D1" s="210"/>
      <c r="E1" s="210"/>
      <c r="F1" s="210"/>
      <c r="G1" s="210"/>
      <c r="H1" s="210"/>
      <c r="I1" s="210"/>
      <c r="J1" s="210"/>
      <c r="K1" s="210"/>
    </row>
    <row r="2" spans="1:11" s="15" customFormat="1" ht="12.75">
      <c r="A2" s="210" t="s">
        <v>222</v>
      </c>
      <c r="B2" s="210"/>
      <c r="C2" s="210"/>
      <c r="D2" s="210"/>
      <c r="E2" s="210"/>
      <c r="F2" s="210"/>
      <c r="G2" s="210"/>
      <c r="H2" s="210"/>
      <c r="I2" s="210"/>
      <c r="J2" s="210"/>
      <c r="K2" s="210"/>
    </row>
    <row r="3" spans="1:11" ht="12.75">
      <c r="A3" s="233" t="s">
        <v>472</v>
      </c>
      <c r="B3" s="233"/>
      <c r="C3" s="233"/>
      <c r="D3" s="233"/>
      <c r="E3" s="233"/>
      <c r="F3" s="233"/>
      <c r="G3" s="233"/>
      <c r="H3" s="233"/>
      <c r="I3" s="233"/>
      <c r="J3" s="233"/>
      <c r="K3" s="36"/>
    </row>
    <row r="4" spans="1:11" ht="12.75">
      <c r="A4" s="232" t="s">
        <v>473</v>
      </c>
      <c r="B4" s="232"/>
      <c r="C4" s="232"/>
      <c r="D4" s="232"/>
      <c r="E4" s="232"/>
      <c r="F4" s="232"/>
      <c r="G4" s="232"/>
      <c r="H4" s="232"/>
      <c r="I4" s="232"/>
      <c r="J4" s="232"/>
      <c r="K4" s="36"/>
    </row>
    <row r="5" spans="1:11" s="15" customFormat="1" ht="12.75">
      <c r="A5" s="46"/>
      <c r="B5" s="46"/>
      <c r="C5" s="46"/>
      <c r="D5" s="46"/>
      <c r="E5" s="46"/>
      <c r="F5" s="46"/>
      <c r="G5" s="46"/>
      <c r="H5" s="46"/>
      <c r="I5" s="46"/>
      <c r="J5" s="46"/>
      <c r="K5" s="36"/>
    </row>
    <row r="6" spans="1:11" ht="25.5">
      <c r="A6" s="107" t="s">
        <v>237</v>
      </c>
      <c r="B6" s="107" t="s">
        <v>238</v>
      </c>
      <c r="C6" s="107" t="s">
        <v>239</v>
      </c>
      <c r="D6" s="107" t="s">
        <v>240</v>
      </c>
      <c r="E6" s="107" t="s">
        <v>241</v>
      </c>
      <c r="F6" s="107" t="s">
        <v>242</v>
      </c>
      <c r="G6" s="107" t="s">
        <v>243</v>
      </c>
      <c r="H6" s="107" t="s">
        <v>244</v>
      </c>
      <c r="I6" s="107" t="s">
        <v>245</v>
      </c>
      <c r="J6" s="109" t="s">
        <v>477</v>
      </c>
      <c r="K6" s="109" t="s">
        <v>478</v>
      </c>
    </row>
    <row r="7" spans="1:11" ht="12.75">
      <c r="A7" s="16" t="s">
        <v>147</v>
      </c>
      <c r="B7" s="144">
        <v>40730</v>
      </c>
      <c r="C7" s="16" t="s">
        <v>148</v>
      </c>
      <c r="D7" s="16" t="s">
        <v>470</v>
      </c>
      <c r="E7" s="16" t="s">
        <v>462</v>
      </c>
      <c r="F7" s="16" t="s">
        <v>462</v>
      </c>
      <c r="G7" s="16" t="s">
        <v>146</v>
      </c>
      <c r="H7" s="16" t="s">
        <v>462</v>
      </c>
      <c r="I7" s="16" t="s">
        <v>345</v>
      </c>
      <c r="J7" s="178">
        <v>325</v>
      </c>
      <c r="K7" s="145" t="s">
        <v>144</v>
      </c>
    </row>
    <row r="8" spans="1:11" ht="12.75">
      <c r="A8" s="16" t="s">
        <v>147</v>
      </c>
      <c r="B8" s="144">
        <v>40730</v>
      </c>
      <c r="C8" s="16" t="s">
        <v>148</v>
      </c>
      <c r="D8" s="16" t="s">
        <v>470</v>
      </c>
      <c r="E8" s="16" t="s">
        <v>462</v>
      </c>
      <c r="F8" s="16" t="s">
        <v>462</v>
      </c>
      <c r="G8" s="16" t="s">
        <v>149</v>
      </c>
      <c r="H8" s="16" t="s">
        <v>462</v>
      </c>
      <c r="I8" s="16" t="s">
        <v>345</v>
      </c>
      <c r="J8" s="178">
        <v>500</v>
      </c>
      <c r="K8" s="145" t="s">
        <v>144</v>
      </c>
    </row>
    <row r="9" spans="1:11" ht="12.75">
      <c r="A9" s="16" t="s">
        <v>152</v>
      </c>
      <c r="B9" s="144">
        <v>40730</v>
      </c>
      <c r="C9" s="16" t="s">
        <v>462</v>
      </c>
      <c r="D9" s="16" t="s">
        <v>75</v>
      </c>
      <c r="E9" s="16" t="s">
        <v>462</v>
      </c>
      <c r="F9" s="16" t="s">
        <v>462</v>
      </c>
      <c r="G9" s="16" t="s">
        <v>149</v>
      </c>
      <c r="H9" s="16" t="s">
        <v>462</v>
      </c>
      <c r="I9" s="16" t="s">
        <v>158</v>
      </c>
      <c r="J9" s="178">
        <v>528</v>
      </c>
      <c r="K9" s="145" t="s">
        <v>144</v>
      </c>
    </row>
    <row r="10" spans="1:11" ht="12.75">
      <c r="A10" s="16" t="s">
        <v>152</v>
      </c>
      <c r="B10" s="144">
        <v>40730</v>
      </c>
      <c r="C10" s="16" t="s">
        <v>462</v>
      </c>
      <c r="D10" s="16" t="s">
        <v>118</v>
      </c>
      <c r="E10" s="16" t="s">
        <v>462</v>
      </c>
      <c r="F10" s="16" t="s">
        <v>462</v>
      </c>
      <c r="G10" s="16" t="s">
        <v>146</v>
      </c>
      <c r="H10" s="16" t="s">
        <v>462</v>
      </c>
      <c r="I10" s="16" t="s">
        <v>158</v>
      </c>
      <c r="J10" s="178">
        <v>625</v>
      </c>
      <c r="K10" s="145" t="s">
        <v>144</v>
      </c>
    </row>
    <row r="11" spans="1:11" ht="12.75">
      <c r="A11" s="16" t="s">
        <v>152</v>
      </c>
      <c r="B11" s="144">
        <v>40730</v>
      </c>
      <c r="C11" s="16" t="s">
        <v>462</v>
      </c>
      <c r="D11" s="16" t="s">
        <v>118</v>
      </c>
      <c r="E11" s="16" t="s">
        <v>462</v>
      </c>
      <c r="F11" s="16" t="s">
        <v>462</v>
      </c>
      <c r="G11" s="16" t="s">
        <v>149</v>
      </c>
      <c r="H11" s="16" t="s">
        <v>462</v>
      </c>
      <c r="I11" s="16" t="s">
        <v>158</v>
      </c>
      <c r="J11" s="178">
        <v>800</v>
      </c>
      <c r="K11" s="145" t="s">
        <v>144</v>
      </c>
    </row>
    <row r="12" spans="1:11" ht="12.75">
      <c r="A12" s="16" t="s">
        <v>153</v>
      </c>
      <c r="B12" s="144">
        <v>40730</v>
      </c>
      <c r="C12" s="16" t="s">
        <v>462</v>
      </c>
      <c r="D12" s="16" t="s">
        <v>62</v>
      </c>
      <c r="E12" s="16" t="s">
        <v>462</v>
      </c>
      <c r="F12" s="16" t="s">
        <v>462</v>
      </c>
      <c r="G12" s="16" t="s">
        <v>150</v>
      </c>
      <c r="H12" s="16" t="s">
        <v>462</v>
      </c>
      <c r="I12" s="16" t="s">
        <v>143</v>
      </c>
      <c r="J12" s="178">
        <v>700</v>
      </c>
      <c r="K12" s="145" t="s">
        <v>144</v>
      </c>
    </row>
    <row r="13" spans="1:11" ht="12.75">
      <c r="A13" s="16" t="s">
        <v>153</v>
      </c>
      <c r="B13" s="144">
        <v>40730</v>
      </c>
      <c r="C13" s="16" t="s">
        <v>462</v>
      </c>
      <c r="D13" s="16" t="s">
        <v>62</v>
      </c>
      <c r="E13" s="16" t="s">
        <v>462</v>
      </c>
      <c r="F13" s="16" t="s">
        <v>462</v>
      </c>
      <c r="G13" s="16" t="s">
        <v>146</v>
      </c>
      <c r="H13" s="16" t="s">
        <v>462</v>
      </c>
      <c r="I13" s="16" t="s">
        <v>143</v>
      </c>
      <c r="J13" s="178">
        <v>700</v>
      </c>
      <c r="K13" s="145" t="s">
        <v>144</v>
      </c>
    </row>
    <row r="14" spans="1:11" ht="12.75">
      <c r="A14" s="16" t="s">
        <v>153</v>
      </c>
      <c r="B14" s="144">
        <v>40730</v>
      </c>
      <c r="C14" s="16" t="s">
        <v>462</v>
      </c>
      <c r="D14" s="16" t="s">
        <v>62</v>
      </c>
      <c r="E14" s="16" t="s">
        <v>462</v>
      </c>
      <c r="F14" s="16" t="s">
        <v>462</v>
      </c>
      <c r="G14" s="16" t="s">
        <v>346</v>
      </c>
      <c r="H14" s="16" t="s">
        <v>462</v>
      </c>
      <c r="I14" s="16" t="s">
        <v>143</v>
      </c>
      <c r="J14" s="178">
        <v>660</v>
      </c>
      <c r="K14" s="145" t="s">
        <v>144</v>
      </c>
    </row>
    <row r="15" spans="1:11" ht="12.75">
      <c r="A15" s="16" t="s">
        <v>86</v>
      </c>
      <c r="B15" s="144">
        <v>40730</v>
      </c>
      <c r="C15" s="16" t="s">
        <v>462</v>
      </c>
      <c r="D15" s="16" t="s">
        <v>75</v>
      </c>
      <c r="E15" s="16" t="s">
        <v>462</v>
      </c>
      <c r="F15" s="16" t="s">
        <v>462</v>
      </c>
      <c r="G15" s="16" t="s">
        <v>146</v>
      </c>
      <c r="H15" s="16" t="s">
        <v>462</v>
      </c>
      <c r="I15" s="16" t="s">
        <v>85</v>
      </c>
      <c r="J15" s="178">
        <v>475</v>
      </c>
      <c r="K15" s="145" t="s">
        <v>144</v>
      </c>
    </row>
    <row r="16" spans="1:11" ht="12.75">
      <c r="A16" s="16" t="s">
        <v>86</v>
      </c>
      <c r="B16" s="144">
        <v>40730</v>
      </c>
      <c r="C16" s="16" t="s">
        <v>462</v>
      </c>
      <c r="D16" s="16" t="s">
        <v>75</v>
      </c>
      <c r="E16" s="16" t="s">
        <v>462</v>
      </c>
      <c r="F16" s="16" t="s">
        <v>462</v>
      </c>
      <c r="G16" s="16" t="s">
        <v>149</v>
      </c>
      <c r="H16" s="16" t="s">
        <v>462</v>
      </c>
      <c r="I16" s="16" t="s">
        <v>119</v>
      </c>
      <c r="J16" s="178">
        <v>1025</v>
      </c>
      <c r="K16" s="145" t="s">
        <v>144</v>
      </c>
    </row>
    <row r="17" spans="1:11" ht="12.75">
      <c r="A17" s="16" t="s">
        <v>86</v>
      </c>
      <c r="B17" s="144">
        <v>40730</v>
      </c>
      <c r="C17" s="16" t="s">
        <v>436</v>
      </c>
      <c r="D17" s="16" t="s">
        <v>84</v>
      </c>
      <c r="E17" s="16" t="s">
        <v>462</v>
      </c>
      <c r="F17" s="16" t="s">
        <v>462</v>
      </c>
      <c r="G17" s="16" t="s">
        <v>142</v>
      </c>
      <c r="H17" s="16" t="s">
        <v>462</v>
      </c>
      <c r="I17" s="16" t="s">
        <v>347</v>
      </c>
      <c r="J17" s="178">
        <v>1100</v>
      </c>
      <c r="K17" s="145" t="s">
        <v>144</v>
      </c>
    </row>
    <row r="18" spans="1:11" ht="12.75">
      <c r="A18" s="16" t="s">
        <v>86</v>
      </c>
      <c r="B18" s="144">
        <v>40730</v>
      </c>
      <c r="C18" s="16" t="s">
        <v>462</v>
      </c>
      <c r="D18" s="16" t="s">
        <v>84</v>
      </c>
      <c r="E18" s="16" t="s">
        <v>462</v>
      </c>
      <c r="F18" s="16" t="s">
        <v>462</v>
      </c>
      <c r="G18" s="16" t="s">
        <v>142</v>
      </c>
      <c r="H18" s="16" t="s">
        <v>462</v>
      </c>
      <c r="I18" s="16" t="s">
        <v>347</v>
      </c>
      <c r="J18" s="178">
        <v>1200</v>
      </c>
      <c r="K18" s="145" t="s">
        <v>144</v>
      </c>
    </row>
    <row r="19" spans="1:11" ht="12.75">
      <c r="A19" s="16" t="s">
        <v>86</v>
      </c>
      <c r="B19" s="144">
        <v>40730</v>
      </c>
      <c r="C19" s="16" t="s">
        <v>462</v>
      </c>
      <c r="D19" s="16" t="s">
        <v>84</v>
      </c>
      <c r="E19" s="16" t="s">
        <v>462</v>
      </c>
      <c r="F19" s="16" t="s">
        <v>462</v>
      </c>
      <c r="G19" s="16" t="s">
        <v>145</v>
      </c>
      <c r="H19" s="16" t="s">
        <v>462</v>
      </c>
      <c r="I19" s="16" t="s">
        <v>347</v>
      </c>
      <c r="J19" s="178">
        <v>1065</v>
      </c>
      <c r="K19" s="145" t="s">
        <v>144</v>
      </c>
    </row>
    <row r="20" spans="1:11" ht="12.75">
      <c r="A20" s="16" t="s">
        <v>86</v>
      </c>
      <c r="B20" s="144">
        <v>40730</v>
      </c>
      <c r="C20" s="16" t="s">
        <v>462</v>
      </c>
      <c r="D20" s="16" t="s">
        <v>84</v>
      </c>
      <c r="E20" s="16" t="s">
        <v>462</v>
      </c>
      <c r="F20" s="16" t="s">
        <v>462</v>
      </c>
      <c r="G20" s="16" t="s">
        <v>149</v>
      </c>
      <c r="H20" s="16" t="s">
        <v>462</v>
      </c>
      <c r="I20" s="16" t="s">
        <v>347</v>
      </c>
      <c r="J20" s="178">
        <v>1000</v>
      </c>
      <c r="K20" s="145" t="s">
        <v>144</v>
      </c>
    </row>
    <row r="21" spans="1:11" ht="12.75">
      <c r="A21" s="16" t="s">
        <v>86</v>
      </c>
      <c r="B21" s="144">
        <v>40730</v>
      </c>
      <c r="C21" s="16" t="s">
        <v>462</v>
      </c>
      <c r="D21" s="16" t="s">
        <v>84</v>
      </c>
      <c r="E21" s="16" t="s">
        <v>462</v>
      </c>
      <c r="F21" s="16" t="s">
        <v>462</v>
      </c>
      <c r="G21" s="16" t="s">
        <v>346</v>
      </c>
      <c r="H21" s="16" t="s">
        <v>462</v>
      </c>
      <c r="I21" s="16" t="s">
        <v>347</v>
      </c>
      <c r="J21" s="178">
        <v>600</v>
      </c>
      <c r="K21" s="145" t="s">
        <v>144</v>
      </c>
    </row>
    <row r="22" spans="1:11" ht="12.75">
      <c r="A22" s="16" t="s">
        <v>301</v>
      </c>
      <c r="B22" s="144">
        <v>40730</v>
      </c>
      <c r="C22" s="16" t="s">
        <v>462</v>
      </c>
      <c r="D22" s="16" t="s">
        <v>97</v>
      </c>
      <c r="E22" s="16" t="s">
        <v>462</v>
      </c>
      <c r="F22" s="16" t="s">
        <v>462</v>
      </c>
      <c r="G22" s="16" t="s">
        <v>149</v>
      </c>
      <c r="H22" s="16" t="s">
        <v>462</v>
      </c>
      <c r="I22" s="16" t="s">
        <v>134</v>
      </c>
      <c r="J22" s="178">
        <v>1200</v>
      </c>
      <c r="K22" s="145" t="s">
        <v>144</v>
      </c>
    </row>
    <row r="23" spans="1:11" ht="12.75">
      <c r="A23" s="16" t="s">
        <v>301</v>
      </c>
      <c r="B23" s="144">
        <v>40730</v>
      </c>
      <c r="C23" s="16" t="s">
        <v>462</v>
      </c>
      <c r="D23" s="16" t="s">
        <v>97</v>
      </c>
      <c r="E23" s="16" t="s">
        <v>462</v>
      </c>
      <c r="F23" s="16" t="s">
        <v>462</v>
      </c>
      <c r="G23" s="16" t="s">
        <v>346</v>
      </c>
      <c r="H23" s="16" t="s">
        <v>462</v>
      </c>
      <c r="I23" s="16" t="s">
        <v>134</v>
      </c>
      <c r="J23" s="178">
        <v>1450</v>
      </c>
      <c r="K23" s="145" t="s">
        <v>144</v>
      </c>
    </row>
    <row r="24" spans="1:11" ht="12.75">
      <c r="A24" s="16" t="s">
        <v>301</v>
      </c>
      <c r="B24" s="144">
        <v>40730</v>
      </c>
      <c r="C24" s="16" t="s">
        <v>462</v>
      </c>
      <c r="D24" s="16" t="s">
        <v>470</v>
      </c>
      <c r="E24" s="16" t="s">
        <v>462</v>
      </c>
      <c r="F24" s="16" t="s">
        <v>462</v>
      </c>
      <c r="G24" s="16" t="s">
        <v>150</v>
      </c>
      <c r="H24" s="16" t="s">
        <v>462</v>
      </c>
      <c r="I24" s="16" t="s">
        <v>134</v>
      </c>
      <c r="J24" s="178">
        <v>1500</v>
      </c>
      <c r="K24" s="145" t="s">
        <v>144</v>
      </c>
    </row>
    <row r="25" spans="1:11" ht="12.75">
      <c r="A25" s="16" t="s">
        <v>301</v>
      </c>
      <c r="B25" s="144">
        <v>40730</v>
      </c>
      <c r="C25" s="16" t="s">
        <v>462</v>
      </c>
      <c r="D25" s="16" t="s">
        <v>470</v>
      </c>
      <c r="E25" s="16" t="s">
        <v>462</v>
      </c>
      <c r="F25" s="16" t="s">
        <v>462</v>
      </c>
      <c r="G25" s="16" t="s">
        <v>146</v>
      </c>
      <c r="H25" s="16" t="s">
        <v>462</v>
      </c>
      <c r="I25" s="16" t="s">
        <v>134</v>
      </c>
      <c r="J25" s="178">
        <v>1450</v>
      </c>
      <c r="K25" s="145" t="s">
        <v>144</v>
      </c>
    </row>
    <row r="26" spans="1:11" ht="12.75">
      <c r="A26" s="16" t="s">
        <v>301</v>
      </c>
      <c r="B26" s="144">
        <v>40730</v>
      </c>
      <c r="C26" s="16" t="s">
        <v>462</v>
      </c>
      <c r="D26" s="16" t="s">
        <v>470</v>
      </c>
      <c r="E26" s="16" t="s">
        <v>462</v>
      </c>
      <c r="F26" s="16" t="s">
        <v>462</v>
      </c>
      <c r="G26" s="16" t="s">
        <v>149</v>
      </c>
      <c r="H26" s="16" t="s">
        <v>462</v>
      </c>
      <c r="I26" s="16" t="s">
        <v>134</v>
      </c>
      <c r="J26" s="178">
        <v>1200</v>
      </c>
      <c r="K26" s="145" t="s">
        <v>144</v>
      </c>
    </row>
    <row r="27" spans="1:11" ht="12.75">
      <c r="A27" s="16" t="s">
        <v>301</v>
      </c>
      <c r="B27" s="144">
        <v>40730</v>
      </c>
      <c r="C27" s="16" t="s">
        <v>462</v>
      </c>
      <c r="D27" s="16" t="s">
        <v>470</v>
      </c>
      <c r="E27" s="16" t="s">
        <v>462</v>
      </c>
      <c r="F27" s="16" t="s">
        <v>462</v>
      </c>
      <c r="G27" s="16" t="s">
        <v>151</v>
      </c>
      <c r="H27" s="16" t="s">
        <v>462</v>
      </c>
      <c r="I27" s="16" t="s">
        <v>134</v>
      </c>
      <c r="J27" s="178">
        <v>1200</v>
      </c>
      <c r="K27" s="145" t="s">
        <v>144</v>
      </c>
    </row>
    <row r="28" spans="1:11" ht="12.75">
      <c r="A28" s="16" t="s">
        <v>121</v>
      </c>
      <c r="B28" s="144">
        <v>40730</v>
      </c>
      <c r="C28" s="16" t="s">
        <v>124</v>
      </c>
      <c r="D28" s="16" t="s">
        <v>97</v>
      </c>
      <c r="E28" s="16" t="s">
        <v>462</v>
      </c>
      <c r="F28" s="16" t="s">
        <v>462</v>
      </c>
      <c r="G28" s="16" t="s">
        <v>150</v>
      </c>
      <c r="H28" s="16" t="s">
        <v>462</v>
      </c>
      <c r="I28" s="16" t="s">
        <v>119</v>
      </c>
      <c r="J28" s="178">
        <v>800</v>
      </c>
      <c r="K28" s="145" t="s">
        <v>144</v>
      </c>
    </row>
    <row r="29" spans="1:11" ht="12.75">
      <c r="A29" s="16" t="s">
        <v>121</v>
      </c>
      <c r="B29" s="144">
        <v>40730</v>
      </c>
      <c r="C29" s="16" t="s">
        <v>124</v>
      </c>
      <c r="D29" s="16" t="s">
        <v>97</v>
      </c>
      <c r="E29" s="16" t="s">
        <v>462</v>
      </c>
      <c r="F29" s="16" t="s">
        <v>462</v>
      </c>
      <c r="G29" s="16" t="s">
        <v>146</v>
      </c>
      <c r="H29" s="16" t="s">
        <v>462</v>
      </c>
      <c r="I29" s="16" t="s">
        <v>119</v>
      </c>
      <c r="J29" s="178">
        <v>600</v>
      </c>
      <c r="K29" s="145" t="s">
        <v>144</v>
      </c>
    </row>
    <row r="30" spans="1:11" ht="12.75">
      <c r="A30" s="16" t="s">
        <v>121</v>
      </c>
      <c r="B30" s="144">
        <v>40730</v>
      </c>
      <c r="C30" s="16" t="s">
        <v>327</v>
      </c>
      <c r="D30" s="16" t="s">
        <v>97</v>
      </c>
      <c r="E30" s="16" t="s">
        <v>462</v>
      </c>
      <c r="F30" s="16" t="s">
        <v>462</v>
      </c>
      <c r="G30" s="16" t="s">
        <v>149</v>
      </c>
      <c r="H30" s="16" t="s">
        <v>462</v>
      </c>
      <c r="I30" s="16" t="s">
        <v>119</v>
      </c>
      <c r="J30" s="178">
        <v>950</v>
      </c>
      <c r="K30" s="145" t="s">
        <v>144</v>
      </c>
    </row>
    <row r="31" spans="1:11" ht="12.75">
      <c r="A31" s="16" t="s">
        <v>121</v>
      </c>
      <c r="B31" s="144">
        <v>40730</v>
      </c>
      <c r="C31" s="16" t="s">
        <v>124</v>
      </c>
      <c r="D31" s="16" t="s">
        <v>97</v>
      </c>
      <c r="E31" s="16" t="s">
        <v>462</v>
      </c>
      <c r="F31" s="16" t="s">
        <v>462</v>
      </c>
      <c r="G31" s="16" t="s">
        <v>149</v>
      </c>
      <c r="H31" s="16" t="s">
        <v>462</v>
      </c>
      <c r="I31" s="16" t="s">
        <v>119</v>
      </c>
      <c r="J31" s="178">
        <v>500</v>
      </c>
      <c r="K31" s="145" t="s">
        <v>144</v>
      </c>
    </row>
    <row r="32" spans="1:11" ht="12.75">
      <c r="A32" s="16" t="s">
        <v>121</v>
      </c>
      <c r="B32" s="144">
        <v>40730</v>
      </c>
      <c r="C32" s="16" t="s">
        <v>327</v>
      </c>
      <c r="D32" s="16" t="s">
        <v>75</v>
      </c>
      <c r="E32" s="16" t="s">
        <v>462</v>
      </c>
      <c r="F32" s="16" t="s">
        <v>462</v>
      </c>
      <c r="G32" s="16" t="s">
        <v>150</v>
      </c>
      <c r="H32" s="16" t="s">
        <v>462</v>
      </c>
      <c r="I32" s="16" t="s">
        <v>119</v>
      </c>
      <c r="J32" s="178">
        <v>1100</v>
      </c>
      <c r="K32" s="145" t="s">
        <v>144</v>
      </c>
    </row>
    <row r="33" spans="1:11" ht="12.75">
      <c r="A33" s="16" t="s">
        <v>121</v>
      </c>
      <c r="B33" s="144">
        <v>40730</v>
      </c>
      <c r="C33" s="16" t="s">
        <v>124</v>
      </c>
      <c r="D33" s="16" t="s">
        <v>118</v>
      </c>
      <c r="E33" s="16" t="s">
        <v>462</v>
      </c>
      <c r="F33" s="16" t="s">
        <v>462</v>
      </c>
      <c r="G33" s="16" t="s">
        <v>146</v>
      </c>
      <c r="H33" s="16" t="s">
        <v>462</v>
      </c>
      <c r="I33" s="16" t="s">
        <v>119</v>
      </c>
      <c r="J33" s="178">
        <v>1000</v>
      </c>
      <c r="K33" s="145" t="s">
        <v>144</v>
      </c>
    </row>
    <row r="34" spans="1:11" ht="12.75">
      <c r="A34" s="16" t="s">
        <v>121</v>
      </c>
      <c r="B34" s="144">
        <v>40730</v>
      </c>
      <c r="C34" s="16" t="s">
        <v>124</v>
      </c>
      <c r="D34" s="16" t="s">
        <v>118</v>
      </c>
      <c r="E34" s="16" t="s">
        <v>462</v>
      </c>
      <c r="F34" s="16" t="s">
        <v>462</v>
      </c>
      <c r="G34" s="16" t="s">
        <v>149</v>
      </c>
      <c r="H34" s="16" t="s">
        <v>462</v>
      </c>
      <c r="I34" s="16" t="s">
        <v>119</v>
      </c>
      <c r="J34" s="178">
        <v>800</v>
      </c>
      <c r="K34" s="145" t="s">
        <v>144</v>
      </c>
    </row>
    <row r="35" spans="1:11" ht="12.75">
      <c r="A35" s="16" t="s">
        <v>121</v>
      </c>
      <c r="B35" s="144">
        <v>40730</v>
      </c>
      <c r="C35" s="16" t="s">
        <v>327</v>
      </c>
      <c r="D35" s="16" t="s">
        <v>470</v>
      </c>
      <c r="E35" s="16" t="s">
        <v>462</v>
      </c>
      <c r="F35" s="16" t="s">
        <v>462</v>
      </c>
      <c r="G35" s="16" t="s">
        <v>142</v>
      </c>
      <c r="H35" s="16" t="s">
        <v>462</v>
      </c>
      <c r="I35" s="16" t="s">
        <v>134</v>
      </c>
      <c r="J35" s="178">
        <v>1100</v>
      </c>
      <c r="K35" s="145" t="s">
        <v>144</v>
      </c>
    </row>
    <row r="36" spans="1:11" ht="12.75">
      <c r="A36" s="16" t="s">
        <v>121</v>
      </c>
      <c r="B36" s="144">
        <v>40730</v>
      </c>
      <c r="C36" s="16" t="s">
        <v>124</v>
      </c>
      <c r="D36" s="16" t="s">
        <v>470</v>
      </c>
      <c r="E36" s="16" t="s">
        <v>462</v>
      </c>
      <c r="F36" s="16" t="s">
        <v>462</v>
      </c>
      <c r="G36" s="16" t="s">
        <v>145</v>
      </c>
      <c r="H36" s="16" t="s">
        <v>462</v>
      </c>
      <c r="I36" s="16" t="s">
        <v>119</v>
      </c>
      <c r="J36" s="178">
        <v>925</v>
      </c>
      <c r="K36" s="145" t="s">
        <v>144</v>
      </c>
    </row>
    <row r="37" spans="1:11" ht="12.75">
      <c r="A37" s="16" t="s">
        <v>121</v>
      </c>
      <c r="B37" s="144">
        <v>40730</v>
      </c>
      <c r="C37" s="16" t="s">
        <v>327</v>
      </c>
      <c r="D37" s="16" t="s">
        <v>470</v>
      </c>
      <c r="E37" s="16" t="s">
        <v>462</v>
      </c>
      <c r="F37" s="16" t="s">
        <v>462</v>
      </c>
      <c r="G37" s="16" t="s">
        <v>149</v>
      </c>
      <c r="H37" s="16" t="s">
        <v>462</v>
      </c>
      <c r="I37" s="16" t="s">
        <v>119</v>
      </c>
      <c r="J37" s="178">
        <v>900</v>
      </c>
      <c r="K37" s="145" t="s">
        <v>144</v>
      </c>
    </row>
    <row r="38" spans="1:11" ht="12.75">
      <c r="A38" s="16" t="s">
        <v>121</v>
      </c>
      <c r="B38" s="144">
        <v>40730</v>
      </c>
      <c r="C38" s="16" t="s">
        <v>124</v>
      </c>
      <c r="D38" s="16" t="s">
        <v>470</v>
      </c>
      <c r="E38" s="16" t="s">
        <v>462</v>
      </c>
      <c r="F38" s="16" t="s">
        <v>462</v>
      </c>
      <c r="G38" s="16" t="s">
        <v>149</v>
      </c>
      <c r="H38" s="16" t="s">
        <v>462</v>
      </c>
      <c r="I38" s="16" t="s">
        <v>119</v>
      </c>
      <c r="J38" s="178">
        <v>650</v>
      </c>
      <c r="K38" s="145" t="s">
        <v>144</v>
      </c>
    </row>
    <row r="39" spans="1:11" ht="12.75">
      <c r="A39" s="16" t="s">
        <v>121</v>
      </c>
      <c r="B39" s="144">
        <v>40730</v>
      </c>
      <c r="C39" s="16" t="s">
        <v>327</v>
      </c>
      <c r="D39" s="16" t="s">
        <v>470</v>
      </c>
      <c r="E39" s="16" t="s">
        <v>462</v>
      </c>
      <c r="F39" s="16" t="s">
        <v>462</v>
      </c>
      <c r="G39" s="16" t="s">
        <v>346</v>
      </c>
      <c r="H39" s="16" t="s">
        <v>462</v>
      </c>
      <c r="I39" s="16" t="s">
        <v>134</v>
      </c>
      <c r="J39" s="178">
        <v>1250</v>
      </c>
      <c r="K39" s="145" t="s">
        <v>144</v>
      </c>
    </row>
    <row r="40" spans="1:11" ht="12.75">
      <c r="A40" s="16" t="s">
        <v>121</v>
      </c>
      <c r="B40" s="144">
        <v>40730</v>
      </c>
      <c r="C40" s="16" t="s">
        <v>327</v>
      </c>
      <c r="D40" s="16" t="s">
        <v>154</v>
      </c>
      <c r="E40" s="16" t="s">
        <v>462</v>
      </c>
      <c r="F40" s="16" t="s">
        <v>462</v>
      </c>
      <c r="G40" s="16" t="s">
        <v>149</v>
      </c>
      <c r="H40" s="16" t="s">
        <v>462</v>
      </c>
      <c r="I40" s="16" t="s">
        <v>119</v>
      </c>
      <c r="J40" s="178">
        <v>940</v>
      </c>
      <c r="K40" s="145" t="s">
        <v>144</v>
      </c>
    </row>
    <row r="41" spans="1:11" ht="12.75">
      <c r="A41" s="16" t="s">
        <v>91</v>
      </c>
      <c r="B41" s="144">
        <v>40730</v>
      </c>
      <c r="C41" s="16" t="s">
        <v>92</v>
      </c>
      <c r="D41" s="16" t="s">
        <v>97</v>
      </c>
      <c r="E41" s="16" t="s">
        <v>462</v>
      </c>
      <c r="F41" s="16" t="s">
        <v>462</v>
      </c>
      <c r="G41" s="16" t="s">
        <v>150</v>
      </c>
      <c r="H41" s="16" t="s">
        <v>462</v>
      </c>
      <c r="I41" s="16" t="s">
        <v>94</v>
      </c>
      <c r="J41" s="178">
        <v>1700</v>
      </c>
      <c r="K41" s="145" t="s">
        <v>144</v>
      </c>
    </row>
    <row r="42" spans="1:11" ht="12.75">
      <c r="A42" s="16" t="s">
        <v>91</v>
      </c>
      <c r="B42" s="144">
        <v>40730</v>
      </c>
      <c r="C42" s="16" t="s">
        <v>92</v>
      </c>
      <c r="D42" s="16" t="s">
        <v>97</v>
      </c>
      <c r="E42" s="16" t="s">
        <v>462</v>
      </c>
      <c r="F42" s="16" t="s">
        <v>462</v>
      </c>
      <c r="G42" s="16" t="s">
        <v>145</v>
      </c>
      <c r="H42" s="16" t="s">
        <v>462</v>
      </c>
      <c r="I42" s="16" t="s">
        <v>94</v>
      </c>
      <c r="J42" s="178">
        <v>2250</v>
      </c>
      <c r="K42" s="145" t="s">
        <v>144</v>
      </c>
    </row>
    <row r="43" spans="1:11" ht="12.75">
      <c r="A43" s="16" t="s">
        <v>91</v>
      </c>
      <c r="B43" s="144">
        <v>40730</v>
      </c>
      <c r="C43" s="16" t="s">
        <v>349</v>
      </c>
      <c r="D43" s="16" t="s">
        <v>97</v>
      </c>
      <c r="E43" s="16" t="s">
        <v>462</v>
      </c>
      <c r="F43" s="16" t="s">
        <v>462</v>
      </c>
      <c r="G43" s="16" t="s">
        <v>149</v>
      </c>
      <c r="H43" s="16" t="s">
        <v>462</v>
      </c>
      <c r="I43" s="16" t="s">
        <v>94</v>
      </c>
      <c r="J43" s="178">
        <v>1750</v>
      </c>
      <c r="K43" s="145" t="s">
        <v>144</v>
      </c>
    </row>
    <row r="44" spans="1:11" ht="12.75">
      <c r="A44" s="16" t="s">
        <v>91</v>
      </c>
      <c r="B44" s="144">
        <v>40730</v>
      </c>
      <c r="C44" s="16" t="s">
        <v>156</v>
      </c>
      <c r="D44" s="16" t="s">
        <v>97</v>
      </c>
      <c r="E44" s="16" t="s">
        <v>462</v>
      </c>
      <c r="F44" s="16" t="s">
        <v>462</v>
      </c>
      <c r="G44" s="16" t="s">
        <v>149</v>
      </c>
      <c r="H44" s="16" t="s">
        <v>462</v>
      </c>
      <c r="I44" s="16" t="s">
        <v>94</v>
      </c>
      <c r="J44" s="178">
        <v>1600</v>
      </c>
      <c r="K44" s="145" t="s">
        <v>144</v>
      </c>
    </row>
    <row r="45" spans="1:11" ht="12.75">
      <c r="A45" s="16" t="s">
        <v>91</v>
      </c>
      <c r="B45" s="144">
        <v>40730</v>
      </c>
      <c r="C45" s="16" t="s">
        <v>92</v>
      </c>
      <c r="D45" s="16" t="s">
        <v>62</v>
      </c>
      <c r="E45" s="16" t="s">
        <v>462</v>
      </c>
      <c r="F45" s="16" t="s">
        <v>462</v>
      </c>
      <c r="G45" s="16" t="s">
        <v>142</v>
      </c>
      <c r="H45" s="16" t="s">
        <v>462</v>
      </c>
      <c r="I45" s="16" t="s">
        <v>131</v>
      </c>
      <c r="J45" s="178">
        <v>1400</v>
      </c>
      <c r="K45" s="145" t="s">
        <v>144</v>
      </c>
    </row>
    <row r="46" spans="1:11" ht="12.75">
      <c r="A46" s="16" t="s">
        <v>91</v>
      </c>
      <c r="B46" s="144">
        <v>40730</v>
      </c>
      <c r="C46" s="16" t="s">
        <v>130</v>
      </c>
      <c r="D46" s="16" t="s">
        <v>62</v>
      </c>
      <c r="E46" s="16" t="s">
        <v>462</v>
      </c>
      <c r="F46" s="16" t="s">
        <v>462</v>
      </c>
      <c r="G46" s="16" t="s">
        <v>149</v>
      </c>
      <c r="H46" s="16" t="s">
        <v>462</v>
      </c>
      <c r="I46" s="16" t="s">
        <v>94</v>
      </c>
      <c r="J46" s="178">
        <v>1700</v>
      </c>
      <c r="K46" s="145" t="s">
        <v>144</v>
      </c>
    </row>
    <row r="47" spans="1:11" ht="12.75">
      <c r="A47" s="16" t="s">
        <v>91</v>
      </c>
      <c r="B47" s="144">
        <v>40730</v>
      </c>
      <c r="C47" s="16" t="s">
        <v>349</v>
      </c>
      <c r="D47" s="16" t="s">
        <v>62</v>
      </c>
      <c r="E47" s="16" t="s">
        <v>462</v>
      </c>
      <c r="F47" s="16" t="s">
        <v>462</v>
      </c>
      <c r="G47" s="16" t="s">
        <v>149</v>
      </c>
      <c r="H47" s="16" t="s">
        <v>462</v>
      </c>
      <c r="I47" s="16" t="s">
        <v>131</v>
      </c>
      <c r="J47" s="178">
        <v>1300</v>
      </c>
      <c r="K47" s="145" t="s">
        <v>144</v>
      </c>
    </row>
    <row r="48" spans="1:11" ht="12.75">
      <c r="A48" s="16" t="s">
        <v>91</v>
      </c>
      <c r="B48" s="144">
        <v>40730</v>
      </c>
      <c r="C48" s="16" t="s">
        <v>125</v>
      </c>
      <c r="D48" s="16" t="s">
        <v>62</v>
      </c>
      <c r="E48" s="16" t="s">
        <v>462</v>
      </c>
      <c r="F48" s="16" t="s">
        <v>462</v>
      </c>
      <c r="G48" s="16" t="s">
        <v>149</v>
      </c>
      <c r="H48" s="16" t="s">
        <v>462</v>
      </c>
      <c r="I48" s="16" t="s">
        <v>94</v>
      </c>
      <c r="J48" s="178">
        <v>1600</v>
      </c>
      <c r="K48" s="145" t="s">
        <v>144</v>
      </c>
    </row>
    <row r="49" spans="1:11" ht="12.75">
      <c r="A49" s="16" t="s">
        <v>91</v>
      </c>
      <c r="B49" s="144">
        <v>40730</v>
      </c>
      <c r="C49" s="16" t="s">
        <v>92</v>
      </c>
      <c r="D49" s="16" t="s">
        <v>62</v>
      </c>
      <c r="E49" s="16" t="s">
        <v>462</v>
      </c>
      <c r="F49" s="16" t="s">
        <v>462</v>
      </c>
      <c r="G49" s="16" t="s">
        <v>149</v>
      </c>
      <c r="H49" s="16" t="s">
        <v>462</v>
      </c>
      <c r="I49" s="16" t="s">
        <v>131</v>
      </c>
      <c r="J49" s="178">
        <v>1300</v>
      </c>
      <c r="K49" s="145" t="s">
        <v>144</v>
      </c>
    </row>
    <row r="50" spans="1:11" ht="12.75">
      <c r="A50" s="16" t="s">
        <v>91</v>
      </c>
      <c r="B50" s="144">
        <v>40730</v>
      </c>
      <c r="C50" s="16" t="s">
        <v>350</v>
      </c>
      <c r="D50" s="16" t="s">
        <v>75</v>
      </c>
      <c r="E50" s="16" t="s">
        <v>462</v>
      </c>
      <c r="F50" s="16" t="s">
        <v>462</v>
      </c>
      <c r="G50" s="16" t="s">
        <v>142</v>
      </c>
      <c r="H50" s="16" t="s">
        <v>462</v>
      </c>
      <c r="I50" s="16" t="s">
        <v>348</v>
      </c>
      <c r="J50" s="178">
        <v>1750</v>
      </c>
      <c r="K50" s="145" t="s">
        <v>144</v>
      </c>
    </row>
    <row r="51" spans="1:11" ht="12.75">
      <c r="A51" s="16" t="s">
        <v>91</v>
      </c>
      <c r="B51" s="144">
        <v>40730</v>
      </c>
      <c r="C51" s="16" t="s">
        <v>130</v>
      </c>
      <c r="D51" s="16" t="s">
        <v>75</v>
      </c>
      <c r="E51" s="16" t="s">
        <v>462</v>
      </c>
      <c r="F51" s="16" t="s">
        <v>462</v>
      </c>
      <c r="G51" s="16" t="s">
        <v>150</v>
      </c>
      <c r="H51" s="16" t="s">
        <v>462</v>
      </c>
      <c r="I51" s="16" t="s">
        <v>131</v>
      </c>
      <c r="J51" s="178">
        <v>1650</v>
      </c>
      <c r="K51" s="145" t="s">
        <v>144</v>
      </c>
    </row>
    <row r="52" spans="1:11" ht="12.75">
      <c r="A52" s="16" t="s">
        <v>91</v>
      </c>
      <c r="B52" s="144">
        <v>40730</v>
      </c>
      <c r="C52" s="16" t="s">
        <v>349</v>
      </c>
      <c r="D52" s="16" t="s">
        <v>75</v>
      </c>
      <c r="E52" s="16" t="s">
        <v>462</v>
      </c>
      <c r="F52" s="16" t="s">
        <v>462</v>
      </c>
      <c r="G52" s="16" t="s">
        <v>150</v>
      </c>
      <c r="H52" s="16" t="s">
        <v>462</v>
      </c>
      <c r="I52" s="16" t="s">
        <v>94</v>
      </c>
      <c r="J52" s="178">
        <v>1600</v>
      </c>
      <c r="K52" s="145" t="s">
        <v>144</v>
      </c>
    </row>
    <row r="53" spans="1:11" ht="12.75">
      <c r="A53" s="16" t="s">
        <v>91</v>
      </c>
      <c r="B53" s="144">
        <v>40730</v>
      </c>
      <c r="C53" s="16" t="s">
        <v>350</v>
      </c>
      <c r="D53" s="16" t="s">
        <v>75</v>
      </c>
      <c r="E53" s="16" t="s">
        <v>462</v>
      </c>
      <c r="F53" s="16" t="s">
        <v>462</v>
      </c>
      <c r="G53" s="16" t="s">
        <v>150</v>
      </c>
      <c r="H53" s="16" t="s">
        <v>462</v>
      </c>
      <c r="I53" s="16" t="s">
        <v>348</v>
      </c>
      <c r="J53" s="178">
        <v>1800</v>
      </c>
      <c r="K53" s="145" t="s">
        <v>144</v>
      </c>
    </row>
    <row r="54" spans="1:11" ht="12.75">
      <c r="A54" s="16" t="s">
        <v>91</v>
      </c>
      <c r="B54" s="144">
        <v>40730</v>
      </c>
      <c r="C54" s="16" t="s">
        <v>111</v>
      </c>
      <c r="D54" s="16" t="s">
        <v>75</v>
      </c>
      <c r="E54" s="16" t="s">
        <v>462</v>
      </c>
      <c r="F54" s="16" t="s">
        <v>462</v>
      </c>
      <c r="G54" s="16" t="s">
        <v>145</v>
      </c>
      <c r="H54" s="16" t="s">
        <v>462</v>
      </c>
      <c r="I54" s="16" t="s">
        <v>94</v>
      </c>
      <c r="J54" s="178">
        <v>1675</v>
      </c>
      <c r="K54" s="145" t="s">
        <v>144</v>
      </c>
    </row>
    <row r="55" spans="1:11" ht="12.75">
      <c r="A55" s="16" t="s">
        <v>91</v>
      </c>
      <c r="B55" s="144">
        <v>40730</v>
      </c>
      <c r="C55" s="16" t="s">
        <v>350</v>
      </c>
      <c r="D55" s="16" t="s">
        <v>75</v>
      </c>
      <c r="E55" s="16" t="s">
        <v>462</v>
      </c>
      <c r="F55" s="16" t="s">
        <v>462</v>
      </c>
      <c r="G55" s="16" t="s">
        <v>145</v>
      </c>
      <c r="H55" s="16" t="s">
        <v>462</v>
      </c>
      <c r="I55" s="16" t="s">
        <v>348</v>
      </c>
      <c r="J55" s="178">
        <v>1725</v>
      </c>
      <c r="K55" s="145" t="s">
        <v>144</v>
      </c>
    </row>
    <row r="56" spans="1:11" ht="12.75">
      <c r="A56" s="16" t="s">
        <v>91</v>
      </c>
      <c r="B56" s="144">
        <v>40730</v>
      </c>
      <c r="C56" s="16" t="s">
        <v>130</v>
      </c>
      <c r="D56" s="16" t="s">
        <v>75</v>
      </c>
      <c r="E56" s="16" t="s">
        <v>462</v>
      </c>
      <c r="F56" s="16" t="s">
        <v>462</v>
      </c>
      <c r="G56" s="16" t="s">
        <v>146</v>
      </c>
      <c r="H56" s="16" t="s">
        <v>462</v>
      </c>
      <c r="I56" s="16" t="s">
        <v>131</v>
      </c>
      <c r="J56" s="178">
        <v>1500</v>
      </c>
      <c r="K56" s="145" t="s">
        <v>144</v>
      </c>
    </row>
    <row r="57" spans="1:11" ht="12.75">
      <c r="A57" s="16" t="s">
        <v>91</v>
      </c>
      <c r="B57" s="144">
        <v>40730</v>
      </c>
      <c r="C57" s="16" t="s">
        <v>349</v>
      </c>
      <c r="D57" s="16" t="s">
        <v>75</v>
      </c>
      <c r="E57" s="16" t="s">
        <v>462</v>
      </c>
      <c r="F57" s="16" t="s">
        <v>462</v>
      </c>
      <c r="G57" s="16" t="s">
        <v>146</v>
      </c>
      <c r="H57" s="16" t="s">
        <v>462</v>
      </c>
      <c r="I57" s="16" t="s">
        <v>131</v>
      </c>
      <c r="J57" s="178">
        <v>1700</v>
      </c>
      <c r="K57" s="145" t="s">
        <v>144</v>
      </c>
    </row>
    <row r="58" spans="1:11" ht="12.75">
      <c r="A58" s="16" t="s">
        <v>91</v>
      </c>
      <c r="B58" s="144">
        <v>40730</v>
      </c>
      <c r="C58" s="16" t="s">
        <v>111</v>
      </c>
      <c r="D58" s="16" t="s">
        <v>75</v>
      </c>
      <c r="E58" s="16" t="s">
        <v>462</v>
      </c>
      <c r="F58" s="16" t="s">
        <v>462</v>
      </c>
      <c r="G58" s="16" t="s">
        <v>146</v>
      </c>
      <c r="H58" s="16" t="s">
        <v>462</v>
      </c>
      <c r="I58" s="16" t="s">
        <v>94</v>
      </c>
      <c r="J58" s="178">
        <v>1400</v>
      </c>
      <c r="K58" s="145" t="s">
        <v>144</v>
      </c>
    </row>
    <row r="59" spans="1:11" ht="12.75">
      <c r="A59" s="16" t="s">
        <v>91</v>
      </c>
      <c r="B59" s="144">
        <v>40730</v>
      </c>
      <c r="C59" s="16" t="s">
        <v>350</v>
      </c>
      <c r="D59" s="16" t="s">
        <v>75</v>
      </c>
      <c r="E59" s="16" t="s">
        <v>462</v>
      </c>
      <c r="F59" s="16" t="s">
        <v>462</v>
      </c>
      <c r="G59" s="16" t="s">
        <v>146</v>
      </c>
      <c r="H59" s="16" t="s">
        <v>462</v>
      </c>
      <c r="I59" s="16" t="s">
        <v>348</v>
      </c>
      <c r="J59" s="178">
        <v>1800</v>
      </c>
      <c r="K59" s="145" t="s">
        <v>144</v>
      </c>
    </row>
    <row r="60" spans="1:11" ht="12.75">
      <c r="A60" s="16" t="s">
        <v>91</v>
      </c>
      <c r="B60" s="144">
        <v>40730</v>
      </c>
      <c r="C60" s="16" t="s">
        <v>130</v>
      </c>
      <c r="D60" s="16" t="s">
        <v>75</v>
      </c>
      <c r="E60" s="16" t="s">
        <v>462</v>
      </c>
      <c r="F60" s="16" t="s">
        <v>462</v>
      </c>
      <c r="G60" s="16" t="s">
        <v>149</v>
      </c>
      <c r="H60" s="16" t="s">
        <v>462</v>
      </c>
      <c r="I60" s="16" t="s">
        <v>131</v>
      </c>
      <c r="J60" s="178">
        <v>1450</v>
      </c>
      <c r="K60" s="145" t="s">
        <v>144</v>
      </c>
    </row>
    <row r="61" spans="1:11" ht="12.75">
      <c r="A61" s="16" t="s">
        <v>91</v>
      </c>
      <c r="B61" s="144">
        <v>40730</v>
      </c>
      <c r="C61" s="16" t="s">
        <v>111</v>
      </c>
      <c r="D61" s="16" t="s">
        <v>75</v>
      </c>
      <c r="E61" s="16" t="s">
        <v>462</v>
      </c>
      <c r="F61" s="16" t="s">
        <v>462</v>
      </c>
      <c r="G61" s="16" t="s">
        <v>149</v>
      </c>
      <c r="H61" s="16" t="s">
        <v>462</v>
      </c>
      <c r="I61" s="16" t="s">
        <v>94</v>
      </c>
      <c r="J61" s="178">
        <v>1500</v>
      </c>
      <c r="K61" s="145" t="s">
        <v>144</v>
      </c>
    </row>
    <row r="62" spans="1:11" ht="12.75">
      <c r="A62" s="16" t="s">
        <v>91</v>
      </c>
      <c r="B62" s="144">
        <v>40730</v>
      </c>
      <c r="C62" s="16" t="s">
        <v>155</v>
      </c>
      <c r="D62" s="16" t="s">
        <v>75</v>
      </c>
      <c r="E62" s="16" t="s">
        <v>462</v>
      </c>
      <c r="F62" s="16" t="s">
        <v>462</v>
      </c>
      <c r="G62" s="16" t="s">
        <v>149</v>
      </c>
      <c r="H62" s="16" t="s">
        <v>462</v>
      </c>
      <c r="I62" s="16" t="s">
        <v>94</v>
      </c>
      <c r="J62" s="178">
        <v>1300</v>
      </c>
      <c r="K62" s="145" t="s">
        <v>144</v>
      </c>
    </row>
    <row r="63" spans="1:11" ht="12.75">
      <c r="A63" s="16" t="s">
        <v>91</v>
      </c>
      <c r="B63" s="144">
        <v>40730</v>
      </c>
      <c r="C63" s="16" t="s">
        <v>351</v>
      </c>
      <c r="D63" s="16" t="s">
        <v>75</v>
      </c>
      <c r="E63" s="16" t="s">
        <v>462</v>
      </c>
      <c r="F63" s="16" t="s">
        <v>462</v>
      </c>
      <c r="G63" s="16" t="s">
        <v>149</v>
      </c>
      <c r="H63" s="16" t="s">
        <v>462</v>
      </c>
      <c r="I63" s="16" t="s">
        <v>94</v>
      </c>
      <c r="J63" s="178">
        <v>1500</v>
      </c>
      <c r="K63" s="145" t="s">
        <v>144</v>
      </c>
    </row>
    <row r="64" spans="1:11" ht="12.75">
      <c r="A64" s="16" t="s">
        <v>91</v>
      </c>
      <c r="B64" s="144">
        <v>40730</v>
      </c>
      <c r="C64" s="16" t="s">
        <v>92</v>
      </c>
      <c r="D64" s="16" t="s">
        <v>75</v>
      </c>
      <c r="E64" s="16" t="s">
        <v>462</v>
      </c>
      <c r="F64" s="16" t="s">
        <v>462</v>
      </c>
      <c r="G64" s="16" t="s">
        <v>149</v>
      </c>
      <c r="H64" s="16" t="s">
        <v>462</v>
      </c>
      <c r="I64" s="16" t="s">
        <v>348</v>
      </c>
      <c r="J64" s="178">
        <v>1700</v>
      </c>
      <c r="K64" s="145" t="s">
        <v>144</v>
      </c>
    </row>
    <row r="65" spans="1:11" s="15" customFormat="1" ht="12.75">
      <c r="A65" s="16" t="s">
        <v>91</v>
      </c>
      <c r="B65" s="144">
        <v>40730</v>
      </c>
      <c r="C65" s="16" t="s">
        <v>111</v>
      </c>
      <c r="D65" s="16" t="s">
        <v>75</v>
      </c>
      <c r="E65" s="16" t="s">
        <v>462</v>
      </c>
      <c r="F65" s="16" t="s">
        <v>462</v>
      </c>
      <c r="G65" s="16" t="s">
        <v>151</v>
      </c>
      <c r="H65" s="16" t="s">
        <v>462</v>
      </c>
      <c r="I65" s="16" t="s">
        <v>94</v>
      </c>
      <c r="J65" s="178">
        <v>1300</v>
      </c>
      <c r="K65" s="145" t="s">
        <v>144</v>
      </c>
    </row>
    <row r="66" spans="1:11" s="15" customFormat="1" ht="12.75">
      <c r="A66" s="16" t="s">
        <v>91</v>
      </c>
      <c r="B66" s="144">
        <v>40730</v>
      </c>
      <c r="C66" s="16" t="s">
        <v>111</v>
      </c>
      <c r="D66" s="16" t="s">
        <v>75</v>
      </c>
      <c r="E66" s="16" t="s">
        <v>462</v>
      </c>
      <c r="F66" s="16" t="s">
        <v>462</v>
      </c>
      <c r="G66" s="16" t="s">
        <v>346</v>
      </c>
      <c r="H66" s="16" t="s">
        <v>462</v>
      </c>
      <c r="I66" s="16" t="s">
        <v>94</v>
      </c>
      <c r="J66" s="178">
        <v>1600</v>
      </c>
      <c r="K66" s="145" t="s">
        <v>144</v>
      </c>
    </row>
    <row r="67" spans="1:11" s="15" customFormat="1" ht="12.75">
      <c r="A67" s="16" t="s">
        <v>91</v>
      </c>
      <c r="B67" s="144">
        <v>40730</v>
      </c>
      <c r="C67" s="16" t="s">
        <v>350</v>
      </c>
      <c r="D67" s="16" t="s">
        <v>75</v>
      </c>
      <c r="E67" s="16" t="s">
        <v>462</v>
      </c>
      <c r="F67" s="16" t="s">
        <v>462</v>
      </c>
      <c r="G67" s="16" t="s">
        <v>346</v>
      </c>
      <c r="H67" s="16" t="s">
        <v>462</v>
      </c>
      <c r="I67" s="16" t="s">
        <v>348</v>
      </c>
      <c r="J67" s="178">
        <v>2000</v>
      </c>
      <c r="K67" s="145" t="s">
        <v>144</v>
      </c>
    </row>
    <row r="68" spans="1:11" ht="12.75">
      <c r="A68" s="16" t="s">
        <v>91</v>
      </c>
      <c r="B68" s="144">
        <v>40730</v>
      </c>
      <c r="C68" s="16" t="s">
        <v>130</v>
      </c>
      <c r="D68" s="16" t="s">
        <v>84</v>
      </c>
      <c r="E68" s="16" t="s">
        <v>462</v>
      </c>
      <c r="F68" s="16" t="s">
        <v>462</v>
      </c>
      <c r="G68" s="16" t="s">
        <v>142</v>
      </c>
      <c r="H68" s="16" t="s">
        <v>462</v>
      </c>
      <c r="I68" s="16" t="s">
        <v>94</v>
      </c>
      <c r="J68" s="178">
        <v>1700</v>
      </c>
      <c r="K68" s="145" t="s">
        <v>144</v>
      </c>
    </row>
    <row r="69" spans="1:11" ht="12.75">
      <c r="A69" s="16" t="s">
        <v>91</v>
      </c>
      <c r="B69" s="144">
        <v>40730</v>
      </c>
      <c r="C69" s="16" t="s">
        <v>92</v>
      </c>
      <c r="D69" s="16" t="s">
        <v>84</v>
      </c>
      <c r="E69" s="16" t="s">
        <v>462</v>
      </c>
      <c r="F69" s="16" t="s">
        <v>462</v>
      </c>
      <c r="G69" s="16" t="s">
        <v>142</v>
      </c>
      <c r="H69" s="16" t="s">
        <v>462</v>
      </c>
      <c r="I69" s="16" t="s">
        <v>348</v>
      </c>
      <c r="J69" s="178">
        <v>1600</v>
      </c>
      <c r="K69" s="145" t="s">
        <v>144</v>
      </c>
    </row>
    <row r="70" spans="1:11" ht="12.75">
      <c r="A70" s="16" t="s">
        <v>91</v>
      </c>
      <c r="B70" s="144">
        <v>40730</v>
      </c>
      <c r="C70" s="16" t="s">
        <v>92</v>
      </c>
      <c r="D70" s="16" t="s">
        <v>84</v>
      </c>
      <c r="E70" s="16" t="s">
        <v>462</v>
      </c>
      <c r="F70" s="16" t="s">
        <v>462</v>
      </c>
      <c r="G70" s="16" t="s">
        <v>150</v>
      </c>
      <c r="H70" s="16" t="s">
        <v>462</v>
      </c>
      <c r="I70" s="16" t="s">
        <v>348</v>
      </c>
      <c r="J70" s="178">
        <v>1650</v>
      </c>
      <c r="K70" s="145" t="s">
        <v>144</v>
      </c>
    </row>
    <row r="71" spans="1:11" ht="12.75">
      <c r="A71" s="16" t="s">
        <v>91</v>
      </c>
      <c r="B71" s="144">
        <v>40730</v>
      </c>
      <c r="C71" s="16" t="s">
        <v>130</v>
      </c>
      <c r="D71" s="16" t="s">
        <v>84</v>
      </c>
      <c r="E71" s="16" t="s">
        <v>462</v>
      </c>
      <c r="F71" s="16" t="s">
        <v>462</v>
      </c>
      <c r="G71" s="16" t="s">
        <v>145</v>
      </c>
      <c r="H71" s="16" t="s">
        <v>462</v>
      </c>
      <c r="I71" s="16" t="s">
        <v>94</v>
      </c>
      <c r="J71" s="178">
        <v>2150</v>
      </c>
      <c r="K71" s="145" t="s">
        <v>144</v>
      </c>
    </row>
    <row r="72" spans="1:11" s="15" customFormat="1" ht="12.75">
      <c r="A72" s="16" t="s">
        <v>91</v>
      </c>
      <c r="B72" s="144">
        <v>40730</v>
      </c>
      <c r="C72" s="16" t="s">
        <v>92</v>
      </c>
      <c r="D72" s="16" t="s">
        <v>84</v>
      </c>
      <c r="E72" s="16" t="s">
        <v>462</v>
      </c>
      <c r="F72" s="16" t="s">
        <v>462</v>
      </c>
      <c r="G72" s="16" t="s">
        <v>145</v>
      </c>
      <c r="H72" s="16" t="s">
        <v>462</v>
      </c>
      <c r="I72" s="16" t="s">
        <v>94</v>
      </c>
      <c r="J72" s="178">
        <v>2450</v>
      </c>
      <c r="K72" s="145" t="s">
        <v>144</v>
      </c>
    </row>
    <row r="73" spans="1:11" ht="12.75">
      <c r="A73" s="16" t="s">
        <v>91</v>
      </c>
      <c r="B73" s="144">
        <v>40730</v>
      </c>
      <c r="C73" s="16" t="s">
        <v>130</v>
      </c>
      <c r="D73" s="16" t="s">
        <v>84</v>
      </c>
      <c r="E73" s="16" t="s">
        <v>462</v>
      </c>
      <c r="F73" s="16" t="s">
        <v>462</v>
      </c>
      <c r="G73" s="16" t="s">
        <v>146</v>
      </c>
      <c r="H73" s="16" t="s">
        <v>462</v>
      </c>
      <c r="I73" s="16" t="s">
        <v>131</v>
      </c>
      <c r="J73" s="178">
        <v>1575</v>
      </c>
      <c r="K73" s="145" t="s">
        <v>144</v>
      </c>
    </row>
    <row r="74" spans="1:11" ht="12.75">
      <c r="A74" s="16" t="s">
        <v>91</v>
      </c>
      <c r="B74" s="144">
        <v>40730</v>
      </c>
      <c r="C74" s="16" t="s">
        <v>437</v>
      </c>
      <c r="D74" s="16" t="s">
        <v>84</v>
      </c>
      <c r="E74" s="16" t="s">
        <v>462</v>
      </c>
      <c r="F74" s="16" t="s">
        <v>462</v>
      </c>
      <c r="G74" s="16" t="s">
        <v>146</v>
      </c>
      <c r="H74" s="16" t="s">
        <v>462</v>
      </c>
      <c r="I74" s="16" t="s">
        <v>348</v>
      </c>
      <c r="J74" s="178">
        <v>800</v>
      </c>
      <c r="K74" s="145" t="s">
        <v>144</v>
      </c>
    </row>
    <row r="75" spans="1:11" s="15" customFormat="1" ht="12.75">
      <c r="A75" s="16" t="s">
        <v>91</v>
      </c>
      <c r="B75" s="144">
        <v>40730</v>
      </c>
      <c r="C75" s="16" t="s">
        <v>92</v>
      </c>
      <c r="D75" s="16" t="s">
        <v>84</v>
      </c>
      <c r="E75" s="16" t="s">
        <v>462</v>
      </c>
      <c r="F75" s="16" t="s">
        <v>462</v>
      </c>
      <c r="G75" s="16" t="s">
        <v>146</v>
      </c>
      <c r="H75" s="16" t="s">
        <v>462</v>
      </c>
      <c r="I75" s="16" t="s">
        <v>348</v>
      </c>
      <c r="J75" s="178">
        <v>1575</v>
      </c>
      <c r="K75" s="145" t="s">
        <v>144</v>
      </c>
    </row>
    <row r="76" spans="1:11" ht="12.75">
      <c r="A76" s="16" t="s">
        <v>91</v>
      </c>
      <c r="B76" s="144">
        <v>40730</v>
      </c>
      <c r="C76" s="16" t="s">
        <v>130</v>
      </c>
      <c r="D76" s="16" t="s">
        <v>84</v>
      </c>
      <c r="E76" s="16" t="s">
        <v>462</v>
      </c>
      <c r="F76" s="16" t="s">
        <v>462</v>
      </c>
      <c r="G76" s="16" t="s">
        <v>149</v>
      </c>
      <c r="H76" s="16" t="s">
        <v>462</v>
      </c>
      <c r="I76" s="16" t="s">
        <v>131</v>
      </c>
      <c r="J76" s="178">
        <v>1500</v>
      </c>
      <c r="K76" s="145" t="s">
        <v>144</v>
      </c>
    </row>
    <row r="77" spans="1:11" ht="12.75">
      <c r="A77" s="16" t="s">
        <v>91</v>
      </c>
      <c r="B77" s="144">
        <v>40730</v>
      </c>
      <c r="C77" s="16" t="s">
        <v>437</v>
      </c>
      <c r="D77" s="16" t="s">
        <v>84</v>
      </c>
      <c r="E77" s="16" t="s">
        <v>462</v>
      </c>
      <c r="F77" s="16" t="s">
        <v>462</v>
      </c>
      <c r="G77" s="16" t="s">
        <v>149</v>
      </c>
      <c r="H77" s="16" t="s">
        <v>462</v>
      </c>
      <c r="I77" s="16" t="s">
        <v>348</v>
      </c>
      <c r="J77" s="178">
        <v>900</v>
      </c>
      <c r="K77" s="145" t="s">
        <v>144</v>
      </c>
    </row>
    <row r="78" spans="1:11" ht="12.75">
      <c r="A78" s="16" t="s">
        <v>91</v>
      </c>
      <c r="B78" s="144">
        <v>40730</v>
      </c>
      <c r="C78" s="16" t="s">
        <v>349</v>
      </c>
      <c r="D78" s="16" t="s">
        <v>84</v>
      </c>
      <c r="E78" s="16" t="s">
        <v>462</v>
      </c>
      <c r="F78" s="16" t="s">
        <v>462</v>
      </c>
      <c r="G78" s="16" t="s">
        <v>149</v>
      </c>
      <c r="H78" s="16" t="s">
        <v>462</v>
      </c>
      <c r="I78" s="16" t="s">
        <v>131</v>
      </c>
      <c r="J78" s="178">
        <v>1300</v>
      </c>
      <c r="K78" s="145" t="s">
        <v>144</v>
      </c>
    </row>
    <row r="79" spans="1:11" ht="12.75">
      <c r="A79" s="16" t="s">
        <v>91</v>
      </c>
      <c r="B79" s="144">
        <v>40730</v>
      </c>
      <c r="C79" s="16" t="s">
        <v>92</v>
      </c>
      <c r="D79" s="16" t="s">
        <v>84</v>
      </c>
      <c r="E79" s="16" t="s">
        <v>462</v>
      </c>
      <c r="F79" s="16" t="s">
        <v>462</v>
      </c>
      <c r="G79" s="16" t="s">
        <v>149</v>
      </c>
      <c r="H79" s="16" t="s">
        <v>462</v>
      </c>
      <c r="I79" s="16" t="s">
        <v>348</v>
      </c>
      <c r="J79" s="178">
        <v>1500</v>
      </c>
      <c r="K79" s="145" t="s">
        <v>144</v>
      </c>
    </row>
    <row r="80" spans="1:11" ht="12.75">
      <c r="A80" s="16" t="s">
        <v>91</v>
      </c>
      <c r="B80" s="144">
        <v>40730</v>
      </c>
      <c r="C80" s="16" t="s">
        <v>130</v>
      </c>
      <c r="D80" s="16" t="s">
        <v>84</v>
      </c>
      <c r="E80" s="16" t="s">
        <v>462</v>
      </c>
      <c r="F80" s="16" t="s">
        <v>462</v>
      </c>
      <c r="G80" s="16" t="s">
        <v>346</v>
      </c>
      <c r="H80" s="16" t="s">
        <v>462</v>
      </c>
      <c r="I80" s="16" t="s">
        <v>94</v>
      </c>
      <c r="J80" s="178">
        <v>1800</v>
      </c>
      <c r="K80" s="145" t="s">
        <v>144</v>
      </c>
    </row>
    <row r="81" spans="1:11" ht="12.75">
      <c r="A81" s="16" t="s">
        <v>91</v>
      </c>
      <c r="B81" s="144">
        <v>40730</v>
      </c>
      <c r="C81" s="16" t="s">
        <v>92</v>
      </c>
      <c r="D81" s="16" t="s">
        <v>84</v>
      </c>
      <c r="E81" s="16" t="s">
        <v>462</v>
      </c>
      <c r="F81" s="16" t="s">
        <v>462</v>
      </c>
      <c r="G81" s="16" t="s">
        <v>346</v>
      </c>
      <c r="H81" s="16" t="s">
        <v>462</v>
      </c>
      <c r="I81" s="16" t="s">
        <v>348</v>
      </c>
      <c r="J81" s="178">
        <v>1750</v>
      </c>
      <c r="K81" s="145" t="s">
        <v>144</v>
      </c>
    </row>
    <row r="82" spans="1:11" ht="12.75">
      <c r="A82" s="16" t="s">
        <v>91</v>
      </c>
      <c r="B82" s="144">
        <v>40730</v>
      </c>
      <c r="C82" s="16" t="s">
        <v>132</v>
      </c>
      <c r="D82" s="16" t="s">
        <v>470</v>
      </c>
      <c r="E82" s="16" t="s">
        <v>462</v>
      </c>
      <c r="F82" s="16" t="s">
        <v>462</v>
      </c>
      <c r="G82" s="16" t="s">
        <v>142</v>
      </c>
      <c r="H82" s="16" t="s">
        <v>462</v>
      </c>
      <c r="I82" s="16" t="s">
        <v>131</v>
      </c>
      <c r="J82" s="178">
        <v>1250</v>
      </c>
      <c r="K82" s="145" t="s">
        <v>144</v>
      </c>
    </row>
    <row r="83" spans="1:11" ht="12.75">
      <c r="A83" s="16" t="s">
        <v>91</v>
      </c>
      <c r="B83" s="144">
        <v>40730</v>
      </c>
      <c r="C83" s="16" t="s">
        <v>111</v>
      </c>
      <c r="D83" s="16" t="s">
        <v>470</v>
      </c>
      <c r="E83" s="16" t="s">
        <v>462</v>
      </c>
      <c r="F83" s="16" t="s">
        <v>462</v>
      </c>
      <c r="G83" s="16" t="s">
        <v>142</v>
      </c>
      <c r="H83" s="16" t="s">
        <v>462</v>
      </c>
      <c r="I83" s="16" t="s">
        <v>94</v>
      </c>
      <c r="J83" s="178">
        <v>1300</v>
      </c>
      <c r="K83" s="145" t="s">
        <v>144</v>
      </c>
    </row>
    <row r="84" spans="1:11" ht="12.75">
      <c r="A84" s="16" t="s">
        <v>91</v>
      </c>
      <c r="B84" s="144">
        <v>40730</v>
      </c>
      <c r="C84" s="16" t="s">
        <v>132</v>
      </c>
      <c r="D84" s="16" t="s">
        <v>470</v>
      </c>
      <c r="E84" s="16" t="s">
        <v>462</v>
      </c>
      <c r="F84" s="16" t="s">
        <v>462</v>
      </c>
      <c r="G84" s="16" t="s">
        <v>150</v>
      </c>
      <c r="H84" s="16" t="s">
        <v>462</v>
      </c>
      <c r="I84" s="16" t="s">
        <v>131</v>
      </c>
      <c r="J84" s="178">
        <v>1600</v>
      </c>
      <c r="K84" s="145" t="s">
        <v>144</v>
      </c>
    </row>
    <row r="85" spans="1:11" ht="12.75">
      <c r="A85" s="16" t="s">
        <v>91</v>
      </c>
      <c r="B85" s="144">
        <v>40730</v>
      </c>
      <c r="C85" s="16" t="s">
        <v>111</v>
      </c>
      <c r="D85" s="16" t="s">
        <v>470</v>
      </c>
      <c r="E85" s="16" t="s">
        <v>462</v>
      </c>
      <c r="F85" s="16" t="s">
        <v>462</v>
      </c>
      <c r="G85" s="16" t="s">
        <v>150</v>
      </c>
      <c r="H85" s="16" t="s">
        <v>462</v>
      </c>
      <c r="I85" s="16" t="s">
        <v>94</v>
      </c>
      <c r="J85" s="178">
        <v>1600</v>
      </c>
      <c r="K85" s="145" t="s">
        <v>144</v>
      </c>
    </row>
    <row r="86" spans="1:11" ht="12.75">
      <c r="A86" s="16" t="s">
        <v>91</v>
      </c>
      <c r="B86" s="144">
        <v>40730</v>
      </c>
      <c r="C86" s="16" t="s">
        <v>132</v>
      </c>
      <c r="D86" s="16" t="s">
        <v>470</v>
      </c>
      <c r="E86" s="16" t="s">
        <v>462</v>
      </c>
      <c r="F86" s="16" t="s">
        <v>462</v>
      </c>
      <c r="G86" s="16" t="s">
        <v>145</v>
      </c>
      <c r="H86" s="16" t="s">
        <v>462</v>
      </c>
      <c r="I86" s="16" t="s">
        <v>131</v>
      </c>
      <c r="J86" s="178">
        <v>1525</v>
      </c>
      <c r="K86" s="145" t="s">
        <v>144</v>
      </c>
    </row>
    <row r="87" spans="1:11" ht="12.75">
      <c r="A87" s="16" t="s">
        <v>91</v>
      </c>
      <c r="B87" s="144">
        <v>40730</v>
      </c>
      <c r="C87" s="16" t="s">
        <v>111</v>
      </c>
      <c r="D87" s="16" t="s">
        <v>470</v>
      </c>
      <c r="E87" s="16" t="s">
        <v>462</v>
      </c>
      <c r="F87" s="16" t="s">
        <v>462</v>
      </c>
      <c r="G87" s="16" t="s">
        <v>145</v>
      </c>
      <c r="H87" s="16" t="s">
        <v>462</v>
      </c>
      <c r="I87" s="16" t="s">
        <v>94</v>
      </c>
      <c r="J87" s="178">
        <v>1625</v>
      </c>
      <c r="K87" s="145" t="s">
        <v>144</v>
      </c>
    </row>
    <row r="88" spans="1:11" ht="12.75">
      <c r="A88" s="16" t="s">
        <v>91</v>
      </c>
      <c r="B88" s="144">
        <v>40730</v>
      </c>
      <c r="C88" s="16" t="s">
        <v>132</v>
      </c>
      <c r="D88" s="16" t="s">
        <v>470</v>
      </c>
      <c r="E88" s="16" t="s">
        <v>462</v>
      </c>
      <c r="F88" s="16" t="s">
        <v>462</v>
      </c>
      <c r="G88" s="16" t="s">
        <v>146</v>
      </c>
      <c r="H88" s="16" t="s">
        <v>462</v>
      </c>
      <c r="I88" s="16" t="s">
        <v>131</v>
      </c>
      <c r="J88" s="178">
        <v>1100</v>
      </c>
      <c r="K88" s="145" t="s">
        <v>144</v>
      </c>
    </row>
    <row r="89" spans="1:11" ht="12.75">
      <c r="A89" s="16" t="s">
        <v>91</v>
      </c>
      <c r="B89" s="144">
        <v>40730</v>
      </c>
      <c r="C89" s="16" t="s">
        <v>350</v>
      </c>
      <c r="D89" s="16" t="s">
        <v>470</v>
      </c>
      <c r="E89" s="16" t="s">
        <v>462</v>
      </c>
      <c r="F89" s="16" t="s">
        <v>462</v>
      </c>
      <c r="G89" s="16" t="s">
        <v>146</v>
      </c>
      <c r="H89" s="16" t="s">
        <v>462</v>
      </c>
      <c r="I89" s="16" t="s">
        <v>348</v>
      </c>
      <c r="J89" s="178">
        <v>1800</v>
      </c>
      <c r="K89" s="145" t="s">
        <v>144</v>
      </c>
    </row>
    <row r="90" spans="1:11" ht="12.75">
      <c r="A90" s="16" t="s">
        <v>91</v>
      </c>
      <c r="B90" s="144">
        <v>40730</v>
      </c>
      <c r="C90" s="16" t="s">
        <v>132</v>
      </c>
      <c r="D90" s="16" t="s">
        <v>470</v>
      </c>
      <c r="E90" s="16" t="s">
        <v>462</v>
      </c>
      <c r="F90" s="16" t="s">
        <v>462</v>
      </c>
      <c r="G90" s="16" t="s">
        <v>149</v>
      </c>
      <c r="H90" s="16" t="s">
        <v>462</v>
      </c>
      <c r="I90" s="16" t="s">
        <v>131</v>
      </c>
      <c r="J90" s="178">
        <v>1600</v>
      </c>
      <c r="K90" s="145" t="s">
        <v>144</v>
      </c>
    </row>
    <row r="91" spans="1:11" ht="12.75">
      <c r="A91" s="16" t="s">
        <v>91</v>
      </c>
      <c r="B91" s="144">
        <v>40730</v>
      </c>
      <c r="C91" s="16" t="s">
        <v>111</v>
      </c>
      <c r="D91" s="16" t="s">
        <v>470</v>
      </c>
      <c r="E91" s="16" t="s">
        <v>462</v>
      </c>
      <c r="F91" s="16" t="s">
        <v>462</v>
      </c>
      <c r="G91" s="16" t="s">
        <v>149</v>
      </c>
      <c r="H91" s="16" t="s">
        <v>462</v>
      </c>
      <c r="I91" s="16" t="s">
        <v>94</v>
      </c>
      <c r="J91" s="178">
        <v>1600</v>
      </c>
      <c r="K91" s="145" t="s">
        <v>144</v>
      </c>
    </row>
    <row r="92" spans="1:11" ht="12.75">
      <c r="A92" s="16" t="s">
        <v>91</v>
      </c>
      <c r="B92" s="144">
        <v>40730</v>
      </c>
      <c r="C92" s="16" t="s">
        <v>350</v>
      </c>
      <c r="D92" s="16" t="s">
        <v>470</v>
      </c>
      <c r="E92" s="16" t="s">
        <v>462</v>
      </c>
      <c r="F92" s="16" t="s">
        <v>462</v>
      </c>
      <c r="G92" s="16" t="s">
        <v>149</v>
      </c>
      <c r="H92" s="16" t="s">
        <v>462</v>
      </c>
      <c r="I92" s="16" t="s">
        <v>348</v>
      </c>
      <c r="J92" s="178">
        <v>1700</v>
      </c>
      <c r="K92" s="145" t="s">
        <v>144</v>
      </c>
    </row>
    <row r="93" spans="1:11" ht="12.75">
      <c r="A93" s="16" t="s">
        <v>91</v>
      </c>
      <c r="B93" s="144">
        <v>40730</v>
      </c>
      <c r="C93" s="16" t="s">
        <v>438</v>
      </c>
      <c r="D93" s="16" t="s">
        <v>470</v>
      </c>
      <c r="E93" s="16" t="s">
        <v>462</v>
      </c>
      <c r="F93" s="16" t="s">
        <v>462</v>
      </c>
      <c r="G93" s="16" t="s">
        <v>149</v>
      </c>
      <c r="H93" s="16" t="s">
        <v>462</v>
      </c>
      <c r="I93" s="16" t="s">
        <v>94</v>
      </c>
      <c r="J93" s="178">
        <v>1400</v>
      </c>
      <c r="K93" s="145" t="s">
        <v>144</v>
      </c>
    </row>
    <row r="94" spans="1:11" ht="12.75">
      <c r="A94" s="16" t="s">
        <v>91</v>
      </c>
      <c r="B94" s="144">
        <v>40730</v>
      </c>
      <c r="C94" s="16" t="s">
        <v>92</v>
      </c>
      <c r="D94" s="16" t="s">
        <v>470</v>
      </c>
      <c r="E94" s="16" t="s">
        <v>462</v>
      </c>
      <c r="F94" s="16" t="s">
        <v>462</v>
      </c>
      <c r="G94" s="16" t="s">
        <v>151</v>
      </c>
      <c r="H94" s="16" t="s">
        <v>462</v>
      </c>
      <c r="I94" s="16" t="s">
        <v>131</v>
      </c>
      <c r="J94" s="178">
        <v>1600</v>
      </c>
      <c r="K94" s="145" t="s">
        <v>144</v>
      </c>
    </row>
    <row r="95" spans="1:11" ht="12.75">
      <c r="A95" s="16" t="s">
        <v>91</v>
      </c>
      <c r="B95" s="144">
        <v>40730</v>
      </c>
      <c r="C95" s="16" t="s">
        <v>111</v>
      </c>
      <c r="D95" s="16" t="s">
        <v>154</v>
      </c>
      <c r="E95" s="16" t="s">
        <v>462</v>
      </c>
      <c r="F95" s="16" t="s">
        <v>462</v>
      </c>
      <c r="G95" s="16" t="s">
        <v>149</v>
      </c>
      <c r="H95" s="16" t="s">
        <v>462</v>
      </c>
      <c r="I95" s="16" t="s">
        <v>94</v>
      </c>
      <c r="J95" s="178">
        <v>1300</v>
      </c>
      <c r="K95" s="145" t="s">
        <v>144</v>
      </c>
    </row>
    <row r="96" spans="1:11" ht="12.75">
      <c r="A96" s="16" t="s">
        <v>204</v>
      </c>
      <c r="B96" s="144">
        <v>40730</v>
      </c>
      <c r="C96" s="16" t="s">
        <v>462</v>
      </c>
      <c r="D96" s="16" t="s">
        <v>97</v>
      </c>
      <c r="E96" s="16" t="s">
        <v>462</v>
      </c>
      <c r="F96" s="16" t="s">
        <v>462</v>
      </c>
      <c r="G96" s="16" t="s">
        <v>149</v>
      </c>
      <c r="H96" s="16" t="s">
        <v>462</v>
      </c>
      <c r="I96" s="16" t="s">
        <v>134</v>
      </c>
      <c r="J96" s="178">
        <v>1150</v>
      </c>
      <c r="K96" s="145" t="s">
        <v>144</v>
      </c>
    </row>
    <row r="97" spans="1:11" ht="12.75">
      <c r="A97" s="16" t="s">
        <v>204</v>
      </c>
      <c r="B97" s="144">
        <v>40730</v>
      </c>
      <c r="C97" s="16" t="s">
        <v>462</v>
      </c>
      <c r="D97" s="16" t="s">
        <v>62</v>
      </c>
      <c r="E97" s="16" t="s">
        <v>462</v>
      </c>
      <c r="F97" s="16" t="s">
        <v>462</v>
      </c>
      <c r="G97" s="16" t="s">
        <v>149</v>
      </c>
      <c r="H97" s="16" t="s">
        <v>462</v>
      </c>
      <c r="I97" s="16" t="s">
        <v>134</v>
      </c>
      <c r="J97" s="178">
        <v>1100</v>
      </c>
      <c r="K97" s="145" t="s">
        <v>144</v>
      </c>
    </row>
    <row r="98" spans="1:11" ht="12.75">
      <c r="A98" s="16" t="s">
        <v>204</v>
      </c>
      <c r="B98" s="144">
        <v>40730</v>
      </c>
      <c r="C98" s="16" t="s">
        <v>462</v>
      </c>
      <c r="D98" s="16" t="s">
        <v>470</v>
      </c>
      <c r="E98" s="16" t="s">
        <v>462</v>
      </c>
      <c r="F98" s="16" t="s">
        <v>462</v>
      </c>
      <c r="G98" s="16" t="s">
        <v>142</v>
      </c>
      <c r="H98" s="16" t="s">
        <v>462</v>
      </c>
      <c r="I98" s="16" t="s">
        <v>134</v>
      </c>
      <c r="J98" s="178">
        <v>1300</v>
      </c>
      <c r="K98" s="145" t="s">
        <v>144</v>
      </c>
    </row>
    <row r="99" spans="1:11" ht="12.75">
      <c r="A99" s="16" t="s">
        <v>204</v>
      </c>
      <c r="B99" s="144">
        <v>40730</v>
      </c>
      <c r="C99" s="16" t="s">
        <v>462</v>
      </c>
      <c r="D99" s="16" t="s">
        <v>470</v>
      </c>
      <c r="E99" s="16" t="s">
        <v>462</v>
      </c>
      <c r="F99" s="16" t="s">
        <v>462</v>
      </c>
      <c r="G99" s="16" t="s">
        <v>150</v>
      </c>
      <c r="H99" s="16" t="s">
        <v>462</v>
      </c>
      <c r="I99" s="16" t="s">
        <v>134</v>
      </c>
      <c r="J99" s="178">
        <v>1200</v>
      </c>
      <c r="K99" s="145" t="s">
        <v>144</v>
      </c>
    </row>
    <row r="100" spans="1:11" ht="12.75">
      <c r="A100" s="16" t="s">
        <v>204</v>
      </c>
      <c r="B100" s="144">
        <v>40730</v>
      </c>
      <c r="C100" s="16" t="s">
        <v>462</v>
      </c>
      <c r="D100" s="16" t="s">
        <v>470</v>
      </c>
      <c r="E100" s="16" t="s">
        <v>462</v>
      </c>
      <c r="F100" s="16" t="s">
        <v>462</v>
      </c>
      <c r="G100" s="16" t="s">
        <v>145</v>
      </c>
      <c r="H100" s="16" t="s">
        <v>462</v>
      </c>
      <c r="I100" s="16" t="s">
        <v>134</v>
      </c>
      <c r="J100" s="178">
        <v>1065</v>
      </c>
      <c r="K100" s="145" t="s">
        <v>144</v>
      </c>
    </row>
    <row r="101" spans="1:11" ht="12.75">
      <c r="A101" s="16" t="s">
        <v>204</v>
      </c>
      <c r="B101" s="144">
        <v>40730</v>
      </c>
      <c r="C101" s="16" t="s">
        <v>462</v>
      </c>
      <c r="D101" s="16" t="s">
        <v>470</v>
      </c>
      <c r="E101" s="16" t="s">
        <v>462</v>
      </c>
      <c r="F101" s="16" t="s">
        <v>462</v>
      </c>
      <c r="G101" s="16" t="s">
        <v>146</v>
      </c>
      <c r="H101" s="16" t="s">
        <v>462</v>
      </c>
      <c r="I101" s="16" t="s">
        <v>134</v>
      </c>
      <c r="J101" s="178">
        <v>1050</v>
      </c>
      <c r="K101" s="145" t="s">
        <v>144</v>
      </c>
    </row>
    <row r="102" spans="1:11" ht="12.75">
      <c r="A102" s="16" t="s">
        <v>204</v>
      </c>
      <c r="B102" s="144">
        <v>40730</v>
      </c>
      <c r="C102" s="16" t="s">
        <v>462</v>
      </c>
      <c r="D102" s="16" t="s">
        <v>470</v>
      </c>
      <c r="E102" s="16" t="s">
        <v>462</v>
      </c>
      <c r="F102" s="16" t="s">
        <v>462</v>
      </c>
      <c r="G102" s="16" t="s">
        <v>149</v>
      </c>
      <c r="H102" s="16" t="s">
        <v>462</v>
      </c>
      <c r="I102" s="16" t="s">
        <v>134</v>
      </c>
      <c r="J102" s="178">
        <v>1100</v>
      </c>
      <c r="K102" s="145" t="s">
        <v>144</v>
      </c>
    </row>
    <row r="103" spans="1:11" ht="12.75">
      <c r="A103" s="16" t="s">
        <v>204</v>
      </c>
      <c r="B103" s="144">
        <v>40730</v>
      </c>
      <c r="C103" s="16" t="s">
        <v>462</v>
      </c>
      <c r="D103" s="16" t="s">
        <v>470</v>
      </c>
      <c r="E103" s="16" t="s">
        <v>462</v>
      </c>
      <c r="F103" s="16" t="s">
        <v>462</v>
      </c>
      <c r="G103" s="16" t="s">
        <v>151</v>
      </c>
      <c r="H103" s="16" t="s">
        <v>462</v>
      </c>
      <c r="I103" s="16" t="s">
        <v>134</v>
      </c>
      <c r="J103" s="178">
        <v>1000</v>
      </c>
      <c r="K103" s="145" t="s">
        <v>144</v>
      </c>
    </row>
    <row r="104" spans="1:11" ht="12.75">
      <c r="A104" s="16" t="s">
        <v>204</v>
      </c>
      <c r="B104" s="144">
        <v>40730</v>
      </c>
      <c r="C104" s="16" t="s">
        <v>462</v>
      </c>
      <c r="D104" s="16" t="s">
        <v>470</v>
      </c>
      <c r="E104" s="16" t="s">
        <v>462</v>
      </c>
      <c r="F104" s="16" t="s">
        <v>462</v>
      </c>
      <c r="G104" s="16" t="s">
        <v>346</v>
      </c>
      <c r="H104" s="16" t="s">
        <v>462</v>
      </c>
      <c r="I104" s="16" t="s">
        <v>134</v>
      </c>
      <c r="J104" s="178">
        <v>1200</v>
      </c>
      <c r="K104" s="145" t="s">
        <v>144</v>
      </c>
    </row>
    <row r="105" spans="1:11" ht="12.75">
      <c r="A105" s="16" t="s">
        <v>204</v>
      </c>
      <c r="B105" s="144">
        <v>40730</v>
      </c>
      <c r="C105" s="16" t="s">
        <v>462</v>
      </c>
      <c r="D105" s="16" t="s">
        <v>154</v>
      </c>
      <c r="E105" s="16" t="s">
        <v>462</v>
      </c>
      <c r="F105" s="16" t="s">
        <v>462</v>
      </c>
      <c r="G105" s="16" t="s">
        <v>149</v>
      </c>
      <c r="H105" s="16" t="s">
        <v>462</v>
      </c>
      <c r="I105" s="16" t="s">
        <v>134</v>
      </c>
      <c r="J105" s="178">
        <v>985</v>
      </c>
      <c r="K105" s="145" t="s">
        <v>144</v>
      </c>
    </row>
    <row r="106" spans="1:11" ht="12.75">
      <c r="A106" s="16" t="s">
        <v>157</v>
      </c>
      <c r="B106" s="144">
        <v>40730</v>
      </c>
      <c r="C106" s="16" t="s">
        <v>439</v>
      </c>
      <c r="D106" s="16" t="s">
        <v>118</v>
      </c>
      <c r="E106" s="16" t="s">
        <v>462</v>
      </c>
      <c r="F106" s="16" t="s">
        <v>462</v>
      </c>
      <c r="G106" s="16" t="s">
        <v>149</v>
      </c>
      <c r="H106" s="16" t="s">
        <v>462</v>
      </c>
      <c r="I106" s="16" t="s">
        <v>158</v>
      </c>
      <c r="J106" s="178">
        <v>490</v>
      </c>
      <c r="K106" s="145" t="s">
        <v>144</v>
      </c>
    </row>
    <row r="107" spans="1:11" ht="12.75">
      <c r="A107" s="16" t="s">
        <v>157</v>
      </c>
      <c r="B107" s="144">
        <v>40730</v>
      </c>
      <c r="C107" s="16" t="s">
        <v>439</v>
      </c>
      <c r="D107" s="16" t="s">
        <v>118</v>
      </c>
      <c r="E107" s="16" t="s">
        <v>462</v>
      </c>
      <c r="F107" s="16" t="s">
        <v>462</v>
      </c>
      <c r="G107" s="16" t="s">
        <v>151</v>
      </c>
      <c r="H107" s="16" t="s">
        <v>462</v>
      </c>
      <c r="I107" s="16" t="s">
        <v>158</v>
      </c>
      <c r="J107" s="178">
        <v>400</v>
      </c>
      <c r="K107" s="145" t="s">
        <v>144</v>
      </c>
    </row>
    <row r="108" spans="1:11" ht="12.75">
      <c r="A108" s="16" t="s">
        <v>157</v>
      </c>
      <c r="B108" s="144">
        <v>40730</v>
      </c>
      <c r="C108" s="16" t="s">
        <v>462</v>
      </c>
      <c r="D108" s="16" t="s">
        <v>118</v>
      </c>
      <c r="E108" s="16" t="s">
        <v>462</v>
      </c>
      <c r="F108" s="16" t="s">
        <v>462</v>
      </c>
      <c r="G108" s="16" t="s">
        <v>346</v>
      </c>
      <c r="H108" s="16" t="s">
        <v>462</v>
      </c>
      <c r="I108" s="16" t="s">
        <v>158</v>
      </c>
      <c r="J108" s="178">
        <v>600</v>
      </c>
      <c r="K108" s="145" t="s">
        <v>144</v>
      </c>
    </row>
    <row r="109" spans="1:11" ht="12.75">
      <c r="A109" s="16" t="s">
        <v>157</v>
      </c>
      <c r="B109" s="144">
        <v>40730</v>
      </c>
      <c r="C109" s="16" t="s">
        <v>462</v>
      </c>
      <c r="D109" s="16" t="s">
        <v>470</v>
      </c>
      <c r="E109" s="16" t="s">
        <v>462</v>
      </c>
      <c r="F109" s="16" t="s">
        <v>462</v>
      </c>
      <c r="G109" s="16" t="s">
        <v>142</v>
      </c>
      <c r="H109" s="16" t="s">
        <v>462</v>
      </c>
      <c r="I109" s="16" t="s">
        <v>158</v>
      </c>
      <c r="J109" s="178">
        <v>800</v>
      </c>
      <c r="K109" s="145" t="s">
        <v>144</v>
      </c>
    </row>
    <row r="110" spans="1:11" ht="12.75">
      <c r="A110" s="16" t="s">
        <v>157</v>
      </c>
      <c r="B110" s="144">
        <v>40730</v>
      </c>
      <c r="C110" s="16" t="s">
        <v>462</v>
      </c>
      <c r="D110" s="16" t="s">
        <v>470</v>
      </c>
      <c r="E110" s="16" t="s">
        <v>462</v>
      </c>
      <c r="F110" s="16" t="s">
        <v>462</v>
      </c>
      <c r="G110" s="16" t="s">
        <v>145</v>
      </c>
      <c r="H110" s="16" t="s">
        <v>462</v>
      </c>
      <c r="I110" s="16" t="s">
        <v>158</v>
      </c>
      <c r="J110" s="178">
        <v>665</v>
      </c>
      <c r="K110" s="145" t="s">
        <v>144</v>
      </c>
    </row>
    <row r="111" spans="1:11" ht="12.75">
      <c r="A111" s="16" t="s">
        <v>157</v>
      </c>
      <c r="B111" s="144">
        <v>40730</v>
      </c>
      <c r="C111" s="16" t="s">
        <v>462</v>
      </c>
      <c r="D111" s="16" t="s">
        <v>470</v>
      </c>
      <c r="E111" s="16" t="s">
        <v>462</v>
      </c>
      <c r="F111" s="16" t="s">
        <v>462</v>
      </c>
      <c r="G111" s="16" t="s">
        <v>146</v>
      </c>
      <c r="H111" s="16" t="s">
        <v>462</v>
      </c>
      <c r="I111" s="16" t="s">
        <v>158</v>
      </c>
      <c r="J111" s="178">
        <v>725</v>
      </c>
      <c r="K111" s="145" t="s">
        <v>144</v>
      </c>
    </row>
    <row r="112" spans="1:11" ht="12.75">
      <c r="A112" s="16" t="s">
        <v>96</v>
      </c>
      <c r="B112" s="144">
        <v>40730</v>
      </c>
      <c r="C112" s="16" t="s">
        <v>464</v>
      </c>
      <c r="D112" s="16" t="s">
        <v>97</v>
      </c>
      <c r="E112" s="16" t="s">
        <v>462</v>
      </c>
      <c r="F112" s="16" t="s">
        <v>462</v>
      </c>
      <c r="G112" s="16" t="s">
        <v>142</v>
      </c>
      <c r="H112" s="16" t="s">
        <v>462</v>
      </c>
      <c r="I112" s="16" t="s">
        <v>134</v>
      </c>
      <c r="J112" s="178">
        <v>950</v>
      </c>
      <c r="K112" s="145" t="s">
        <v>144</v>
      </c>
    </row>
    <row r="113" spans="1:11" ht="12.75">
      <c r="A113" s="16" t="s">
        <v>96</v>
      </c>
      <c r="B113" s="144">
        <v>40730</v>
      </c>
      <c r="C113" s="16" t="s">
        <v>315</v>
      </c>
      <c r="D113" s="16" t="s">
        <v>97</v>
      </c>
      <c r="E113" s="16" t="s">
        <v>462</v>
      </c>
      <c r="F113" s="16" t="s">
        <v>462</v>
      </c>
      <c r="G113" s="16" t="s">
        <v>149</v>
      </c>
      <c r="H113" s="16" t="s">
        <v>462</v>
      </c>
      <c r="I113" s="16" t="s">
        <v>134</v>
      </c>
      <c r="J113" s="178">
        <v>1150</v>
      </c>
      <c r="K113" s="145" t="s">
        <v>144</v>
      </c>
    </row>
    <row r="114" spans="1:11" ht="12.75">
      <c r="A114" s="16" t="s">
        <v>96</v>
      </c>
      <c r="B114" s="144">
        <v>40730</v>
      </c>
      <c r="C114" s="16" t="s">
        <v>476</v>
      </c>
      <c r="D114" s="16" t="s">
        <v>440</v>
      </c>
      <c r="E114" s="16" t="s">
        <v>462</v>
      </c>
      <c r="F114" s="16" t="s">
        <v>462</v>
      </c>
      <c r="G114" s="16" t="s">
        <v>150</v>
      </c>
      <c r="H114" s="16" t="s">
        <v>462</v>
      </c>
      <c r="I114" s="16" t="s">
        <v>94</v>
      </c>
      <c r="J114" s="178">
        <v>1700</v>
      </c>
      <c r="K114" s="145" t="s">
        <v>144</v>
      </c>
    </row>
    <row r="115" spans="1:11" ht="12.75">
      <c r="A115" s="16" t="s">
        <v>96</v>
      </c>
      <c r="B115" s="144">
        <v>40730</v>
      </c>
      <c r="C115" s="16" t="s">
        <v>464</v>
      </c>
      <c r="D115" s="16" t="s">
        <v>75</v>
      </c>
      <c r="E115" s="16" t="s">
        <v>462</v>
      </c>
      <c r="F115" s="16" t="s">
        <v>462</v>
      </c>
      <c r="G115" s="16" t="s">
        <v>145</v>
      </c>
      <c r="H115" s="16" t="s">
        <v>462</v>
      </c>
      <c r="I115" s="16" t="s">
        <v>134</v>
      </c>
      <c r="J115" s="178">
        <v>1425</v>
      </c>
      <c r="K115" s="145" t="s">
        <v>144</v>
      </c>
    </row>
    <row r="116" spans="1:11" ht="12.75">
      <c r="A116" s="16" t="s">
        <v>96</v>
      </c>
      <c r="B116" s="144">
        <v>40730</v>
      </c>
      <c r="C116" s="16" t="s">
        <v>352</v>
      </c>
      <c r="D116" s="16" t="s">
        <v>84</v>
      </c>
      <c r="E116" s="16" t="s">
        <v>462</v>
      </c>
      <c r="F116" s="16" t="s">
        <v>462</v>
      </c>
      <c r="G116" s="16" t="s">
        <v>142</v>
      </c>
      <c r="H116" s="16" t="s">
        <v>462</v>
      </c>
      <c r="I116" s="16" t="s">
        <v>108</v>
      </c>
      <c r="J116" s="178">
        <v>850</v>
      </c>
      <c r="K116" s="145" t="s">
        <v>144</v>
      </c>
    </row>
    <row r="117" spans="1:11" ht="12.75">
      <c r="A117" s="16" t="s">
        <v>96</v>
      </c>
      <c r="B117" s="144">
        <v>40730</v>
      </c>
      <c r="C117" s="16" t="s">
        <v>441</v>
      </c>
      <c r="D117" s="16" t="s">
        <v>84</v>
      </c>
      <c r="E117" s="16" t="s">
        <v>462</v>
      </c>
      <c r="F117" s="16" t="s">
        <v>462</v>
      </c>
      <c r="G117" s="16" t="s">
        <v>149</v>
      </c>
      <c r="H117" s="16" t="s">
        <v>462</v>
      </c>
      <c r="I117" s="16" t="s">
        <v>131</v>
      </c>
      <c r="J117" s="178">
        <v>1300</v>
      </c>
      <c r="K117" s="145" t="s">
        <v>144</v>
      </c>
    </row>
    <row r="118" spans="1:11" ht="12.75">
      <c r="A118" s="16" t="s">
        <v>96</v>
      </c>
      <c r="B118" s="144">
        <v>40730</v>
      </c>
      <c r="C118" s="16" t="s">
        <v>115</v>
      </c>
      <c r="D118" s="16" t="s">
        <v>470</v>
      </c>
      <c r="E118" s="16" t="s">
        <v>462</v>
      </c>
      <c r="F118" s="16" t="s">
        <v>462</v>
      </c>
      <c r="G118" s="16" t="s">
        <v>142</v>
      </c>
      <c r="H118" s="16" t="s">
        <v>462</v>
      </c>
      <c r="I118" s="16" t="s">
        <v>108</v>
      </c>
      <c r="J118" s="178">
        <v>1200</v>
      </c>
      <c r="K118" s="145" t="s">
        <v>144</v>
      </c>
    </row>
    <row r="119" spans="1:11" ht="12.75">
      <c r="A119" s="16" t="s">
        <v>96</v>
      </c>
      <c r="B119" s="144">
        <v>40730</v>
      </c>
      <c r="C119" s="16" t="s">
        <v>464</v>
      </c>
      <c r="D119" s="16" t="s">
        <v>470</v>
      </c>
      <c r="E119" s="16" t="s">
        <v>462</v>
      </c>
      <c r="F119" s="16" t="s">
        <v>462</v>
      </c>
      <c r="G119" s="16" t="s">
        <v>146</v>
      </c>
      <c r="H119" s="16" t="s">
        <v>462</v>
      </c>
      <c r="I119" s="16" t="s">
        <v>131</v>
      </c>
      <c r="J119" s="178">
        <v>1300</v>
      </c>
      <c r="K119" s="145" t="s">
        <v>144</v>
      </c>
    </row>
    <row r="120" spans="1:11" ht="12.75">
      <c r="A120" s="16" t="s">
        <v>96</v>
      </c>
      <c r="B120" s="144">
        <v>40730</v>
      </c>
      <c r="C120" s="16" t="s">
        <v>115</v>
      </c>
      <c r="D120" s="16" t="s">
        <v>470</v>
      </c>
      <c r="E120" s="16" t="s">
        <v>462</v>
      </c>
      <c r="F120" s="16" t="s">
        <v>462</v>
      </c>
      <c r="G120" s="16" t="s">
        <v>149</v>
      </c>
      <c r="H120" s="16" t="s">
        <v>462</v>
      </c>
      <c r="I120" s="16" t="s">
        <v>108</v>
      </c>
      <c r="J120" s="178">
        <v>800</v>
      </c>
      <c r="K120" s="145" t="s">
        <v>144</v>
      </c>
    </row>
    <row r="121" spans="1:11" ht="12.75">
      <c r="A121" s="16" t="s">
        <v>96</v>
      </c>
      <c r="B121" s="144">
        <v>40730</v>
      </c>
      <c r="C121" s="16" t="s">
        <v>464</v>
      </c>
      <c r="D121" s="16" t="s">
        <v>470</v>
      </c>
      <c r="E121" s="16" t="s">
        <v>462</v>
      </c>
      <c r="F121" s="16" t="s">
        <v>462</v>
      </c>
      <c r="G121" s="16" t="s">
        <v>149</v>
      </c>
      <c r="H121" s="16" t="s">
        <v>462</v>
      </c>
      <c r="I121" s="16" t="s">
        <v>131</v>
      </c>
      <c r="J121" s="178">
        <v>1200</v>
      </c>
      <c r="K121" s="145" t="s">
        <v>144</v>
      </c>
    </row>
    <row r="122" spans="1:11" ht="12.75">
      <c r="A122" s="16" t="s">
        <v>96</v>
      </c>
      <c r="B122" s="144">
        <v>40730</v>
      </c>
      <c r="C122" s="16" t="s">
        <v>476</v>
      </c>
      <c r="D122" s="16" t="s">
        <v>470</v>
      </c>
      <c r="E122" s="16" t="s">
        <v>462</v>
      </c>
      <c r="F122" s="16" t="s">
        <v>462</v>
      </c>
      <c r="G122" s="16" t="s">
        <v>151</v>
      </c>
      <c r="H122" s="16" t="s">
        <v>462</v>
      </c>
      <c r="I122" s="16" t="s">
        <v>131</v>
      </c>
      <c r="J122" s="178">
        <v>1200</v>
      </c>
      <c r="K122" s="145" t="s">
        <v>144</v>
      </c>
    </row>
    <row r="123" spans="1:11" ht="12.75">
      <c r="A123" s="16" t="s">
        <v>96</v>
      </c>
      <c r="B123" s="144">
        <v>40730</v>
      </c>
      <c r="C123" s="16" t="s">
        <v>464</v>
      </c>
      <c r="D123" s="16" t="s">
        <v>470</v>
      </c>
      <c r="E123" s="16" t="s">
        <v>462</v>
      </c>
      <c r="F123" s="16" t="s">
        <v>462</v>
      </c>
      <c r="G123" s="16" t="s">
        <v>346</v>
      </c>
      <c r="H123" s="16" t="s">
        <v>462</v>
      </c>
      <c r="I123" s="16" t="s">
        <v>131</v>
      </c>
      <c r="J123" s="178">
        <v>1400</v>
      </c>
      <c r="K123" s="145" t="s">
        <v>144</v>
      </c>
    </row>
    <row r="124" spans="1:11" ht="12.75">
      <c r="A124" s="16" t="s">
        <v>338</v>
      </c>
      <c r="B124" s="144">
        <v>40730</v>
      </c>
      <c r="C124" s="16" t="s">
        <v>341</v>
      </c>
      <c r="D124" s="16" t="s">
        <v>97</v>
      </c>
      <c r="E124" s="16" t="s">
        <v>462</v>
      </c>
      <c r="F124" s="16" t="s">
        <v>462</v>
      </c>
      <c r="G124" s="16" t="s">
        <v>150</v>
      </c>
      <c r="H124" s="16" t="s">
        <v>462</v>
      </c>
      <c r="I124" s="16" t="s">
        <v>134</v>
      </c>
      <c r="J124" s="178">
        <v>1300</v>
      </c>
      <c r="K124" s="145" t="s">
        <v>144</v>
      </c>
    </row>
    <row r="125" spans="1:11" ht="12.75">
      <c r="A125" s="16" t="s">
        <v>338</v>
      </c>
      <c r="B125" s="144">
        <v>40730</v>
      </c>
      <c r="C125" s="16" t="s">
        <v>343</v>
      </c>
      <c r="D125" s="16" t="s">
        <v>97</v>
      </c>
      <c r="E125" s="16" t="s">
        <v>462</v>
      </c>
      <c r="F125" s="16" t="s">
        <v>462</v>
      </c>
      <c r="G125" s="16" t="s">
        <v>150</v>
      </c>
      <c r="H125" s="16" t="s">
        <v>462</v>
      </c>
      <c r="I125" s="16" t="s">
        <v>134</v>
      </c>
      <c r="J125" s="178">
        <v>1200</v>
      </c>
      <c r="K125" s="145" t="s">
        <v>144</v>
      </c>
    </row>
    <row r="126" spans="1:11" ht="12.75">
      <c r="A126" s="16" t="s">
        <v>338</v>
      </c>
      <c r="B126" s="144">
        <v>40730</v>
      </c>
      <c r="C126" s="16" t="s">
        <v>341</v>
      </c>
      <c r="D126" s="16" t="s">
        <v>470</v>
      </c>
      <c r="E126" s="16" t="s">
        <v>462</v>
      </c>
      <c r="F126" s="16" t="s">
        <v>462</v>
      </c>
      <c r="G126" s="16" t="s">
        <v>142</v>
      </c>
      <c r="H126" s="16" t="s">
        <v>462</v>
      </c>
      <c r="I126" s="16" t="s">
        <v>134</v>
      </c>
      <c r="J126" s="178">
        <v>1300</v>
      </c>
      <c r="K126" s="145" t="s">
        <v>144</v>
      </c>
    </row>
    <row r="127" spans="1:11" ht="12.75">
      <c r="A127" s="16" t="s">
        <v>338</v>
      </c>
      <c r="B127" s="144">
        <v>40730</v>
      </c>
      <c r="C127" s="16" t="s">
        <v>343</v>
      </c>
      <c r="D127" s="16" t="s">
        <v>470</v>
      </c>
      <c r="E127" s="16" t="s">
        <v>462</v>
      </c>
      <c r="F127" s="16" t="s">
        <v>462</v>
      </c>
      <c r="G127" s="16" t="s">
        <v>142</v>
      </c>
      <c r="H127" s="16" t="s">
        <v>462</v>
      </c>
      <c r="I127" s="16" t="s">
        <v>134</v>
      </c>
      <c r="J127" s="178">
        <v>1300</v>
      </c>
      <c r="K127" s="145" t="s">
        <v>144</v>
      </c>
    </row>
    <row r="128" spans="1:11" ht="12.75">
      <c r="A128" s="16" t="s">
        <v>338</v>
      </c>
      <c r="B128" s="144">
        <v>40730</v>
      </c>
      <c r="C128" s="16" t="s">
        <v>341</v>
      </c>
      <c r="D128" s="16" t="s">
        <v>470</v>
      </c>
      <c r="E128" s="16" t="s">
        <v>462</v>
      </c>
      <c r="F128" s="16" t="s">
        <v>462</v>
      </c>
      <c r="G128" s="16" t="s">
        <v>145</v>
      </c>
      <c r="H128" s="16" t="s">
        <v>462</v>
      </c>
      <c r="I128" s="16" t="s">
        <v>134</v>
      </c>
      <c r="J128" s="178">
        <v>1525</v>
      </c>
      <c r="K128" s="145" t="s">
        <v>144</v>
      </c>
    </row>
    <row r="129" spans="1:11" ht="12.75">
      <c r="A129" s="16" t="s">
        <v>338</v>
      </c>
      <c r="B129" s="144">
        <v>40730</v>
      </c>
      <c r="C129" s="16" t="s">
        <v>343</v>
      </c>
      <c r="D129" s="16" t="s">
        <v>470</v>
      </c>
      <c r="E129" s="16" t="s">
        <v>462</v>
      </c>
      <c r="F129" s="16" t="s">
        <v>462</v>
      </c>
      <c r="G129" s="16" t="s">
        <v>145</v>
      </c>
      <c r="H129" s="16" t="s">
        <v>462</v>
      </c>
      <c r="I129" s="16" t="s">
        <v>134</v>
      </c>
      <c r="J129" s="178">
        <v>1525</v>
      </c>
      <c r="K129" s="145" t="s">
        <v>144</v>
      </c>
    </row>
    <row r="130" spans="1:11" ht="12.75">
      <c r="A130" s="16" t="s">
        <v>338</v>
      </c>
      <c r="B130" s="144">
        <v>40730</v>
      </c>
      <c r="C130" s="16" t="s">
        <v>341</v>
      </c>
      <c r="D130" s="16" t="s">
        <v>470</v>
      </c>
      <c r="E130" s="16" t="s">
        <v>462</v>
      </c>
      <c r="F130" s="16" t="s">
        <v>462</v>
      </c>
      <c r="G130" s="16" t="s">
        <v>146</v>
      </c>
      <c r="H130" s="16" t="s">
        <v>462</v>
      </c>
      <c r="I130" s="16" t="s">
        <v>134</v>
      </c>
      <c r="J130" s="178">
        <v>1275</v>
      </c>
      <c r="K130" s="145" t="s">
        <v>144</v>
      </c>
    </row>
    <row r="131" spans="1:11" ht="12.75">
      <c r="A131" s="16" t="s">
        <v>338</v>
      </c>
      <c r="B131" s="144">
        <v>40730</v>
      </c>
      <c r="C131" s="16" t="s">
        <v>343</v>
      </c>
      <c r="D131" s="16" t="s">
        <v>470</v>
      </c>
      <c r="E131" s="16" t="s">
        <v>462</v>
      </c>
      <c r="F131" s="16" t="s">
        <v>462</v>
      </c>
      <c r="G131" s="16" t="s">
        <v>146</v>
      </c>
      <c r="H131" s="16" t="s">
        <v>462</v>
      </c>
      <c r="I131" s="16" t="s">
        <v>134</v>
      </c>
      <c r="J131" s="178">
        <v>1300</v>
      </c>
      <c r="K131" s="145" t="s">
        <v>144</v>
      </c>
    </row>
    <row r="132" spans="1:11" ht="12.75">
      <c r="A132" s="16" t="s">
        <v>338</v>
      </c>
      <c r="B132" s="144">
        <v>40730</v>
      </c>
      <c r="C132" s="16" t="s">
        <v>341</v>
      </c>
      <c r="D132" s="16" t="s">
        <v>470</v>
      </c>
      <c r="E132" s="16" t="s">
        <v>462</v>
      </c>
      <c r="F132" s="16" t="s">
        <v>462</v>
      </c>
      <c r="G132" s="16" t="s">
        <v>149</v>
      </c>
      <c r="H132" s="16" t="s">
        <v>462</v>
      </c>
      <c r="I132" s="16" t="s">
        <v>134</v>
      </c>
      <c r="J132" s="178">
        <v>1130</v>
      </c>
      <c r="K132" s="145" t="s">
        <v>144</v>
      </c>
    </row>
    <row r="133" spans="1:11" ht="12.75">
      <c r="A133" s="16" t="s">
        <v>338</v>
      </c>
      <c r="B133" s="144">
        <v>40730</v>
      </c>
      <c r="C133" s="16" t="s">
        <v>343</v>
      </c>
      <c r="D133" s="16" t="s">
        <v>470</v>
      </c>
      <c r="E133" s="16" t="s">
        <v>462</v>
      </c>
      <c r="F133" s="16" t="s">
        <v>462</v>
      </c>
      <c r="G133" s="16" t="s">
        <v>149</v>
      </c>
      <c r="H133" s="16" t="s">
        <v>462</v>
      </c>
      <c r="I133" s="16" t="s">
        <v>134</v>
      </c>
      <c r="J133" s="178">
        <v>1060</v>
      </c>
      <c r="K133" s="145" t="s">
        <v>144</v>
      </c>
    </row>
    <row r="134" spans="1:11" ht="12.75">
      <c r="A134" s="16" t="s">
        <v>338</v>
      </c>
      <c r="B134" s="144">
        <v>40730</v>
      </c>
      <c r="C134" s="16" t="s">
        <v>341</v>
      </c>
      <c r="D134" s="16" t="s">
        <v>470</v>
      </c>
      <c r="E134" s="16" t="s">
        <v>462</v>
      </c>
      <c r="F134" s="16" t="s">
        <v>462</v>
      </c>
      <c r="G134" s="16" t="s">
        <v>346</v>
      </c>
      <c r="H134" s="16" t="s">
        <v>462</v>
      </c>
      <c r="I134" s="16" t="s">
        <v>134</v>
      </c>
      <c r="J134" s="178">
        <v>1350</v>
      </c>
      <c r="K134" s="145" t="s">
        <v>144</v>
      </c>
    </row>
    <row r="135" spans="1:11" ht="12.75">
      <c r="A135" s="16" t="s">
        <v>110</v>
      </c>
      <c r="B135" s="144">
        <v>40730</v>
      </c>
      <c r="C135" s="16" t="s">
        <v>475</v>
      </c>
      <c r="D135" s="16" t="s">
        <v>75</v>
      </c>
      <c r="E135" s="16" t="s">
        <v>462</v>
      </c>
      <c r="F135" s="16" t="s">
        <v>462</v>
      </c>
      <c r="G135" s="16" t="s">
        <v>149</v>
      </c>
      <c r="H135" s="16" t="s">
        <v>462</v>
      </c>
      <c r="I135" s="16" t="s">
        <v>138</v>
      </c>
      <c r="J135" s="178">
        <v>1100</v>
      </c>
      <c r="K135" s="145" t="s">
        <v>144</v>
      </c>
    </row>
    <row r="136" spans="1:11" ht="12.75">
      <c r="A136" s="16" t="s">
        <v>110</v>
      </c>
      <c r="B136" s="144">
        <v>40730</v>
      </c>
      <c r="C136" s="16" t="s">
        <v>442</v>
      </c>
      <c r="D136" s="16" t="s">
        <v>118</v>
      </c>
      <c r="E136" s="16" t="s">
        <v>462</v>
      </c>
      <c r="F136" s="16" t="s">
        <v>462</v>
      </c>
      <c r="G136" s="16" t="s">
        <v>146</v>
      </c>
      <c r="H136" s="16" t="s">
        <v>462</v>
      </c>
      <c r="I136" s="16" t="s">
        <v>137</v>
      </c>
      <c r="J136" s="178">
        <v>800</v>
      </c>
      <c r="K136" s="145" t="s">
        <v>144</v>
      </c>
    </row>
    <row r="137" spans="1:11" ht="12.75">
      <c r="A137" s="16"/>
      <c r="B137" s="16"/>
      <c r="C137" s="16"/>
      <c r="D137" s="16"/>
      <c r="E137" s="16"/>
      <c r="F137" s="16"/>
      <c r="G137" s="16"/>
      <c r="H137" s="16"/>
      <c r="I137" s="16"/>
      <c r="J137" s="16"/>
      <c r="K137" s="16"/>
    </row>
    <row r="138" spans="1:11" ht="12.75">
      <c r="A138" s="16"/>
      <c r="B138" s="16"/>
      <c r="C138" s="16"/>
      <c r="D138" s="16"/>
      <c r="E138" s="16"/>
      <c r="F138" s="16"/>
      <c r="G138" s="16"/>
      <c r="H138" s="16"/>
      <c r="I138" s="16"/>
      <c r="J138" s="16"/>
      <c r="K138" s="16"/>
    </row>
    <row r="139" spans="1:11" ht="12.75">
      <c r="A139" s="16" t="s">
        <v>474</v>
      </c>
      <c r="B139" s="16"/>
      <c r="C139" s="16"/>
      <c r="D139" s="16"/>
      <c r="E139" s="16"/>
      <c r="F139" s="16"/>
      <c r="G139" s="16"/>
      <c r="H139" s="16"/>
      <c r="I139" s="16"/>
      <c r="J139" s="16"/>
      <c r="K139" s="16"/>
    </row>
    <row r="140" spans="1:11" ht="12.75">
      <c r="A140" s="16" t="s">
        <v>159</v>
      </c>
      <c r="B140" s="16"/>
      <c r="C140" s="16"/>
      <c r="D140" s="16"/>
      <c r="E140" s="16"/>
      <c r="F140" s="16"/>
      <c r="G140" s="16"/>
      <c r="H140" s="16"/>
      <c r="I140" s="16"/>
      <c r="J140" s="16"/>
      <c r="K140" s="16"/>
    </row>
  </sheetData>
  <sheetProtection/>
  <mergeCells count="4">
    <mergeCell ref="A1:K1"/>
    <mergeCell ref="A3:J3"/>
    <mergeCell ref="A4:J4"/>
    <mergeCell ref="A2:K2"/>
  </mergeCells>
  <printOptions horizontalCentered="1"/>
  <pageMargins left="0.7086614173228347" right="0.7086614173228347" top="0.11811023622047245" bottom="0.7480314960629921" header="0.31496062992125984" footer="0.31496062992125984"/>
  <pageSetup fitToHeight="1" fitToWidth="1" horizontalDpi="600" verticalDpi="600" orientation="portrait" scale="46" r:id="rId1"/>
  <headerFooter>
    <oddFooter>&amp;C&amp;"Arial,Normal"&amp;10 14</oddFooter>
  </headerFooter>
  <rowBreaks count="1" manualBreakCount="1">
    <brk id="70" max="255" man="1"/>
  </rowBreaks>
</worksheet>
</file>

<file path=xl/worksheets/sheet13.xml><?xml version="1.0" encoding="utf-8"?>
<worksheet xmlns="http://schemas.openxmlformats.org/spreadsheetml/2006/main" xmlns:r="http://schemas.openxmlformats.org/officeDocument/2006/relationships">
  <dimension ref="A1:O47"/>
  <sheetViews>
    <sheetView zoomScalePageLayoutView="0" workbookViewId="0" topLeftCell="A34">
      <selection activeCell="E50" sqref="E50"/>
    </sheetView>
  </sheetViews>
  <sheetFormatPr defaultColWidth="11.421875" defaultRowHeight="15"/>
  <cols>
    <col min="1" max="16384" width="11.421875" style="5" customWidth="1"/>
  </cols>
  <sheetData>
    <row r="1" spans="1:13" ht="12.75">
      <c r="A1" s="236" t="s">
        <v>298</v>
      </c>
      <c r="B1" s="237"/>
      <c r="C1" s="237"/>
      <c r="D1" s="237"/>
      <c r="E1" s="237"/>
      <c r="F1" s="237"/>
      <c r="G1" s="237"/>
      <c r="H1" s="237"/>
      <c r="I1" s="237"/>
      <c r="J1" s="237"/>
      <c r="K1" s="237"/>
      <c r="L1" s="237"/>
      <c r="M1" s="237"/>
    </row>
    <row r="2" spans="1:13" s="15" customFormat="1" ht="12.75">
      <c r="A2" s="236" t="s">
        <v>297</v>
      </c>
      <c r="B2" s="236"/>
      <c r="C2" s="236"/>
      <c r="D2" s="236"/>
      <c r="E2" s="236"/>
      <c r="F2" s="236"/>
      <c r="G2" s="236"/>
      <c r="H2" s="236"/>
      <c r="I2" s="236"/>
      <c r="J2" s="236"/>
      <c r="K2" s="236"/>
      <c r="L2" s="236"/>
      <c r="M2" s="236"/>
    </row>
    <row r="3" spans="1:13" ht="12.75">
      <c r="A3" s="236" t="s">
        <v>250</v>
      </c>
      <c r="B3" s="237"/>
      <c r="C3" s="237"/>
      <c r="D3" s="237"/>
      <c r="E3" s="237"/>
      <c r="F3" s="237"/>
      <c r="G3" s="237"/>
      <c r="H3" s="237"/>
      <c r="I3" s="237"/>
      <c r="J3" s="237"/>
      <c r="K3" s="237"/>
      <c r="L3" s="237"/>
      <c r="M3" s="237"/>
    </row>
    <row r="4" spans="1:13" s="15" customFormat="1" ht="12.75">
      <c r="A4" s="210" t="s">
        <v>189</v>
      </c>
      <c r="B4" s="210"/>
      <c r="C4" s="210"/>
      <c r="D4" s="210"/>
      <c r="E4" s="210"/>
      <c r="F4" s="210"/>
      <c r="G4" s="210"/>
      <c r="H4" s="210"/>
      <c r="I4" s="210"/>
      <c r="J4" s="210"/>
      <c r="K4" s="210"/>
      <c r="L4" s="210"/>
      <c r="M4" s="210"/>
    </row>
    <row r="5" spans="1:13" ht="12.75">
      <c r="A5" s="36"/>
      <c r="B5" s="36"/>
      <c r="C5" s="36"/>
      <c r="D5" s="36"/>
      <c r="E5" s="36"/>
      <c r="F5" s="36"/>
      <c r="G5" s="36"/>
      <c r="H5" s="36"/>
      <c r="I5" s="36"/>
      <c r="J5" s="36"/>
      <c r="K5" s="36"/>
      <c r="L5" s="36"/>
      <c r="M5" s="36"/>
    </row>
    <row r="6" spans="1:13" s="15" customFormat="1" ht="22.5" customHeight="1">
      <c r="A6" s="17" t="s">
        <v>160</v>
      </c>
      <c r="B6" s="179" t="s">
        <v>299</v>
      </c>
      <c r="C6" s="179" t="s">
        <v>74</v>
      </c>
      <c r="D6" s="179" t="s">
        <v>300</v>
      </c>
      <c r="E6" s="179" t="s">
        <v>86</v>
      </c>
      <c r="F6" s="179" t="s">
        <v>301</v>
      </c>
      <c r="G6" s="179" t="s">
        <v>121</v>
      </c>
      <c r="H6" s="179" t="s">
        <v>91</v>
      </c>
      <c r="I6" s="179" t="s">
        <v>204</v>
      </c>
      <c r="J6" s="179" t="s">
        <v>302</v>
      </c>
      <c r="K6" s="179" t="s">
        <v>157</v>
      </c>
      <c r="L6" s="179" t="s">
        <v>96</v>
      </c>
      <c r="M6" s="179" t="s">
        <v>110</v>
      </c>
    </row>
    <row r="7" spans="1:13" ht="12.75">
      <c r="A7" s="113" t="s">
        <v>161</v>
      </c>
      <c r="B7" s="114" t="s">
        <v>162</v>
      </c>
      <c r="C7" s="114">
        <v>57.63</v>
      </c>
      <c r="D7" s="114">
        <v>158.55</v>
      </c>
      <c r="E7" s="114">
        <v>101.13</v>
      </c>
      <c r="F7" s="114">
        <v>109.07</v>
      </c>
      <c r="G7" s="114">
        <v>349.04</v>
      </c>
      <c r="H7" s="114">
        <v>77.82</v>
      </c>
      <c r="I7" s="114">
        <v>104.83</v>
      </c>
      <c r="J7" s="114">
        <v>141.38</v>
      </c>
      <c r="K7" s="114">
        <v>1149.41</v>
      </c>
      <c r="L7" s="114">
        <v>118.8</v>
      </c>
      <c r="M7" s="114">
        <v>154.25</v>
      </c>
    </row>
    <row r="8" spans="1:13" ht="12.75">
      <c r="A8" s="113" t="s">
        <v>163</v>
      </c>
      <c r="B8" s="114" t="s">
        <v>162</v>
      </c>
      <c r="C8" s="114">
        <v>66.38</v>
      </c>
      <c r="D8" s="114">
        <v>202.78</v>
      </c>
      <c r="E8" s="114">
        <v>78.74</v>
      </c>
      <c r="F8" s="114">
        <v>103.34</v>
      </c>
      <c r="G8" s="114">
        <v>326.93</v>
      </c>
      <c r="H8" s="114">
        <v>90.34</v>
      </c>
      <c r="I8" s="114">
        <v>113.27</v>
      </c>
      <c r="J8" s="114">
        <v>198.98</v>
      </c>
      <c r="K8" s="114">
        <v>1076.82</v>
      </c>
      <c r="L8" s="114">
        <v>125.35</v>
      </c>
      <c r="M8" s="114">
        <v>148.65</v>
      </c>
    </row>
    <row r="9" spans="1:13" ht="12.75">
      <c r="A9" s="113" t="s">
        <v>164</v>
      </c>
      <c r="B9" s="114" t="s">
        <v>162</v>
      </c>
      <c r="C9" s="114" t="s">
        <v>162</v>
      </c>
      <c r="D9" s="114">
        <v>253.43</v>
      </c>
      <c r="E9" s="114">
        <v>66.35</v>
      </c>
      <c r="F9" s="114">
        <v>82.56</v>
      </c>
      <c r="G9" s="114">
        <v>252.02</v>
      </c>
      <c r="H9" s="114">
        <v>88.89</v>
      </c>
      <c r="I9" s="114">
        <v>127.62</v>
      </c>
      <c r="J9" s="114" t="s">
        <v>162</v>
      </c>
      <c r="K9" s="114">
        <v>1042.02</v>
      </c>
      <c r="L9" s="114">
        <v>137.37</v>
      </c>
      <c r="M9" s="114">
        <v>167.77</v>
      </c>
    </row>
    <row r="10" spans="1:13" ht="12.75">
      <c r="A10" s="113" t="s">
        <v>165</v>
      </c>
      <c r="B10" s="114" t="s">
        <v>162</v>
      </c>
      <c r="C10" s="114" t="s">
        <v>162</v>
      </c>
      <c r="D10" s="114" t="s">
        <v>162</v>
      </c>
      <c r="E10" s="114">
        <v>75.36</v>
      </c>
      <c r="F10" s="114">
        <v>42.68</v>
      </c>
      <c r="G10" s="114">
        <v>196.92</v>
      </c>
      <c r="H10" s="114">
        <v>86.7</v>
      </c>
      <c r="I10" s="114">
        <v>108.55</v>
      </c>
      <c r="J10" s="114" t="s">
        <v>162</v>
      </c>
      <c r="K10" s="114">
        <v>666.1</v>
      </c>
      <c r="L10" s="114">
        <v>162.11</v>
      </c>
      <c r="M10" s="114">
        <v>291.95</v>
      </c>
    </row>
    <row r="11" spans="1:13" ht="12.75">
      <c r="A11" s="113" t="s">
        <v>166</v>
      </c>
      <c r="B11" s="114" t="s">
        <v>162</v>
      </c>
      <c r="C11" s="114" t="s">
        <v>162</v>
      </c>
      <c r="D11" s="114" t="s">
        <v>162</v>
      </c>
      <c r="E11" s="114">
        <v>73.87</v>
      </c>
      <c r="F11" s="114">
        <v>35.84</v>
      </c>
      <c r="G11" s="114">
        <v>174.66</v>
      </c>
      <c r="H11" s="114">
        <v>92.8</v>
      </c>
      <c r="I11" s="114">
        <v>100.04</v>
      </c>
      <c r="J11" s="114" t="s">
        <v>162</v>
      </c>
      <c r="K11" s="114">
        <v>506.42</v>
      </c>
      <c r="L11" s="114">
        <v>180.55</v>
      </c>
      <c r="M11" s="114">
        <v>456.12</v>
      </c>
    </row>
    <row r="12" spans="1:13" ht="12.75">
      <c r="A12" s="113" t="s">
        <v>167</v>
      </c>
      <c r="B12" s="114" t="s">
        <v>162</v>
      </c>
      <c r="C12" s="114" t="s">
        <v>162</v>
      </c>
      <c r="D12" s="114" t="s">
        <v>162</v>
      </c>
      <c r="E12" s="114">
        <v>82.8</v>
      </c>
      <c r="F12" s="114">
        <v>34.25</v>
      </c>
      <c r="G12" s="114">
        <v>242.38</v>
      </c>
      <c r="H12" s="114">
        <v>101.93</v>
      </c>
      <c r="I12" s="114">
        <v>77.08</v>
      </c>
      <c r="J12" s="114" t="s">
        <v>162</v>
      </c>
      <c r="K12" s="114">
        <v>397.35</v>
      </c>
      <c r="L12" s="114">
        <v>185.12</v>
      </c>
      <c r="M12" s="114">
        <v>974.39</v>
      </c>
    </row>
    <row r="13" spans="1:13" ht="12.75">
      <c r="A13" s="113" t="s">
        <v>168</v>
      </c>
      <c r="B13" s="114" t="s">
        <v>162</v>
      </c>
      <c r="C13" s="114" t="s">
        <v>162</v>
      </c>
      <c r="D13" s="114" t="s">
        <v>162</v>
      </c>
      <c r="E13" s="114">
        <v>97.85</v>
      </c>
      <c r="F13" s="114">
        <v>37.11</v>
      </c>
      <c r="G13" s="114">
        <v>284.31</v>
      </c>
      <c r="H13" s="114">
        <v>111.89</v>
      </c>
      <c r="I13" s="114">
        <v>82.14</v>
      </c>
      <c r="J13" s="114" t="s">
        <v>162</v>
      </c>
      <c r="K13" s="114">
        <v>432.09</v>
      </c>
      <c r="L13" s="114">
        <v>208.58</v>
      </c>
      <c r="M13" s="114" t="s">
        <v>162</v>
      </c>
    </row>
    <row r="14" spans="1:13" ht="12.75">
      <c r="A14" s="113" t="s">
        <v>169</v>
      </c>
      <c r="B14" s="114">
        <v>1680.67</v>
      </c>
      <c r="C14" s="114" t="s">
        <v>162</v>
      </c>
      <c r="D14" s="114">
        <v>728.46</v>
      </c>
      <c r="E14" s="114">
        <v>118.29</v>
      </c>
      <c r="F14" s="114">
        <v>41.76</v>
      </c>
      <c r="G14" s="114">
        <v>252.62</v>
      </c>
      <c r="H14" s="114">
        <v>169.22</v>
      </c>
      <c r="I14" s="114">
        <v>142.1</v>
      </c>
      <c r="J14" s="114" t="s">
        <v>162</v>
      </c>
      <c r="K14" s="114">
        <v>388.1</v>
      </c>
      <c r="L14" s="114">
        <v>247.3</v>
      </c>
      <c r="M14" s="114" t="s">
        <v>162</v>
      </c>
    </row>
    <row r="15" spans="1:13" ht="12.75">
      <c r="A15" s="113" t="s">
        <v>170</v>
      </c>
      <c r="B15" s="114">
        <v>882.72</v>
      </c>
      <c r="C15" s="114">
        <v>186.74</v>
      </c>
      <c r="D15" s="114">
        <v>366.01</v>
      </c>
      <c r="E15" s="114">
        <v>161.04</v>
      </c>
      <c r="F15" s="114">
        <v>56.62</v>
      </c>
      <c r="G15" s="114">
        <v>375.3</v>
      </c>
      <c r="H15" s="114">
        <v>214.24</v>
      </c>
      <c r="I15" s="114">
        <v>249.44</v>
      </c>
      <c r="J15" s="114">
        <v>370.23</v>
      </c>
      <c r="K15" s="114">
        <v>328.17</v>
      </c>
      <c r="L15" s="114">
        <v>349.29</v>
      </c>
      <c r="M15" s="114">
        <v>504.2</v>
      </c>
    </row>
    <row r="16" spans="1:13" ht="12.75">
      <c r="A16" s="113" t="s">
        <v>171</v>
      </c>
      <c r="B16" s="114">
        <v>563.51</v>
      </c>
      <c r="C16" s="114">
        <v>228.41</v>
      </c>
      <c r="D16" s="114">
        <v>265.33</v>
      </c>
      <c r="E16" s="114">
        <v>187.34</v>
      </c>
      <c r="F16" s="114">
        <v>111.93</v>
      </c>
      <c r="G16" s="114" t="s">
        <v>162</v>
      </c>
      <c r="H16" s="114">
        <v>291.88</v>
      </c>
      <c r="I16" s="114">
        <v>361.85</v>
      </c>
      <c r="J16" s="114">
        <v>282.46</v>
      </c>
      <c r="K16" s="114">
        <v>311.49</v>
      </c>
      <c r="L16" s="114">
        <v>368.63</v>
      </c>
      <c r="M16" s="114">
        <v>474.28</v>
      </c>
    </row>
    <row r="17" spans="1:13" ht="12.75">
      <c r="A17" s="113" t="s">
        <v>172</v>
      </c>
      <c r="B17" s="114">
        <v>749.31</v>
      </c>
      <c r="C17" s="114">
        <v>109.98</v>
      </c>
      <c r="D17" s="114">
        <v>164.01</v>
      </c>
      <c r="E17" s="114">
        <v>280.7</v>
      </c>
      <c r="F17" s="114">
        <v>189.43</v>
      </c>
      <c r="G17" s="114" t="s">
        <v>162</v>
      </c>
      <c r="H17" s="114">
        <v>207.16</v>
      </c>
      <c r="I17" s="114">
        <v>393.75</v>
      </c>
      <c r="J17" s="114">
        <v>220.52</v>
      </c>
      <c r="K17" s="114">
        <v>320.57</v>
      </c>
      <c r="L17" s="114">
        <v>195.78</v>
      </c>
      <c r="M17" s="114">
        <v>361.32</v>
      </c>
    </row>
    <row r="18" spans="1:13" ht="12.75">
      <c r="A18" s="113" t="s">
        <v>173</v>
      </c>
      <c r="B18" s="114">
        <v>791.68</v>
      </c>
      <c r="C18" s="114">
        <v>80.31</v>
      </c>
      <c r="D18" s="114">
        <v>141.27</v>
      </c>
      <c r="E18" s="114" t="s">
        <v>162</v>
      </c>
      <c r="F18" s="114">
        <v>286.92</v>
      </c>
      <c r="G18" s="114" t="s">
        <v>162</v>
      </c>
      <c r="H18" s="114">
        <v>118.29</v>
      </c>
      <c r="I18" s="114">
        <v>401.51</v>
      </c>
      <c r="J18" s="114">
        <v>208.24</v>
      </c>
      <c r="K18" s="114">
        <v>345</v>
      </c>
      <c r="L18" s="114">
        <v>128.36</v>
      </c>
      <c r="M18" s="114">
        <v>286.53</v>
      </c>
    </row>
    <row r="19" spans="1:13" ht="12.75">
      <c r="A19" s="113" t="s">
        <v>174</v>
      </c>
      <c r="B19" s="114" t="s">
        <v>162</v>
      </c>
      <c r="C19" s="114">
        <v>73.15</v>
      </c>
      <c r="D19" s="114">
        <v>182.05</v>
      </c>
      <c r="E19" s="114">
        <v>64.76</v>
      </c>
      <c r="F19" s="114">
        <v>442.66</v>
      </c>
      <c r="G19" s="114">
        <v>360.5</v>
      </c>
      <c r="H19" s="114">
        <v>90.63</v>
      </c>
      <c r="I19" s="114">
        <v>438.29</v>
      </c>
      <c r="J19" s="114">
        <v>196.35</v>
      </c>
      <c r="K19" s="114">
        <v>453.06</v>
      </c>
      <c r="L19" s="114">
        <v>127.18</v>
      </c>
      <c r="M19" s="114">
        <v>247.16</v>
      </c>
    </row>
    <row r="20" spans="1:13" ht="12.75">
      <c r="A20" s="113" t="s">
        <v>175</v>
      </c>
      <c r="B20" s="114" t="s">
        <v>162</v>
      </c>
      <c r="C20" s="114">
        <v>91.47</v>
      </c>
      <c r="D20" s="114">
        <v>241.99</v>
      </c>
      <c r="E20" s="114">
        <v>86.73</v>
      </c>
      <c r="F20" s="114">
        <v>368.67</v>
      </c>
      <c r="G20" s="114">
        <v>499.47</v>
      </c>
      <c r="H20" s="114">
        <v>86.02</v>
      </c>
      <c r="I20" s="114">
        <v>425.87</v>
      </c>
      <c r="J20" s="114">
        <v>273.12</v>
      </c>
      <c r="K20" s="114">
        <v>435.7</v>
      </c>
      <c r="L20" s="114">
        <v>132.98</v>
      </c>
      <c r="M20" s="114">
        <v>228.99</v>
      </c>
    </row>
    <row r="21" spans="1:13" ht="12.75">
      <c r="A21" s="113" t="s">
        <v>176</v>
      </c>
      <c r="B21" s="114" t="s">
        <v>162</v>
      </c>
      <c r="C21" s="114">
        <v>94.55</v>
      </c>
      <c r="D21" s="114" t="s">
        <v>162</v>
      </c>
      <c r="E21" s="114">
        <v>75.53</v>
      </c>
      <c r="F21" s="114">
        <v>240.29</v>
      </c>
      <c r="G21" s="114">
        <v>392.13</v>
      </c>
      <c r="H21" s="114">
        <v>80.15</v>
      </c>
      <c r="I21" s="114">
        <v>237.33</v>
      </c>
      <c r="J21" s="114" t="s">
        <v>162</v>
      </c>
      <c r="K21" s="114">
        <v>396.12</v>
      </c>
      <c r="L21" s="114">
        <v>146.2</v>
      </c>
      <c r="M21" s="114">
        <v>277.91</v>
      </c>
    </row>
    <row r="22" spans="1:13" ht="12.75">
      <c r="A22" s="113" t="s">
        <v>177</v>
      </c>
      <c r="B22" s="114" t="s">
        <v>162</v>
      </c>
      <c r="C22" s="114" t="s">
        <v>162</v>
      </c>
      <c r="D22" s="114" t="s">
        <v>162</v>
      </c>
      <c r="E22" s="114">
        <v>75.52</v>
      </c>
      <c r="F22" s="114">
        <v>122.84</v>
      </c>
      <c r="G22" s="114">
        <v>291.85</v>
      </c>
      <c r="H22" s="114">
        <v>89.73</v>
      </c>
      <c r="I22" s="114">
        <v>155.42</v>
      </c>
      <c r="J22" s="114" t="s">
        <v>162</v>
      </c>
      <c r="K22" s="114">
        <v>470.06</v>
      </c>
      <c r="L22" s="114">
        <v>166.81</v>
      </c>
      <c r="M22" s="114">
        <v>354.46</v>
      </c>
    </row>
    <row r="23" spans="1:13" ht="12.75">
      <c r="A23" s="113" t="s">
        <v>178</v>
      </c>
      <c r="B23" s="114" t="s">
        <v>162</v>
      </c>
      <c r="C23" s="114" t="s">
        <v>162</v>
      </c>
      <c r="D23" s="114" t="s">
        <v>162</v>
      </c>
      <c r="E23" s="114">
        <v>85.67</v>
      </c>
      <c r="F23" s="114">
        <v>78.85</v>
      </c>
      <c r="G23" s="114">
        <v>186.43</v>
      </c>
      <c r="H23" s="114">
        <v>89.94</v>
      </c>
      <c r="I23" s="114">
        <v>109.87</v>
      </c>
      <c r="J23" s="114" t="s">
        <v>162</v>
      </c>
      <c r="K23" s="114">
        <v>743.35</v>
      </c>
      <c r="L23" s="114">
        <v>171.68</v>
      </c>
      <c r="M23" s="114">
        <v>416.83</v>
      </c>
    </row>
    <row r="24" spans="1:13" ht="12.75">
      <c r="A24" s="113" t="s">
        <v>179</v>
      </c>
      <c r="B24" s="114" t="s">
        <v>162</v>
      </c>
      <c r="C24" s="114" t="s">
        <v>162</v>
      </c>
      <c r="D24" s="114" t="s">
        <v>162</v>
      </c>
      <c r="E24" s="114">
        <v>80.98</v>
      </c>
      <c r="F24" s="114">
        <v>88.29</v>
      </c>
      <c r="G24" s="114">
        <v>192.66</v>
      </c>
      <c r="H24" s="114">
        <v>104.74</v>
      </c>
      <c r="I24" s="114">
        <v>77.84</v>
      </c>
      <c r="J24" s="114" t="s">
        <v>162</v>
      </c>
      <c r="K24" s="114">
        <v>579.74</v>
      </c>
      <c r="L24" s="114">
        <v>172.05</v>
      </c>
      <c r="M24" s="114">
        <v>432.27</v>
      </c>
    </row>
    <row r="25" spans="1:13" ht="12.75">
      <c r="A25" s="113" t="s">
        <v>180</v>
      </c>
      <c r="B25" s="114" t="s">
        <v>162</v>
      </c>
      <c r="C25" s="114" t="s">
        <v>162</v>
      </c>
      <c r="D25" s="114" t="s">
        <v>162</v>
      </c>
      <c r="E25" s="114">
        <v>96</v>
      </c>
      <c r="F25" s="114">
        <v>151.2</v>
      </c>
      <c r="G25" s="114">
        <v>236.19</v>
      </c>
      <c r="H25" s="114">
        <v>121.85</v>
      </c>
      <c r="I25" s="114">
        <v>82.31</v>
      </c>
      <c r="J25" s="114" t="s">
        <v>162</v>
      </c>
      <c r="K25" s="114">
        <v>841.18</v>
      </c>
      <c r="L25" s="114">
        <v>174.84</v>
      </c>
      <c r="M25" s="114" t="s">
        <v>162</v>
      </c>
    </row>
    <row r="26" spans="1:15" ht="12.75">
      <c r="A26" s="113" t="s">
        <v>181</v>
      </c>
      <c r="B26" s="114">
        <v>1700.68</v>
      </c>
      <c r="C26" s="114" t="s">
        <v>162</v>
      </c>
      <c r="D26" s="114">
        <v>637.36</v>
      </c>
      <c r="E26" s="114">
        <v>112.11</v>
      </c>
      <c r="F26" s="114">
        <v>196.81</v>
      </c>
      <c r="G26" s="114">
        <v>262.4</v>
      </c>
      <c r="H26" s="114">
        <v>133.49</v>
      </c>
      <c r="I26" s="114">
        <v>101.1</v>
      </c>
      <c r="J26" s="114" t="s">
        <v>162</v>
      </c>
      <c r="K26" s="114">
        <v>754.12</v>
      </c>
      <c r="L26" s="114">
        <v>181.89</v>
      </c>
      <c r="M26" s="114" t="s">
        <v>162</v>
      </c>
      <c r="O26" s="147"/>
    </row>
    <row r="27" spans="1:13" ht="12.75">
      <c r="A27" s="113" t="s">
        <v>182</v>
      </c>
      <c r="B27" s="114">
        <v>595.8</v>
      </c>
      <c r="C27" s="114">
        <v>373.48</v>
      </c>
      <c r="D27" s="114">
        <v>326.95</v>
      </c>
      <c r="E27" s="114">
        <v>123.3</v>
      </c>
      <c r="F27" s="114">
        <v>342.39</v>
      </c>
      <c r="G27" s="114">
        <v>261.52</v>
      </c>
      <c r="H27" s="114">
        <v>139.59</v>
      </c>
      <c r="I27" s="114">
        <v>121.08</v>
      </c>
      <c r="J27" s="114">
        <v>313.44</v>
      </c>
      <c r="K27" s="114">
        <v>658.1</v>
      </c>
      <c r="L27" s="114">
        <v>187.26</v>
      </c>
      <c r="M27" s="114" t="s">
        <v>162</v>
      </c>
    </row>
    <row r="28" spans="1:13" ht="12.75">
      <c r="A28" s="113" t="s">
        <v>183</v>
      </c>
      <c r="B28" s="114">
        <v>375.55</v>
      </c>
      <c r="C28" s="114">
        <v>152.29</v>
      </c>
      <c r="D28" s="114">
        <v>207.46</v>
      </c>
      <c r="E28" s="114">
        <v>136.77</v>
      </c>
      <c r="F28" s="114">
        <v>380.02</v>
      </c>
      <c r="G28" s="114">
        <v>196.5</v>
      </c>
      <c r="H28" s="114">
        <v>127.14</v>
      </c>
      <c r="I28" s="114">
        <v>127.37</v>
      </c>
      <c r="J28" s="114">
        <v>202.99</v>
      </c>
      <c r="K28" s="114">
        <v>685.1</v>
      </c>
      <c r="L28" s="114">
        <v>197.83</v>
      </c>
      <c r="M28" s="114">
        <v>473.36</v>
      </c>
    </row>
    <row r="29" spans="1:13" ht="12.75">
      <c r="A29" s="113" t="s">
        <v>184</v>
      </c>
      <c r="B29" s="114">
        <v>379.64</v>
      </c>
      <c r="C29" s="114">
        <v>92.16</v>
      </c>
      <c r="D29" s="114">
        <v>172.95</v>
      </c>
      <c r="E29" s="114">
        <v>170.42</v>
      </c>
      <c r="F29" s="114">
        <v>448.97</v>
      </c>
      <c r="G29" s="114" t="s">
        <v>162</v>
      </c>
      <c r="H29" s="114">
        <v>131.09</v>
      </c>
      <c r="I29" s="114">
        <v>134.33</v>
      </c>
      <c r="J29" s="114">
        <v>163.97</v>
      </c>
      <c r="K29" s="114">
        <v>791.82</v>
      </c>
      <c r="L29" s="114">
        <v>162.06</v>
      </c>
      <c r="M29" s="114">
        <v>373.54</v>
      </c>
    </row>
    <row r="30" spans="1:13" ht="12.75">
      <c r="A30" s="113" t="s">
        <v>185</v>
      </c>
      <c r="B30" s="114">
        <v>456.18</v>
      </c>
      <c r="C30" s="114">
        <v>83.88</v>
      </c>
      <c r="D30" s="114">
        <v>169.58</v>
      </c>
      <c r="E30" s="114">
        <v>226.8</v>
      </c>
      <c r="F30" s="114">
        <v>585.8</v>
      </c>
      <c r="G30" s="114" t="s">
        <v>162</v>
      </c>
      <c r="H30" s="114">
        <v>112.65</v>
      </c>
      <c r="I30" s="114">
        <v>145.4</v>
      </c>
      <c r="J30" s="114">
        <v>185.97</v>
      </c>
      <c r="K30" s="114">
        <v>941.17</v>
      </c>
      <c r="L30" s="114">
        <v>127.91</v>
      </c>
      <c r="M30" s="114">
        <v>271.87</v>
      </c>
    </row>
    <row r="31" spans="1:13" ht="12.75">
      <c r="A31" s="113" t="s">
        <v>186</v>
      </c>
      <c r="B31" s="114" t="s">
        <v>162</v>
      </c>
      <c r="C31" s="114">
        <v>95.73</v>
      </c>
      <c r="D31" s="114">
        <v>203.78</v>
      </c>
      <c r="E31" s="114">
        <v>114.18</v>
      </c>
      <c r="F31" s="114">
        <v>562.46</v>
      </c>
      <c r="G31" s="114" t="s">
        <v>162</v>
      </c>
      <c r="H31" s="114">
        <v>98.02</v>
      </c>
      <c r="I31" s="114">
        <v>163.94</v>
      </c>
      <c r="J31" s="114">
        <v>199.56</v>
      </c>
      <c r="K31" s="114">
        <v>1204.7</v>
      </c>
      <c r="L31" s="114">
        <v>139.08</v>
      </c>
      <c r="M31" s="114">
        <v>255.92</v>
      </c>
    </row>
    <row r="32" spans="1:13" ht="12.75">
      <c r="A32" s="113" t="s">
        <v>187</v>
      </c>
      <c r="B32" s="142" t="s">
        <v>162</v>
      </c>
      <c r="C32" s="143">
        <v>98.42</v>
      </c>
      <c r="D32" s="143">
        <v>281.9</v>
      </c>
      <c r="E32" s="143">
        <v>88.58</v>
      </c>
      <c r="F32" s="143">
        <v>313.55</v>
      </c>
      <c r="G32" s="143">
        <v>413.4</v>
      </c>
      <c r="H32" s="143">
        <v>108.77</v>
      </c>
      <c r="I32" s="143">
        <v>172.95</v>
      </c>
      <c r="J32" s="143">
        <v>256.08</v>
      </c>
      <c r="K32" s="143">
        <v>1200.68</v>
      </c>
      <c r="L32" s="143">
        <v>143.92</v>
      </c>
      <c r="M32" s="143">
        <v>234.33</v>
      </c>
    </row>
    <row r="33" spans="1:13" s="16" customFormat="1" ht="12.75">
      <c r="A33" s="148" t="s">
        <v>353</v>
      </c>
      <c r="B33" s="142"/>
      <c r="C33" s="143">
        <v>103</v>
      </c>
      <c r="D33" s="143">
        <v>362</v>
      </c>
      <c r="E33" s="143">
        <v>95</v>
      </c>
      <c r="F33" s="143">
        <v>192</v>
      </c>
      <c r="G33" s="143">
        <v>430</v>
      </c>
      <c r="H33" s="143">
        <v>108</v>
      </c>
      <c r="I33" s="143">
        <v>168</v>
      </c>
      <c r="J33" s="143"/>
      <c r="K33" s="143">
        <v>1344</v>
      </c>
      <c r="L33" s="143">
        <v>166</v>
      </c>
      <c r="M33" s="143">
        <v>263</v>
      </c>
    </row>
    <row r="34" spans="1:13" ht="12.75">
      <c r="A34" s="148" t="s">
        <v>355</v>
      </c>
      <c r="B34" s="151"/>
      <c r="C34" s="151">
        <v>104</v>
      </c>
      <c r="D34" s="151"/>
      <c r="E34" s="151">
        <v>89</v>
      </c>
      <c r="F34" s="151">
        <v>91</v>
      </c>
      <c r="G34" s="151">
        <v>277</v>
      </c>
      <c r="H34" s="151">
        <v>112</v>
      </c>
      <c r="I34" s="151">
        <v>145</v>
      </c>
      <c r="J34" s="151"/>
      <c r="K34" s="169">
        <v>1275</v>
      </c>
      <c r="L34" s="151">
        <v>176</v>
      </c>
      <c r="M34" s="151">
        <v>340</v>
      </c>
    </row>
    <row r="35" spans="1:13" ht="12.75">
      <c r="A35" s="234" t="s">
        <v>249</v>
      </c>
      <c r="B35" s="235" t="s">
        <v>69</v>
      </c>
      <c r="C35" s="235" t="s">
        <v>69</v>
      </c>
      <c r="D35" s="235" t="s">
        <v>69</v>
      </c>
      <c r="E35" s="235" t="s">
        <v>69</v>
      </c>
      <c r="F35" s="235" t="s">
        <v>69</v>
      </c>
      <c r="G35" s="235" t="s">
        <v>69</v>
      </c>
      <c r="H35" s="235" t="s">
        <v>69</v>
      </c>
      <c r="I35" s="235" t="s">
        <v>69</v>
      </c>
      <c r="J35" s="235" t="s">
        <v>69</v>
      </c>
      <c r="K35" s="235" t="s">
        <v>69</v>
      </c>
      <c r="L35" s="235" t="s">
        <v>69</v>
      </c>
      <c r="M35" s="235" t="s">
        <v>69</v>
      </c>
    </row>
    <row r="36" spans="1:13" ht="12.75">
      <c r="A36" s="36"/>
      <c r="B36" s="36"/>
      <c r="C36" s="36"/>
      <c r="D36" s="36"/>
      <c r="E36" s="36"/>
      <c r="F36" s="36"/>
      <c r="G36" s="36"/>
      <c r="H36" s="36"/>
      <c r="I36" s="36"/>
      <c r="J36" s="36"/>
      <c r="K36" s="36"/>
      <c r="L36" s="36"/>
      <c r="M36" s="36"/>
    </row>
    <row r="37" spans="1:13" ht="12.75">
      <c r="A37" s="36"/>
      <c r="B37" s="36"/>
      <c r="C37" s="36"/>
      <c r="D37" s="36"/>
      <c r="E37" s="36"/>
      <c r="F37" s="36"/>
      <c r="G37" s="36"/>
      <c r="H37" s="36"/>
      <c r="I37" s="36"/>
      <c r="J37" s="36"/>
      <c r="K37" s="36"/>
      <c r="L37" s="36"/>
      <c r="M37" s="36"/>
    </row>
    <row r="38" spans="1:13" ht="12.75">
      <c r="A38" s="36"/>
      <c r="B38" s="36"/>
      <c r="C38" s="36"/>
      <c r="D38" s="36"/>
      <c r="E38" s="36"/>
      <c r="F38" s="36"/>
      <c r="G38" s="36"/>
      <c r="H38" s="36"/>
      <c r="I38" s="36"/>
      <c r="J38" s="36"/>
      <c r="K38" s="36"/>
      <c r="L38" s="36"/>
      <c r="M38" s="36"/>
    </row>
    <row r="39" spans="1:13" ht="12.75">
      <c r="A39" s="36"/>
      <c r="B39" s="36"/>
      <c r="C39" s="36"/>
      <c r="D39" s="36"/>
      <c r="E39" s="36"/>
      <c r="F39" s="36"/>
      <c r="G39" s="36"/>
      <c r="H39" s="36"/>
      <c r="I39" s="36"/>
      <c r="J39" s="36"/>
      <c r="K39" s="36"/>
      <c r="L39" s="36"/>
      <c r="M39" s="36"/>
    </row>
    <row r="40" spans="1:13" ht="12.75">
      <c r="A40" s="36"/>
      <c r="B40" s="36"/>
      <c r="C40" s="36"/>
      <c r="D40" s="36"/>
      <c r="E40" s="36"/>
      <c r="F40" s="36"/>
      <c r="G40" s="36"/>
      <c r="H40" s="36"/>
      <c r="I40" s="36"/>
      <c r="J40" s="36"/>
      <c r="K40" s="36"/>
      <c r="L40" s="36"/>
      <c r="M40" s="36"/>
    </row>
    <row r="41" spans="1:13" ht="12.75">
      <c r="A41" s="36"/>
      <c r="B41" s="36"/>
      <c r="C41" s="36"/>
      <c r="D41" s="36"/>
      <c r="E41" s="36"/>
      <c r="F41" s="36"/>
      <c r="G41" s="36"/>
      <c r="H41" s="36"/>
      <c r="I41" s="36"/>
      <c r="J41" s="36"/>
      <c r="K41" s="36"/>
      <c r="L41" s="36"/>
      <c r="M41" s="36"/>
    </row>
    <row r="42" spans="1:13" ht="12.75">
      <c r="A42" s="36"/>
      <c r="B42" s="36"/>
      <c r="C42" s="36"/>
      <c r="D42" s="36"/>
      <c r="E42" s="36"/>
      <c r="F42" s="36"/>
      <c r="G42" s="36"/>
      <c r="H42" s="36"/>
      <c r="I42" s="36"/>
      <c r="J42" s="36"/>
      <c r="K42" s="36"/>
      <c r="L42" s="36"/>
      <c r="M42" s="36"/>
    </row>
    <row r="43" spans="1:13" ht="12.75">
      <c r="A43" s="36"/>
      <c r="B43" s="36"/>
      <c r="C43" s="36"/>
      <c r="D43" s="36"/>
      <c r="E43" s="36"/>
      <c r="F43" s="36"/>
      <c r="G43" s="36"/>
      <c r="H43" s="36"/>
      <c r="I43" s="36"/>
      <c r="J43" s="36"/>
      <c r="K43" s="36"/>
      <c r="L43" s="36"/>
      <c r="M43" s="36"/>
    </row>
    <row r="44" spans="1:13" ht="12.75">
      <c r="A44" s="36"/>
      <c r="B44" s="36"/>
      <c r="C44" s="36"/>
      <c r="D44" s="36"/>
      <c r="E44" s="36"/>
      <c r="F44" s="36"/>
      <c r="G44" s="36"/>
      <c r="H44" s="36"/>
      <c r="I44" s="36"/>
      <c r="J44" s="36"/>
      <c r="K44" s="36"/>
      <c r="L44" s="36"/>
      <c r="M44" s="36"/>
    </row>
    <row r="45" spans="1:13" ht="12.75">
      <c r="A45" s="36"/>
      <c r="B45" s="36"/>
      <c r="C45" s="36"/>
      <c r="D45" s="36"/>
      <c r="E45" s="36"/>
      <c r="F45" s="36"/>
      <c r="G45" s="36"/>
      <c r="H45" s="36"/>
      <c r="I45" s="36"/>
      <c r="J45" s="36"/>
      <c r="K45" s="36"/>
      <c r="L45" s="36"/>
      <c r="M45" s="36"/>
    </row>
    <row r="46" spans="1:13" ht="12.75">
      <c r="A46" s="36"/>
      <c r="B46" s="36"/>
      <c r="C46" s="36"/>
      <c r="D46" s="36"/>
      <c r="E46" s="36"/>
      <c r="F46" s="36"/>
      <c r="G46" s="36"/>
      <c r="H46" s="36"/>
      <c r="I46" s="36"/>
      <c r="J46" s="36"/>
      <c r="K46" s="36"/>
      <c r="L46" s="36"/>
      <c r="M46" s="36"/>
    </row>
    <row r="47" spans="1:13" ht="12.75">
      <c r="A47" s="36"/>
      <c r="B47" s="36"/>
      <c r="C47" s="36"/>
      <c r="D47" s="36"/>
      <c r="E47" s="36"/>
      <c r="F47" s="36"/>
      <c r="G47" s="36"/>
      <c r="H47" s="36"/>
      <c r="I47" s="36"/>
      <c r="J47" s="36"/>
      <c r="K47" s="36"/>
      <c r="L47" s="36"/>
      <c r="M47" s="36"/>
    </row>
  </sheetData>
  <sheetProtection/>
  <mergeCells count="5">
    <mergeCell ref="A35:M35"/>
    <mergeCell ref="A1:M1"/>
    <mergeCell ref="A3:M3"/>
    <mergeCell ref="A2:M2"/>
    <mergeCell ref="A4:M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6" r:id="rId2"/>
  <headerFooter>
    <oddFooter>&amp;C&amp;"Arial,Normal"&amp;10 16</oddFooter>
  </headerFooter>
  <drawing r:id="rId1"/>
</worksheet>
</file>

<file path=xl/worksheets/sheet14.xml><?xml version="1.0" encoding="utf-8"?>
<worksheet xmlns="http://schemas.openxmlformats.org/spreadsheetml/2006/main" xmlns:r="http://schemas.openxmlformats.org/officeDocument/2006/relationships">
  <dimension ref="A1:M54"/>
  <sheetViews>
    <sheetView zoomScalePageLayoutView="0" workbookViewId="0" topLeftCell="A1">
      <selection activeCell="B48" sqref="B48"/>
    </sheetView>
  </sheetViews>
  <sheetFormatPr defaultColWidth="11.421875" defaultRowHeight="15"/>
  <cols>
    <col min="1" max="1" width="10.57421875" style="8" customWidth="1"/>
    <col min="2" max="2" width="15.28125" style="5" bestFit="1" customWidth="1"/>
    <col min="3" max="3" width="9.7109375" style="5" customWidth="1"/>
    <col min="4" max="4" width="15.28125" style="5" bestFit="1" customWidth="1"/>
    <col min="5" max="5" width="9.7109375" style="5" customWidth="1"/>
    <col min="6" max="6" width="15.28125" style="5" bestFit="1" customWidth="1"/>
    <col min="7" max="7" width="9.7109375" style="5" customWidth="1"/>
    <col min="8" max="8" width="15.28125" style="5" bestFit="1" customWidth="1"/>
    <col min="9" max="9" width="9.7109375" style="5" customWidth="1"/>
    <col min="10" max="10" width="15.28125" style="5" bestFit="1" customWidth="1"/>
    <col min="11" max="11" width="9.57421875" style="5" customWidth="1"/>
    <col min="12" max="12" width="15.28125" style="5" bestFit="1" customWidth="1"/>
    <col min="13" max="16384" width="11.421875" style="5" customWidth="1"/>
  </cols>
  <sheetData>
    <row r="1" spans="1:13" ht="12.75">
      <c r="A1" s="210" t="s">
        <v>303</v>
      </c>
      <c r="B1" s="210"/>
      <c r="C1" s="210"/>
      <c r="D1" s="210"/>
      <c r="E1" s="210"/>
      <c r="F1" s="210"/>
      <c r="G1" s="210"/>
      <c r="H1" s="210"/>
      <c r="I1" s="210"/>
      <c r="J1" s="210"/>
      <c r="K1" s="210"/>
      <c r="L1" s="210"/>
      <c r="M1" s="210"/>
    </row>
    <row r="2" spans="1:13" s="15" customFormat="1" ht="12.75">
      <c r="A2" s="210" t="s">
        <v>251</v>
      </c>
      <c r="B2" s="210"/>
      <c r="C2" s="210"/>
      <c r="D2" s="210"/>
      <c r="E2" s="210"/>
      <c r="F2" s="210"/>
      <c r="G2" s="210"/>
      <c r="H2" s="210"/>
      <c r="I2" s="210"/>
      <c r="J2" s="210"/>
      <c r="K2" s="210"/>
      <c r="L2" s="210"/>
      <c r="M2" s="210"/>
    </row>
    <row r="3" spans="1:13" ht="12.75">
      <c r="A3" s="210" t="s">
        <v>188</v>
      </c>
      <c r="B3" s="210"/>
      <c r="C3" s="210"/>
      <c r="D3" s="210"/>
      <c r="E3" s="210"/>
      <c r="F3" s="210"/>
      <c r="G3" s="210"/>
      <c r="H3" s="210"/>
      <c r="I3" s="210"/>
      <c r="J3" s="210"/>
      <c r="K3" s="210"/>
      <c r="L3" s="210"/>
      <c r="M3" s="210"/>
    </row>
    <row r="4" spans="1:13" ht="12.75">
      <c r="A4" s="210" t="s">
        <v>189</v>
      </c>
      <c r="B4" s="210"/>
      <c r="C4" s="210"/>
      <c r="D4" s="210"/>
      <c r="E4" s="210"/>
      <c r="F4" s="210"/>
      <c r="G4" s="210"/>
      <c r="H4" s="210"/>
      <c r="I4" s="210"/>
      <c r="J4" s="210"/>
      <c r="K4" s="210"/>
      <c r="L4" s="210"/>
      <c r="M4" s="210"/>
    </row>
    <row r="5" spans="1:13" s="16" customFormat="1" ht="12.75">
      <c r="A5" s="90"/>
      <c r="B5" s="90"/>
      <c r="C5" s="90"/>
      <c r="D5" s="90"/>
      <c r="E5" s="90"/>
      <c r="F5" s="90"/>
      <c r="G5" s="90"/>
      <c r="H5" s="90"/>
      <c r="I5" s="90"/>
      <c r="J5" s="90"/>
      <c r="K5" s="90"/>
      <c r="L5" s="90"/>
      <c r="M5" s="90"/>
    </row>
    <row r="6" spans="1:13" ht="24.75" customHeight="1">
      <c r="A6" s="201" t="s">
        <v>160</v>
      </c>
      <c r="B6" s="238" t="s">
        <v>157</v>
      </c>
      <c r="C6" s="238"/>
      <c r="D6" s="238" t="s">
        <v>201</v>
      </c>
      <c r="E6" s="238"/>
      <c r="F6" s="238" t="s">
        <v>202</v>
      </c>
      <c r="G6" s="238"/>
      <c r="H6" s="238" t="s">
        <v>203</v>
      </c>
      <c r="I6" s="238"/>
      <c r="J6" s="238" t="s">
        <v>204</v>
      </c>
      <c r="K6" s="238"/>
      <c r="L6" s="238" t="s">
        <v>205</v>
      </c>
      <c r="M6" s="238"/>
    </row>
    <row r="7" spans="1:13" ht="24.75" customHeight="1">
      <c r="A7" s="208"/>
      <c r="B7" s="19" t="s">
        <v>304</v>
      </c>
      <c r="C7" s="19" t="s">
        <v>190</v>
      </c>
      <c r="D7" s="19" t="s">
        <v>304</v>
      </c>
      <c r="E7" s="19" t="s">
        <v>190</v>
      </c>
      <c r="F7" s="19" t="s">
        <v>304</v>
      </c>
      <c r="G7" s="19" t="s">
        <v>190</v>
      </c>
      <c r="H7" s="19" t="s">
        <v>304</v>
      </c>
      <c r="I7" s="19" t="s">
        <v>190</v>
      </c>
      <c r="J7" s="19" t="s">
        <v>304</v>
      </c>
      <c r="K7" s="19" t="s">
        <v>190</v>
      </c>
      <c r="L7" s="19" t="s">
        <v>304</v>
      </c>
      <c r="M7" s="19" t="s">
        <v>190</v>
      </c>
    </row>
    <row r="8" spans="1:13" ht="12.75">
      <c r="A8" s="113" t="s">
        <v>161</v>
      </c>
      <c r="B8" s="91">
        <v>2002.625</v>
      </c>
      <c r="C8" s="91">
        <v>1900</v>
      </c>
      <c r="D8" s="91">
        <v>388.75</v>
      </c>
      <c r="E8" s="91">
        <v>256.25</v>
      </c>
      <c r="F8" s="115">
        <v>0</v>
      </c>
      <c r="G8" s="115">
        <v>0</v>
      </c>
      <c r="H8" s="79"/>
      <c r="I8" s="79"/>
      <c r="J8" s="116">
        <v>481.53333333333336</v>
      </c>
      <c r="K8" s="116">
        <v>271.875</v>
      </c>
      <c r="L8" s="116">
        <v>585.5625</v>
      </c>
      <c r="M8" s="116">
        <v>264.1666666666667</v>
      </c>
    </row>
    <row r="9" spans="1:13" ht="12.75">
      <c r="A9" s="113" t="s">
        <v>163</v>
      </c>
      <c r="B9" s="91">
        <v>2244.7</v>
      </c>
      <c r="C9" s="91">
        <v>2050</v>
      </c>
      <c r="D9" s="91">
        <v>342.75</v>
      </c>
      <c r="E9" s="91">
        <v>225</v>
      </c>
      <c r="F9" s="115">
        <v>0</v>
      </c>
      <c r="G9" s="115">
        <v>0</v>
      </c>
      <c r="H9" s="79"/>
      <c r="I9" s="79"/>
      <c r="J9" s="116">
        <v>488.55</v>
      </c>
      <c r="K9" s="116">
        <v>274</v>
      </c>
      <c r="L9" s="116">
        <v>583</v>
      </c>
      <c r="M9" s="116">
        <v>250</v>
      </c>
    </row>
    <row r="10" spans="1:13" ht="12.75">
      <c r="A10" s="113" t="s">
        <v>164</v>
      </c>
      <c r="B10" s="91">
        <v>2765</v>
      </c>
      <c r="C10" s="91">
        <v>2418.75</v>
      </c>
      <c r="D10" s="91">
        <v>318.25</v>
      </c>
      <c r="E10" s="91">
        <v>225</v>
      </c>
      <c r="F10" s="115">
        <v>555.75</v>
      </c>
      <c r="G10" s="115">
        <v>246.875</v>
      </c>
      <c r="H10" s="79"/>
      <c r="I10" s="79"/>
      <c r="J10" s="116">
        <v>476</v>
      </c>
      <c r="K10" s="116">
        <v>275</v>
      </c>
      <c r="L10" s="116">
        <v>597.84375</v>
      </c>
      <c r="M10" s="116">
        <v>297.8125</v>
      </c>
    </row>
    <row r="11" spans="1:13" ht="12.75">
      <c r="A11" s="113" t="s">
        <v>165</v>
      </c>
      <c r="B11" s="91">
        <v>2714.875</v>
      </c>
      <c r="C11" s="91">
        <v>1800</v>
      </c>
      <c r="D11" s="91">
        <v>241.3125</v>
      </c>
      <c r="E11" s="91">
        <v>156.25</v>
      </c>
      <c r="F11" s="115">
        <v>438.25</v>
      </c>
      <c r="G11" s="115">
        <v>240.625</v>
      </c>
      <c r="H11" s="91">
        <v>669.5</v>
      </c>
      <c r="I11" s="91">
        <v>325</v>
      </c>
      <c r="J11" s="116">
        <v>440.2307692307692</v>
      </c>
      <c r="K11" s="116">
        <v>267.5</v>
      </c>
      <c r="L11" s="116">
        <v>597.28125</v>
      </c>
      <c r="M11" s="116">
        <v>301.41666666666663</v>
      </c>
    </row>
    <row r="12" spans="1:13" ht="12.75">
      <c r="A12" s="113" t="s">
        <v>166</v>
      </c>
      <c r="B12" s="91">
        <v>2092.45</v>
      </c>
      <c r="C12" s="91">
        <v>1305.8823529411766</v>
      </c>
      <c r="D12" s="91">
        <v>206.75</v>
      </c>
      <c r="E12" s="91">
        <v>100</v>
      </c>
      <c r="F12" s="115">
        <v>382.45</v>
      </c>
      <c r="G12" s="115">
        <v>207.5</v>
      </c>
      <c r="H12" s="91">
        <v>609</v>
      </c>
      <c r="I12" s="91">
        <v>342.5</v>
      </c>
      <c r="J12" s="116">
        <v>385.09375</v>
      </c>
      <c r="K12" s="116">
        <v>281.25</v>
      </c>
      <c r="L12" s="116">
        <v>525.95</v>
      </c>
      <c r="M12" s="116">
        <v>288.5</v>
      </c>
    </row>
    <row r="13" spans="1:13" ht="12.75">
      <c r="A13" s="113" t="s">
        <v>167</v>
      </c>
      <c r="B13" s="91">
        <v>1296.6875</v>
      </c>
      <c r="C13" s="91">
        <v>1037.5</v>
      </c>
      <c r="D13" s="91">
        <v>147.85</v>
      </c>
      <c r="E13" s="91">
        <v>100</v>
      </c>
      <c r="F13" s="115">
        <v>371.1875</v>
      </c>
      <c r="G13" s="115">
        <v>243.75</v>
      </c>
      <c r="H13" s="91">
        <v>705.5625</v>
      </c>
      <c r="I13" s="91">
        <v>412.5</v>
      </c>
      <c r="J13" s="116">
        <v>356.77777777777777</v>
      </c>
      <c r="K13" s="116">
        <v>247.91666666666669</v>
      </c>
      <c r="L13" s="116">
        <v>518</v>
      </c>
      <c r="M13" s="116">
        <v>279</v>
      </c>
    </row>
    <row r="14" spans="1:13" ht="12.75">
      <c r="A14" s="113" t="s">
        <v>168</v>
      </c>
      <c r="B14" s="91">
        <v>1214.875</v>
      </c>
      <c r="C14" s="91">
        <v>962.5</v>
      </c>
      <c r="D14" s="91">
        <v>188.95</v>
      </c>
      <c r="E14" s="91">
        <v>104.16666666666667</v>
      </c>
      <c r="F14" s="115">
        <v>395.625</v>
      </c>
      <c r="G14" s="115">
        <v>246.875</v>
      </c>
      <c r="H14" s="91">
        <v>765.75</v>
      </c>
      <c r="I14" s="91">
        <v>468.75</v>
      </c>
      <c r="J14" s="116">
        <v>373.375</v>
      </c>
      <c r="K14" s="116">
        <v>225</v>
      </c>
      <c r="L14" s="116">
        <v>525.1875</v>
      </c>
      <c r="M14" s="116">
        <v>292.1875</v>
      </c>
    </row>
    <row r="15" spans="1:13" ht="12.75">
      <c r="A15" s="113" t="s">
        <v>169</v>
      </c>
      <c r="B15" s="91">
        <v>1061.9722222222222</v>
      </c>
      <c r="C15" s="91">
        <v>901.4285714285714</v>
      </c>
      <c r="D15" s="91">
        <v>273.9512195121951</v>
      </c>
      <c r="E15" s="91">
        <v>118.38709677419355</v>
      </c>
      <c r="F15" s="115">
        <v>449.72727272727275</v>
      </c>
      <c r="G15" s="115">
        <v>261.3888888888889</v>
      </c>
      <c r="H15" s="91">
        <v>811.0909090909091</v>
      </c>
      <c r="I15" s="91">
        <v>466.6666666666667</v>
      </c>
      <c r="J15" s="116">
        <v>428.3611111111111</v>
      </c>
      <c r="K15" s="116">
        <v>309.72222222222223</v>
      </c>
      <c r="L15" s="116">
        <v>662.4583333333333</v>
      </c>
      <c r="M15" s="116">
        <v>392.3611111111111</v>
      </c>
    </row>
    <row r="16" spans="1:13" ht="12.75">
      <c r="A16" s="113" t="s">
        <v>170</v>
      </c>
      <c r="B16" s="91">
        <v>981.375</v>
      </c>
      <c r="C16" s="91">
        <v>796.875</v>
      </c>
      <c r="D16" s="91">
        <v>340.94444444444446</v>
      </c>
      <c r="E16" s="91">
        <v>152.85714285714286</v>
      </c>
      <c r="F16" s="115">
        <v>806.8</v>
      </c>
      <c r="G16" s="115">
        <v>341.93548387096774</v>
      </c>
      <c r="H16" s="79"/>
      <c r="I16" s="79"/>
      <c r="J16" s="116">
        <v>569.4666666666667</v>
      </c>
      <c r="K16" s="116">
        <v>443.75</v>
      </c>
      <c r="L16" s="116">
        <v>777.3572916666667</v>
      </c>
      <c r="M16" s="116">
        <v>521.5625</v>
      </c>
    </row>
    <row r="17" spans="1:13" ht="12.75">
      <c r="A17" s="113" t="s">
        <v>171</v>
      </c>
      <c r="B17" s="91">
        <v>920.75</v>
      </c>
      <c r="C17" s="91">
        <v>734.375</v>
      </c>
      <c r="D17" s="91">
        <v>398.02222222222224</v>
      </c>
      <c r="E17" s="91">
        <v>232.85714285714286</v>
      </c>
      <c r="F17" s="115">
        <v>921.5238095238095</v>
      </c>
      <c r="G17" s="115">
        <v>396.6666666666667</v>
      </c>
      <c r="H17" s="79"/>
      <c r="I17" s="79"/>
      <c r="J17" s="116">
        <v>883.45</v>
      </c>
      <c r="K17" s="116">
        <v>641.025641025641</v>
      </c>
      <c r="L17" s="116">
        <v>957.3929824561403</v>
      </c>
      <c r="M17" s="116">
        <v>599.21875</v>
      </c>
    </row>
    <row r="18" spans="1:13" ht="12.75">
      <c r="A18" s="113" t="s">
        <v>172</v>
      </c>
      <c r="B18" s="91"/>
      <c r="C18" s="91"/>
      <c r="D18" s="91">
        <v>610.1388888888889</v>
      </c>
      <c r="E18" s="91">
        <v>362.85714285714283</v>
      </c>
      <c r="F18" s="115">
        <v>0</v>
      </c>
      <c r="G18" s="115">
        <v>0</v>
      </c>
      <c r="H18" s="79"/>
      <c r="I18" s="79"/>
      <c r="J18" s="116">
        <v>741.75</v>
      </c>
      <c r="K18" s="116">
        <v>614.2857142857143</v>
      </c>
      <c r="L18" s="79"/>
      <c r="M18" s="79"/>
    </row>
    <row r="19" spans="1:13" ht="12.75">
      <c r="A19" s="113" t="s">
        <v>173</v>
      </c>
      <c r="B19" s="91">
        <v>913.9354838709677</v>
      </c>
      <c r="C19" s="91">
        <v>739.0625</v>
      </c>
      <c r="D19" s="91">
        <v>682.8888888888889</v>
      </c>
      <c r="E19" s="91">
        <v>430.95238095238096</v>
      </c>
      <c r="F19" s="115">
        <v>0</v>
      </c>
      <c r="G19" s="115">
        <v>0</v>
      </c>
      <c r="H19" s="79"/>
      <c r="I19" s="79"/>
      <c r="J19" s="79"/>
      <c r="K19" s="79"/>
      <c r="L19" s="79"/>
      <c r="M19" s="79"/>
    </row>
    <row r="20" spans="1:13" ht="12.75">
      <c r="A20" s="113" t="s">
        <v>174</v>
      </c>
      <c r="B20" s="91">
        <v>1002.775</v>
      </c>
      <c r="C20" s="91">
        <v>905</v>
      </c>
      <c r="D20" s="91">
        <v>600</v>
      </c>
      <c r="E20" s="91">
        <v>733.3333333333334</v>
      </c>
      <c r="F20" s="115">
        <v>0</v>
      </c>
      <c r="G20" s="115">
        <v>0</v>
      </c>
      <c r="H20" s="79"/>
      <c r="I20" s="79"/>
      <c r="J20" s="79"/>
      <c r="K20" s="79"/>
      <c r="L20" s="116">
        <v>615.7863300492611</v>
      </c>
      <c r="M20" s="116">
        <v>289.289314516129</v>
      </c>
    </row>
    <row r="21" spans="1:13" ht="12.75">
      <c r="A21" s="113" t="s">
        <v>175</v>
      </c>
      <c r="B21" s="91">
        <v>1099.84375</v>
      </c>
      <c r="C21" s="91">
        <v>856.25</v>
      </c>
      <c r="D21" s="91">
        <v>1061.28125</v>
      </c>
      <c r="E21" s="91">
        <v>856.25</v>
      </c>
      <c r="F21" s="115">
        <v>697.875</v>
      </c>
      <c r="G21" s="115">
        <v>308.3333333333333</v>
      </c>
      <c r="H21" s="79"/>
      <c r="I21" s="79"/>
      <c r="J21" s="79"/>
      <c r="K21" s="79"/>
      <c r="L21" s="116">
        <v>566.96875</v>
      </c>
      <c r="M21" s="116">
        <v>262.5</v>
      </c>
    </row>
    <row r="22" spans="1:13" ht="12.75">
      <c r="A22" s="113" t="s">
        <v>176</v>
      </c>
      <c r="B22" s="91">
        <v>1072.9375</v>
      </c>
      <c r="C22" s="91">
        <v>850</v>
      </c>
      <c r="D22" s="91">
        <v>868.1875</v>
      </c>
      <c r="E22" s="91">
        <v>609.375</v>
      </c>
      <c r="F22" s="115">
        <v>537.6129032258065</v>
      </c>
      <c r="G22" s="115">
        <v>257.8125</v>
      </c>
      <c r="H22" s="79"/>
      <c r="I22" s="79"/>
      <c r="J22" s="79"/>
      <c r="K22" s="79"/>
      <c r="L22" s="116">
        <v>501</v>
      </c>
      <c r="M22" s="116">
        <v>292</v>
      </c>
    </row>
    <row r="23" spans="1:13" ht="12.75">
      <c r="A23" s="113" t="s">
        <v>177</v>
      </c>
      <c r="B23" s="91">
        <v>1164.96875</v>
      </c>
      <c r="C23" s="91">
        <v>910.9375</v>
      </c>
      <c r="D23" s="91">
        <v>644.28125</v>
      </c>
      <c r="E23" s="91">
        <v>326.5625</v>
      </c>
      <c r="F23" s="115">
        <v>402.34375</v>
      </c>
      <c r="G23" s="115">
        <v>273.4375</v>
      </c>
      <c r="H23" s="79"/>
      <c r="I23" s="79"/>
      <c r="J23" s="116">
        <v>864.875</v>
      </c>
      <c r="K23" s="116">
        <v>580</v>
      </c>
      <c r="L23" s="116">
        <v>508.23487903225805</v>
      </c>
      <c r="M23" s="116">
        <v>278.90625</v>
      </c>
    </row>
    <row r="24" spans="1:13" ht="12.75">
      <c r="A24" s="113" t="s">
        <v>178</v>
      </c>
      <c r="B24" s="91">
        <v>1658</v>
      </c>
      <c r="C24" s="91">
        <v>1432.5</v>
      </c>
      <c r="D24" s="91">
        <v>547.59375</v>
      </c>
      <c r="E24" s="91">
        <v>226.5625</v>
      </c>
      <c r="F24" s="115">
        <v>417.75</v>
      </c>
      <c r="G24" s="115">
        <v>238.75</v>
      </c>
      <c r="H24" s="116">
        <v>561</v>
      </c>
      <c r="I24" s="116">
        <v>337.5</v>
      </c>
      <c r="J24" s="116">
        <v>667.1</v>
      </c>
      <c r="K24" s="116">
        <v>295.25</v>
      </c>
      <c r="L24" s="116">
        <v>519.2125</v>
      </c>
      <c r="M24" s="116">
        <v>298.125</v>
      </c>
    </row>
    <row r="25" spans="1:13" ht="12.75">
      <c r="A25" s="113" t="s">
        <v>179</v>
      </c>
      <c r="B25" s="91">
        <v>1817.53125</v>
      </c>
      <c r="C25" s="91">
        <v>1323.4375</v>
      </c>
      <c r="D25" s="91">
        <v>407.1111111111111</v>
      </c>
      <c r="E25" s="91">
        <v>207.14285714285714</v>
      </c>
      <c r="F25" s="115">
        <v>399.375</v>
      </c>
      <c r="G25" s="115">
        <v>245.3125</v>
      </c>
      <c r="H25" s="116">
        <f>SUM(E25+E29)/2</f>
        <v>458.07142857142856</v>
      </c>
      <c r="I25" s="116">
        <f>SUM(F25+F29)/2</f>
        <v>199.6875</v>
      </c>
      <c r="J25" s="116">
        <v>457.71875</v>
      </c>
      <c r="K25" s="116">
        <v>239.0625</v>
      </c>
      <c r="L25" s="116">
        <v>607.359375</v>
      </c>
      <c r="M25" s="116">
        <v>312.1875</v>
      </c>
    </row>
    <row r="26" spans="1:13" ht="12.75">
      <c r="A26" s="113" t="s">
        <v>180</v>
      </c>
      <c r="B26" s="91">
        <v>1869.55</v>
      </c>
      <c r="C26" s="91">
        <v>1520</v>
      </c>
      <c r="D26" s="91">
        <v>431.1777777777778</v>
      </c>
      <c r="E26" s="91">
        <v>314.2857142857143</v>
      </c>
      <c r="F26" s="115">
        <v>465.60526315789474</v>
      </c>
      <c r="G26" s="115">
        <v>255</v>
      </c>
      <c r="H26" s="116">
        <f>SUM(E26+E30)/2</f>
        <v>536.1428571428571</v>
      </c>
      <c r="I26" s="116">
        <f>SUM(F26+F30)/2</f>
        <v>232.80263157894737</v>
      </c>
      <c r="J26" s="116">
        <v>369.275</v>
      </c>
      <c r="K26" s="116">
        <v>236.875</v>
      </c>
      <c r="L26" s="116">
        <v>555.5625</v>
      </c>
      <c r="M26" s="116">
        <v>326.375</v>
      </c>
    </row>
    <row r="27" spans="1:13" ht="12.75">
      <c r="A27" s="113" t="s">
        <v>181</v>
      </c>
      <c r="B27" s="91">
        <v>1835</v>
      </c>
      <c r="C27" s="91">
        <v>1420</v>
      </c>
      <c r="D27" s="91">
        <v>567</v>
      </c>
      <c r="E27" s="91">
        <v>388</v>
      </c>
      <c r="F27" s="115">
        <v>453.3666666666667</v>
      </c>
      <c r="G27" s="115">
        <v>268.75</v>
      </c>
      <c r="H27" s="91">
        <v>844</v>
      </c>
      <c r="I27" s="91">
        <v>455</v>
      </c>
      <c r="J27" s="116">
        <v>412.5</v>
      </c>
      <c r="K27" s="116">
        <v>276</v>
      </c>
      <c r="L27" s="116">
        <v>592</v>
      </c>
      <c r="M27" s="116">
        <v>331.5</v>
      </c>
    </row>
    <row r="28" spans="1:13" ht="12.75">
      <c r="A28" s="113" t="s">
        <v>182</v>
      </c>
      <c r="B28" s="91">
        <v>1727</v>
      </c>
      <c r="C28" s="91">
        <v>1086</v>
      </c>
      <c r="D28" s="91">
        <v>818</v>
      </c>
      <c r="E28" s="91">
        <v>671</v>
      </c>
      <c r="F28" s="115">
        <v>699.5384615384615</v>
      </c>
      <c r="G28" s="115">
        <v>350</v>
      </c>
      <c r="H28" s="79"/>
      <c r="I28" s="79"/>
      <c r="J28" s="116">
        <v>442</v>
      </c>
      <c r="K28" s="116">
        <v>312</v>
      </c>
      <c r="L28" s="116">
        <v>614</v>
      </c>
      <c r="M28" s="116">
        <v>356.5</v>
      </c>
    </row>
    <row r="29" spans="1:13" ht="12.75">
      <c r="A29" s="113" t="s">
        <v>183</v>
      </c>
      <c r="B29" s="91">
        <v>1776</v>
      </c>
      <c r="C29" s="91">
        <v>1148</v>
      </c>
      <c r="D29" s="91">
        <v>993</v>
      </c>
      <c r="E29" s="91">
        <v>709</v>
      </c>
      <c r="F29" s="115">
        <v>0</v>
      </c>
      <c r="G29" s="115">
        <v>0</v>
      </c>
      <c r="H29" s="79"/>
      <c r="I29" s="79"/>
      <c r="J29" s="116">
        <v>405</v>
      </c>
      <c r="K29" s="116">
        <v>314</v>
      </c>
      <c r="L29" s="116">
        <v>667</v>
      </c>
      <c r="M29" s="116">
        <v>344</v>
      </c>
    </row>
    <row r="30" spans="1:13" ht="12.75">
      <c r="A30" s="113" t="s">
        <v>184</v>
      </c>
      <c r="B30" s="91">
        <v>1759</v>
      </c>
      <c r="C30" s="91">
        <v>1428</v>
      </c>
      <c r="D30" s="91">
        <v>966</v>
      </c>
      <c r="E30" s="91">
        <v>758</v>
      </c>
      <c r="F30" s="115">
        <v>0</v>
      </c>
      <c r="G30" s="115">
        <v>0</v>
      </c>
      <c r="H30" s="79"/>
      <c r="I30" s="79"/>
      <c r="J30" s="116">
        <v>383</v>
      </c>
      <c r="K30" s="116">
        <v>359</v>
      </c>
      <c r="L30" s="79"/>
      <c r="M30" s="79"/>
    </row>
    <row r="31" spans="1:13" ht="12.75">
      <c r="A31" s="113" t="s">
        <v>185</v>
      </c>
      <c r="B31" s="91">
        <v>1869</v>
      </c>
      <c r="C31" s="91">
        <v>1606</v>
      </c>
      <c r="D31" s="91">
        <v>1123</v>
      </c>
      <c r="E31" s="91">
        <v>884</v>
      </c>
      <c r="F31" s="115">
        <v>0</v>
      </c>
      <c r="G31" s="115">
        <v>0</v>
      </c>
      <c r="H31" s="79"/>
      <c r="I31" s="79"/>
      <c r="J31" s="116">
        <v>437</v>
      </c>
      <c r="K31" s="116">
        <v>353</v>
      </c>
      <c r="L31" s="79"/>
      <c r="M31" s="79"/>
    </row>
    <row r="32" spans="1:13" ht="12.75">
      <c r="A32" s="113" t="s">
        <v>186</v>
      </c>
      <c r="B32" s="91">
        <v>2318</v>
      </c>
      <c r="C32" s="91">
        <v>1813</v>
      </c>
      <c r="D32" s="91">
        <v>1430</v>
      </c>
      <c r="E32" s="91">
        <v>1290</v>
      </c>
      <c r="F32" s="115">
        <v>0</v>
      </c>
      <c r="G32" s="115">
        <v>0</v>
      </c>
      <c r="H32" s="79"/>
      <c r="I32" s="79"/>
      <c r="J32" s="116">
        <v>492</v>
      </c>
      <c r="K32" s="116">
        <v>393</v>
      </c>
      <c r="L32" s="116">
        <v>612</v>
      </c>
      <c r="M32" s="116">
        <v>286</v>
      </c>
    </row>
    <row r="33" spans="1:13" ht="12.75">
      <c r="A33" s="113" t="s">
        <v>187</v>
      </c>
      <c r="B33" s="91">
        <v>2513</v>
      </c>
      <c r="C33" s="91">
        <v>2166</v>
      </c>
      <c r="D33" s="91">
        <v>1341</v>
      </c>
      <c r="E33" s="91">
        <v>769</v>
      </c>
      <c r="F33" s="115">
        <v>0</v>
      </c>
      <c r="G33" s="115">
        <v>0</v>
      </c>
      <c r="H33" s="79"/>
      <c r="I33" s="79"/>
      <c r="J33" s="116">
        <v>511</v>
      </c>
      <c r="K33" s="116">
        <v>379</v>
      </c>
      <c r="L33" s="116">
        <v>664</v>
      </c>
      <c r="M33" s="116">
        <v>358.5</v>
      </c>
    </row>
    <row r="34" spans="1:13" s="16" customFormat="1" ht="12.75">
      <c r="A34" s="148" t="s">
        <v>353</v>
      </c>
      <c r="B34" s="91">
        <v>2910</v>
      </c>
      <c r="C34" s="91">
        <v>2625</v>
      </c>
      <c r="D34" s="91">
        <v>969</v>
      </c>
      <c r="E34" s="91">
        <v>529</v>
      </c>
      <c r="F34" s="115">
        <v>453</v>
      </c>
      <c r="G34" s="115">
        <v>217</v>
      </c>
      <c r="H34" s="79"/>
      <c r="I34" s="79"/>
      <c r="J34" s="116">
        <v>544</v>
      </c>
      <c r="K34" s="116">
        <v>387</v>
      </c>
      <c r="L34" s="116">
        <v>596</v>
      </c>
      <c r="M34" s="116">
        <v>341</v>
      </c>
    </row>
    <row r="35" spans="1:13" ht="12.75">
      <c r="A35" s="148" t="s">
        <v>355</v>
      </c>
      <c r="B35" s="150">
        <v>2989</v>
      </c>
      <c r="C35" s="91">
        <v>2928</v>
      </c>
      <c r="D35" s="79">
        <v>651</v>
      </c>
      <c r="E35" s="79">
        <v>253</v>
      </c>
      <c r="F35" s="149">
        <v>462</v>
      </c>
      <c r="G35" s="149">
        <v>271</v>
      </c>
      <c r="H35" s="79"/>
      <c r="I35" s="79"/>
      <c r="J35" s="79">
        <v>632</v>
      </c>
      <c r="K35" s="79">
        <v>358</v>
      </c>
      <c r="L35" s="79">
        <v>644</v>
      </c>
      <c r="M35" s="79">
        <v>337</v>
      </c>
    </row>
    <row r="36" spans="1:13" ht="12.75">
      <c r="A36" s="239" t="s">
        <v>249</v>
      </c>
      <c r="B36" s="239"/>
      <c r="C36" s="36"/>
      <c r="D36" s="36"/>
      <c r="E36" s="36"/>
      <c r="F36" s="36"/>
      <c r="G36" s="36"/>
      <c r="H36" s="36"/>
      <c r="I36" s="36"/>
      <c r="J36" s="36"/>
      <c r="K36" s="36"/>
      <c r="L36" s="36"/>
      <c r="M36" s="36"/>
    </row>
    <row r="37" spans="1:13" ht="12.75">
      <c r="A37" s="110"/>
      <c r="B37" s="36"/>
      <c r="C37" s="36"/>
      <c r="D37" s="36"/>
      <c r="E37" s="36"/>
      <c r="F37" s="36"/>
      <c r="G37" s="36"/>
      <c r="H37" s="36"/>
      <c r="I37" s="36"/>
      <c r="J37" s="36"/>
      <c r="K37" s="36"/>
      <c r="L37" s="36"/>
      <c r="M37" s="36"/>
    </row>
    <row r="38" spans="1:13" ht="12.75">
      <c r="A38" s="110"/>
      <c r="B38" s="36"/>
      <c r="C38" s="36"/>
      <c r="D38" s="36"/>
      <c r="E38" s="36"/>
      <c r="F38" s="36"/>
      <c r="G38" s="36"/>
      <c r="H38" s="36"/>
      <c r="I38" s="36"/>
      <c r="J38" s="36"/>
      <c r="K38" s="36"/>
      <c r="L38" s="36"/>
      <c r="M38" s="36"/>
    </row>
    <row r="39" spans="1:13" ht="12.75">
      <c r="A39" s="110"/>
      <c r="B39" s="36"/>
      <c r="C39" s="36"/>
      <c r="D39" s="36"/>
      <c r="E39" s="36"/>
      <c r="F39" s="36"/>
      <c r="G39" s="36"/>
      <c r="H39" s="36"/>
      <c r="I39" s="36"/>
      <c r="J39" s="36"/>
      <c r="K39" s="36"/>
      <c r="L39" s="36"/>
      <c r="M39" s="36"/>
    </row>
    <row r="40" spans="1:13" ht="12.75">
      <c r="A40" s="110"/>
      <c r="B40" s="36"/>
      <c r="C40" s="36"/>
      <c r="D40" s="36"/>
      <c r="E40" s="36"/>
      <c r="F40" s="36"/>
      <c r="G40" s="36"/>
      <c r="H40" s="36"/>
      <c r="I40" s="36"/>
      <c r="J40" s="36"/>
      <c r="K40" s="36"/>
      <c r="L40" s="36"/>
      <c r="M40" s="36"/>
    </row>
    <row r="41" spans="1:13" ht="12.75">
      <c r="A41" s="110"/>
      <c r="B41" s="36"/>
      <c r="C41" s="36"/>
      <c r="D41" s="36"/>
      <c r="E41" s="36"/>
      <c r="F41" s="36"/>
      <c r="G41" s="36"/>
      <c r="H41" s="36"/>
      <c r="I41" s="36"/>
      <c r="J41" s="36"/>
      <c r="K41" s="36"/>
      <c r="L41" s="36"/>
      <c r="M41" s="36"/>
    </row>
    <row r="42" spans="1:13" ht="12.75">
      <c r="A42" s="110"/>
      <c r="B42" s="36"/>
      <c r="C42" s="36"/>
      <c r="D42" s="36"/>
      <c r="E42" s="36"/>
      <c r="F42" s="36"/>
      <c r="G42" s="36"/>
      <c r="H42" s="36"/>
      <c r="I42" s="36"/>
      <c r="J42" s="36"/>
      <c r="K42" s="36"/>
      <c r="L42" s="36"/>
      <c r="M42" s="36"/>
    </row>
    <row r="43" spans="1:13" ht="12.75">
      <c r="A43" s="110"/>
      <c r="B43" s="36"/>
      <c r="C43" s="36"/>
      <c r="D43" s="36"/>
      <c r="E43" s="36"/>
      <c r="F43" s="36"/>
      <c r="G43" s="36"/>
      <c r="H43" s="36"/>
      <c r="I43" s="36"/>
      <c r="J43" s="36"/>
      <c r="K43" s="36"/>
      <c r="L43" s="36"/>
      <c r="M43" s="36"/>
    </row>
    <row r="44" spans="1:13" ht="12.75">
      <c r="A44" s="110"/>
      <c r="B44" s="36"/>
      <c r="C44" s="36"/>
      <c r="D44" s="36"/>
      <c r="E44" s="36"/>
      <c r="F44" s="36"/>
      <c r="G44" s="36"/>
      <c r="H44" s="36"/>
      <c r="I44" s="36"/>
      <c r="J44" s="36"/>
      <c r="K44" s="36"/>
      <c r="L44" s="36"/>
      <c r="M44" s="36"/>
    </row>
    <row r="45" spans="1:13" ht="12.75">
      <c r="A45" s="110"/>
      <c r="B45" s="36"/>
      <c r="C45" s="36"/>
      <c r="D45" s="36"/>
      <c r="E45" s="36"/>
      <c r="F45" s="36"/>
      <c r="G45" s="36"/>
      <c r="H45" s="36"/>
      <c r="I45" s="36"/>
      <c r="J45" s="36"/>
      <c r="K45" s="36"/>
      <c r="L45" s="36"/>
      <c r="M45" s="36"/>
    </row>
    <row r="46" spans="1:13" ht="12.75">
      <c r="A46" s="110"/>
      <c r="B46" s="36"/>
      <c r="C46" s="36"/>
      <c r="D46" s="36"/>
      <c r="E46" s="36"/>
      <c r="F46" s="36"/>
      <c r="G46" s="36"/>
      <c r="H46" s="36"/>
      <c r="I46" s="36"/>
      <c r="J46" s="36"/>
      <c r="K46" s="36"/>
      <c r="L46" s="36"/>
      <c r="M46" s="36"/>
    </row>
    <row r="47" spans="1:13" ht="12.75">
      <c r="A47" s="110"/>
      <c r="B47" s="36"/>
      <c r="C47" s="36"/>
      <c r="D47" s="36"/>
      <c r="E47" s="36"/>
      <c r="F47" s="36"/>
      <c r="G47" s="36"/>
      <c r="H47" s="36"/>
      <c r="I47" s="36"/>
      <c r="J47" s="36"/>
      <c r="K47" s="36"/>
      <c r="L47" s="36"/>
      <c r="M47" s="36"/>
    </row>
    <row r="48" spans="1:13" ht="12.75">
      <c r="A48" s="110"/>
      <c r="B48" s="36"/>
      <c r="C48" s="36"/>
      <c r="D48" s="36"/>
      <c r="E48" s="36"/>
      <c r="F48" s="36"/>
      <c r="G48" s="36"/>
      <c r="H48" s="36"/>
      <c r="I48" s="36"/>
      <c r="J48" s="36"/>
      <c r="K48" s="36"/>
      <c r="L48" s="36"/>
      <c r="M48" s="36"/>
    </row>
    <row r="49" spans="1:13" ht="12.75">
      <c r="A49" s="110"/>
      <c r="B49" s="36"/>
      <c r="C49" s="36"/>
      <c r="D49" s="36"/>
      <c r="E49" s="36"/>
      <c r="F49" s="36"/>
      <c r="G49" s="36"/>
      <c r="H49" s="36"/>
      <c r="I49" s="36"/>
      <c r="J49" s="36"/>
      <c r="K49" s="36"/>
      <c r="L49" s="36"/>
      <c r="M49" s="36"/>
    </row>
    <row r="50" spans="1:13" ht="12.75">
      <c r="A50" s="110"/>
      <c r="B50" s="36"/>
      <c r="C50" s="36"/>
      <c r="D50" s="36"/>
      <c r="E50" s="36"/>
      <c r="F50" s="36"/>
      <c r="G50" s="36"/>
      <c r="H50" s="36"/>
      <c r="I50" s="36"/>
      <c r="J50" s="36"/>
      <c r="K50" s="36"/>
      <c r="L50" s="36"/>
      <c r="M50" s="36"/>
    </row>
    <row r="51" spans="1:13" ht="12.75">
      <c r="A51" s="110"/>
      <c r="B51" s="36"/>
      <c r="C51" s="36"/>
      <c r="D51" s="36"/>
      <c r="E51" s="36"/>
      <c r="F51" s="36"/>
      <c r="G51" s="36"/>
      <c r="H51" s="36"/>
      <c r="I51" s="36"/>
      <c r="J51" s="36"/>
      <c r="K51" s="36"/>
      <c r="L51" s="36"/>
      <c r="M51" s="36"/>
    </row>
    <row r="52" spans="1:13" ht="12.75">
      <c r="A52" s="110"/>
      <c r="B52" s="36"/>
      <c r="C52" s="36"/>
      <c r="D52" s="36"/>
      <c r="E52" s="36"/>
      <c r="F52" s="36"/>
      <c r="G52" s="36"/>
      <c r="H52" s="36"/>
      <c r="I52" s="36"/>
      <c r="J52" s="36"/>
      <c r="K52" s="36"/>
      <c r="L52" s="36"/>
      <c r="M52" s="36"/>
    </row>
    <row r="53" spans="1:13" ht="12.75">
      <c r="A53" s="110"/>
      <c r="B53" s="36"/>
      <c r="C53" s="36"/>
      <c r="D53" s="36"/>
      <c r="E53" s="36"/>
      <c r="F53" s="36"/>
      <c r="G53" s="36"/>
      <c r="H53" s="36"/>
      <c r="I53" s="36"/>
      <c r="J53" s="36"/>
      <c r="K53" s="36"/>
      <c r="L53" s="36"/>
      <c r="M53" s="36"/>
    </row>
    <row r="54" spans="1:13" ht="12.75">
      <c r="A54" s="110"/>
      <c r="B54" s="36"/>
      <c r="C54" s="36"/>
      <c r="D54" s="36"/>
      <c r="E54" s="36"/>
      <c r="F54" s="36"/>
      <c r="G54" s="36"/>
      <c r="H54" s="36"/>
      <c r="I54" s="36"/>
      <c r="J54" s="36"/>
      <c r="K54" s="36"/>
      <c r="L54" s="36"/>
      <c r="M54" s="36"/>
    </row>
  </sheetData>
  <sheetProtection/>
  <mergeCells count="12">
    <mergeCell ref="A36:B36"/>
    <mergeCell ref="B6:C6"/>
    <mergeCell ref="D6:E6"/>
    <mergeCell ref="F6:G6"/>
    <mergeCell ref="H6:I6"/>
    <mergeCell ref="A1:M1"/>
    <mergeCell ref="A3:M3"/>
    <mergeCell ref="A4:M4"/>
    <mergeCell ref="A6:A7"/>
    <mergeCell ref="J6:K6"/>
    <mergeCell ref="L6:M6"/>
    <mergeCell ref="A2:M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r:id="rId2"/>
  <headerFooter>
    <oddFooter>&amp;C&amp;"Arial,Normal"&amp;10 17</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31"/>
  <sheetViews>
    <sheetView zoomScalePageLayoutView="0" workbookViewId="0" topLeftCell="A1">
      <selection activeCell="I16" sqref="I16"/>
    </sheetView>
  </sheetViews>
  <sheetFormatPr defaultColWidth="11.421875" defaultRowHeight="15"/>
  <cols>
    <col min="1" max="1" width="10.57421875" style="0" customWidth="1"/>
    <col min="2" max="2" width="18.00390625" style="0" bestFit="1" customWidth="1"/>
    <col min="3" max="4" width="16.140625" style="0" customWidth="1"/>
    <col min="5" max="5" width="17.7109375" style="0" customWidth="1"/>
  </cols>
  <sheetData>
    <row r="1" spans="1:6" s="1" customFormat="1" ht="15">
      <c r="A1" s="189" t="s">
        <v>218</v>
      </c>
      <c r="B1" s="189"/>
      <c r="C1" s="189"/>
      <c r="D1" s="189"/>
      <c r="E1" s="189"/>
      <c r="F1" s="56"/>
    </row>
    <row r="2" spans="1:6" s="1" customFormat="1" ht="15">
      <c r="A2" s="57"/>
      <c r="B2" s="57"/>
      <c r="C2" s="57"/>
      <c r="D2" s="57"/>
      <c r="E2" s="57"/>
      <c r="F2" s="57"/>
    </row>
    <row r="3" spans="1:6" s="1" customFormat="1" ht="15">
      <c r="A3" s="58" t="s">
        <v>217</v>
      </c>
      <c r="B3" s="190" t="s">
        <v>216</v>
      </c>
      <c r="C3" s="190"/>
      <c r="D3" s="190"/>
      <c r="E3" s="190"/>
      <c r="F3" s="59" t="s">
        <v>215</v>
      </c>
    </row>
    <row r="4" spans="1:6" s="1" customFormat="1" ht="15">
      <c r="A4" s="57"/>
      <c r="B4" s="57"/>
      <c r="C4" s="57"/>
      <c r="D4" s="57"/>
      <c r="E4" s="57"/>
      <c r="F4" s="60"/>
    </row>
    <row r="5" spans="1:6" s="1" customFormat="1" ht="15.75">
      <c r="A5" s="61"/>
      <c r="B5" s="191" t="s">
        <v>219</v>
      </c>
      <c r="C5" s="191"/>
      <c r="D5" s="191"/>
      <c r="E5" s="191"/>
      <c r="F5" s="62"/>
    </row>
    <row r="6" spans="1:6" s="1" customFormat="1" ht="20.25" customHeight="1">
      <c r="A6" s="63">
        <v>1</v>
      </c>
      <c r="B6" s="192" t="s">
        <v>246</v>
      </c>
      <c r="C6" s="192"/>
      <c r="D6" s="192"/>
      <c r="E6" s="192"/>
      <c r="F6" s="64">
        <v>4</v>
      </c>
    </row>
    <row r="7" spans="1:6" s="1" customFormat="1" ht="20.25" customHeight="1">
      <c r="A7" s="63">
        <v>2</v>
      </c>
      <c r="B7" s="192" t="s">
        <v>20</v>
      </c>
      <c r="C7" s="192"/>
      <c r="D7" s="192"/>
      <c r="E7" s="192"/>
      <c r="F7" s="64">
        <v>5</v>
      </c>
    </row>
    <row r="8" spans="1:6" s="1" customFormat="1" ht="20.25" customHeight="1">
      <c r="A8" s="63">
        <v>3</v>
      </c>
      <c r="B8" s="192" t="s">
        <v>247</v>
      </c>
      <c r="C8" s="192"/>
      <c r="D8" s="192"/>
      <c r="E8" s="192"/>
      <c r="F8" s="64">
        <v>6</v>
      </c>
    </row>
    <row r="9" spans="1:6" s="1" customFormat="1" ht="20.25" customHeight="1">
      <c r="A9" s="63">
        <v>4</v>
      </c>
      <c r="B9" s="192" t="s">
        <v>248</v>
      </c>
      <c r="C9" s="192"/>
      <c r="D9" s="192"/>
      <c r="E9" s="192"/>
      <c r="F9" s="64">
        <v>8</v>
      </c>
    </row>
    <row r="10" spans="1:6" s="1" customFormat="1" ht="20.25" customHeight="1">
      <c r="A10" s="63">
        <v>5</v>
      </c>
      <c r="B10" s="192" t="s">
        <v>263</v>
      </c>
      <c r="C10" s="192"/>
      <c r="D10" s="192"/>
      <c r="E10" s="192"/>
      <c r="F10" s="64">
        <v>9</v>
      </c>
    </row>
    <row r="11" spans="1:6" s="1" customFormat="1" ht="20.25" customHeight="1">
      <c r="A11" s="63">
        <v>6</v>
      </c>
      <c r="B11" s="192" t="s">
        <v>220</v>
      </c>
      <c r="C11" s="192"/>
      <c r="D11" s="192"/>
      <c r="E11" s="192"/>
      <c r="F11" s="64">
        <v>10</v>
      </c>
    </row>
    <row r="12" spans="1:20" s="1" customFormat="1" ht="20.25" customHeight="1">
      <c r="A12" s="63">
        <v>7</v>
      </c>
      <c r="B12" s="192" t="s">
        <v>221</v>
      </c>
      <c r="C12" s="192"/>
      <c r="D12" s="192"/>
      <c r="E12" s="192"/>
      <c r="F12" s="64">
        <v>11</v>
      </c>
      <c r="G12" s="10"/>
      <c r="H12" s="10"/>
      <c r="I12" s="10"/>
      <c r="J12" s="10"/>
      <c r="K12" s="10"/>
      <c r="L12" s="10"/>
      <c r="M12" s="10"/>
      <c r="N12" s="10"/>
      <c r="O12" s="10"/>
      <c r="P12" s="10"/>
      <c r="Q12" s="10"/>
      <c r="R12" s="10"/>
      <c r="S12" s="10"/>
      <c r="T12" s="10"/>
    </row>
    <row r="13" spans="1:20" s="1" customFormat="1" ht="20.25" customHeight="1">
      <c r="A13" s="63">
        <v>8</v>
      </c>
      <c r="B13" s="192" t="s">
        <v>252</v>
      </c>
      <c r="C13" s="192"/>
      <c r="D13" s="192"/>
      <c r="E13" s="192"/>
      <c r="F13" s="64">
        <v>13</v>
      </c>
      <c r="G13" s="11"/>
      <c r="H13" s="11"/>
      <c r="I13" s="11"/>
      <c r="J13" s="11"/>
      <c r="K13" s="11"/>
      <c r="L13" s="11"/>
      <c r="M13" s="11"/>
      <c r="N13" s="11"/>
      <c r="O13" s="11"/>
      <c r="P13" s="11"/>
      <c r="Q13" s="11"/>
      <c r="R13" s="11"/>
      <c r="S13" s="11"/>
      <c r="T13" s="11"/>
    </row>
    <row r="14" spans="1:20" s="1" customFormat="1" ht="20.25" customHeight="1">
      <c r="A14" s="63">
        <v>9</v>
      </c>
      <c r="B14" s="192" t="s">
        <v>222</v>
      </c>
      <c r="C14" s="192"/>
      <c r="D14" s="192"/>
      <c r="E14" s="192"/>
      <c r="F14" s="64">
        <v>14</v>
      </c>
      <c r="G14" s="4"/>
      <c r="H14" s="4"/>
      <c r="I14" s="4"/>
      <c r="J14" s="4"/>
      <c r="K14" s="4"/>
      <c r="L14" s="4"/>
      <c r="M14" s="4"/>
      <c r="N14" s="4"/>
      <c r="O14" s="4"/>
      <c r="P14" s="4"/>
      <c r="Q14" s="4"/>
      <c r="R14" s="4"/>
      <c r="S14" s="4"/>
      <c r="T14" s="4"/>
    </row>
    <row r="15" spans="1:20" s="1" customFormat="1" ht="20.25" customHeight="1">
      <c r="A15" s="63"/>
      <c r="B15" s="65"/>
      <c r="C15" s="65"/>
      <c r="D15" s="65"/>
      <c r="E15" s="65"/>
      <c r="F15" s="66"/>
      <c r="G15" s="4"/>
      <c r="H15" s="4"/>
      <c r="I15" s="4"/>
      <c r="J15" s="4"/>
      <c r="K15" s="4"/>
      <c r="L15" s="4"/>
      <c r="M15" s="4"/>
      <c r="N15" s="4"/>
      <c r="O15" s="4"/>
      <c r="P15" s="4"/>
      <c r="Q15" s="4"/>
      <c r="R15" s="4"/>
      <c r="S15" s="4"/>
      <c r="T15" s="4"/>
    </row>
    <row r="16" spans="1:20" s="1" customFormat="1" ht="20.25" customHeight="1">
      <c r="A16" s="63"/>
      <c r="B16" s="67" t="s">
        <v>223</v>
      </c>
      <c r="C16" s="65"/>
      <c r="D16" s="65"/>
      <c r="E16" s="65"/>
      <c r="F16" s="66"/>
      <c r="G16" s="4"/>
      <c r="H16" s="4"/>
      <c r="I16" s="4"/>
      <c r="J16" s="4"/>
      <c r="K16" s="4"/>
      <c r="L16" s="4"/>
      <c r="M16" s="4"/>
      <c r="N16" s="4"/>
      <c r="O16" s="4"/>
      <c r="P16" s="4"/>
      <c r="Q16" s="4"/>
      <c r="R16" s="4"/>
      <c r="S16" s="4"/>
      <c r="T16" s="4"/>
    </row>
    <row r="17" spans="1:20" s="1" customFormat="1" ht="20.25" customHeight="1">
      <c r="A17" s="63">
        <v>10</v>
      </c>
      <c r="B17" s="65" t="s">
        <v>224</v>
      </c>
      <c r="C17" s="65"/>
      <c r="D17" s="65"/>
      <c r="E17" s="65"/>
      <c r="F17" s="64">
        <v>16</v>
      </c>
      <c r="G17" s="4"/>
      <c r="H17" s="4"/>
      <c r="I17" s="4"/>
      <c r="J17" s="4"/>
      <c r="K17" s="4"/>
      <c r="L17" s="4"/>
      <c r="M17" s="4"/>
      <c r="N17" s="4"/>
      <c r="O17" s="4"/>
      <c r="P17" s="4"/>
      <c r="Q17" s="4"/>
      <c r="R17" s="4"/>
      <c r="S17" s="4"/>
      <c r="T17" s="4"/>
    </row>
    <row r="18" spans="1:20" s="1" customFormat="1" ht="20.25" customHeight="1">
      <c r="A18" s="63">
        <v>11</v>
      </c>
      <c r="B18" s="192" t="s">
        <v>251</v>
      </c>
      <c r="C18" s="192"/>
      <c r="D18" s="192"/>
      <c r="E18" s="192"/>
      <c r="F18" s="64">
        <v>17</v>
      </c>
      <c r="G18" s="4"/>
      <c r="H18" s="4"/>
      <c r="I18" s="4"/>
      <c r="J18" s="4"/>
      <c r="K18" s="4"/>
      <c r="L18" s="4"/>
      <c r="M18" s="4"/>
      <c r="N18" s="4"/>
      <c r="O18" s="4"/>
      <c r="P18" s="4"/>
      <c r="Q18" s="4"/>
      <c r="R18" s="4"/>
      <c r="S18" s="4"/>
      <c r="T18" s="4"/>
    </row>
    <row r="19" spans="1:20" s="1" customFormat="1" ht="15">
      <c r="A19" s="61"/>
      <c r="B19" s="68"/>
      <c r="C19" s="68"/>
      <c r="D19" s="68"/>
      <c r="E19" s="68"/>
      <c r="F19" s="69"/>
      <c r="G19" s="4"/>
      <c r="H19" s="4"/>
      <c r="I19" s="4"/>
      <c r="J19" s="4"/>
      <c r="K19" s="4"/>
      <c r="L19" s="4"/>
      <c r="M19" s="4"/>
      <c r="N19" s="4"/>
      <c r="O19" s="4"/>
      <c r="P19" s="4"/>
      <c r="Q19" s="4"/>
      <c r="R19" s="4"/>
      <c r="S19" s="4"/>
      <c r="T19" s="4"/>
    </row>
    <row r="20" spans="1:7" s="1" customFormat="1" ht="15">
      <c r="A20" s="70"/>
      <c r="B20" s="70"/>
      <c r="C20" s="71"/>
      <c r="D20" s="71"/>
      <c r="E20" s="71"/>
      <c r="F20" s="71"/>
      <c r="G20" s="4"/>
    </row>
    <row r="21" spans="1:7" s="1" customFormat="1" ht="114.75" customHeight="1">
      <c r="A21" s="188" t="s">
        <v>448</v>
      </c>
      <c r="B21" s="188"/>
      <c r="C21" s="188"/>
      <c r="D21" s="188"/>
      <c r="E21" s="188"/>
      <c r="F21" s="188"/>
      <c r="G21" s="13"/>
    </row>
    <row r="22" spans="1:20" s="1" customFormat="1" ht="15" customHeight="1">
      <c r="A22" s="72"/>
      <c r="B22" s="73"/>
      <c r="C22" s="73"/>
      <c r="D22" s="73"/>
      <c r="E22" s="73"/>
      <c r="F22" s="74"/>
      <c r="G22" s="4"/>
      <c r="H22" s="4"/>
      <c r="I22" s="4"/>
      <c r="J22" s="4"/>
      <c r="K22" s="4"/>
      <c r="L22" s="4"/>
      <c r="M22" s="4"/>
      <c r="N22" s="4"/>
      <c r="O22" s="4"/>
      <c r="P22" s="4"/>
      <c r="Q22" s="4"/>
      <c r="R22" s="4"/>
      <c r="S22" s="4"/>
      <c r="T22" s="4"/>
    </row>
    <row r="23" spans="1:20" s="1" customFormat="1" ht="15">
      <c r="A23" s="72"/>
      <c r="B23" s="73"/>
      <c r="C23" s="73"/>
      <c r="D23" s="73"/>
      <c r="E23" s="73"/>
      <c r="F23" s="74"/>
      <c r="G23" s="4"/>
      <c r="H23" s="4"/>
      <c r="I23" s="4"/>
      <c r="J23" s="4"/>
      <c r="K23" s="4"/>
      <c r="L23" s="4"/>
      <c r="M23" s="4"/>
      <c r="N23" s="4"/>
      <c r="O23" s="4"/>
      <c r="P23" s="4"/>
      <c r="Q23" s="4"/>
      <c r="R23" s="4"/>
      <c r="S23" s="4"/>
      <c r="T23" s="4"/>
    </row>
    <row r="24" spans="1:6" s="1" customFormat="1" ht="15">
      <c r="A24" s="72"/>
      <c r="B24" s="187"/>
      <c r="C24" s="187"/>
      <c r="D24" s="187"/>
      <c r="E24" s="187"/>
      <c r="F24" s="75"/>
    </row>
    <row r="25" spans="1:6" s="1" customFormat="1" ht="15">
      <c r="A25" s="72"/>
      <c r="B25" s="73"/>
      <c r="C25" s="73"/>
      <c r="D25" s="73"/>
      <c r="E25" s="73"/>
      <c r="F25" s="75"/>
    </row>
    <row r="26" spans="1:6" s="1" customFormat="1" ht="15">
      <c r="A26" s="72"/>
      <c r="B26" s="73"/>
      <c r="C26" s="73"/>
      <c r="D26" s="73"/>
      <c r="E26" s="73"/>
      <c r="F26" s="75"/>
    </row>
    <row r="27" spans="1:6" s="1" customFormat="1" ht="15">
      <c r="A27" s="72"/>
      <c r="B27" s="187"/>
      <c r="C27" s="187"/>
      <c r="D27" s="187"/>
      <c r="E27" s="187"/>
      <c r="F27" s="75"/>
    </row>
    <row r="28" spans="1:3" ht="15">
      <c r="A28" s="1"/>
      <c r="B28" s="1"/>
      <c r="C28" s="4"/>
    </row>
    <row r="29" spans="2:3" ht="15">
      <c r="B29" s="1"/>
      <c r="C29" s="4"/>
    </row>
    <row r="30" spans="2:3" ht="15">
      <c r="B30" s="3"/>
      <c r="C30" s="4"/>
    </row>
    <row r="31" spans="2:3" ht="15">
      <c r="B31" s="1"/>
      <c r="C31" s="1"/>
    </row>
  </sheetData>
  <sheetProtection/>
  <mergeCells count="16">
    <mergeCell ref="B27:E27"/>
    <mergeCell ref="A21:F21"/>
    <mergeCell ref="A1:E1"/>
    <mergeCell ref="B3:E3"/>
    <mergeCell ref="B5:E5"/>
    <mergeCell ref="B24:E24"/>
    <mergeCell ref="B11:E11"/>
    <mergeCell ref="B12:E12"/>
    <mergeCell ref="B13:E13"/>
    <mergeCell ref="B14:E14"/>
    <mergeCell ref="B18:E18"/>
    <mergeCell ref="B6:E6"/>
    <mergeCell ref="B7:E7"/>
    <mergeCell ref="B8:E8"/>
    <mergeCell ref="B9:E9"/>
    <mergeCell ref="B10:E10"/>
  </mergeCells>
  <hyperlinks>
    <hyperlink ref="F6" location="'Pág.4 - C1'!A1" display="'Pág.4 - C1'!A1"/>
    <hyperlink ref="F7" location="'Pág.5 - C2'!A1" display="'Pág.5 - C2'!A1"/>
    <hyperlink ref="F8" location="'Pág.6 - C3'!A1" display="'Pág.6 - C3'!A1"/>
    <hyperlink ref="F9" location="'Pág.8 - C4'!A1" display="'Pág.8 - C4'!A1"/>
    <hyperlink ref="F10" location="'Pág.9 -C5'!A1" display="'Pág.9 -C5'!A1"/>
    <hyperlink ref="F11" location="'Pág.10 - C6'!A1" display="'Pág.10 - C6'!A1"/>
    <hyperlink ref="F12" location="'Pág.11- C7'!A1" display="'Pág.11- C7'!A1"/>
    <hyperlink ref="F13" location="'Pág.13 - C8'!A1" display="'Pág.13 - C8'!A1"/>
    <hyperlink ref="F14" location="'Pág.14 - C9'!A1" display="'Pág.14 - C9'!A1"/>
    <hyperlink ref="F17" location="'Pág.16 - C10'!A1" display="'Pág.16 - C10'!A1"/>
    <hyperlink ref="F18" location="'Pág.17 - C11'!A1" display="'Pág.17 - C11'!A1"/>
  </hyperlinks>
  <printOptions horizontalCentered="1" verticalCentered="1"/>
  <pageMargins left="0.7086614173228347" right="0.7086614173228347" top="0.9055118110236221" bottom="0.7480314960629921" header="0.31496062992125984" footer="0.31496062992125984"/>
  <pageSetup horizontalDpi="600" verticalDpi="600" orientation="portrait" scale="91" r:id="rId1"/>
</worksheet>
</file>

<file path=xl/worksheets/sheet3.xml><?xml version="1.0" encoding="utf-8"?>
<worksheet xmlns="http://schemas.openxmlformats.org/spreadsheetml/2006/main" xmlns:r="http://schemas.openxmlformats.org/officeDocument/2006/relationships">
  <sheetPr>
    <pageSetUpPr fitToPage="1"/>
  </sheetPr>
  <dimension ref="A1:Q57"/>
  <sheetViews>
    <sheetView zoomScalePageLayoutView="0" workbookViewId="0" topLeftCell="A25">
      <selection activeCell="H56" sqref="H56"/>
    </sheetView>
  </sheetViews>
  <sheetFormatPr defaultColWidth="11.421875" defaultRowHeight="15"/>
  <cols>
    <col min="1" max="1" width="14.57421875" style="5" customWidth="1"/>
    <col min="2" max="3" width="13.00390625" style="5" customWidth="1"/>
    <col min="4" max="4" width="13.00390625" style="5" bestFit="1" customWidth="1"/>
    <col min="5" max="5" width="13.00390625" style="5" customWidth="1"/>
    <col min="6" max="6" width="1.57421875" style="5" customWidth="1"/>
    <col min="7" max="8" width="13.00390625" style="5" customWidth="1"/>
    <col min="9" max="9" width="12.57421875" style="5" bestFit="1" customWidth="1"/>
    <col min="10" max="10" width="13.00390625" style="5" customWidth="1"/>
    <col min="11" max="11" width="1.57421875" style="5" customWidth="1"/>
    <col min="12" max="14" width="9.7109375" style="5" customWidth="1"/>
    <col min="15" max="15" width="11.28125" style="5" bestFit="1" customWidth="1"/>
    <col min="16" max="16384" width="11.421875" style="5" customWidth="1"/>
  </cols>
  <sheetData>
    <row r="1" spans="1:15" ht="15" customHeight="1">
      <c r="A1" s="197" t="s">
        <v>254</v>
      </c>
      <c r="B1" s="197"/>
      <c r="C1" s="197"/>
      <c r="D1" s="197"/>
      <c r="E1" s="197"/>
      <c r="F1" s="197"/>
      <c r="G1" s="197"/>
      <c r="H1" s="197"/>
      <c r="I1" s="197"/>
      <c r="J1" s="197"/>
      <c r="K1" s="197"/>
      <c r="L1" s="197"/>
      <c r="M1" s="197"/>
      <c r="N1" s="197"/>
      <c r="O1" s="197"/>
    </row>
    <row r="2" spans="1:15" s="15" customFormat="1" ht="15" customHeight="1">
      <c r="A2" s="197" t="s">
        <v>255</v>
      </c>
      <c r="B2" s="197"/>
      <c r="C2" s="197"/>
      <c r="D2" s="197"/>
      <c r="E2" s="197"/>
      <c r="F2" s="197"/>
      <c r="G2" s="197"/>
      <c r="H2" s="197"/>
      <c r="I2" s="197"/>
      <c r="J2" s="197"/>
      <c r="K2" s="197"/>
      <c r="L2" s="197"/>
      <c r="M2" s="197"/>
      <c r="N2" s="197"/>
      <c r="O2" s="197"/>
    </row>
    <row r="3" spans="1:15" s="15" customFormat="1" ht="15" customHeight="1">
      <c r="A3" s="38"/>
      <c r="B3" s="38"/>
      <c r="C3" s="38"/>
      <c r="D3" s="38"/>
      <c r="E3" s="38"/>
      <c r="F3" s="38"/>
      <c r="G3" s="38"/>
      <c r="H3" s="38"/>
      <c r="I3" s="38"/>
      <c r="J3" s="38"/>
      <c r="K3" s="38"/>
      <c r="L3" s="38"/>
      <c r="M3" s="38"/>
      <c r="N3" s="38"/>
      <c r="O3" s="38"/>
    </row>
    <row r="4" spans="1:15" ht="15" customHeight="1">
      <c r="A4" s="201" t="s">
        <v>2</v>
      </c>
      <c r="B4" s="196" t="s">
        <v>0</v>
      </c>
      <c r="C4" s="196"/>
      <c r="D4" s="196"/>
      <c r="E4" s="196"/>
      <c r="F4" s="21"/>
      <c r="G4" s="196" t="s">
        <v>1</v>
      </c>
      <c r="H4" s="196"/>
      <c r="I4" s="196"/>
      <c r="J4" s="196"/>
      <c r="K4" s="21"/>
      <c r="L4" s="206" t="s">
        <v>191</v>
      </c>
      <c r="M4" s="206"/>
      <c r="N4" s="206"/>
      <c r="O4" s="206"/>
    </row>
    <row r="5" spans="1:15" ht="12.75">
      <c r="A5" s="202"/>
      <c r="B5" s="204">
        <v>2010</v>
      </c>
      <c r="C5" s="194" t="s">
        <v>449</v>
      </c>
      <c r="D5" s="194"/>
      <c r="E5" s="194"/>
      <c r="F5" s="22"/>
      <c r="G5" s="204">
        <v>2010</v>
      </c>
      <c r="H5" s="194" t="str">
        <f>+C5</f>
        <v>Enero - junio</v>
      </c>
      <c r="I5" s="194"/>
      <c r="J5" s="194"/>
      <c r="K5" s="22"/>
      <c r="L5" s="204">
        <v>2010</v>
      </c>
      <c r="M5" s="198" t="s">
        <v>450</v>
      </c>
      <c r="N5" s="198"/>
      <c r="O5" s="198"/>
    </row>
    <row r="6" spans="1:15" ht="12.75">
      <c r="A6" s="203"/>
      <c r="B6" s="205"/>
      <c r="C6" s="39">
        <v>2010</v>
      </c>
      <c r="D6" s="39">
        <v>2011</v>
      </c>
      <c r="E6" s="40" t="s">
        <v>3</v>
      </c>
      <c r="F6" s="41"/>
      <c r="G6" s="205"/>
      <c r="H6" s="39">
        <f>+C6</f>
        <v>2010</v>
      </c>
      <c r="I6" s="39">
        <f>+D6</f>
        <v>2011</v>
      </c>
      <c r="J6" s="40" t="str">
        <f>+E6</f>
        <v>Var % 11/10</v>
      </c>
      <c r="K6" s="41"/>
      <c r="L6" s="205"/>
      <c r="M6" s="39">
        <v>2010</v>
      </c>
      <c r="N6" s="39">
        <v>2011</v>
      </c>
      <c r="O6" s="40" t="str">
        <f>+J6</f>
        <v>Var % 11/10</v>
      </c>
    </row>
    <row r="7" spans="1:17" ht="12.75">
      <c r="A7" s="42" t="s">
        <v>5</v>
      </c>
      <c r="B7" s="137">
        <f>SUM(B8:B22)</f>
        <v>2437747.6690000007</v>
      </c>
      <c r="C7" s="137">
        <f>SUM(C8:C22)</f>
        <v>1771885.846</v>
      </c>
      <c r="D7" s="137">
        <f>SUM(D8:D22)</f>
        <v>1951071.5379999997</v>
      </c>
      <c r="E7" s="138">
        <f>+D7/C7*100-100</f>
        <v>10.11271083882228</v>
      </c>
      <c r="F7" s="44"/>
      <c r="G7" s="137">
        <f>SUM(G8:G22)</f>
        <v>3287712.524</v>
      </c>
      <c r="H7" s="137">
        <f>SUM(H8:H22)</f>
        <v>2518838.436</v>
      </c>
      <c r="I7" s="137">
        <f>SUM(I8:I22)</f>
        <v>2331332.1059999997</v>
      </c>
      <c r="J7" s="138">
        <f>+I7/H7*100-100</f>
        <v>-7.444158677273748</v>
      </c>
      <c r="K7" s="44"/>
      <c r="L7" s="45">
        <f aca="true" t="shared" si="0" ref="L7:M22">G7/B7</f>
        <v>1.3486681028593364</v>
      </c>
      <c r="M7" s="45">
        <f t="shared" si="0"/>
        <v>1.4215579641804985</v>
      </c>
      <c r="N7" s="46" t="s">
        <v>4</v>
      </c>
      <c r="O7" s="46" t="s">
        <v>4</v>
      </c>
      <c r="Q7" s="136"/>
    </row>
    <row r="8" spans="1:17" ht="12.75">
      <c r="A8" s="47" t="s">
        <v>6</v>
      </c>
      <c r="B8" s="139">
        <v>781085.135</v>
      </c>
      <c r="C8" s="139">
        <v>756718.03</v>
      </c>
      <c r="D8" s="139">
        <v>825100.814</v>
      </c>
      <c r="E8" s="140">
        <f aca="true" t="shared" si="1" ref="E8:E22">+D8/C8*100-100</f>
        <v>9.036758910052669</v>
      </c>
      <c r="F8" s="31"/>
      <c r="G8" s="139">
        <v>1303606.47</v>
      </c>
      <c r="H8" s="139">
        <v>1243091.447</v>
      </c>
      <c r="I8" s="139">
        <v>1082373.383</v>
      </c>
      <c r="J8" s="140">
        <f aca="true" t="shared" si="2" ref="J8:J22">+I8/H8*100-100</f>
        <v>-12.928901118889286</v>
      </c>
      <c r="K8" s="31"/>
      <c r="L8" s="48">
        <f t="shared" si="0"/>
        <v>1.6689684793450843</v>
      </c>
      <c r="M8" s="48">
        <f t="shared" si="0"/>
        <v>1.6427406216289044</v>
      </c>
      <c r="N8" s="46" t="s">
        <v>4</v>
      </c>
      <c r="O8" s="46" t="s">
        <v>4</v>
      </c>
      <c r="Q8" s="136"/>
    </row>
    <row r="9" spans="1:17" ht="12.75">
      <c r="A9" s="47" t="s">
        <v>7</v>
      </c>
      <c r="B9" s="139">
        <v>837149.04</v>
      </c>
      <c r="C9" s="139">
        <v>513097.11</v>
      </c>
      <c r="D9" s="139">
        <v>559945.438</v>
      </c>
      <c r="E9" s="140">
        <f t="shared" si="1"/>
        <v>9.130499292814179</v>
      </c>
      <c r="F9" s="31"/>
      <c r="G9" s="139">
        <v>624843.342</v>
      </c>
      <c r="H9" s="139">
        <v>385724.433</v>
      </c>
      <c r="I9" s="139">
        <v>391338.093</v>
      </c>
      <c r="J9" s="140">
        <f t="shared" si="2"/>
        <v>1.4553550461761802</v>
      </c>
      <c r="K9" s="31"/>
      <c r="L9" s="48">
        <f t="shared" si="0"/>
        <v>0.7463943839677579</v>
      </c>
      <c r="M9" s="48">
        <f t="shared" si="0"/>
        <v>0.7517571732181458</v>
      </c>
      <c r="N9" s="46" t="s">
        <v>4</v>
      </c>
      <c r="O9" s="46" t="s">
        <v>4</v>
      </c>
      <c r="Q9" s="136"/>
    </row>
    <row r="10" spans="1:17" ht="12.75">
      <c r="A10" s="47" t="s">
        <v>8</v>
      </c>
      <c r="B10" s="139">
        <v>181869.98</v>
      </c>
      <c r="C10" s="139">
        <v>116693.523</v>
      </c>
      <c r="D10" s="139">
        <v>117062.224</v>
      </c>
      <c r="E10" s="140">
        <f t="shared" si="1"/>
        <v>0.3159566962426936</v>
      </c>
      <c r="F10" s="31"/>
      <c r="G10" s="139">
        <v>148537.682</v>
      </c>
      <c r="H10" s="139">
        <v>92283.039</v>
      </c>
      <c r="I10" s="139">
        <v>99347.016</v>
      </c>
      <c r="J10" s="140">
        <f t="shared" si="2"/>
        <v>7.654686144438742</v>
      </c>
      <c r="K10" s="31"/>
      <c r="L10" s="48">
        <f t="shared" si="0"/>
        <v>0.8167245743360174</v>
      </c>
      <c r="M10" s="48">
        <f t="shared" si="0"/>
        <v>0.7908154336894945</v>
      </c>
      <c r="N10" s="46" t="s">
        <v>4</v>
      </c>
      <c r="O10" s="46" t="s">
        <v>4</v>
      </c>
      <c r="Q10" s="136"/>
    </row>
    <row r="11" spans="1:17" ht="12.75">
      <c r="A11" s="47" t="s">
        <v>9</v>
      </c>
      <c r="B11" s="139">
        <v>107921.734</v>
      </c>
      <c r="C11" s="139">
        <v>46211.603</v>
      </c>
      <c r="D11" s="139">
        <v>26088.482</v>
      </c>
      <c r="E11" s="140">
        <f t="shared" si="1"/>
        <v>-43.54560260547552</v>
      </c>
      <c r="F11" s="31"/>
      <c r="G11" s="139">
        <v>172820.646</v>
      </c>
      <c r="H11" s="139">
        <v>60708.829</v>
      </c>
      <c r="I11" s="139">
        <v>54659.334</v>
      </c>
      <c r="J11" s="140">
        <f t="shared" si="2"/>
        <v>-9.964769704255033</v>
      </c>
      <c r="K11" s="31"/>
      <c r="L11" s="48">
        <f t="shared" si="0"/>
        <v>1.6013516424782428</v>
      </c>
      <c r="M11" s="48">
        <f t="shared" si="0"/>
        <v>1.3137139821788912</v>
      </c>
      <c r="N11" s="46" t="s">
        <v>4</v>
      </c>
      <c r="O11" s="46" t="s">
        <v>4</v>
      </c>
      <c r="Q11" s="136"/>
    </row>
    <row r="12" spans="1:17" ht="12.75">
      <c r="A12" s="47" t="s">
        <v>10</v>
      </c>
      <c r="B12" s="139">
        <v>74398.585</v>
      </c>
      <c r="C12" s="139">
        <v>73383.03</v>
      </c>
      <c r="D12" s="139">
        <v>99975.045</v>
      </c>
      <c r="E12" s="140">
        <f t="shared" si="1"/>
        <v>36.23728128969327</v>
      </c>
      <c r="F12" s="31"/>
      <c r="G12" s="139">
        <v>111219.96</v>
      </c>
      <c r="H12" s="139">
        <v>109838.232</v>
      </c>
      <c r="I12" s="139">
        <v>105682.643</v>
      </c>
      <c r="J12" s="140">
        <f t="shared" si="2"/>
        <v>-3.783372077584062</v>
      </c>
      <c r="K12" s="31"/>
      <c r="L12" s="48">
        <f t="shared" si="0"/>
        <v>1.4949203671010678</v>
      </c>
      <c r="M12" s="48">
        <f t="shared" si="0"/>
        <v>1.4967797323168586</v>
      </c>
      <c r="N12" s="46" t="s">
        <v>4</v>
      </c>
      <c r="O12" s="46" t="s">
        <v>4</v>
      </c>
      <c r="Q12" s="136"/>
    </row>
    <row r="13" spans="1:17" ht="12.75">
      <c r="A13" s="47" t="s">
        <v>11</v>
      </c>
      <c r="B13" s="139">
        <v>116281.41</v>
      </c>
      <c r="C13" s="139">
        <v>94730.032</v>
      </c>
      <c r="D13" s="139">
        <v>111575.66</v>
      </c>
      <c r="E13" s="140">
        <f t="shared" si="1"/>
        <v>17.782774527089785</v>
      </c>
      <c r="F13" s="31"/>
      <c r="G13" s="139">
        <v>106953.423</v>
      </c>
      <c r="H13" s="139">
        <v>88446.369</v>
      </c>
      <c r="I13" s="139">
        <v>89586.93</v>
      </c>
      <c r="J13" s="140">
        <f t="shared" si="2"/>
        <v>1.2895509594068102</v>
      </c>
      <c r="K13" s="31"/>
      <c r="L13" s="48">
        <f t="shared" si="0"/>
        <v>0.9197809262890775</v>
      </c>
      <c r="M13" s="48">
        <f t="shared" si="0"/>
        <v>0.9336676778489845</v>
      </c>
      <c r="N13" s="46" t="s">
        <v>4</v>
      </c>
      <c r="O13" s="46" t="s">
        <v>4</v>
      </c>
      <c r="Q13" s="136"/>
    </row>
    <row r="14" spans="1:17" ht="12.75">
      <c r="A14" s="47" t="s">
        <v>12</v>
      </c>
      <c r="B14" s="139">
        <v>55011.49</v>
      </c>
      <c r="C14" s="139">
        <v>42991.369</v>
      </c>
      <c r="D14" s="139">
        <v>56667.053</v>
      </c>
      <c r="E14" s="140">
        <f t="shared" si="1"/>
        <v>31.81030127233214</v>
      </c>
      <c r="F14" s="31"/>
      <c r="G14" s="139">
        <v>308153.348</v>
      </c>
      <c r="H14" s="139">
        <v>245701.087</v>
      </c>
      <c r="I14" s="139">
        <v>255479.077</v>
      </c>
      <c r="J14" s="140">
        <f t="shared" si="2"/>
        <v>3.979628303394506</v>
      </c>
      <c r="K14" s="31"/>
      <c r="L14" s="48">
        <f t="shared" si="0"/>
        <v>5.60161791654798</v>
      </c>
      <c r="M14" s="48">
        <f t="shared" si="0"/>
        <v>5.71512591283148</v>
      </c>
      <c r="N14" s="46" t="s">
        <v>4</v>
      </c>
      <c r="O14" s="46" t="s">
        <v>4</v>
      </c>
      <c r="Q14" s="136"/>
    </row>
    <row r="15" spans="1:17" ht="12.75">
      <c r="A15" s="47" t="s">
        <v>13</v>
      </c>
      <c r="B15" s="139">
        <v>55203.45</v>
      </c>
      <c r="C15" s="139">
        <v>50471.656</v>
      </c>
      <c r="D15" s="139">
        <v>57202.718</v>
      </c>
      <c r="E15" s="140">
        <f t="shared" si="1"/>
        <v>13.33632088473577</v>
      </c>
      <c r="F15" s="31"/>
      <c r="G15" s="139">
        <v>77261.419</v>
      </c>
      <c r="H15" s="139">
        <v>70857.728</v>
      </c>
      <c r="I15" s="139">
        <v>60447.389</v>
      </c>
      <c r="J15" s="140">
        <f t="shared" si="2"/>
        <v>-14.691889358913684</v>
      </c>
      <c r="K15" s="31"/>
      <c r="L15" s="48">
        <f t="shared" si="0"/>
        <v>1.3995759141865227</v>
      </c>
      <c r="M15" s="48">
        <f t="shared" si="0"/>
        <v>1.4039112962729021</v>
      </c>
      <c r="N15" s="46" t="s">
        <v>4</v>
      </c>
      <c r="O15" s="46" t="s">
        <v>4</v>
      </c>
      <c r="Q15" s="136"/>
    </row>
    <row r="16" spans="1:17" ht="12.75">
      <c r="A16" s="47" t="s">
        <v>14</v>
      </c>
      <c r="B16" s="139">
        <v>36636.158</v>
      </c>
      <c r="C16" s="139">
        <v>32199.514</v>
      </c>
      <c r="D16" s="139">
        <v>33381.376</v>
      </c>
      <c r="E16" s="140">
        <f t="shared" si="1"/>
        <v>3.6704342804676884</v>
      </c>
      <c r="F16" s="31"/>
      <c r="G16" s="139">
        <v>49002.44</v>
      </c>
      <c r="H16" s="139">
        <v>42486.986</v>
      </c>
      <c r="I16" s="139">
        <v>31982.29</v>
      </c>
      <c r="J16" s="140">
        <f t="shared" si="2"/>
        <v>-24.724502698308598</v>
      </c>
      <c r="K16" s="31"/>
      <c r="L16" s="48">
        <f t="shared" si="0"/>
        <v>1.337543090626479</v>
      </c>
      <c r="M16" s="48">
        <f t="shared" si="0"/>
        <v>1.3194915302137789</v>
      </c>
      <c r="N16" s="46" t="s">
        <v>4</v>
      </c>
      <c r="O16" s="46" t="s">
        <v>4</v>
      </c>
      <c r="Q16" s="136"/>
    </row>
    <row r="17" spans="1:17" ht="12.75">
      <c r="A17" s="47" t="s">
        <v>15</v>
      </c>
      <c r="B17" s="139">
        <v>580.436</v>
      </c>
      <c r="C17" s="139">
        <v>542.667</v>
      </c>
      <c r="D17" s="139">
        <v>338.538</v>
      </c>
      <c r="E17" s="140">
        <f t="shared" si="1"/>
        <v>-37.61588598532802</v>
      </c>
      <c r="F17" s="31"/>
      <c r="G17" s="139">
        <v>3574.453</v>
      </c>
      <c r="H17" s="139">
        <v>3451.544</v>
      </c>
      <c r="I17" s="139">
        <v>1999.081</v>
      </c>
      <c r="J17" s="140">
        <f t="shared" si="2"/>
        <v>-42.081543796051854</v>
      </c>
      <c r="K17" s="31"/>
      <c r="L17" s="48">
        <f t="shared" si="0"/>
        <v>6.158220716840444</v>
      </c>
      <c r="M17" s="48">
        <f t="shared" si="0"/>
        <v>6.360335159499288</v>
      </c>
      <c r="N17" s="46" t="s">
        <v>4</v>
      </c>
      <c r="O17" s="46" t="s">
        <v>4</v>
      </c>
      <c r="Q17" s="136"/>
    </row>
    <row r="18" spans="1:17" ht="12.75">
      <c r="A18" s="47" t="s">
        <v>16</v>
      </c>
      <c r="B18" s="139">
        <v>44967.804</v>
      </c>
      <c r="C18" s="139">
        <v>5542.96</v>
      </c>
      <c r="D18" s="139">
        <v>5842.435</v>
      </c>
      <c r="E18" s="140">
        <f t="shared" si="1"/>
        <v>5.402799226406117</v>
      </c>
      <c r="F18" s="31"/>
      <c r="G18" s="139">
        <v>43568.911</v>
      </c>
      <c r="H18" s="139">
        <v>5722.38</v>
      </c>
      <c r="I18" s="139">
        <v>5464.205</v>
      </c>
      <c r="J18" s="140">
        <f t="shared" si="2"/>
        <v>-4.5116717170128595</v>
      </c>
      <c r="K18" s="31"/>
      <c r="L18" s="48">
        <f t="shared" si="0"/>
        <v>0.9688912316020591</v>
      </c>
      <c r="M18" s="48">
        <f t="shared" si="0"/>
        <v>1.032368986967252</v>
      </c>
      <c r="N18" s="46" t="s">
        <v>4</v>
      </c>
      <c r="O18" s="46" t="s">
        <v>4</v>
      </c>
      <c r="Q18" s="136"/>
    </row>
    <row r="19" spans="1:17" ht="12.75">
      <c r="A19" s="47" t="s">
        <v>226</v>
      </c>
      <c r="B19" s="139">
        <v>39721.663</v>
      </c>
      <c r="C19" s="139">
        <v>8522.18</v>
      </c>
      <c r="D19" s="139">
        <v>9553.798</v>
      </c>
      <c r="E19" s="140">
        <f t="shared" si="1"/>
        <v>12.105095175178192</v>
      </c>
      <c r="F19" s="31"/>
      <c r="G19" s="139">
        <v>46388.281</v>
      </c>
      <c r="H19" s="139">
        <v>10669.697</v>
      </c>
      <c r="I19" s="139">
        <v>8878.144</v>
      </c>
      <c r="J19" s="140">
        <f t="shared" si="2"/>
        <v>-16.791039145722692</v>
      </c>
      <c r="K19" s="31"/>
      <c r="L19" s="48">
        <f t="shared" si="0"/>
        <v>1.1678333054686054</v>
      </c>
      <c r="M19" s="48">
        <f t="shared" si="0"/>
        <v>1.2519915092147784</v>
      </c>
      <c r="N19" s="46" t="s">
        <v>4</v>
      </c>
      <c r="O19" s="46" t="s">
        <v>4</v>
      </c>
      <c r="Q19" s="136"/>
    </row>
    <row r="20" spans="1:17" ht="12.75">
      <c r="A20" s="47" t="s">
        <v>17</v>
      </c>
      <c r="B20" s="139">
        <v>44112.113</v>
      </c>
      <c r="C20" s="139">
        <v>23017.331</v>
      </c>
      <c r="D20" s="139">
        <v>36448.958</v>
      </c>
      <c r="E20" s="140">
        <f t="shared" si="1"/>
        <v>58.354406946661214</v>
      </c>
      <c r="F20" s="31"/>
      <c r="G20" s="139">
        <v>219731.536</v>
      </c>
      <c r="H20" s="139">
        <v>142136.609</v>
      </c>
      <c r="I20" s="139">
        <v>122753.387</v>
      </c>
      <c r="J20" s="140">
        <f t="shared" si="2"/>
        <v>-13.637037028229642</v>
      </c>
      <c r="K20" s="31"/>
      <c r="L20" s="48">
        <f t="shared" si="0"/>
        <v>4.981206318545657</v>
      </c>
      <c r="M20" s="48">
        <f t="shared" si="0"/>
        <v>6.175199418212303</v>
      </c>
      <c r="N20" s="46" t="s">
        <v>4</v>
      </c>
      <c r="O20" s="46" t="s">
        <v>4</v>
      </c>
      <c r="Q20" s="136"/>
    </row>
    <row r="21" spans="1:17" ht="12.75">
      <c r="A21" s="47" t="s">
        <v>18</v>
      </c>
      <c r="B21" s="139">
        <v>52732.827</v>
      </c>
      <c r="C21" s="139">
        <v>686.785</v>
      </c>
      <c r="D21" s="139">
        <v>433.295</v>
      </c>
      <c r="E21" s="140">
        <f t="shared" si="1"/>
        <v>-36.909658772396014</v>
      </c>
      <c r="F21" s="31"/>
      <c r="G21" s="139">
        <v>50303.376</v>
      </c>
      <c r="H21" s="139">
        <v>894.386</v>
      </c>
      <c r="I21" s="139">
        <v>471.603</v>
      </c>
      <c r="J21" s="140">
        <f t="shared" si="2"/>
        <v>-47.27075334363462</v>
      </c>
      <c r="K21" s="31"/>
      <c r="L21" s="48">
        <f t="shared" si="0"/>
        <v>0.9539290582695291</v>
      </c>
      <c r="M21" s="48">
        <f t="shared" si="0"/>
        <v>1.302279461549102</v>
      </c>
      <c r="N21" s="46" t="s">
        <v>4</v>
      </c>
      <c r="O21" s="46" t="s">
        <v>4</v>
      </c>
      <c r="Q21" s="136"/>
    </row>
    <row r="22" spans="1:17" ht="12.75">
      <c r="A22" s="47" t="s">
        <v>19</v>
      </c>
      <c r="B22" s="139">
        <v>10075.844</v>
      </c>
      <c r="C22" s="139">
        <v>7078.056</v>
      </c>
      <c r="D22" s="139">
        <v>11455.704</v>
      </c>
      <c r="E22" s="140">
        <f t="shared" si="1"/>
        <v>61.84816848015896</v>
      </c>
      <c r="F22" s="31"/>
      <c r="G22" s="139">
        <v>21747.237</v>
      </c>
      <c r="H22" s="139">
        <v>16825.67</v>
      </c>
      <c r="I22" s="139">
        <v>20869.531</v>
      </c>
      <c r="J22" s="140">
        <f t="shared" si="2"/>
        <v>24.033877997131768</v>
      </c>
      <c r="K22" s="31"/>
      <c r="L22" s="48">
        <f t="shared" si="0"/>
        <v>2.1583538808262617</v>
      </c>
      <c r="M22" s="48">
        <f t="shared" si="0"/>
        <v>2.3771597738136006</v>
      </c>
      <c r="N22" s="46" t="s">
        <v>4</v>
      </c>
      <c r="O22" s="46" t="s">
        <v>4</v>
      </c>
      <c r="Q22" s="136"/>
    </row>
    <row r="23" spans="1:15" ht="12.75">
      <c r="A23" s="200" t="s">
        <v>257</v>
      </c>
      <c r="B23" s="200"/>
      <c r="C23" s="200"/>
      <c r="D23" s="200"/>
      <c r="E23" s="200"/>
      <c r="F23" s="200"/>
      <c r="G23" s="200"/>
      <c r="H23" s="200"/>
      <c r="I23" s="200"/>
      <c r="J23" s="200"/>
      <c r="K23" s="200"/>
      <c r="L23" s="200"/>
      <c r="M23" s="200"/>
      <c r="N23" s="200"/>
      <c r="O23" s="200"/>
    </row>
    <row r="24" spans="1:15" s="15" customFormat="1" ht="12.75">
      <c r="A24" s="199" t="s">
        <v>256</v>
      </c>
      <c r="B24" s="199"/>
      <c r="C24" s="199"/>
      <c r="D24" s="199"/>
      <c r="E24" s="199"/>
      <c r="F24" s="199"/>
      <c r="G24" s="199"/>
      <c r="H24" s="199"/>
      <c r="I24" s="199"/>
      <c r="J24" s="199"/>
      <c r="K24" s="199"/>
      <c r="L24" s="199"/>
      <c r="M24" s="199"/>
      <c r="N24" s="199"/>
      <c r="O24" s="199"/>
    </row>
    <row r="25" spans="1:16" ht="12.75" customHeight="1">
      <c r="A25" s="193" t="s">
        <v>451</v>
      </c>
      <c r="B25" s="193"/>
      <c r="C25" s="193"/>
      <c r="D25" s="193"/>
      <c r="E25" s="193"/>
      <c r="F25" s="193"/>
      <c r="G25" s="193"/>
      <c r="H25" s="193"/>
      <c r="I25" s="193"/>
      <c r="J25" s="193"/>
      <c r="K25" s="193"/>
      <c r="L25" s="193"/>
      <c r="M25" s="193"/>
      <c r="N25" s="193"/>
      <c r="O25" s="193"/>
      <c r="P25" s="193"/>
    </row>
    <row r="26" spans="1:15" ht="12.75" customHeight="1">
      <c r="A26" s="47"/>
      <c r="B26" s="30"/>
      <c r="C26" s="30"/>
      <c r="D26" s="30"/>
      <c r="E26" s="31"/>
      <c r="F26" s="31"/>
      <c r="G26" s="30"/>
      <c r="H26" s="30"/>
      <c r="I26" s="30"/>
      <c r="J26" s="31"/>
      <c r="K26" s="31"/>
      <c r="L26" s="48"/>
      <c r="M26" s="48"/>
      <c r="N26" s="48"/>
      <c r="O26" s="36"/>
    </row>
    <row r="27" spans="1:15" ht="12.75">
      <c r="A27" s="49"/>
      <c r="B27" s="30"/>
      <c r="C27" s="30"/>
      <c r="D27" s="30"/>
      <c r="E27" s="31"/>
      <c r="F27" s="31"/>
      <c r="G27" s="30"/>
      <c r="H27" s="30"/>
      <c r="I27" s="30"/>
      <c r="J27" s="31"/>
      <c r="K27" s="31"/>
      <c r="L27" s="48"/>
      <c r="M27" s="48"/>
      <c r="N27" s="48"/>
      <c r="O27" s="36"/>
    </row>
    <row r="28" spans="1:15" ht="12.75">
      <c r="A28" s="47"/>
      <c r="B28" s="30"/>
      <c r="C28" s="30"/>
      <c r="D28" s="30"/>
      <c r="E28" s="31"/>
      <c r="F28" s="31"/>
      <c r="G28" s="30"/>
      <c r="H28" s="30"/>
      <c r="I28" s="30"/>
      <c r="J28" s="31"/>
      <c r="K28" s="31"/>
      <c r="L28" s="48"/>
      <c r="M28" s="48"/>
      <c r="N28" s="48"/>
      <c r="O28" s="36"/>
    </row>
    <row r="29" spans="1:15" ht="12.75">
      <c r="A29" s="47"/>
      <c r="B29" s="30"/>
      <c r="C29" s="30"/>
      <c r="D29" s="30"/>
      <c r="E29" s="31"/>
      <c r="F29" s="31"/>
      <c r="G29" s="30"/>
      <c r="H29" s="30"/>
      <c r="I29" s="30"/>
      <c r="J29" s="31"/>
      <c r="K29" s="31"/>
      <c r="L29" s="48"/>
      <c r="M29" s="48"/>
      <c r="N29" s="48"/>
      <c r="O29" s="36"/>
    </row>
    <row r="30" spans="1:15" ht="12.75">
      <c r="A30" s="47"/>
      <c r="B30" s="30"/>
      <c r="C30" s="30"/>
      <c r="D30" s="30"/>
      <c r="E30" s="31"/>
      <c r="F30" s="31"/>
      <c r="G30" s="30"/>
      <c r="H30" s="30"/>
      <c r="I30" s="30"/>
      <c r="J30" s="31"/>
      <c r="K30" s="31"/>
      <c r="L30" s="48"/>
      <c r="M30" s="48"/>
      <c r="N30" s="48"/>
      <c r="O30" s="36"/>
    </row>
    <row r="31" spans="1:15" ht="12.75">
      <c r="A31" s="47"/>
      <c r="B31" s="30"/>
      <c r="C31" s="30"/>
      <c r="D31" s="30"/>
      <c r="E31" s="31"/>
      <c r="F31" s="31"/>
      <c r="G31" s="30"/>
      <c r="H31" s="30"/>
      <c r="I31" s="30"/>
      <c r="J31" s="31"/>
      <c r="K31" s="31"/>
      <c r="L31" s="48"/>
      <c r="M31" s="48"/>
      <c r="N31" s="48"/>
      <c r="O31" s="36"/>
    </row>
    <row r="32" spans="1:15" ht="12.75">
      <c r="A32" s="47"/>
      <c r="B32" s="30"/>
      <c r="C32" s="30"/>
      <c r="D32" s="30"/>
      <c r="E32" s="31"/>
      <c r="F32" s="31"/>
      <c r="G32" s="30"/>
      <c r="H32" s="30"/>
      <c r="I32" s="30"/>
      <c r="J32" s="31"/>
      <c r="K32" s="31"/>
      <c r="L32" s="48"/>
      <c r="M32" s="48"/>
      <c r="N32" s="48"/>
      <c r="O32" s="36"/>
    </row>
    <row r="33" spans="1:15" ht="12.75">
      <c r="A33" s="47"/>
      <c r="B33" s="30"/>
      <c r="C33" s="30"/>
      <c r="D33" s="30"/>
      <c r="E33" s="31"/>
      <c r="F33" s="31"/>
      <c r="G33" s="30"/>
      <c r="H33" s="30"/>
      <c r="I33" s="30"/>
      <c r="J33" s="31"/>
      <c r="K33" s="31"/>
      <c r="L33" s="48"/>
      <c r="M33" s="48"/>
      <c r="N33" s="48"/>
      <c r="O33" s="36"/>
    </row>
    <row r="34" spans="1:15" ht="12.75">
      <c r="A34" s="47"/>
      <c r="B34" s="30"/>
      <c r="C34" s="30"/>
      <c r="D34" s="30"/>
      <c r="E34" s="31"/>
      <c r="F34" s="31"/>
      <c r="G34" s="30"/>
      <c r="H34" s="30"/>
      <c r="I34" s="30"/>
      <c r="J34" s="31"/>
      <c r="K34" s="31"/>
      <c r="L34" s="48"/>
      <c r="M34" s="48"/>
      <c r="N34" s="48"/>
      <c r="O34" s="36"/>
    </row>
    <row r="35" spans="1:15" ht="12.75">
      <c r="A35" s="47"/>
      <c r="B35" s="30"/>
      <c r="C35" s="30"/>
      <c r="D35" s="30"/>
      <c r="E35" s="31"/>
      <c r="F35" s="31"/>
      <c r="G35" s="30"/>
      <c r="H35" s="30"/>
      <c r="I35" s="30"/>
      <c r="J35" s="31"/>
      <c r="K35" s="31"/>
      <c r="L35" s="48"/>
      <c r="M35" s="48"/>
      <c r="N35" s="48"/>
      <c r="O35" s="36"/>
    </row>
    <row r="36" spans="1:15" ht="12.75">
      <c r="A36" s="47"/>
      <c r="B36" s="30"/>
      <c r="C36" s="30"/>
      <c r="D36" s="30"/>
      <c r="E36" s="31"/>
      <c r="F36" s="31"/>
      <c r="G36" s="30"/>
      <c r="H36" s="30"/>
      <c r="I36" s="30"/>
      <c r="J36" s="31"/>
      <c r="K36" s="31"/>
      <c r="L36" s="48"/>
      <c r="M36" s="48"/>
      <c r="N36" s="48"/>
      <c r="O36" s="36"/>
    </row>
    <row r="37" spans="1:15" ht="12.75">
      <c r="A37" s="29"/>
      <c r="B37" s="30"/>
      <c r="C37" s="30"/>
      <c r="D37" s="30"/>
      <c r="E37" s="30"/>
      <c r="F37" s="30"/>
      <c r="G37" s="30"/>
      <c r="H37" s="30"/>
      <c r="I37" s="30"/>
      <c r="J37" s="29"/>
      <c r="K37" s="29"/>
      <c r="L37" s="48"/>
      <c r="M37" s="48"/>
      <c r="N37" s="48"/>
      <c r="O37" s="36"/>
    </row>
    <row r="38" spans="1:15" ht="12.75">
      <c r="A38" s="29"/>
      <c r="B38" s="29"/>
      <c r="C38" s="29"/>
      <c r="D38" s="29"/>
      <c r="E38" s="29"/>
      <c r="F38" s="29"/>
      <c r="G38" s="29"/>
      <c r="H38" s="29"/>
      <c r="I38" s="29"/>
      <c r="J38" s="29"/>
      <c r="K38" s="29"/>
      <c r="L38" s="48"/>
      <c r="M38" s="48"/>
      <c r="N38" s="48"/>
      <c r="O38" s="36"/>
    </row>
    <row r="39" spans="1:15" ht="12.75">
      <c r="A39" s="29"/>
      <c r="B39" s="30"/>
      <c r="C39" s="30"/>
      <c r="D39" s="30"/>
      <c r="E39" s="31"/>
      <c r="F39" s="31"/>
      <c r="G39" s="30"/>
      <c r="H39" s="30"/>
      <c r="I39" s="30"/>
      <c r="J39" s="31"/>
      <c r="K39" s="31"/>
      <c r="L39" s="48"/>
      <c r="M39" s="48"/>
      <c r="N39" s="48"/>
      <c r="O39" s="36"/>
    </row>
    <row r="40" spans="1:15" ht="12.75">
      <c r="A40" s="197"/>
      <c r="B40" s="197"/>
      <c r="C40" s="197"/>
      <c r="D40" s="197"/>
      <c r="E40" s="197"/>
      <c r="F40" s="197"/>
      <c r="G40" s="197"/>
      <c r="H40" s="197"/>
      <c r="I40" s="197"/>
      <c r="J40" s="197"/>
      <c r="K40" s="197"/>
      <c r="L40" s="48"/>
      <c r="M40" s="48"/>
      <c r="N40" s="48"/>
      <c r="O40" s="36"/>
    </row>
    <row r="41" spans="1:15" ht="12.75">
      <c r="A41" s="42"/>
      <c r="B41" s="194"/>
      <c r="C41" s="194"/>
      <c r="D41" s="194"/>
      <c r="E41" s="194"/>
      <c r="F41" s="22"/>
      <c r="G41" s="194"/>
      <c r="H41" s="194"/>
      <c r="I41" s="194"/>
      <c r="J41" s="194"/>
      <c r="K41" s="22"/>
      <c r="L41" s="195"/>
      <c r="M41" s="195"/>
      <c r="N41" s="195"/>
      <c r="O41" s="36"/>
    </row>
    <row r="42" spans="1:15" ht="12.75">
      <c r="A42" s="42"/>
      <c r="B42" s="50"/>
      <c r="C42" s="194"/>
      <c r="D42" s="194"/>
      <c r="E42" s="194"/>
      <c r="F42" s="22"/>
      <c r="G42" s="50"/>
      <c r="H42" s="194"/>
      <c r="I42" s="194"/>
      <c r="J42" s="194"/>
      <c r="K42" s="22"/>
      <c r="L42" s="51"/>
      <c r="M42" s="195"/>
      <c r="N42" s="195"/>
      <c r="O42" s="36"/>
    </row>
    <row r="43" spans="1:15" ht="12.75">
      <c r="A43" s="42"/>
      <c r="B43" s="42"/>
      <c r="C43" s="50"/>
      <c r="D43" s="50"/>
      <c r="E43" s="22"/>
      <c r="F43" s="22"/>
      <c r="G43" s="42"/>
      <c r="H43" s="50"/>
      <c r="I43" s="50"/>
      <c r="J43" s="22"/>
      <c r="K43" s="22"/>
      <c r="L43" s="48"/>
      <c r="M43" s="52"/>
      <c r="N43" s="53"/>
      <c r="O43" s="36"/>
    </row>
    <row r="44" spans="1:15" ht="12.75">
      <c r="A44" s="42"/>
      <c r="B44" s="43"/>
      <c r="C44" s="43"/>
      <c r="D44" s="43"/>
      <c r="E44" s="44"/>
      <c r="F44" s="44"/>
      <c r="G44" s="43"/>
      <c r="H44" s="43"/>
      <c r="I44" s="43"/>
      <c r="J44" s="44"/>
      <c r="K44" s="44"/>
      <c r="L44" s="54"/>
      <c r="M44" s="54"/>
      <c r="N44" s="54"/>
      <c r="O44" s="36"/>
    </row>
    <row r="45" spans="1:15" ht="12.75">
      <c r="A45" s="29"/>
      <c r="B45" s="30"/>
      <c r="C45" s="30"/>
      <c r="D45" s="30"/>
      <c r="E45" s="31"/>
      <c r="F45" s="31"/>
      <c r="G45" s="30"/>
      <c r="H45" s="30"/>
      <c r="I45" s="30"/>
      <c r="J45" s="31"/>
      <c r="K45" s="31"/>
      <c r="L45" s="48"/>
      <c r="M45" s="48"/>
      <c r="N45" s="48"/>
      <c r="O45" s="36"/>
    </row>
    <row r="46" spans="1:15" ht="12.75">
      <c r="A46" s="42"/>
      <c r="B46" s="43"/>
      <c r="C46" s="43"/>
      <c r="D46" s="43"/>
      <c r="E46" s="44"/>
      <c r="F46" s="44"/>
      <c r="G46" s="43"/>
      <c r="H46" s="43"/>
      <c r="I46" s="43"/>
      <c r="J46" s="44"/>
      <c r="K46" s="44"/>
      <c r="L46" s="48"/>
      <c r="M46" s="48"/>
      <c r="N46" s="48"/>
      <c r="O46" s="55"/>
    </row>
    <row r="47" spans="1:15" ht="12.75">
      <c r="A47" s="36"/>
      <c r="B47" s="36"/>
      <c r="C47" s="36"/>
      <c r="D47" s="36"/>
      <c r="E47" s="36"/>
      <c r="F47" s="36"/>
      <c r="G47" s="36"/>
      <c r="H47" s="36"/>
      <c r="I47" s="36"/>
      <c r="J47" s="36"/>
      <c r="K47" s="36"/>
      <c r="L47" s="36"/>
      <c r="M47" s="36"/>
      <c r="N47" s="36"/>
      <c r="O47" s="36"/>
    </row>
    <row r="48" spans="1:15" ht="12.75">
      <c r="A48" s="36"/>
      <c r="B48" s="36"/>
      <c r="C48" s="36"/>
      <c r="D48" s="36"/>
      <c r="E48" s="36"/>
      <c r="F48" s="36"/>
      <c r="G48" s="36"/>
      <c r="H48" s="36"/>
      <c r="I48" s="36"/>
      <c r="J48" s="36"/>
      <c r="K48" s="36"/>
      <c r="L48" s="36"/>
      <c r="M48" s="36"/>
      <c r="N48" s="36"/>
      <c r="O48" s="36"/>
    </row>
    <row r="49" spans="1:15" ht="12.75">
      <c r="A49" s="36"/>
      <c r="B49" s="36"/>
      <c r="C49" s="36"/>
      <c r="D49" s="36"/>
      <c r="E49" s="36"/>
      <c r="F49" s="36"/>
      <c r="G49" s="36"/>
      <c r="H49" s="36"/>
      <c r="I49" s="36"/>
      <c r="J49" s="36"/>
      <c r="K49" s="36"/>
      <c r="L49" s="36"/>
      <c r="M49" s="36"/>
      <c r="N49" s="36"/>
      <c r="O49" s="36"/>
    </row>
    <row r="50" spans="1:15" ht="12.75">
      <c r="A50" s="36"/>
      <c r="B50" s="36"/>
      <c r="C50" s="36"/>
      <c r="D50" s="36"/>
      <c r="E50" s="36"/>
      <c r="F50" s="36"/>
      <c r="G50" s="36"/>
      <c r="H50" s="36"/>
      <c r="I50" s="36"/>
      <c r="J50" s="36"/>
      <c r="K50" s="36"/>
      <c r="L50" s="36"/>
      <c r="M50" s="36"/>
      <c r="N50" s="36"/>
      <c r="O50" s="36"/>
    </row>
    <row r="51" spans="1:15" ht="12.75">
      <c r="A51" s="36"/>
      <c r="B51" s="36"/>
      <c r="C51" s="36"/>
      <c r="D51" s="36"/>
      <c r="E51" s="36"/>
      <c r="F51" s="36"/>
      <c r="G51" s="36"/>
      <c r="H51" s="36"/>
      <c r="I51" s="36"/>
      <c r="J51" s="36"/>
      <c r="K51" s="36"/>
      <c r="L51" s="36"/>
      <c r="M51" s="36"/>
      <c r="N51" s="36"/>
      <c r="O51" s="36"/>
    </row>
    <row r="52" spans="1:15" ht="12.75">
      <c r="A52" s="36"/>
      <c r="B52" s="36"/>
      <c r="C52" s="36"/>
      <c r="D52" s="36"/>
      <c r="E52" s="36"/>
      <c r="F52" s="36"/>
      <c r="G52" s="36"/>
      <c r="H52" s="36"/>
      <c r="I52" s="36"/>
      <c r="J52" s="36"/>
      <c r="K52" s="36"/>
      <c r="L52" s="36"/>
      <c r="M52" s="36"/>
      <c r="N52" s="36"/>
      <c r="O52" s="36"/>
    </row>
    <row r="53" spans="1:15" ht="12.75">
      <c r="A53" s="36"/>
      <c r="B53" s="36"/>
      <c r="C53" s="36"/>
      <c r="D53" s="36"/>
      <c r="E53" s="36"/>
      <c r="F53" s="36"/>
      <c r="G53" s="36"/>
      <c r="H53" s="36"/>
      <c r="I53" s="36"/>
      <c r="J53" s="36"/>
      <c r="K53" s="36"/>
      <c r="L53" s="36"/>
      <c r="M53" s="36"/>
      <c r="N53" s="36"/>
      <c r="O53" s="36"/>
    </row>
    <row r="54" spans="1:15" ht="12.75">
      <c r="A54" s="36"/>
      <c r="B54" s="36"/>
      <c r="C54" s="36"/>
      <c r="D54" s="36"/>
      <c r="E54" s="36"/>
      <c r="F54" s="36"/>
      <c r="G54" s="36"/>
      <c r="H54" s="36"/>
      <c r="I54" s="36"/>
      <c r="J54" s="36"/>
      <c r="K54" s="36"/>
      <c r="L54" s="36"/>
      <c r="M54" s="36"/>
      <c r="N54" s="36"/>
      <c r="O54" s="36"/>
    </row>
    <row r="55" spans="1:15" ht="12.75">
      <c r="A55" s="36"/>
      <c r="B55" s="36"/>
      <c r="C55" s="36"/>
      <c r="D55" s="36"/>
      <c r="E55" s="36"/>
      <c r="F55" s="36"/>
      <c r="G55" s="36"/>
      <c r="H55" s="36"/>
      <c r="I55" s="36"/>
      <c r="J55" s="36"/>
      <c r="K55" s="36"/>
      <c r="L55" s="36"/>
      <c r="M55" s="36"/>
      <c r="N55" s="36"/>
      <c r="O55" s="36"/>
    </row>
    <row r="56" spans="1:15" ht="12.75">
      <c r="A56" s="36"/>
      <c r="B56" s="36"/>
      <c r="C56" s="36"/>
      <c r="D56" s="36"/>
      <c r="E56" s="36"/>
      <c r="F56" s="36"/>
      <c r="G56" s="36"/>
      <c r="H56" s="36"/>
      <c r="I56" s="36"/>
      <c r="J56" s="36"/>
      <c r="K56" s="36"/>
      <c r="L56" s="36"/>
      <c r="M56" s="36"/>
      <c r="N56" s="36"/>
      <c r="O56" s="36"/>
    </row>
    <row r="57" spans="1:15" ht="12.75">
      <c r="A57" s="36"/>
      <c r="B57" s="36"/>
      <c r="C57" s="36"/>
      <c r="D57" s="36"/>
      <c r="E57" s="36"/>
      <c r="F57" s="36"/>
      <c r="G57" s="36"/>
      <c r="H57" s="36"/>
      <c r="I57" s="36"/>
      <c r="J57" s="36"/>
      <c r="K57" s="36"/>
      <c r="L57" s="36"/>
      <c r="M57" s="36"/>
      <c r="N57" s="36"/>
      <c r="O57" s="36"/>
    </row>
  </sheetData>
  <sheetProtection/>
  <mergeCells count="22">
    <mergeCell ref="A2:O2"/>
    <mergeCell ref="A24:O24"/>
    <mergeCell ref="A23:O23"/>
    <mergeCell ref="A4:A6"/>
    <mergeCell ref="A1:O1"/>
    <mergeCell ref="C5:E5"/>
    <mergeCell ref="H5:J5"/>
    <mergeCell ref="L5:L6"/>
    <mergeCell ref="L4:O4"/>
    <mergeCell ref="B5:B6"/>
    <mergeCell ref="G5:G6"/>
    <mergeCell ref="A25:P25"/>
    <mergeCell ref="C42:E42"/>
    <mergeCell ref="H42:J42"/>
    <mergeCell ref="M42:N42"/>
    <mergeCell ref="B4:E4"/>
    <mergeCell ref="G4:J4"/>
    <mergeCell ref="A40:K40"/>
    <mergeCell ref="B41:E41"/>
    <mergeCell ref="G41:J41"/>
    <mergeCell ref="M5:O5"/>
    <mergeCell ref="L41:N41"/>
  </mergeCells>
  <printOptions horizontalCentered="1" verticalCentered="1"/>
  <pageMargins left="0.8661417322834646" right="0.7086614173228347" top="0.7480314960629921" bottom="0.7480314960629921" header="0.31496062992125984" footer="0.31496062992125984"/>
  <pageSetup fitToHeight="1" fitToWidth="1" horizontalDpi="600" verticalDpi="600" orientation="landscape" scale="69"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31">
      <selection activeCell="L4" sqref="L4:O4"/>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1.140625" style="5" customWidth="1"/>
    <col min="6" max="6" width="2.28125" style="5" customWidth="1"/>
    <col min="7" max="7" width="8.00390625" style="5" customWidth="1"/>
    <col min="8" max="8" width="7.8515625" style="5" customWidth="1"/>
    <col min="9" max="9" width="7.7109375" style="5" customWidth="1"/>
    <col min="10" max="10" width="10.57421875" style="5" customWidth="1"/>
    <col min="11" max="11" width="1.7109375" style="5" customWidth="1"/>
    <col min="12" max="13" width="5.57421875" style="5" bestFit="1" customWidth="1"/>
    <col min="14" max="14" width="8.57421875" style="5" customWidth="1"/>
    <col min="15" max="15" width="11.28125" style="5" bestFit="1" customWidth="1"/>
    <col min="16" max="16384" width="11.421875" style="5" customWidth="1"/>
  </cols>
  <sheetData>
    <row r="1" spans="1:15" ht="12.75">
      <c r="A1" s="210" t="s">
        <v>260</v>
      </c>
      <c r="B1" s="210"/>
      <c r="C1" s="210"/>
      <c r="D1" s="210"/>
      <c r="E1" s="210"/>
      <c r="F1" s="210"/>
      <c r="G1" s="210"/>
      <c r="H1" s="210"/>
      <c r="I1" s="210"/>
      <c r="J1" s="210"/>
      <c r="K1" s="210"/>
      <c r="L1" s="210"/>
      <c r="M1" s="210"/>
      <c r="N1" s="210"/>
      <c r="O1" s="210"/>
    </row>
    <row r="2" spans="1:15" s="15" customFormat="1" ht="12.75">
      <c r="A2" s="214" t="s">
        <v>258</v>
      </c>
      <c r="B2" s="214"/>
      <c r="C2" s="214"/>
      <c r="D2" s="214"/>
      <c r="E2" s="214"/>
      <c r="F2" s="214"/>
      <c r="G2" s="214"/>
      <c r="H2" s="214"/>
      <c r="I2" s="214"/>
      <c r="J2" s="214"/>
      <c r="K2" s="214"/>
      <c r="L2" s="214"/>
      <c r="M2" s="214"/>
      <c r="N2" s="214"/>
      <c r="O2" s="214"/>
    </row>
    <row r="3" spans="1:15" s="15" customFormat="1" ht="12.75">
      <c r="A3" s="20"/>
      <c r="B3" s="20"/>
      <c r="C3" s="20"/>
      <c r="D3" s="20"/>
      <c r="E3" s="20"/>
      <c r="F3" s="20"/>
      <c r="G3" s="20"/>
      <c r="H3" s="20"/>
      <c r="I3" s="20"/>
      <c r="J3" s="20"/>
      <c r="K3" s="20"/>
      <c r="L3" s="20"/>
      <c r="M3" s="20"/>
      <c r="N3" s="20"/>
      <c r="O3" s="20"/>
    </row>
    <row r="4" spans="1:15" ht="15" customHeight="1">
      <c r="A4" s="201" t="s">
        <v>2</v>
      </c>
      <c r="B4" s="196" t="s">
        <v>0</v>
      </c>
      <c r="C4" s="196"/>
      <c r="D4" s="196"/>
      <c r="E4" s="196"/>
      <c r="F4" s="21"/>
      <c r="G4" s="196" t="s">
        <v>443</v>
      </c>
      <c r="H4" s="196"/>
      <c r="I4" s="196"/>
      <c r="J4" s="196"/>
      <c r="K4" s="21"/>
      <c r="L4" s="206" t="s">
        <v>453</v>
      </c>
      <c r="M4" s="206"/>
      <c r="N4" s="206"/>
      <c r="O4" s="211"/>
    </row>
    <row r="5" spans="1:15" ht="12.75">
      <c r="A5" s="202"/>
      <c r="B5" s="204">
        <v>2010</v>
      </c>
      <c r="C5" s="194" t="s">
        <v>449</v>
      </c>
      <c r="D5" s="194"/>
      <c r="E5" s="194"/>
      <c r="F5" s="22"/>
      <c r="G5" s="204">
        <v>2010</v>
      </c>
      <c r="H5" s="194" t="str">
        <f>+C5</f>
        <v>Enero - junio</v>
      </c>
      <c r="I5" s="194"/>
      <c r="J5" s="194"/>
      <c r="K5" s="22"/>
      <c r="L5" s="204">
        <v>2010</v>
      </c>
      <c r="M5" s="212" t="s">
        <v>449</v>
      </c>
      <c r="N5" s="212"/>
      <c r="O5" s="213"/>
    </row>
    <row r="6" spans="1:15" ht="12.75">
      <c r="A6" s="208"/>
      <c r="B6" s="209"/>
      <c r="C6" s="23">
        <v>2010</v>
      </c>
      <c r="D6" s="23">
        <v>2011</v>
      </c>
      <c r="E6" s="24" t="s">
        <v>3</v>
      </c>
      <c r="F6" s="25"/>
      <c r="G6" s="209"/>
      <c r="H6" s="23">
        <f>+C6</f>
        <v>2010</v>
      </c>
      <c r="I6" s="23">
        <f>+D6</f>
        <v>2011</v>
      </c>
      <c r="J6" s="24" t="str">
        <f>+E6</f>
        <v>Var % 11/10</v>
      </c>
      <c r="K6" s="25"/>
      <c r="L6" s="209"/>
      <c r="M6" s="24">
        <v>2010</v>
      </c>
      <c r="N6" s="24">
        <v>2011</v>
      </c>
      <c r="O6" s="174" t="str">
        <f>+J6</f>
        <v>Var % 11/10</v>
      </c>
    </row>
    <row r="7" spans="1:15" ht="12.75">
      <c r="A7" s="26" t="s">
        <v>21</v>
      </c>
      <c r="B7" s="137">
        <f>SUM(B8:B18)</f>
        <v>30461.184000000005</v>
      </c>
      <c r="C7" s="137">
        <f>SUM(C8:C18)</f>
        <v>13264.065</v>
      </c>
      <c r="D7" s="137">
        <f>SUM(D8:D18)</f>
        <v>21402.977000000003</v>
      </c>
      <c r="E7" s="138">
        <f aca="true" t="shared" si="0" ref="E7:E18">+D7/C7*100-100</f>
        <v>61.360616070563594</v>
      </c>
      <c r="F7" s="27"/>
      <c r="G7" s="137">
        <f>SUM(G8:G18)</f>
        <v>208651.81699999998</v>
      </c>
      <c r="H7" s="137">
        <f>SUM(H8:H18)</f>
        <v>76059.22700000001</v>
      </c>
      <c r="I7" s="137">
        <f>SUM(I8:I18)</f>
        <v>105011.212</v>
      </c>
      <c r="J7" s="138">
        <f>+I7/H7*100-100</f>
        <v>38.06505290935968</v>
      </c>
      <c r="K7" s="27"/>
      <c r="L7" s="28">
        <f>SUM(G7/B7)</f>
        <v>6.849760567415894</v>
      </c>
      <c r="M7" s="28">
        <f aca="true" t="shared" si="1" ref="M7:M16">SUM(H7/C7)</f>
        <v>5.734232077421214</v>
      </c>
      <c r="N7" s="170">
        <f>SUM(I7/D7)</f>
        <v>4.906383443761118</v>
      </c>
      <c r="O7" s="172">
        <f>SUM(N7-M7)/M7*100</f>
        <v>-14.436957250471009</v>
      </c>
    </row>
    <row r="8" spans="1:15" ht="12.75">
      <c r="A8" s="29" t="s">
        <v>227</v>
      </c>
      <c r="B8" s="139">
        <v>443.98</v>
      </c>
      <c r="C8" s="139">
        <v>356.735</v>
      </c>
      <c r="D8" s="139">
        <v>140.152</v>
      </c>
      <c r="E8" s="140">
        <f t="shared" si="0"/>
        <v>-60.71257375923305</v>
      </c>
      <c r="F8" s="31"/>
      <c r="G8" s="139">
        <v>1867.593</v>
      </c>
      <c r="H8" s="139">
        <v>1501.121</v>
      </c>
      <c r="I8" s="139">
        <v>586.991</v>
      </c>
      <c r="J8" s="140">
        <f>+I8/H8*100-100</f>
        <v>-60.89649002312272</v>
      </c>
      <c r="K8" s="31"/>
      <c r="L8" s="32">
        <f aca="true" t="shared" si="2" ref="L8:L18">SUM(G8/B8)</f>
        <v>4.206480021622595</v>
      </c>
      <c r="M8" s="32">
        <f t="shared" si="1"/>
        <v>4.207944272359034</v>
      </c>
      <c r="N8" s="170">
        <f aca="true" t="shared" si="3" ref="N8:N18">SUM(I8/D8)</f>
        <v>4.188245619042183</v>
      </c>
      <c r="O8" s="172">
        <f aca="true" t="shared" si="4" ref="O8:O16">SUM(N8-M8)/M8*100</f>
        <v>-0.4681300901784027</v>
      </c>
    </row>
    <row r="9" spans="1:15" ht="12.75">
      <c r="A9" s="29" t="s">
        <v>192</v>
      </c>
      <c r="B9" s="139">
        <v>6245.301</v>
      </c>
      <c r="C9" s="139">
        <v>2676.095</v>
      </c>
      <c r="D9" s="139">
        <v>2158.59</v>
      </c>
      <c r="E9" s="140">
        <f t="shared" si="0"/>
        <v>-19.338065352687394</v>
      </c>
      <c r="F9" s="31"/>
      <c r="G9" s="139">
        <v>39344.084</v>
      </c>
      <c r="H9" s="139">
        <v>15701.012</v>
      </c>
      <c r="I9" s="139">
        <v>13178.987</v>
      </c>
      <c r="J9" s="140">
        <f>+I9/H9*100-100</f>
        <v>-16.06281811643734</v>
      </c>
      <c r="K9" s="31"/>
      <c r="L9" s="32">
        <f t="shared" si="2"/>
        <v>6.299789874018883</v>
      </c>
      <c r="M9" s="32">
        <f t="shared" si="1"/>
        <v>5.867135509015936</v>
      </c>
      <c r="N9" s="170">
        <f t="shared" si="3"/>
        <v>6.105368319134249</v>
      </c>
      <c r="O9" s="172">
        <f t="shared" si="4"/>
        <v>4.060462038966446</v>
      </c>
    </row>
    <row r="10" spans="1:15" ht="12.75">
      <c r="A10" s="29" t="s">
        <v>23</v>
      </c>
      <c r="B10" s="139">
        <v>2203.131</v>
      </c>
      <c r="C10" s="139">
        <v>2066.465</v>
      </c>
      <c r="D10" s="139">
        <v>4651.045</v>
      </c>
      <c r="E10" s="140">
        <f t="shared" si="0"/>
        <v>125.07252723854504</v>
      </c>
      <c r="F10" s="31"/>
      <c r="G10" s="139">
        <v>6422.474</v>
      </c>
      <c r="H10" s="139">
        <v>6011.675</v>
      </c>
      <c r="I10" s="139">
        <v>11708.272</v>
      </c>
      <c r="J10" s="140">
        <f aca="true" t="shared" si="5" ref="J10:J18">+I10/H10*100-100</f>
        <v>94.75889831037108</v>
      </c>
      <c r="K10" s="31"/>
      <c r="L10" s="32">
        <f t="shared" si="2"/>
        <v>2.9151575643935836</v>
      </c>
      <c r="M10" s="32">
        <f t="shared" si="1"/>
        <v>2.9091588776001527</v>
      </c>
      <c r="N10" s="170">
        <f t="shared" si="3"/>
        <v>2.5173422316920178</v>
      </c>
      <c r="O10" s="172">
        <f t="shared" si="4"/>
        <v>-13.468382525445138</v>
      </c>
    </row>
    <row r="11" spans="1:15" ht="12.75">
      <c r="A11" s="29" t="s">
        <v>228</v>
      </c>
      <c r="B11" s="139">
        <v>47.651</v>
      </c>
      <c r="C11" s="139">
        <v>29.54</v>
      </c>
      <c r="D11" s="139">
        <v>11.25</v>
      </c>
      <c r="E11" s="140">
        <f t="shared" si="0"/>
        <v>-61.916046039268785</v>
      </c>
      <c r="F11" s="31"/>
      <c r="G11" s="139">
        <v>315.721</v>
      </c>
      <c r="H11" s="139">
        <v>187.796</v>
      </c>
      <c r="I11" s="139">
        <v>87.319</v>
      </c>
      <c r="J11" s="140">
        <f t="shared" si="5"/>
        <v>-53.503269505207776</v>
      </c>
      <c r="K11" s="31"/>
      <c r="L11" s="32">
        <f t="shared" si="2"/>
        <v>6.625695158548614</v>
      </c>
      <c r="M11" s="32">
        <f t="shared" si="1"/>
        <v>6.357345971563981</v>
      </c>
      <c r="N11" s="170">
        <f t="shared" si="3"/>
        <v>7.761688888888889</v>
      </c>
      <c r="O11" s="172">
        <f t="shared" si="4"/>
        <v>22.09008167254776</v>
      </c>
    </row>
    <row r="12" spans="1:15" ht="12.75">
      <c r="A12" s="29" t="s">
        <v>229</v>
      </c>
      <c r="B12" s="139">
        <v>124.279</v>
      </c>
      <c r="C12" s="139">
        <v>73.579</v>
      </c>
      <c r="D12" s="139">
        <v>422.1</v>
      </c>
      <c r="E12" s="140">
        <f t="shared" si="0"/>
        <v>473.66911754712623</v>
      </c>
      <c r="F12" s="31"/>
      <c r="G12" s="139">
        <v>107.777</v>
      </c>
      <c r="H12" s="139">
        <v>60.221</v>
      </c>
      <c r="I12" s="139">
        <v>543.72</v>
      </c>
      <c r="J12" s="140">
        <f t="shared" si="5"/>
        <v>802.8744125803292</v>
      </c>
      <c r="K12" s="31"/>
      <c r="L12" s="32">
        <f t="shared" si="2"/>
        <v>0.8672181140820252</v>
      </c>
      <c r="M12" s="32">
        <v>0</v>
      </c>
      <c r="N12" s="170">
        <f t="shared" si="3"/>
        <v>1.288130774697939</v>
      </c>
      <c r="O12" s="172">
        <v>0</v>
      </c>
    </row>
    <row r="13" spans="1:15" ht="12.75">
      <c r="A13" s="29" t="s">
        <v>193</v>
      </c>
      <c r="B13" s="139">
        <v>1.104</v>
      </c>
      <c r="C13" s="139">
        <v>0.54</v>
      </c>
      <c r="D13" s="139">
        <v>4.17</v>
      </c>
      <c r="E13" s="140">
        <f t="shared" si="0"/>
        <v>672.2222222222222</v>
      </c>
      <c r="F13" s="31"/>
      <c r="G13" s="139">
        <v>13.984</v>
      </c>
      <c r="H13" s="139">
        <v>6.84</v>
      </c>
      <c r="I13" s="139">
        <v>7.89</v>
      </c>
      <c r="J13" s="140">
        <f t="shared" si="5"/>
        <v>15.350877192982452</v>
      </c>
      <c r="K13" s="31"/>
      <c r="L13" s="32">
        <f t="shared" si="2"/>
        <v>12.666666666666666</v>
      </c>
      <c r="M13" s="32">
        <f t="shared" si="1"/>
        <v>12.666666666666666</v>
      </c>
      <c r="N13" s="170">
        <f t="shared" si="3"/>
        <v>1.8920863309352518</v>
      </c>
      <c r="O13" s="172">
        <f t="shared" si="4"/>
        <v>-85.0624763347217</v>
      </c>
    </row>
    <row r="14" spans="1:15" ht="12.75">
      <c r="A14" s="29" t="s">
        <v>230</v>
      </c>
      <c r="B14" s="139">
        <v>180.375</v>
      </c>
      <c r="C14" s="139">
        <v>92</v>
      </c>
      <c r="D14" s="139">
        <v>0</v>
      </c>
      <c r="E14" s="140">
        <f t="shared" si="0"/>
        <v>-100</v>
      </c>
      <c r="F14" s="31"/>
      <c r="G14" s="139">
        <v>840.336</v>
      </c>
      <c r="H14" s="139">
        <v>444.041</v>
      </c>
      <c r="I14" s="139">
        <v>0</v>
      </c>
      <c r="J14" s="140">
        <f t="shared" si="5"/>
        <v>-100</v>
      </c>
      <c r="K14" s="31"/>
      <c r="L14" s="32">
        <f t="shared" si="2"/>
        <v>4.658827442827443</v>
      </c>
      <c r="M14" s="32">
        <f t="shared" si="1"/>
        <v>4.826532608695652</v>
      </c>
      <c r="N14" s="170">
        <v>0</v>
      </c>
      <c r="O14" s="172">
        <f t="shared" si="4"/>
        <v>-100</v>
      </c>
    </row>
    <row r="15" spans="1:15" ht="12.75">
      <c r="A15" s="29" t="s">
        <v>24</v>
      </c>
      <c r="B15" s="139">
        <v>12832.814</v>
      </c>
      <c r="C15" s="139">
        <v>5899.203</v>
      </c>
      <c r="D15" s="139">
        <v>11957.601</v>
      </c>
      <c r="E15" s="140">
        <f t="shared" si="0"/>
        <v>102.69858487663504</v>
      </c>
      <c r="F15" s="31"/>
      <c r="G15" s="139">
        <v>56875.643</v>
      </c>
      <c r="H15" s="139">
        <v>27474.008</v>
      </c>
      <c r="I15" s="139">
        <v>53230.066</v>
      </c>
      <c r="J15" s="140">
        <f t="shared" si="5"/>
        <v>93.74699898172847</v>
      </c>
      <c r="K15" s="31"/>
      <c r="L15" s="32">
        <f t="shared" si="2"/>
        <v>4.432047639746044</v>
      </c>
      <c r="M15" s="32">
        <f t="shared" si="1"/>
        <v>4.657240647592564</v>
      </c>
      <c r="N15" s="170">
        <f t="shared" si="3"/>
        <v>4.451567333614828</v>
      </c>
      <c r="O15" s="172">
        <f t="shared" si="4"/>
        <v>-4.416205421638531</v>
      </c>
    </row>
    <row r="16" spans="1:15" ht="12.75">
      <c r="A16" s="29" t="s">
        <v>25</v>
      </c>
      <c r="B16" s="139">
        <v>8379.023</v>
      </c>
      <c r="C16" s="139">
        <v>2067.932</v>
      </c>
      <c r="D16" s="139">
        <v>2055.319</v>
      </c>
      <c r="E16" s="140">
        <f t="shared" si="0"/>
        <v>-0.6099330152055273</v>
      </c>
      <c r="F16" s="31"/>
      <c r="G16" s="139">
        <v>102825.701</v>
      </c>
      <c r="H16" s="139">
        <v>24652.678</v>
      </c>
      <c r="I16" s="139">
        <v>25630.087</v>
      </c>
      <c r="J16" s="140">
        <f t="shared" si="5"/>
        <v>3.9647173422700916</v>
      </c>
      <c r="K16" s="31"/>
      <c r="L16" s="32">
        <f t="shared" si="2"/>
        <v>12.271800781546967</v>
      </c>
      <c r="M16" s="32">
        <f t="shared" si="1"/>
        <v>11.921416178094832</v>
      </c>
      <c r="N16" s="170">
        <f t="shared" si="3"/>
        <v>12.470126048559859</v>
      </c>
      <c r="O16" s="172">
        <f t="shared" si="4"/>
        <v>4.6027238900799485</v>
      </c>
    </row>
    <row r="17" spans="1:15" ht="12.75">
      <c r="A17" s="29" t="s">
        <v>231</v>
      </c>
      <c r="B17" s="139">
        <v>3</v>
      </c>
      <c r="C17" s="139">
        <v>1.5</v>
      </c>
      <c r="D17" s="139">
        <v>2.25</v>
      </c>
      <c r="E17" s="140">
        <f t="shared" si="0"/>
        <v>50</v>
      </c>
      <c r="F17" s="31"/>
      <c r="G17" s="139">
        <v>34</v>
      </c>
      <c r="H17" s="139">
        <v>16</v>
      </c>
      <c r="I17" s="139">
        <v>31.03</v>
      </c>
      <c r="J17" s="140">
        <f t="shared" si="5"/>
        <v>93.9375</v>
      </c>
      <c r="K17" s="31"/>
      <c r="L17" s="32">
        <f t="shared" si="2"/>
        <v>11.333333333333334</v>
      </c>
      <c r="M17" s="32">
        <v>0</v>
      </c>
      <c r="N17" s="170">
        <f t="shared" si="3"/>
        <v>13.791111111111112</v>
      </c>
      <c r="O17" s="172">
        <v>0</v>
      </c>
    </row>
    <row r="18" spans="1:15" ht="12.75">
      <c r="A18" s="33" t="s">
        <v>232</v>
      </c>
      <c r="B18" s="139">
        <v>0.526</v>
      </c>
      <c r="C18" s="139">
        <v>0.476</v>
      </c>
      <c r="D18" s="139">
        <v>0.5</v>
      </c>
      <c r="E18" s="140">
        <f t="shared" si="0"/>
        <v>5.0420168067227</v>
      </c>
      <c r="F18" s="34"/>
      <c r="G18" s="139">
        <v>4.504</v>
      </c>
      <c r="H18" s="139">
        <v>3.835</v>
      </c>
      <c r="I18" s="139">
        <v>6.85</v>
      </c>
      <c r="J18" s="140">
        <f t="shared" si="5"/>
        <v>78.61799217731419</v>
      </c>
      <c r="K18" s="34"/>
      <c r="L18" s="35">
        <f t="shared" si="2"/>
        <v>8.56273764258555</v>
      </c>
      <c r="M18" s="35">
        <v>0</v>
      </c>
      <c r="N18" s="171">
        <f t="shared" si="3"/>
        <v>13.7</v>
      </c>
      <c r="O18" s="173">
        <v>0</v>
      </c>
    </row>
    <row r="19" spans="1:15" ht="12.75">
      <c r="A19" s="200" t="s">
        <v>257</v>
      </c>
      <c r="B19" s="200"/>
      <c r="C19" s="200"/>
      <c r="D19" s="200"/>
      <c r="E19" s="200"/>
      <c r="F19" s="200"/>
      <c r="G19" s="200"/>
      <c r="H19" s="200"/>
      <c r="I19" s="200"/>
      <c r="J19" s="200"/>
      <c r="K19" s="200"/>
      <c r="L19" s="200"/>
      <c r="M19" s="200"/>
      <c r="N19" s="199"/>
      <c r="O19" s="199"/>
    </row>
    <row r="20" spans="1:15" s="15" customFormat="1" ht="12.75">
      <c r="A20" s="207" t="s">
        <v>259</v>
      </c>
      <c r="B20" s="207"/>
      <c r="C20" s="207"/>
      <c r="D20" s="207"/>
      <c r="E20" s="207"/>
      <c r="F20" s="207"/>
      <c r="G20" s="207"/>
      <c r="H20" s="207"/>
      <c r="I20" s="207"/>
      <c r="J20" s="207"/>
      <c r="K20" s="207"/>
      <c r="L20" s="207"/>
      <c r="M20" s="207"/>
      <c r="N20" s="207"/>
      <c r="O20" s="207"/>
    </row>
    <row r="21" spans="1:15" ht="15" customHeight="1">
      <c r="A21" s="199"/>
      <c r="B21" s="199"/>
      <c r="C21" s="199"/>
      <c r="D21" s="199"/>
      <c r="E21" s="199"/>
      <c r="F21" s="199"/>
      <c r="G21" s="199"/>
      <c r="H21" s="199"/>
      <c r="I21" s="199"/>
      <c r="J21" s="199"/>
      <c r="K21" s="199"/>
      <c r="L21" s="199"/>
      <c r="M21" s="199"/>
      <c r="N21" s="199"/>
      <c r="O21" s="199"/>
    </row>
    <row r="22" spans="1:15" ht="12.75">
      <c r="A22" s="36"/>
      <c r="B22" s="36"/>
      <c r="C22" s="36"/>
      <c r="D22" s="36"/>
      <c r="E22" s="36"/>
      <c r="F22" s="36"/>
      <c r="G22" s="36"/>
      <c r="H22" s="36"/>
      <c r="I22" s="36"/>
      <c r="J22" s="36"/>
      <c r="K22" s="36"/>
      <c r="L22" s="36"/>
      <c r="M22" s="36"/>
      <c r="N22" s="36"/>
      <c r="O22" s="36"/>
    </row>
    <row r="23" spans="1:15" ht="12.75">
      <c r="A23" s="37"/>
      <c r="B23" s="36"/>
      <c r="C23" s="36"/>
      <c r="D23" s="36"/>
      <c r="E23" s="36"/>
      <c r="F23" s="36"/>
      <c r="G23" s="36"/>
      <c r="H23" s="36"/>
      <c r="I23" s="36"/>
      <c r="J23" s="36"/>
      <c r="K23" s="36"/>
      <c r="L23" s="36"/>
      <c r="M23" s="36"/>
      <c r="N23" s="36"/>
      <c r="O23" s="36"/>
    </row>
    <row r="24" spans="1:15" ht="12.75">
      <c r="A24" s="36"/>
      <c r="B24" s="36"/>
      <c r="C24" s="36"/>
      <c r="D24" s="36"/>
      <c r="E24" s="36"/>
      <c r="F24" s="36"/>
      <c r="G24" s="36"/>
      <c r="H24" s="36"/>
      <c r="I24" s="36"/>
      <c r="J24" s="36"/>
      <c r="K24" s="36"/>
      <c r="L24" s="36"/>
      <c r="M24" s="36"/>
      <c r="N24" s="36"/>
      <c r="O24" s="36"/>
    </row>
    <row r="25" spans="1:15" ht="12.75">
      <c r="A25" s="36"/>
      <c r="B25" s="36"/>
      <c r="C25" s="36"/>
      <c r="D25" s="36"/>
      <c r="E25" s="36"/>
      <c r="F25" s="36"/>
      <c r="G25" s="36"/>
      <c r="H25" s="36"/>
      <c r="I25" s="36"/>
      <c r="J25" s="36"/>
      <c r="K25" s="36"/>
      <c r="L25" s="36"/>
      <c r="M25" s="36"/>
      <c r="N25" s="36"/>
      <c r="O25" s="36"/>
    </row>
    <row r="26" spans="1:15" ht="12.75">
      <c r="A26" s="36"/>
      <c r="B26" s="36"/>
      <c r="C26" s="36"/>
      <c r="D26" s="36"/>
      <c r="E26" s="36"/>
      <c r="F26" s="36"/>
      <c r="G26" s="36"/>
      <c r="H26" s="36"/>
      <c r="I26" s="36"/>
      <c r="J26" s="36"/>
      <c r="K26" s="36"/>
      <c r="L26" s="36"/>
      <c r="M26" s="36"/>
      <c r="N26" s="36"/>
      <c r="O26" s="36"/>
    </row>
    <row r="27" spans="1:15" ht="12.75">
      <c r="A27" s="36"/>
      <c r="B27" s="36"/>
      <c r="C27" s="36"/>
      <c r="D27" s="36"/>
      <c r="E27" s="36"/>
      <c r="F27" s="36"/>
      <c r="G27" s="36"/>
      <c r="H27" s="36"/>
      <c r="I27" s="36"/>
      <c r="J27" s="36"/>
      <c r="K27" s="36"/>
      <c r="L27" s="36"/>
      <c r="M27" s="36"/>
      <c r="N27" s="36"/>
      <c r="O27" s="36"/>
    </row>
    <row r="28" spans="1:15" ht="12.75">
      <c r="A28" s="36"/>
      <c r="B28" s="36"/>
      <c r="C28" s="36"/>
      <c r="D28" s="36"/>
      <c r="E28" s="36"/>
      <c r="F28" s="36"/>
      <c r="G28" s="36"/>
      <c r="H28" s="36"/>
      <c r="I28" s="36"/>
      <c r="J28" s="36"/>
      <c r="K28" s="36"/>
      <c r="L28" s="36"/>
      <c r="M28" s="36"/>
      <c r="N28" s="36"/>
      <c r="O28" s="36"/>
    </row>
    <row r="29" spans="1:15" ht="12.75">
      <c r="A29" s="36"/>
      <c r="B29" s="36"/>
      <c r="C29" s="36"/>
      <c r="D29" s="36"/>
      <c r="E29" s="36"/>
      <c r="F29" s="36"/>
      <c r="G29" s="36"/>
      <c r="H29" s="36"/>
      <c r="I29" s="36"/>
      <c r="J29" s="36"/>
      <c r="K29" s="36"/>
      <c r="L29" s="36"/>
      <c r="M29" s="36"/>
      <c r="N29" s="36"/>
      <c r="O29" s="36"/>
    </row>
    <row r="30" spans="1:15" ht="12.75">
      <c r="A30" s="36"/>
      <c r="B30" s="36"/>
      <c r="C30" s="36"/>
      <c r="D30" s="36"/>
      <c r="E30" s="36"/>
      <c r="F30" s="36"/>
      <c r="G30" s="36"/>
      <c r="H30" s="36"/>
      <c r="I30" s="36"/>
      <c r="J30" s="36"/>
      <c r="K30" s="36"/>
      <c r="L30" s="36"/>
      <c r="M30" s="36"/>
      <c r="N30" s="36"/>
      <c r="O30" s="36"/>
    </row>
    <row r="31" spans="1:15" ht="12.75">
      <c r="A31" s="36"/>
      <c r="B31" s="36"/>
      <c r="C31" s="36"/>
      <c r="D31" s="36"/>
      <c r="E31" s="36"/>
      <c r="F31" s="36"/>
      <c r="G31" s="36"/>
      <c r="H31" s="36"/>
      <c r="I31" s="36"/>
      <c r="J31" s="36"/>
      <c r="K31" s="36"/>
      <c r="L31" s="36"/>
      <c r="M31" s="36"/>
      <c r="N31" s="36"/>
      <c r="O31" s="36"/>
    </row>
    <row r="32" spans="1:15" ht="12.75">
      <c r="A32" s="36"/>
      <c r="B32" s="36"/>
      <c r="C32" s="36"/>
      <c r="D32" s="36"/>
      <c r="E32" s="36"/>
      <c r="F32" s="36"/>
      <c r="G32" s="36"/>
      <c r="H32" s="36"/>
      <c r="I32" s="36"/>
      <c r="J32" s="36"/>
      <c r="K32" s="36"/>
      <c r="L32" s="36"/>
      <c r="M32" s="36"/>
      <c r="N32" s="36"/>
      <c r="O32" s="36"/>
    </row>
    <row r="33" spans="1:15" ht="12.75">
      <c r="A33" s="36"/>
      <c r="B33" s="36"/>
      <c r="C33" s="36"/>
      <c r="D33" s="36"/>
      <c r="E33" s="36"/>
      <c r="F33" s="36"/>
      <c r="G33" s="36"/>
      <c r="H33" s="36"/>
      <c r="I33" s="36"/>
      <c r="J33" s="36"/>
      <c r="K33" s="36"/>
      <c r="L33" s="36"/>
      <c r="M33" s="36"/>
      <c r="N33" s="36"/>
      <c r="O33" s="36"/>
    </row>
    <row r="34" spans="1:15" ht="12.75">
      <c r="A34" s="36"/>
      <c r="B34" s="36"/>
      <c r="C34" s="36"/>
      <c r="D34" s="36"/>
      <c r="E34" s="36"/>
      <c r="F34" s="36"/>
      <c r="G34" s="36"/>
      <c r="H34" s="36"/>
      <c r="I34" s="36"/>
      <c r="J34" s="36"/>
      <c r="K34" s="36"/>
      <c r="L34" s="36"/>
      <c r="M34" s="36"/>
      <c r="N34" s="36"/>
      <c r="O34" s="36"/>
    </row>
    <row r="35" spans="1:15" ht="12.75">
      <c r="A35" s="36"/>
      <c r="B35" s="36"/>
      <c r="C35" s="36"/>
      <c r="D35" s="36"/>
      <c r="E35" s="36"/>
      <c r="F35" s="36"/>
      <c r="G35" s="36"/>
      <c r="H35" s="36"/>
      <c r="I35" s="36"/>
      <c r="J35" s="36"/>
      <c r="K35" s="36"/>
      <c r="L35" s="36"/>
      <c r="M35" s="36"/>
      <c r="N35" s="36"/>
      <c r="O35" s="36"/>
    </row>
    <row r="36" spans="1:15" ht="12.75">
      <c r="A36" s="36"/>
      <c r="B36" s="36"/>
      <c r="C36" s="36"/>
      <c r="D36" s="36"/>
      <c r="E36" s="36"/>
      <c r="F36" s="36"/>
      <c r="G36" s="36"/>
      <c r="H36" s="36"/>
      <c r="I36" s="36"/>
      <c r="J36" s="36"/>
      <c r="K36" s="36"/>
      <c r="L36" s="36"/>
      <c r="M36" s="36"/>
      <c r="N36" s="36"/>
      <c r="O36" s="36"/>
    </row>
    <row r="37" spans="1:15" ht="12.75">
      <c r="A37" s="36"/>
      <c r="B37" s="36"/>
      <c r="C37" s="36"/>
      <c r="D37" s="36"/>
      <c r="E37" s="36"/>
      <c r="F37" s="36"/>
      <c r="G37" s="36"/>
      <c r="H37" s="36"/>
      <c r="I37" s="36"/>
      <c r="J37" s="36"/>
      <c r="K37" s="36"/>
      <c r="L37" s="36"/>
      <c r="M37" s="36"/>
      <c r="N37" s="36"/>
      <c r="O37" s="36"/>
    </row>
    <row r="38" spans="1:15" ht="12.75">
      <c r="A38" s="36"/>
      <c r="B38" s="36"/>
      <c r="C38" s="36"/>
      <c r="D38" s="36"/>
      <c r="E38" s="36"/>
      <c r="F38" s="36"/>
      <c r="G38" s="36"/>
      <c r="H38" s="36"/>
      <c r="I38" s="36"/>
      <c r="J38" s="36"/>
      <c r="K38" s="36"/>
      <c r="L38" s="36"/>
      <c r="M38" s="36"/>
      <c r="N38" s="36"/>
      <c r="O38" s="36"/>
    </row>
    <row r="39" spans="1:15" ht="12.75">
      <c r="A39" s="36"/>
      <c r="B39" s="36"/>
      <c r="C39" s="36"/>
      <c r="D39" s="36"/>
      <c r="E39" s="36"/>
      <c r="F39" s="36"/>
      <c r="G39" s="36"/>
      <c r="H39" s="36"/>
      <c r="I39" s="36"/>
      <c r="J39" s="36"/>
      <c r="K39" s="36"/>
      <c r="L39" s="36"/>
      <c r="M39" s="36"/>
      <c r="N39" s="36"/>
      <c r="O39" s="36"/>
    </row>
    <row r="40" spans="1:15" ht="12.75">
      <c r="A40" s="36"/>
      <c r="B40" s="36"/>
      <c r="C40" s="36"/>
      <c r="D40" s="36"/>
      <c r="E40" s="36"/>
      <c r="F40" s="36"/>
      <c r="G40" s="36"/>
      <c r="H40" s="36"/>
      <c r="I40" s="36"/>
      <c r="J40" s="36"/>
      <c r="K40" s="36"/>
      <c r="L40" s="36"/>
      <c r="M40" s="36"/>
      <c r="N40" s="36"/>
      <c r="O40" s="36"/>
    </row>
    <row r="41" spans="1:15" ht="12.75">
      <c r="A41" s="36"/>
      <c r="B41" s="36"/>
      <c r="C41" s="36"/>
      <c r="D41" s="36"/>
      <c r="E41" s="36"/>
      <c r="F41" s="36"/>
      <c r="G41" s="36"/>
      <c r="H41" s="36"/>
      <c r="I41" s="36"/>
      <c r="J41" s="36"/>
      <c r="K41" s="36"/>
      <c r="L41" s="36"/>
      <c r="M41" s="36"/>
      <c r="N41" s="36"/>
      <c r="O41" s="36"/>
    </row>
    <row r="42" spans="1:15" ht="12.75">
      <c r="A42" s="36"/>
      <c r="B42" s="36"/>
      <c r="C42" s="36"/>
      <c r="D42" s="36"/>
      <c r="E42" s="36"/>
      <c r="F42" s="36"/>
      <c r="G42" s="36"/>
      <c r="H42" s="36"/>
      <c r="I42" s="36"/>
      <c r="J42" s="36"/>
      <c r="K42" s="36"/>
      <c r="L42" s="36"/>
      <c r="M42" s="36"/>
      <c r="N42" s="36"/>
      <c r="O42" s="36"/>
    </row>
    <row r="43" spans="1:15" ht="12.75">
      <c r="A43" s="36"/>
      <c r="B43" s="36"/>
      <c r="C43" s="36"/>
      <c r="D43" s="36"/>
      <c r="E43" s="36"/>
      <c r="F43" s="36"/>
      <c r="G43" s="36"/>
      <c r="H43" s="36"/>
      <c r="I43" s="36"/>
      <c r="J43" s="36"/>
      <c r="K43" s="36"/>
      <c r="L43" s="36"/>
      <c r="M43" s="36"/>
      <c r="N43" s="36"/>
      <c r="O43" s="36"/>
    </row>
    <row r="44" spans="1:15" ht="12.75">
      <c r="A44" s="36"/>
      <c r="B44" s="36"/>
      <c r="C44" s="36"/>
      <c r="D44" s="36"/>
      <c r="E44" s="36"/>
      <c r="F44" s="36"/>
      <c r="G44" s="36"/>
      <c r="H44" s="36"/>
      <c r="I44" s="36"/>
      <c r="J44" s="36"/>
      <c r="K44" s="36"/>
      <c r="L44" s="36"/>
      <c r="M44" s="36"/>
      <c r="N44" s="36"/>
      <c r="O44" s="36"/>
    </row>
    <row r="45" spans="1:15" ht="12.75">
      <c r="A45" s="36"/>
      <c r="B45" s="36"/>
      <c r="C45" s="36"/>
      <c r="D45" s="36"/>
      <c r="E45" s="36"/>
      <c r="F45" s="36"/>
      <c r="G45" s="36"/>
      <c r="H45" s="36"/>
      <c r="I45" s="36"/>
      <c r="J45" s="36"/>
      <c r="K45" s="36"/>
      <c r="L45" s="36"/>
      <c r="M45" s="36"/>
      <c r="N45" s="36"/>
      <c r="O45" s="36"/>
    </row>
    <row r="46" spans="1:15" ht="12.75">
      <c r="A46" s="36"/>
      <c r="B46" s="36"/>
      <c r="C46" s="36"/>
      <c r="D46" s="36"/>
      <c r="E46" s="36"/>
      <c r="F46" s="36"/>
      <c r="G46" s="36"/>
      <c r="H46" s="36"/>
      <c r="I46" s="36"/>
      <c r="J46" s="36"/>
      <c r="K46" s="36"/>
      <c r="L46" s="36"/>
      <c r="M46" s="36"/>
      <c r="N46" s="36"/>
      <c r="O46" s="36"/>
    </row>
    <row r="47" spans="1:15" ht="12.75">
      <c r="A47" s="36"/>
      <c r="B47" s="36"/>
      <c r="C47" s="36"/>
      <c r="D47" s="36"/>
      <c r="E47" s="36"/>
      <c r="F47" s="36"/>
      <c r="G47" s="36"/>
      <c r="H47" s="36"/>
      <c r="I47" s="36"/>
      <c r="J47" s="36"/>
      <c r="K47" s="36"/>
      <c r="L47" s="36"/>
      <c r="M47" s="36"/>
      <c r="N47" s="36"/>
      <c r="O47" s="36"/>
    </row>
  </sheetData>
  <sheetProtection/>
  <mergeCells count="15">
    <mergeCell ref="A1:O1"/>
    <mergeCell ref="L4:O4"/>
    <mergeCell ref="M5:O5"/>
    <mergeCell ref="B5:B6"/>
    <mergeCell ref="G5:G6"/>
    <mergeCell ref="A2:O2"/>
    <mergeCell ref="A19:O19"/>
    <mergeCell ref="A20:O20"/>
    <mergeCell ref="A21:O21"/>
    <mergeCell ref="A4:A6"/>
    <mergeCell ref="L5:L6"/>
    <mergeCell ref="B4:E4"/>
    <mergeCell ref="G4:J4"/>
    <mergeCell ref="C5:E5"/>
    <mergeCell ref="H5:J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O60"/>
  <sheetViews>
    <sheetView zoomScalePageLayoutView="0" workbookViewId="0" topLeftCell="A43">
      <selection activeCell="A31" sqref="A31"/>
    </sheetView>
  </sheetViews>
  <sheetFormatPr defaultColWidth="11.421875" defaultRowHeight="15"/>
  <cols>
    <col min="1" max="1" width="44.8515625" style="5" customWidth="1"/>
    <col min="2" max="2" width="8.57421875" style="5" customWidth="1"/>
    <col min="3" max="4" width="8.7109375" style="5" customWidth="1"/>
    <col min="5" max="5" width="11.28125" style="5" bestFit="1" customWidth="1"/>
    <col min="6" max="6" width="1.8515625" style="5" customWidth="1"/>
    <col min="7" max="7" width="7.57421875" style="5" bestFit="1" customWidth="1"/>
    <col min="8" max="9" width="8.7109375" style="5" customWidth="1"/>
    <col min="10" max="10" width="11.28125" style="5" bestFit="1" customWidth="1"/>
    <col min="11" max="11" width="2.28125" style="5" customWidth="1"/>
    <col min="12" max="12" width="8.28125" style="5" customWidth="1"/>
    <col min="13" max="14" width="8.7109375" style="5" customWidth="1"/>
    <col min="15" max="15" width="11.28125" style="5" bestFit="1" customWidth="1"/>
    <col min="16" max="16384" width="11.421875" style="5" customWidth="1"/>
  </cols>
  <sheetData>
    <row r="1" spans="1:15" ht="12.75">
      <c r="A1" s="197" t="s">
        <v>261</v>
      </c>
      <c r="B1" s="197"/>
      <c r="C1" s="197"/>
      <c r="D1" s="197"/>
      <c r="E1" s="197"/>
      <c r="F1" s="197"/>
      <c r="G1" s="197"/>
      <c r="H1" s="197"/>
      <c r="I1" s="197"/>
      <c r="J1" s="197"/>
      <c r="K1" s="197"/>
      <c r="L1" s="197"/>
      <c r="M1" s="197"/>
      <c r="N1" s="197"/>
      <c r="O1" s="197"/>
    </row>
    <row r="2" spans="1:15" s="15" customFormat="1" ht="12.75">
      <c r="A2" s="197" t="s">
        <v>247</v>
      </c>
      <c r="B2" s="197"/>
      <c r="C2" s="197"/>
      <c r="D2" s="197"/>
      <c r="E2" s="197"/>
      <c r="F2" s="197"/>
      <c r="G2" s="197"/>
      <c r="H2" s="197"/>
      <c r="I2" s="197"/>
      <c r="J2" s="197"/>
      <c r="K2" s="197"/>
      <c r="L2" s="197"/>
      <c r="M2" s="197"/>
      <c r="N2" s="197"/>
      <c r="O2" s="197"/>
    </row>
    <row r="3" spans="1:15" s="15" customFormat="1" ht="12.75">
      <c r="A3" s="76"/>
      <c r="B3" s="76"/>
      <c r="C3" s="76"/>
      <c r="D3" s="76"/>
      <c r="E3" s="76"/>
      <c r="F3" s="76"/>
      <c r="G3" s="76"/>
      <c r="H3" s="76"/>
      <c r="I3" s="76"/>
      <c r="J3" s="76"/>
      <c r="K3" s="76"/>
      <c r="L3" s="76"/>
      <c r="M3" s="76"/>
      <c r="N3" s="76"/>
      <c r="O3" s="76"/>
    </row>
    <row r="4" spans="1:15" ht="15" customHeight="1">
      <c r="A4" s="216" t="s">
        <v>2</v>
      </c>
      <c r="B4" s="196" t="s">
        <v>0</v>
      </c>
      <c r="C4" s="196"/>
      <c r="D4" s="196"/>
      <c r="E4" s="196"/>
      <c r="F4" s="21"/>
      <c r="G4" s="196" t="s">
        <v>1</v>
      </c>
      <c r="H4" s="196"/>
      <c r="I4" s="196"/>
      <c r="J4" s="196"/>
      <c r="K4" s="21"/>
      <c r="L4" s="206" t="s">
        <v>452</v>
      </c>
      <c r="M4" s="206"/>
      <c r="N4" s="206"/>
      <c r="O4" s="206"/>
    </row>
    <row r="5" spans="1:15" ht="12.75">
      <c r="A5" s="197"/>
      <c r="B5" s="204">
        <v>2010</v>
      </c>
      <c r="C5" s="194" t="s">
        <v>449</v>
      </c>
      <c r="D5" s="194"/>
      <c r="E5" s="194"/>
      <c r="F5" s="22"/>
      <c r="G5" s="204">
        <v>2010</v>
      </c>
      <c r="H5" s="194" t="str">
        <f>+C5</f>
        <v>Enero - junio</v>
      </c>
      <c r="I5" s="194"/>
      <c r="J5" s="194"/>
      <c r="K5" s="22"/>
      <c r="L5" s="204">
        <v>2010</v>
      </c>
      <c r="M5" s="215" t="s">
        <v>449</v>
      </c>
      <c r="N5" s="215"/>
      <c r="O5" s="215"/>
    </row>
    <row r="6" spans="1:15" ht="12.75">
      <c r="A6" s="197"/>
      <c r="B6" s="204"/>
      <c r="C6" s="83">
        <v>2010</v>
      </c>
      <c r="D6" s="83">
        <v>2011</v>
      </c>
      <c r="E6" s="84" t="s">
        <v>3</v>
      </c>
      <c r="F6" s="22"/>
      <c r="G6" s="204"/>
      <c r="H6" s="83">
        <f>+C6</f>
        <v>2010</v>
      </c>
      <c r="I6" s="83">
        <f>+D6</f>
        <v>2011</v>
      </c>
      <c r="J6" s="84" t="str">
        <f>+E6</f>
        <v>Var % 11/10</v>
      </c>
      <c r="K6" s="22"/>
      <c r="L6" s="204"/>
      <c r="M6" s="83">
        <v>2010</v>
      </c>
      <c r="N6" s="83">
        <v>2011</v>
      </c>
      <c r="O6" s="84" t="str">
        <f>+J6</f>
        <v>Var % 11/10</v>
      </c>
    </row>
    <row r="7" spans="1:15" ht="12.75">
      <c r="A7" s="85" t="s">
        <v>26</v>
      </c>
      <c r="B7" s="137">
        <f>+B9+B15+B22+B33+B40+B45+B50</f>
        <v>535389.2019999999</v>
      </c>
      <c r="C7" s="137">
        <f>+C9+C15+C22+C33+C40+C45+C50</f>
        <v>240293.45700000002</v>
      </c>
      <c r="D7" s="137">
        <f>+D9+D15+D22+D33+D40+D45+D50</f>
        <v>284309.89</v>
      </c>
      <c r="E7" s="138">
        <f>+D7/C7*100-100</f>
        <v>18.317782576992926</v>
      </c>
      <c r="F7" s="86"/>
      <c r="G7" s="137">
        <f>+G9+G15+G22+G33+G40+G45+G50</f>
        <v>909860.6549999999</v>
      </c>
      <c r="H7" s="137">
        <f>+H9+H15+H22+H33+H40+H45+H50</f>
        <v>400891.80500000005</v>
      </c>
      <c r="I7" s="137">
        <f>+I9+I15+I22+I33+I40+I45+I50</f>
        <v>546778.142</v>
      </c>
      <c r="J7" s="138">
        <f>+I7/H7*100-100</f>
        <v>36.39045128398172</v>
      </c>
      <c r="K7" s="86"/>
      <c r="L7" s="87">
        <f aca="true" t="shared" si="0" ref="L7:N31">G7/B7</f>
        <v>1.6994378138392114</v>
      </c>
      <c r="M7" s="87">
        <f t="shared" si="0"/>
        <v>1.6683425758030523</v>
      </c>
      <c r="N7" s="87">
        <f t="shared" si="0"/>
        <v>1.9231766506610093</v>
      </c>
      <c r="O7" s="88">
        <f>(N7-M7)/M7*100</f>
        <v>15.274685100887822</v>
      </c>
    </row>
    <row r="8" spans="1:15" ht="12.75">
      <c r="A8" s="29"/>
      <c r="B8" s="139"/>
      <c r="C8" s="139"/>
      <c r="D8" s="139"/>
      <c r="E8" s="140"/>
      <c r="F8" s="31"/>
      <c r="G8" s="139"/>
      <c r="H8" s="139"/>
      <c r="I8" s="139"/>
      <c r="J8" s="140"/>
      <c r="K8" s="31"/>
      <c r="L8" s="48"/>
      <c r="M8" s="48"/>
      <c r="N8" s="48"/>
      <c r="O8" s="36"/>
    </row>
    <row r="9" spans="1:15" ht="12.75">
      <c r="A9" s="42" t="s">
        <v>27</v>
      </c>
      <c r="B9" s="137">
        <f>SUM(B10:B13)</f>
        <v>124728.74799999999</v>
      </c>
      <c r="C9" s="137">
        <f>SUM(C10:C13)</f>
        <v>55625.888</v>
      </c>
      <c r="D9" s="137">
        <f>SUM(D10:D13)</f>
        <v>69458.01299999999</v>
      </c>
      <c r="E9" s="138">
        <f aca="true" t="shared" si="1" ref="E9:E50">+D9/C9*100-100</f>
        <v>24.866344605590825</v>
      </c>
      <c r="F9" s="44"/>
      <c r="G9" s="137">
        <f>SUM(G10:G13)</f>
        <v>103723.60500000001</v>
      </c>
      <c r="H9" s="137">
        <f>SUM(H10:H13)</f>
        <v>44861.017</v>
      </c>
      <c r="I9" s="137">
        <f>SUM(I10:I13)</f>
        <v>70006.31</v>
      </c>
      <c r="J9" s="138">
        <f aca="true" t="shared" si="2" ref="J9:J50">+I9/H9*100-100</f>
        <v>56.05154470751299</v>
      </c>
      <c r="K9" s="44"/>
      <c r="L9" s="48">
        <f t="shared" si="0"/>
        <v>0.8315934110073807</v>
      </c>
      <c r="M9" s="48">
        <f t="shared" si="0"/>
        <v>0.8064773186182664</v>
      </c>
      <c r="N9" s="48">
        <f t="shared" si="0"/>
        <v>1.0078939344262556</v>
      </c>
      <c r="O9" s="55">
        <f>(N9-M9)/M9*100</f>
        <v>24.974864284227518</v>
      </c>
    </row>
    <row r="10" spans="1:15" ht="12.75">
      <c r="A10" s="29" t="s">
        <v>28</v>
      </c>
      <c r="B10" s="139">
        <v>696.473</v>
      </c>
      <c r="C10" s="139">
        <v>603.614</v>
      </c>
      <c r="D10" s="139">
        <v>899.612</v>
      </c>
      <c r="E10" s="140">
        <f t="shared" si="1"/>
        <v>49.03763000858163</v>
      </c>
      <c r="F10" s="31"/>
      <c r="G10" s="139">
        <v>680.903</v>
      </c>
      <c r="H10" s="139">
        <v>581.6</v>
      </c>
      <c r="I10" s="139">
        <v>1026.366</v>
      </c>
      <c r="J10" s="140">
        <f t="shared" si="2"/>
        <v>76.47283356258598</v>
      </c>
      <c r="K10" s="31"/>
      <c r="L10" s="48">
        <f t="shared" si="0"/>
        <v>0.9776445030891363</v>
      </c>
      <c r="M10" s="48">
        <f t="shared" si="0"/>
        <v>0.963529672936678</v>
      </c>
      <c r="N10" s="48">
        <f t="shared" si="0"/>
        <v>1.1408985206955888</v>
      </c>
      <c r="O10" s="77">
        <f aca="true" t="shared" si="3" ref="O10:O50">(N10-M10)/M10*100</f>
        <v>18.408239283209628</v>
      </c>
    </row>
    <row r="11" spans="1:15" ht="12.75">
      <c r="A11" s="29" t="s">
        <v>14</v>
      </c>
      <c r="B11" s="139">
        <v>41121.22</v>
      </c>
      <c r="C11" s="139">
        <v>22167.464</v>
      </c>
      <c r="D11" s="139">
        <v>25981.564</v>
      </c>
      <c r="E11" s="140">
        <f t="shared" si="1"/>
        <v>17.205847272380808</v>
      </c>
      <c r="F11" s="31"/>
      <c r="G11" s="139">
        <v>35412.819</v>
      </c>
      <c r="H11" s="139">
        <v>18486.896</v>
      </c>
      <c r="I11" s="139">
        <v>27465.59</v>
      </c>
      <c r="J11" s="140">
        <f t="shared" si="2"/>
        <v>48.567882893915794</v>
      </c>
      <c r="K11" s="31"/>
      <c r="L11" s="48">
        <f t="shared" si="0"/>
        <v>0.8611811371355228</v>
      </c>
      <c r="M11" s="48">
        <f t="shared" si="0"/>
        <v>0.8339653106011585</v>
      </c>
      <c r="N11" s="48">
        <f t="shared" si="0"/>
        <v>1.0571184244335714</v>
      </c>
      <c r="O11" s="77">
        <f t="shared" si="3"/>
        <v>26.75808106113603</v>
      </c>
    </row>
    <row r="12" spans="1:15" ht="25.5">
      <c r="A12" s="132" t="s">
        <v>29</v>
      </c>
      <c r="B12" s="139">
        <v>82905.014</v>
      </c>
      <c r="C12" s="139">
        <v>32853.809</v>
      </c>
      <c r="D12" s="139">
        <v>42576.515</v>
      </c>
      <c r="E12" s="140">
        <f t="shared" si="1"/>
        <v>29.593847093954906</v>
      </c>
      <c r="F12" s="133"/>
      <c r="G12" s="139">
        <v>67617.408</v>
      </c>
      <c r="H12" s="139">
        <v>25788.771</v>
      </c>
      <c r="I12" s="139">
        <v>41513.256</v>
      </c>
      <c r="J12" s="140">
        <f>+I12/H12*100-100</f>
        <v>60.974154216189675</v>
      </c>
      <c r="K12" s="133"/>
      <c r="L12" s="134">
        <f t="shared" si="0"/>
        <v>0.8156009478509949</v>
      </c>
      <c r="M12" s="134">
        <f t="shared" si="0"/>
        <v>0.7849552847890483</v>
      </c>
      <c r="N12" s="134">
        <f t="shared" si="0"/>
        <v>0.9750271012082601</v>
      </c>
      <c r="O12" s="135">
        <f t="shared" si="3"/>
        <v>24.214349543527483</v>
      </c>
    </row>
    <row r="13" spans="1:15" ht="12.75">
      <c r="A13" s="29" t="s">
        <v>30</v>
      </c>
      <c r="B13" s="139">
        <v>6.041</v>
      </c>
      <c r="C13" s="139">
        <v>1.001</v>
      </c>
      <c r="D13" s="139">
        <v>0.322</v>
      </c>
      <c r="E13" s="140">
        <f t="shared" si="1"/>
        <v>-67.83216783216783</v>
      </c>
      <c r="F13" s="31"/>
      <c r="G13" s="139">
        <v>12.475</v>
      </c>
      <c r="H13" s="139">
        <v>3.75</v>
      </c>
      <c r="I13" s="139">
        <v>1.098</v>
      </c>
      <c r="J13" s="140">
        <f t="shared" si="2"/>
        <v>-70.72</v>
      </c>
      <c r="K13" s="31"/>
      <c r="L13" s="48">
        <f t="shared" si="0"/>
        <v>2.0650554543949675</v>
      </c>
      <c r="M13" s="48">
        <f t="shared" si="0"/>
        <v>3.7462537462537466</v>
      </c>
      <c r="N13" s="48">
        <f t="shared" si="0"/>
        <v>3.409937888198758</v>
      </c>
      <c r="O13" s="77">
        <f t="shared" si="3"/>
        <v>-8.977391304347833</v>
      </c>
    </row>
    <row r="14" spans="1:15" ht="12.75">
      <c r="A14" s="29"/>
      <c r="B14" s="139"/>
      <c r="C14" s="139"/>
      <c r="D14" s="139"/>
      <c r="E14" s="140"/>
      <c r="F14" s="31"/>
      <c r="G14" s="139"/>
      <c r="H14" s="139"/>
      <c r="I14" s="139"/>
      <c r="J14" s="140"/>
      <c r="K14" s="31"/>
      <c r="L14" s="48"/>
      <c r="M14" s="48"/>
      <c r="N14" s="48"/>
      <c r="O14" s="77"/>
    </row>
    <row r="15" spans="1:15" ht="12.75">
      <c r="A15" s="42" t="s">
        <v>31</v>
      </c>
      <c r="B15" s="137">
        <f>SUM(B16:B20)</f>
        <v>105337.07299999999</v>
      </c>
      <c r="C15" s="137">
        <f>SUM(C16:C20)</f>
        <v>68359.29800000001</v>
      </c>
      <c r="D15" s="137">
        <f>SUM(D16:D20)</f>
        <v>82424.219</v>
      </c>
      <c r="E15" s="138">
        <f t="shared" si="1"/>
        <v>20.574993324243877</v>
      </c>
      <c r="F15" s="44"/>
      <c r="G15" s="137">
        <f>SUM(G16:G20)</f>
        <v>227255.93000000002</v>
      </c>
      <c r="H15" s="137">
        <f>SUM(H16:H20)</f>
        <v>145649.015</v>
      </c>
      <c r="I15" s="137">
        <f>SUM(I16:I20)</f>
        <v>211265.169</v>
      </c>
      <c r="J15" s="138">
        <f t="shared" si="2"/>
        <v>45.05087384216088</v>
      </c>
      <c r="K15" s="44"/>
      <c r="L15" s="48">
        <f t="shared" si="0"/>
        <v>2.157416411219249</v>
      </c>
      <c r="M15" s="48">
        <f t="shared" si="0"/>
        <v>2.130639419380813</v>
      </c>
      <c r="N15" s="48">
        <f t="shared" si="0"/>
        <v>2.5631443229082946</v>
      </c>
      <c r="O15" s="78">
        <f t="shared" si="3"/>
        <v>20.299300744805148</v>
      </c>
    </row>
    <row r="16" spans="1:15" ht="12.75">
      <c r="A16" s="29" t="s">
        <v>32</v>
      </c>
      <c r="B16" s="139">
        <v>45946.929</v>
      </c>
      <c r="C16" s="139">
        <v>29893.405</v>
      </c>
      <c r="D16" s="139">
        <v>33157.235</v>
      </c>
      <c r="E16" s="140">
        <f t="shared" si="1"/>
        <v>10.91822761575672</v>
      </c>
      <c r="F16" s="31"/>
      <c r="G16" s="139">
        <v>131707.534</v>
      </c>
      <c r="H16" s="139">
        <v>88327.144</v>
      </c>
      <c r="I16" s="139">
        <v>86983.268</v>
      </c>
      <c r="J16" s="140">
        <f t="shared" si="2"/>
        <v>-1.5214756632457238</v>
      </c>
      <c r="K16" s="31"/>
      <c r="L16" s="48">
        <f t="shared" si="0"/>
        <v>2.8665144083949556</v>
      </c>
      <c r="M16" s="48">
        <f t="shared" si="0"/>
        <v>2.9547368056599774</v>
      </c>
      <c r="N16" s="48">
        <f t="shared" si="0"/>
        <v>2.623357104414768</v>
      </c>
      <c r="O16" s="77">
        <f t="shared" si="3"/>
        <v>-11.215201997363408</v>
      </c>
    </row>
    <row r="17" spans="1:15" ht="12.75">
      <c r="A17" s="29" t="s">
        <v>33</v>
      </c>
      <c r="B17" s="139">
        <v>21704.339</v>
      </c>
      <c r="C17" s="139">
        <v>14945.661</v>
      </c>
      <c r="D17" s="139">
        <v>9875.284</v>
      </c>
      <c r="E17" s="140">
        <f t="shared" si="1"/>
        <v>-33.9254115291388</v>
      </c>
      <c r="F17" s="31"/>
      <c r="G17" s="139">
        <v>30133.675</v>
      </c>
      <c r="H17" s="139">
        <v>19182.328</v>
      </c>
      <c r="I17" s="139">
        <v>17205.674</v>
      </c>
      <c r="J17" s="140">
        <f t="shared" si="2"/>
        <v>-10.304557403043063</v>
      </c>
      <c r="K17" s="31"/>
      <c r="L17" s="48">
        <f t="shared" si="0"/>
        <v>1.3883710072902935</v>
      </c>
      <c r="M17" s="48">
        <f t="shared" si="0"/>
        <v>1.2834713700518166</v>
      </c>
      <c r="N17" s="48">
        <f t="shared" si="0"/>
        <v>1.7422966266084094</v>
      </c>
      <c r="O17" s="77">
        <f t="shared" si="3"/>
        <v>35.748772217495514</v>
      </c>
    </row>
    <row r="18" spans="1:15" ht="12.75">
      <c r="A18" s="29" t="s">
        <v>34</v>
      </c>
      <c r="B18" s="139">
        <v>14835.635</v>
      </c>
      <c r="C18" s="139">
        <v>10625.385</v>
      </c>
      <c r="D18" s="139">
        <v>11133.279</v>
      </c>
      <c r="E18" s="140">
        <f t="shared" si="1"/>
        <v>4.780005618619924</v>
      </c>
      <c r="F18" s="31"/>
      <c r="G18" s="139">
        <v>19991.523</v>
      </c>
      <c r="H18" s="139">
        <v>14285.48</v>
      </c>
      <c r="I18" s="139">
        <v>24821.491</v>
      </c>
      <c r="J18" s="140">
        <f t="shared" si="2"/>
        <v>73.7532865538995</v>
      </c>
      <c r="K18" s="31"/>
      <c r="L18" s="48">
        <f t="shared" si="0"/>
        <v>1.347534028708579</v>
      </c>
      <c r="M18" s="48">
        <f t="shared" si="0"/>
        <v>1.3444670475469829</v>
      </c>
      <c r="N18" s="48">
        <f t="shared" si="0"/>
        <v>2.2294861199472322</v>
      </c>
      <c r="O18" s="77">
        <f t="shared" si="3"/>
        <v>65.82675819500307</v>
      </c>
    </row>
    <row r="19" spans="1:15" ht="12.75">
      <c r="A19" s="29" t="s">
        <v>194</v>
      </c>
      <c r="B19" s="139">
        <v>2715.962</v>
      </c>
      <c r="C19" s="139">
        <v>1150.83</v>
      </c>
      <c r="D19" s="139">
        <v>1339.174</v>
      </c>
      <c r="E19" s="140">
        <f t="shared" si="1"/>
        <v>16.365927200368418</v>
      </c>
      <c r="F19" s="31"/>
      <c r="G19" s="139">
        <v>6048.541</v>
      </c>
      <c r="H19" s="139">
        <v>2238.73</v>
      </c>
      <c r="I19" s="139">
        <v>3915.13</v>
      </c>
      <c r="J19" s="140">
        <f t="shared" si="2"/>
        <v>74.8817409870775</v>
      </c>
      <c r="K19" s="31"/>
      <c r="L19" s="48">
        <f t="shared" si="0"/>
        <v>2.2270344724999833</v>
      </c>
      <c r="M19" s="48">
        <f t="shared" si="0"/>
        <v>1.9453177272055822</v>
      </c>
      <c r="N19" s="48">
        <f t="shared" si="0"/>
        <v>2.923540928960688</v>
      </c>
      <c r="O19" s="77">
        <f t="shared" si="3"/>
        <v>50.286037497859425</v>
      </c>
    </row>
    <row r="20" spans="1:15" ht="12.75">
      <c r="A20" s="29" t="s">
        <v>35</v>
      </c>
      <c r="B20" s="139">
        <v>20134.208</v>
      </c>
      <c r="C20" s="139">
        <v>11744.017</v>
      </c>
      <c r="D20" s="139">
        <v>26919.247</v>
      </c>
      <c r="E20" s="140">
        <f t="shared" si="1"/>
        <v>129.21668965567744</v>
      </c>
      <c r="F20" s="31"/>
      <c r="G20" s="139">
        <v>39374.657</v>
      </c>
      <c r="H20" s="139">
        <v>21615.333</v>
      </c>
      <c r="I20" s="139">
        <v>78339.606</v>
      </c>
      <c r="J20" s="140">
        <f t="shared" si="2"/>
        <v>262.42608892493126</v>
      </c>
      <c r="K20" s="31"/>
      <c r="L20" s="48">
        <f t="shared" si="0"/>
        <v>1.9556099251582184</v>
      </c>
      <c r="M20" s="48">
        <f t="shared" si="0"/>
        <v>1.8405399958123356</v>
      </c>
      <c r="N20" s="48">
        <f t="shared" si="0"/>
        <v>2.910170778551124</v>
      </c>
      <c r="O20" s="77">
        <f t="shared" si="3"/>
        <v>58.11505238530277</v>
      </c>
    </row>
    <row r="21" spans="1:15" ht="12.75">
      <c r="A21" s="29"/>
      <c r="B21" s="139"/>
      <c r="C21" s="139"/>
      <c r="D21" s="139"/>
      <c r="E21" s="140"/>
      <c r="F21" s="31"/>
      <c r="G21" s="139"/>
      <c r="H21" s="139"/>
      <c r="I21" s="139"/>
      <c r="J21" s="140"/>
      <c r="K21" s="31"/>
      <c r="L21" s="48"/>
      <c r="M21" s="48"/>
      <c r="N21" s="48"/>
      <c r="O21" s="77"/>
    </row>
    <row r="22" spans="1:15" ht="12.75">
      <c r="A22" s="42" t="s">
        <v>36</v>
      </c>
      <c r="B22" s="137">
        <f>SUM(B23:B31)</f>
        <v>78850.091</v>
      </c>
      <c r="C22" s="137">
        <f>SUM(C23:C31)</f>
        <v>30733.561</v>
      </c>
      <c r="D22" s="137">
        <f>SUM(D23:D31)</f>
        <v>43937.977999999996</v>
      </c>
      <c r="E22" s="138">
        <f t="shared" si="1"/>
        <v>42.96416220691117</v>
      </c>
      <c r="F22" s="44"/>
      <c r="G22" s="137">
        <f>SUM(G23:G31)</f>
        <v>110953.22699999998</v>
      </c>
      <c r="H22" s="137">
        <f>SUM(H23:H31)</f>
        <v>46054.45900000001</v>
      </c>
      <c r="I22" s="137">
        <f>SUM(I23:I31)</f>
        <v>68563.038</v>
      </c>
      <c r="J22" s="138">
        <f t="shared" si="2"/>
        <v>48.87383217334067</v>
      </c>
      <c r="K22" s="44"/>
      <c r="L22" s="48">
        <f t="shared" si="0"/>
        <v>1.4071413944214723</v>
      </c>
      <c r="M22" s="48">
        <f t="shared" si="0"/>
        <v>1.4985070880657145</v>
      </c>
      <c r="N22" s="48">
        <f t="shared" si="0"/>
        <v>1.5604504604194578</v>
      </c>
      <c r="O22" s="78">
        <f t="shared" si="3"/>
        <v>4.133672296051684</v>
      </c>
    </row>
    <row r="23" spans="1:15" ht="12.75">
      <c r="A23" s="29" t="s">
        <v>37</v>
      </c>
      <c r="B23" s="139">
        <v>2794.609</v>
      </c>
      <c r="C23" s="139">
        <v>1690.059</v>
      </c>
      <c r="D23" s="139">
        <v>812.884</v>
      </c>
      <c r="E23" s="140">
        <f t="shared" si="1"/>
        <v>-51.902034189338956</v>
      </c>
      <c r="F23" s="31"/>
      <c r="G23" s="139">
        <v>5186.227</v>
      </c>
      <c r="H23" s="139">
        <v>2795.88</v>
      </c>
      <c r="I23" s="139">
        <v>1772.161</v>
      </c>
      <c r="J23" s="140">
        <f t="shared" si="2"/>
        <v>-36.61526961099904</v>
      </c>
      <c r="K23" s="31"/>
      <c r="L23" s="48">
        <f t="shared" si="0"/>
        <v>1.8557970005821924</v>
      </c>
      <c r="M23" s="48">
        <f t="shared" si="0"/>
        <v>1.654309109918648</v>
      </c>
      <c r="N23" s="48">
        <f t="shared" si="0"/>
        <v>2.180090886276517</v>
      </c>
      <c r="O23" s="77">
        <f t="shared" si="3"/>
        <v>31.78255945067755</v>
      </c>
    </row>
    <row r="24" spans="1:15" ht="12.75">
      <c r="A24" s="29" t="s">
        <v>17</v>
      </c>
      <c r="B24" s="139">
        <v>4499.683</v>
      </c>
      <c r="C24" s="139">
        <v>2171.42</v>
      </c>
      <c r="D24" s="139">
        <v>2722.729</v>
      </c>
      <c r="E24" s="140">
        <f t="shared" si="1"/>
        <v>25.389330484199263</v>
      </c>
      <c r="F24" s="31"/>
      <c r="G24" s="139">
        <v>11909.625</v>
      </c>
      <c r="H24" s="139">
        <v>5519.041</v>
      </c>
      <c r="I24" s="139">
        <v>7878.832</v>
      </c>
      <c r="J24" s="140">
        <f t="shared" si="2"/>
        <v>42.75726525677197</v>
      </c>
      <c r="K24" s="31"/>
      <c r="L24" s="48">
        <f t="shared" si="0"/>
        <v>2.6467697835603086</v>
      </c>
      <c r="M24" s="48">
        <f t="shared" si="0"/>
        <v>2.5416736513433604</v>
      </c>
      <c r="N24" s="48">
        <f t="shared" si="0"/>
        <v>2.893726110824838</v>
      </c>
      <c r="O24" s="77">
        <f t="shared" si="3"/>
        <v>13.851206243390301</v>
      </c>
    </row>
    <row r="25" spans="1:15" ht="12.75">
      <c r="A25" s="29" t="s">
        <v>28</v>
      </c>
      <c r="B25" s="139">
        <v>75.726</v>
      </c>
      <c r="C25" s="139">
        <v>69.639</v>
      </c>
      <c r="D25" s="139">
        <v>136.721</v>
      </c>
      <c r="E25" s="140">
        <f t="shared" si="1"/>
        <v>96.32820689556141</v>
      </c>
      <c r="F25" s="31"/>
      <c r="G25" s="139">
        <v>94.961</v>
      </c>
      <c r="H25" s="139">
        <v>87.048</v>
      </c>
      <c r="I25" s="139">
        <v>182.659</v>
      </c>
      <c r="J25" s="140">
        <f t="shared" si="2"/>
        <v>109.8371013693594</v>
      </c>
      <c r="K25" s="31"/>
      <c r="L25" s="48">
        <f t="shared" si="0"/>
        <v>1.2540078704804163</v>
      </c>
      <c r="M25" s="48">
        <f t="shared" si="0"/>
        <v>1.2499892301727482</v>
      </c>
      <c r="N25" s="48">
        <f t="shared" si="0"/>
        <v>1.3359981275736719</v>
      </c>
      <c r="O25" s="77">
        <f t="shared" si="3"/>
        <v>6.880771075846568</v>
      </c>
    </row>
    <row r="26" spans="1:15" ht="12.75">
      <c r="A26" s="29" t="s">
        <v>14</v>
      </c>
      <c r="B26" s="139">
        <v>60858.489</v>
      </c>
      <c r="C26" s="139">
        <v>22414.198</v>
      </c>
      <c r="D26" s="139">
        <v>33172.892</v>
      </c>
      <c r="E26" s="140">
        <f t="shared" si="1"/>
        <v>47.999459985139765</v>
      </c>
      <c r="F26" s="31"/>
      <c r="G26" s="139">
        <v>70741.809</v>
      </c>
      <c r="H26" s="139">
        <v>27772.862</v>
      </c>
      <c r="I26" s="139">
        <v>43149.643</v>
      </c>
      <c r="J26" s="140">
        <f t="shared" si="2"/>
        <v>55.36620964738884</v>
      </c>
      <c r="K26" s="31"/>
      <c r="L26" s="48">
        <f t="shared" si="0"/>
        <v>1.1623983796245745</v>
      </c>
      <c r="M26" s="48">
        <f t="shared" si="0"/>
        <v>1.2390745365950635</v>
      </c>
      <c r="N26" s="48">
        <f t="shared" si="0"/>
        <v>1.3007501124713514</v>
      </c>
      <c r="O26" s="77">
        <f t="shared" si="3"/>
        <v>4.977551717410834</v>
      </c>
    </row>
    <row r="27" spans="1:15" ht="12.75">
      <c r="A27" s="29" t="s">
        <v>38</v>
      </c>
      <c r="B27" s="139">
        <v>1986.655</v>
      </c>
      <c r="C27" s="139">
        <v>1288.457</v>
      </c>
      <c r="D27" s="139">
        <v>1488.216</v>
      </c>
      <c r="E27" s="140">
        <f t="shared" si="1"/>
        <v>15.503738192271825</v>
      </c>
      <c r="F27" s="31"/>
      <c r="G27" s="139">
        <v>3966.892</v>
      </c>
      <c r="H27" s="139">
        <v>2241.775</v>
      </c>
      <c r="I27" s="139">
        <v>3113.731</v>
      </c>
      <c r="J27" s="140">
        <f t="shared" si="2"/>
        <v>38.89578570552351</v>
      </c>
      <c r="K27" s="31"/>
      <c r="L27" s="48">
        <f t="shared" si="0"/>
        <v>1.996769444115863</v>
      </c>
      <c r="M27" s="48">
        <f t="shared" si="0"/>
        <v>1.739891203198865</v>
      </c>
      <c r="N27" s="48">
        <f t="shared" si="0"/>
        <v>2.092257441124138</v>
      </c>
      <c r="O27" s="77">
        <f t="shared" si="3"/>
        <v>20.252199521293786</v>
      </c>
    </row>
    <row r="28" spans="1:15" ht="25.5">
      <c r="A28" s="132" t="s">
        <v>39</v>
      </c>
      <c r="B28" s="139">
        <v>1188.543</v>
      </c>
      <c r="C28" s="139">
        <v>606.587</v>
      </c>
      <c r="D28" s="139">
        <v>658.882</v>
      </c>
      <c r="E28" s="140">
        <f t="shared" si="1"/>
        <v>8.621187067972102</v>
      </c>
      <c r="F28" s="133"/>
      <c r="G28" s="139">
        <v>8721.556</v>
      </c>
      <c r="H28" s="139">
        <v>4184.845</v>
      </c>
      <c r="I28" s="139">
        <v>5073.131</v>
      </c>
      <c r="J28" s="140">
        <f t="shared" si="2"/>
        <v>21.226258081243145</v>
      </c>
      <c r="K28" s="133"/>
      <c r="L28" s="134">
        <f t="shared" si="0"/>
        <v>7.338023108966189</v>
      </c>
      <c r="M28" s="134">
        <f t="shared" si="0"/>
        <v>6.899002121707192</v>
      </c>
      <c r="N28" s="134">
        <f t="shared" si="0"/>
        <v>7.6996047850753255</v>
      </c>
      <c r="O28" s="135">
        <f t="shared" si="3"/>
        <v>11.604615410235883</v>
      </c>
    </row>
    <row r="29" spans="1:15" ht="12.75">
      <c r="A29" s="29" t="s">
        <v>196</v>
      </c>
      <c r="B29" s="139">
        <v>7059.839</v>
      </c>
      <c r="C29" s="139">
        <v>2354.65</v>
      </c>
      <c r="D29" s="139">
        <v>4769.81</v>
      </c>
      <c r="E29" s="140">
        <f t="shared" si="1"/>
        <v>102.56980867644873</v>
      </c>
      <c r="F29" s="31"/>
      <c r="G29" s="139">
        <v>9542.356</v>
      </c>
      <c r="H29" s="139">
        <v>3215.549</v>
      </c>
      <c r="I29" s="139">
        <v>7002.098</v>
      </c>
      <c r="J29" s="140">
        <f t="shared" si="2"/>
        <v>117.75746536594528</v>
      </c>
      <c r="K29" s="31"/>
      <c r="L29" s="48">
        <f t="shared" si="0"/>
        <v>1.3516393220865235</v>
      </c>
      <c r="M29" s="48">
        <f t="shared" si="0"/>
        <v>1.3656165459834795</v>
      </c>
      <c r="N29" s="48">
        <f t="shared" si="0"/>
        <v>1.4680035473111086</v>
      </c>
      <c r="O29" s="77">
        <f t="shared" si="3"/>
        <v>7.4974927353339025</v>
      </c>
    </row>
    <row r="30" spans="1:15" ht="12.75">
      <c r="A30" s="29" t="s">
        <v>40</v>
      </c>
      <c r="B30" s="139">
        <v>198.6</v>
      </c>
      <c r="C30" s="139">
        <v>71.829</v>
      </c>
      <c r="D30" s="139">
        <v>39.467</v>
      </c>
      <c r="E30" s="140">
        <f t="shared" si="1"/>
        <v>-45.05422600899358</v>
      </c>
      <c r="F30" s="31"/>
      <c r="G30" s="139">
        <v>227.991</v>
      </c>
      <c r="H30" s="139">
        <v>90.739</v>
      </c>
      <c r="I30" s="139">
        <v>78.787</v>
      </c>
      <c r="J30" s="140">
        <f t="shared" si="2"/>
        <v>-13.171844521098976</v>
      </c>
      <c r="K30" s="31"/>
      <c r="L30" s="48">
        <f t="shared" si="0"/>
        <v>1.1479909365558914</v>
      </c>
      <c r="M30" s="48">
        <f t="shared" si="0"/>
        <v>1.2632641412242969</v>
      </c>
      <c r="N30" s="48">
        <f t="shared" si="0"/>
        <v>1.9962753692958677</v>
      </c>
      <c r="O30" s="77">
        <f t="shared" si="3"/>
        <v>58.02517495360633</v>
      </c>
    </row>
    <row r="31" spans="1:15" ht="12.75">
      <c r="A31" s="29" t="s">
        <v>41</v>
      </c>
      <c r="B31" s="139">
        <v>187.947</v>
      </c>
      <c r="C31" s="139">
        <v>66.722</v>
      </c>
      <c r="D31" s="139">
        <v>136.377</v>
      </c>
      <c r="E31" s="140">
        <f t="shared" si="1"/>
        <v>104.39585144330209</v>
      </c>
      <c r="F31" s="31"/>
      <c r="G31" s="139">
        <v>561.81</v>
      </c>
      <c r="H31" s="139">
        <v>146.72</v>
      </c>
      <c r="I31" s="139">
        <v>311.996</v>
      </c>
      <c r="J31" s="140">
        <f t="shared" si="2"/>
        <v>112.6472191930207</v>
      </c>
      <c r="K31" s="31"/>
      <c r="L31" s="48">
        <f t="shared" si="0"/>
        <v>2.989193762071222</v>
      </c>
      <c r="M31" s="48">
        <f t="shared" si="0"/>
        <v>2.1989748508737748</v>
      </c>
      <c r="N31" s="48">
        <f t="shared" si="0"/>
        <v>2.28774646751285</v>
      </c>
      <c r="O31" s="77">
        <f t="shared" si="3"/>
        <v>4.036954611090772</v>
      </c>
    </row>
    <row r="32" spans="1:15" ht="12.75">
      <c r="A32" s="29"/>
      <c r="B32" s="139"/>
      <c r="C32" s="139"/>
      <c r="D32" s="139"/>
      <c r="E32" s="140"/>
      <c r="F32" s="31"/>
      <c r="G32" s="139"/>
      <c r="H32" s="139"/>
      <c r="I32" s="139"/>
      <c r="J32" s="140"/>
      <c r="K32" s="31"/>
      <c r="L32" s="48"/>
      <c r="M32" s="48"/>
      <c r="N32" s="48"/>
      <c r="O32" s="77"/>
    </row>
    <row r="33" spans="1:15" ht="12.75">
      <c r="A33" s="42" t="s">
        <v>42</v>
      </c>
      <c r="B33" s="137">
        <f>SUM(B34:B38)</f>
        <v>143836.073</v>
      </c>
      <c r="C33" s="137">
        <f>SUM(C34:C38)</f>
        <v>54243.151000000005</v>
      </c>
      <c r="D33" s="137">
        <f>SUM(D34:D38)</f>
        <v>47562.246</v>
      </c>
      <c r="E33" s="138">
        <f t="shared" si="1"/>
        <v>-12.31658721301055</v>
      </c>
      <c r="F33" s="44"/>
      <c r="G33" s="137">
        <f>SUM(G34:G38)</f>
        <v>327722.655</v>
      </c>
      <c r="H33" s="137">
        <f>SUM(H34:H38)</f>
        <v>115077.588</v>
      </c>
      <c r="I33" s="137">
        <f>SUM(I34:I38)</f>
        <v>114557.784</v>
      </c>
      <c r="J33" s="138">
        <f t="shared" si="2"/>
        <v>-0.45169872694933133</v>
      </c>
      <c r="K33" s="44"/>
      <c r="L33" s="48">
        <f aca="true" t="shared" si="4" ref="L33:N50">G33/B33</f>
        <v>2.2784455120656695</v>
      </c>
      <c r="M33" s="48">
        <f t="shared" si="4"/>
        <v>2.121513700411689</v>
      </c>
      <c r="N33" s="48">
        <f t="shared" si="4"/>
        <v>2.408586507878539</v>
      </c>
      <c r="O33" s="78">
        <f t="shared" si="3"/>
        <v>13.531508536152387</v>
      </c>
    </row>
    <row r="34" spans="1:15" ht="12.75">
      <c r="A34" s="29" t="s">
        <v>43</v>
      </c>
      <c r="B34" s="139">
        <v>67172.131</v>
      </c>
      <c r="C34" s="139">
        <v>25912.807</v>
      </c>
      <c r="D34" s="139">
        <v>20872.537</v>
      </c>
      <c r="E34" s="140">
        <f t="shared" si="1"/>
        <v>-19.45088388147221</v>
      </c>
      <c r="F34" s="31"/>
      <c r="G34" s="139">
        <v>125521.649</v>
      </c>
      <c r="H34" s="139">
        <v>46556.439</v>
      </c>
      <c r="I34" s="139">
        <v>39954.202</v>
      </c>
      <c r="J34" s="140">
        <f t="shared" si="2"/>
        <v>-14.181146887114807</v>
      </c>
      <c r="K34" s="31"/>
      <c r="L34" s="48">
        <f t="shared" si="4"/>
        <v>1.8686566457151703</v>
      </c>
      <c r="M34" s="48">
        <f t="shared" si="4"/>
        <v>1.7966574983559287</v>
      </c>
      <c r="N34" s="48">
        <f t="shared" si="4"/>
        <v>1.9141996011313813</v>
      </c>
      <c r="O34" s="77">
        <f t="shared" si="3"/>
        <v>6.5422654503160524</v>
      </c>
    </row>
    <row r="35" spans="1:15" ht="12.75">
      <c r="A35" s="29" t="s">
        <v>7</v>
      </c>
      <c r="B35" s="139">
        <v>6423.93</v>
      </c>
      <c r="C35" s="139">
        <v>2264.967</v>
      </c>
      <c r="D35" s="139">
        <v>2137.528</v>
      </c>
      <c r="E35" s="140">
        <f t="shared" si="1"/>
        <v>-5.626527892017862</v>
      </c>
      <c r="F35" s="31"/>
      <c r="G35" s="139">
        <v>32381.045</v>
      </c>
      <c r="H35" s="139">
        <v>11358.194</v>
      </c>
      <c r="I35" s="139">
        <v>11440.817</v>
      </c>
      <c r="J35" s="140">
        <f t="shared" si="2"/>
        <v>0.7274307869719507</v>
      </c>
      <c r="K35" s="31"/>
      <c r="L35" s="48">
        <f t="shared" si="4"/>
        <v>5.040690823218808</v>
      </c>
      <c r="M35" s="48">
        <f t="shared" si="4"/>
        <v>5.014728249903861</v>
      </c>
      <c r="N35" s="48">
        <f t="shared" si="4"/>
        <v>5.352358893076488</v>
      </c>
      <c r="O35" s="77">
        <f t="shared" si="3"/>
        <v>6.732780448852833</v>
      </c>
    </row>
    <row r="36" spans="1:15" ht="12.75">
      <c r="A36" s="29" t="s">
        <v>44</v>
      </c>
      <c r="B36" s="139">
        <v>6339</v>
      </c>
      <c r="C36" s="139">
        <v>1753.648</v>
      </c>
      <c r="D36" s="139">
        <v>1967.997</v>
      </c>
      <c r="E36" s="140">
        <f t="shared" si="1"/>
        <v>12.223034497230927</v>
      </c>
      <c r="F36" s="31"/>
      <c r="G36" s="139">
        <v>24714.183</v>
      </c>
      <c r="H36" s="139">
        <v>6641.964</v>
      </c>
      <c r="I36" s="139">
        <v>7192.96</v>
      </c>
      <c r="J36" s="140">
        <f t="shared" si="2"/>
        <v>8.295678808256127</v>
      </c>
      <c r="K36" s="31"/>
      <c r="L36" s="48">
        <f t="shared" si="4"/>
        <v>3.898751064836725</v>
      </c>
      <c r="M36" s="48">
        <f t="shared" si="4"/>
        <v>3.7875126593250186</v>
      </c>
      <c r="N36" s="48">
        <f t="shared" si="4"/>
        <v>3.6549649211863633</v>
      </c>
      <c r="O36" s="77">
        <f t="shared" si="3"/>
        <v>-3.4995985508409344</v>
      </c>
    </row>
    <row r="37" spans="1:15" ht="12.75">
      <c r="A37" s="29" t="s">
        <v>45</v>
      </c>
      <c r="B37" s="139">
        <v>63544.597</v>
      </c>
      <c r="C37" s="139">
        <v>24120.024</v>
      </c>
      <c r="D37" s="139">
        <v>22316.17</v>
      </c>
      <c r="E37" s="140">
        <f t="shared" si="1"/>
        <v>-7.4786575668415765</v>
      </c>
      <c r="F37" s="31"/>
      <c r="G37" s="139">
        <v>141181.922</v>
      </c>
      <c r="H37" s="139">
        <v>48673.164</v>
      </c>
      <c r="I37" s="139">
        <v>52585.785</v>
      </c>
      <c r="J37" s="140">
        <f t="shared" si="2"/>
        <v>8.038558989097183</v>
      </c>
      <c r="K37" s="31"/>
      <c r="L37" s="48">
        <f t="shared" si="4"/>
        <v>2.221776967127512</v>
      </c>
      <c r="M37" s="48">
        <f t="shared" si="4"/>
        <v>2.0179566985505484</v>
      </c>
      <c r="N37" s="48">
        <f t="shared" si="4"/>
        <v>2.3563982977365745</v>
      </c>
      <c r="O37" s="77">
        <f t="shared" si="3"/>
        <v>16.771499578217952</v>
      </c>
    </row>
    <row r="38" spans="1:15" ht="12.75">
      <c r="A38" s="29" t="s">
        <v>46</v>
      </c>
      <c r="B38" s="139">
        <v>356.415</v>
      </c>
      <c r="C38" s="139">
        <v>191.705</v>
      </c>
      <c r="D38" s="139">
        <v>268.014</v>
      </c>
      <c r="E38" s="140">
        <f t="shared" si="1"/>
        <v>39.80543021830417</v>
      </c>
      <c r="F38" s="31"/>
      <c r="G38" s="139">
        <v>3923.856</v>
      </c>
      <c r="H38" s="139">
        <v>1847.827</v>
      </c>
      <c r="I38" s="139">
        <v>3384.02</v>
      </c>
      <c r="J38" s="140">
        <f t="shared" si="2"/>
        <v>83.13510950971059</v>
      </c>
      <c r="K38" s="31"/>
      <c r="L38" s="48">
        <f t="shared" si="4"/>
        <v>11.009233618113715</v>
      </c>
      <c r="M38" s="48">
        <f t="shared" si="4"/>
        <v>9.638908739991132</v>
      </c>
      <c r="N38" s="48">
        <f t="shared" si="4"/>
        <v>12.626280716678979</v>
      </c>
      <c r="O38" s="77">
        <f t="shared" si="3"/>
        <v>30.99284428633977</v>
      </c>
    </row>
    <row r="39" spans="1:15" ht="12.75">
      <c r="A39" s="29"/>
      <c r="B39" s="139"/>
      <c r="C39" s="139"/>
      <c r="D39" s="139"/>
      <c r="E39" s="140"/>
      <c r="F39" s="31"/>
      <c r="G39" s="139"/>
      <c r="H39" s="139"/>
      <c r="I39" s="139"/>
      <c r="J39" s="140"/>
      <c r="K39" s="31"/>
      <c r="L39" s="48"/>
      <c r="M39" s="48"/>
      <c r="N39" s="48"/>
      <c r="O39" s="77"/>
    </row>
    <row r="40" spans="1:15" ht="12.75">
      <c r="A40" s="42" t="s">
        <v>195</v>
      </c>
      <c r="B40" s="137">
        <f>SUM(B41:B43)</f>
        <v>3357.284</v>
      </c>
      <c r="C40" s="137">
        <f>SUM(C41:C43)</f>
        <v>799.9680000000001</v>
      </c>
      <c r="D40" s="137">
        <f>SUM(D41:D43)</f>
        <v>1905.706</v>
      </c>
      <c r="E40" s="138">
        <f t="shared" si="1"/>
        <v>138.2227789111564</v>
      </c>
      <c r="F40" s="44"/>
      <c r="G40" s="137">
        <f>SUM(G41:G43)</f>
        <v>17231.612</v>
      </c>
      <c r="H40" s="137">
        <f>SUM(H41:H43)</f>
        <v>5794.867</v>
      </c>
      <c r="I40" s="137">
        <f>SUM(I41:I43)</f>
        <v>9244.100000000002</v>
      </c>
      <c r="J40" s="138">
        <f t="shared" si="2"/>
        <v>59.52221164006011</v>
      </c>
      <c r="K40" s="44"/>
      <c r="L40" s="48">
        <f t="shared" si="4"/>
        <v>5.132604807934032</v>
      </c>
      <c r="M40" s="48">
        <f t="shared" si="4"/>
        <v>7.243873504940197</v>
      </c>
      <c r="N40" s="48">
        <f t="shared" si="4"/>
        <v>4.850748226641467</v>
      </c>
      <c r="O40" s="78">
        <f t="shared" si="3"/>
        <v>-33.03654152252465</v>
      </c>
    </row>
    <row r="41" spans="1:15" ht="12.75">
      <c r="A41" s="29" t="s">
        <v>47</v>
      </c>
      <c r="B41" s="139">
        <v>3022.389</v>
      </c>
      <c r="C41" s="139">
        <v>638.995</v>
      </c>
      <c r="D41" s="139">
        <v>1758.099</v>
      </c>
      <c r="E41" s="140">
        <f t="shared" si="1"/>
        <v>175.13501670592098</v>
      </c>
      <c r="F41" s="31"/>
      <c r="G41" s="139">
        <v>12173.004</v>
      </c>
      <c r="H41" s="139">
        <v>3516.378</v>
      </c>
      <c r="I41" s="139">
        <v>7047.296</v>
      </c>
      <c r="J41" s="140">
        <f t="shared" si="2"/>
        <v>100.41349365739407</v>
      </c>
      <c r="K41" s="31"/>
      <c r="L41" s="48">
        <f t="shared" si="4"/>
        <v>4.027609946965795</v>
      </c>
      <c r="M41" s="48">
        <f t="shared" si="4"/>
        <v>5.502982026463431</v>
      </c>
      <c r="N41" s="48">
        <f t="shared" si="4"/>
        <v>4.008475063122157</v>
      </c>
      <c r="O41" s="77">
        <f t="shared" si="3"/>
        <v>-27.158129104443756</v>
      </c>
    </row>
    <row r="42" spans="1:15" ht="12.75">
      <c r="A42" s="29" t="s">
        <v>48</v>
      </c>
      <c r="B42" s="139">
        <v>321.579</v>
      </c>
      <c r="C42" s="139">
        <v>157.778</v>
      </c>
      <c r="D42" s="139">
        <v>126.851</v>
      </c>
      <c r="E42" s="140">
        <f t="shared" si="1"/>
        <v>-19.601592110433643</v>
      </c>
      <c r="F42" s="31"/>
      <c r="G42" s="139">
        <v>4988.14</v>
      </c>
      <c r="H42" s="139">
        <v>2254.69</v>
      </c>
      <c r="I42" s="139">
        <v>2100.782</v>
      </c>
      <c r="J42" s="140">
        <f t="shared" si="2"/>
        <v>-6.826126873317392</v>
      </c>
      <c r="K42" s="31"/>
      <c r="L42" s="48">
        <f t="shared" si="4"/>
        <v>15.51139844330631</v>
      </c>
      <c r="M42" s="48">
        <f t="shared" si="4"/>
        <v>14.290268605255486</v>
      </c>
      <c r="N42" s="48">
        <f t="shared" si="4"/>
        <v>16.561020409772095</v>
      </c>
      <c r="O42" s="77">
        <f t="shared" si="3"/>
        <v>15.890196799250516</v>
      </c>
    </row>
    <row r="43" spans="1:15" ht="12.75">
      <c r="A43" s="29" t="s">
        <v>19</v>
      </c>
      <c r="B43" s="139">
        <v>13.316</v>
      </c>
      <c r="C43" s="139">
        <v>3.195</v>
      </c>
      <c r="D43" s="139">
        <v>20.756</v>
      </c>
      <c r="E43" s="140">
        <f t="shared" si="1"/>
        <v>549.6400625978091</v>
      </c>
      <c r="F43" s="31"/>
      <c r="G43" s="139">
        <v>70.468</v>
      </c>
      <c r="H43" s="139">
        <v>23.799</v>
      </c>
      <c r="I43" s="139">
        <v>96.022</v>
      </c>
      <c r="J43" s="140">
        <f t="shared" si="2"/>
        <v>303.4707340644565</v>
      </c>
      <c r="K43" s="31"/>
      <c r="L43" s="48">
        <f t="shared" si="4"/>
        <v>5.291979573445479</v>
      </c>
      <c r="M43" s="48">
        <f t="shared" si="4"/>
        <v>7.448826291079812</v>
      </c>
      <c r="N43" s="48">
        <f t="shared" si="4"/>
        <v>4.626228560416266</v>
      </c>
      <c r="O43" s="77">
        <f t="shared" si="3"/>
        <v>-37.893187736753774</v>
      </c>
    </row>
    <row r="44" spans="1:15" ht="12.75">
      <c r="A44" s="29"/>
      <c r="B44" s="139"/>
      <c r="C44" s="139"/>
      <c r="D44" s="139"/>
      <c r="E44" s="140"/>
      <c r="F44" s="31"/>
      <c r="G44" s="139"/>
      <c r="H44" s="139"/>
      <c r="I44" s="139"/>
      <c r="J44" s="140"/>
      <c r="K44" s="31"/>
      <c r="L44" s="48"/>
      <c r="M44" s="48"/>
      <c r="N44" s="48"/>
      <c r="O44" s="77"/>
    </row>
    <row r="45" spans="1:15" ht="12.75">
      <c r="A45" s="42" t="s">
        <v>49</v>
      </c>
      <c r="B45" s="137">
        <f>SUM(B46:B48)</f>
        <v>74803.16399999999</v>
      </c>
      <c r="C45" s="137">
        <f>SUM(C46:C48)</f>
        <v>28354.555</v>
      </c>
      <c r="D45" s="137">
        <f>SUM(D46:D48)</f>
        <v>37320.252</v>
      </c>
      <c r="E45" s="138">
        <f t="shared" si="1"/>
        <v>31.619953125697094</v>
      </c>
      <c r="F45" s="44"/>
      <c r="G45" s="137">
        <f>SUM(G46:G48)</f>
        <v>111578.418</v>
      </c>
      <c r="H45" s="137">
        <f>SUM(H46:H48)</f>
        <v>38614.293</v>
      </c>
      <c r="I45" s="137">
        <f>SUM(I46:I48)</f>
        <v>68492.14300000001</v>
      </c>
      <c r="J45" s="138">
        <f t="shared" si="2"/>
        <v>77.37510563769746</v>
      </c>
      <c r="K45" s="44"/>
      <c r="L45" s="48">
        <f t="shared" si="4"/>
        <v>1.491626985190092</v>
      </c>
      <c r="M45" s="48">
        <f t="shared" si="4"/>
        <v>1.3618373837995341</v>
      </c>
      <c r="N45" s="48">
        <f t="shared" si="4"/>
        <v>1.8352540331185334</v>
      </c>
      <c r="O45" s="78">
        <f t="shared" si="3"/>
        <v>34.763082211634114</v>
      </c>
    </row>
    <row r="46" spans="1:15" ht="12.75">
      <c r="A46" s="29" t="s">
        <v>7</v>
      </c>
      <c r="B46" s="139">
        <v>37732.325</v>
      </c>
      <c r="C46" s="139">
        <v>12874.455</v>
      </c>
      <c r="D46" s="139">
        <v>26806.012</v>
      </c>
      <c r="E46" s="140">
        <f t="shared" si="1"/>
        <v>108.2108485368895</v>
      </c>
      <c r="F46" s="31"/>
      <c r="G46" s="139">
        <v>39846.543</v>
      </c>
      <c r="H46" s="139">
        <v>12181.063</v>
      </c>
      <c r="I46" s="139">
        <v>46087.321</v>
      </c>
      <c r="J46" s="140">
        <f t="shared" si="2"/>
        <v>278.35220949107645</v>
      </c>
      <c r="K46" s="31"/>
      <c r="L46" s="48">
        <f t="shared" si="4"/>
        <v>1.0560320096893048</v>
      </c>
      <c r="M46" s="48">
        <f t="shared" si="4"/>
        <v>0.9461420308665494</v>
      </c>
      <c r="N46" s="48">
        <f t="shared" si="4"/>
        <v>1.7192904711077501</v>
      </c>
      <c r="O46" s="77">
        <f t="shared" si="3"/>
        <v>81.71589624161312</v>
      </c>
    </row>
    <row r="47" spans="1:15" ht="12.75">
      <c r="A47" s="29" t="s">
        <v>454</v>
      </c>
      <c r="B47" s="139">
        <v>36919.556</v>
      </c>
      <c r="C47" s="139">
        <v>15354.483</v>
      </c>
      <c r="D47" s="139">
        <v>10423.302</v>
      </c>
      <c r="E47" s="140">
        <f t="shared" si="1"/>
        <v>-32.11557823210329</v>
      </c>
      <c r="F47" s="31"/>
      <c r="G47" s="139">
        <v>71484.12</v>
      </c>
      <c r="H47" s="139">
        <v>26228.855</v>
      </c>
      <c r="I47" s="139">
        <v>22212.294</v>
      </c>
      <c r="J47" s="140">
        <f t="shared" si="2"/>
        <v>-15.3135201670069</v>
      </c>
      <c r="K47" s="31"/>
      <c r="L47" s="48">
        <f t="shared" si="4"/>
        <v>1.9362128840336</v>
      </c>
      <c r="M47" s="48">
        <f t="shared" si="4"/>
        <v>1.708221305790628</v>
      </c>
      <c r="N47" s="48">
        <f t="shared" si="4"/>
        <v>2.131022779537617</v>
      </c>
      <c r="O47" s="77">
        <f t="shared" si="3"/>
        <v>24.750977658091017</v>
      </c>
    </row>
    <row r="48" spans="1:15" ht="12.75">
      <c r="A48" s="29" t="s">
        <v>19</v>
      </c>
      <c r="B48" s="139">
        <v>151.283</v>
      </c>
      <c r="C48" s="139">
        <v>125.617</v>
      </c>
      <c r="D48" s="139">
        <v>90.938</v>
      </c>
      <c r="E48" s="140">
        <f t="shared" si="1"/>
        <v>-27.606932182745965</v>
      </c>
      <c r="F48" s="31"/>
      <c r="G48" s="139">
        <v>247.755</v>
      </c>
      <c r="H48" s="139">
        <v>204.375</v>
      </c>
      <c r="I48" s="139">
        <v>192.528</v>
      </c>
      <c r="J48" s="140">
        <f t="shared" si="2"/>
        <v>-5.796697247706433</v>
      </c>
      <c r="K48" s="31"/>
      <c r="L48" s="48">
        <f t="shared" si="4"/>
        <v>1.6376922720993106</v>
      </c>
      <c r="M48" s="48">
        <f t="shared" si="4"/>
        <v>1.626969279635718</v>
      </c>
      <c r="N48" s="48">
        <f t="shared" si="4"/>
        <v>2.1171347511491345</v>
      </c>
      <c r="O48" s="77">
        <f t="shared" si="3"/>
        <v>30.127518549284815</v>
      </c>
    </row>
    <row r="49" spans="1:15" ht="12.75">
      <c r="A49" s="29"/>
      <c r="B49" s="139"/>
      <c r="C49" s="139"/>
      <c r="D49" s="139"/>
      <c r="E49" s="140"/>
      <c r="F49" s="31"/>
      <c r="G49" s="139"/>
      <c r="H49" s="139"/>
      <c r="I49" s="139"/>
      <c r="J49" s="140"/>
      <c r="K49" s="31"/>
      <c r="L49" s="48"/>
      <c r="M49" s="48"/>
      <c r="N49" s="48"/>
      <c r="O49" s="77"/>
    </row>
    <row r="50" spans="1:15" ht="12.75">
      <c r="A50" s="80" t="s">
        <v>50</v>
      </c>
      <c r="B50" s="175">
        <v>4476.769</v>
      </c>
      <c r="C50" s="175">
        <v>2177.036</v>
      </c>
      <c r="D50" s="175">
        <v>1701.476</v>
      </c>
      <c r="E50" s="176">
        <f t="shared" si="1"/>
        <v>-21.844379238561046</v>
      </c>
      <c r="F50" s="81"/>
      <c r="G50" s="175">
        <v>11395.208</v>
      </c>
      <c r="H50" s="175">
        <v>4840.566</v>
      </c>
      <c r="I50" s="175">
        <v>4649.598</v>
      </c>
      <c r="J50" s="176">
        <f t="shared" si="2"/>
        <v>-3.945158479400959</v>
      </c>
      <c r="K50" s="81"/>
      <c r="L50" s="35">
        <f t="shared" si="4"/>
        <v>2.5454089768759567</v>
      </c>
      <c r="M50" s="35">
        <f t="shared" si="4"/>
        <v>2.2234662173707735</v>
      </c>
      <c r="N50" s="35">
        <f t="shared" si="4"/>
        <v>2.732685033465062</v>
      </c>
      <c r="O50" s="82">
        <f t="shared" si="3"/>
        <v>22.90202621996364</v>
      </c>
    </row>
    <row r="51" spans="1:15" ht="12.75">
      <c r="A51" s="29" t="s">
        <v>257</v>
      </c>
      <c r="B51" s="29"/>
      <c r="C51" s="29"/>
      <c r="D51" s="29"/>
      <c r="E51" s="29"/>
      <c r="F51" s="29"/>
      <c r="G51" s="29"/>
      <c r="H51" s="29"/>
      <c r="I51" s="29"/>
      <c r="J51" s="29"/>
      <c r="K51" s="29"/>
      <c r="L51" s="79"/>
      <c r="M51" s="79"/>
      <c r="N51" s="79"/>
      <c r="O51" s="79"/>
    </row>
    <row r="52" spans="1:15" ht="12.75">
      <c r="A52" s="36"/>
      <c r="B52" s="36"/>
      <c r="C52" s="36"/>
      <c r="D52" s="36"/>
      <c r="E52" s="36"/>
      <c r="F52" s="36"/>
      <c r="G52" s="36"/>
      <c r="H52" s="36"/>
      <c r="I52" s="36"/>
      <c r="J52" s="36"/>
      <c r="K52" s="36"/>
      <c r="L52" s="36"/>
      <c r="M52" s="36"/>
      <c r="N52" s="36"/>
      <c r="O52" s="36"/>
    </row>
    <row r="53" spans="1:15" ht="12.75">
      <c r="A53" s="36"/>
      <c r="B53" s="36"/>
      <c r="C53" s="36"/>
      <c r="D53" s="36"/>
      <c r="E53" s="36"/>
      <c r="F53" s="36"/>
      <c r="G53" s="36"/>
      <c r="H53" s="36"/>
      <c r="I53" s="36"/>
      <c r="J53" s="36"/>
      <c r="K53" s="36"/>
      <c r="L53" s="36"/>
      <c r="M53" s="36"/>
      <c r="N53" s="36"/>
      <c r="O53" s="36"/>
    </row>
    <row r="54" spans="1:15" ht="12.75">
      <c r="A54" s="36"/>
      <c r="B54" s="36"/>
      <c r="C54" s="36"/>
      <c r="D54" s="36"/>
      <c r="E54" s="36"/>
      <c r="F54" s="36"/>
      <c r="G54" s="36"/>
      <c r="H54" s="36"/>
      <c r="I54" s="36"/>
      <c r="J54" s="36"/>
      <c r="K54" s="36"/>
      <c r="L54" s="36"/>
      <c r="M54" s="36"/>
      <c r="N54" s="36"/>
      <c r="O54" s="36"/>
    </row>
    <row r="55" spans="1:15" ht="12.75">
      <c r="A55" s="36"/>
      <c r="B55" s="36"/>
      <c r="C55" s="36"/>
      <c r="D55" s="36"/>
      <c r="E55" s="36"/>
      <c r="F55" s="36"/>
      <c r="G55" s="36"/>
      <c r="H55" s="36"/>
      <c r="I55" s="36"/>
      <c r="J55" s="36"/>
      <c r="K55" s="36"/>
      <c r="L55" s="36"/>
      <c r="M55" s="36"/>
      <c r="N55" s="36"/>
      <c r="O55" s="36"/>
    </row>
    <row r="56" spans="1:15" ht="12.75">
      <c r="A56" s="36"/>
      <c r="B56" s="36"/>
      <c r="C56" s="36"/>
      <c r="D56" s="36"/>
      <c r="E56" s="36"/>
      <c r="F56" s="36"/>
      <c r="G56" s="36"/>
      <c r="H56" s="36"/>
      <c r="I56" s="36"/>
      <c r="J56" s="36"/>
      <c r="K56" s="36"/>
      <c r="L56" s="36"/>
      <c r="M56" s="36"/>
      <c r="N56" s="36"/>
      <c r="O56" s="36"/>
    </row>
    <row r="60" ht="12.75">
      <c r="A60" s="6"/>
    </row>
  </sheetData>
  <sheetProtection/>
  <mergeCells count="12">
    <mergeCell ref="A1:O1"/>
    <mergeCell ref="B5:B6"/>
    <mergeCell ref="G5:G6"/>
    <mergeCell ref="L5:L6"/>
    <mergeCell ref="M5:O5"/>
    <mergeCell ref="C5:E5"/>
    <mergeCell ref="H5:J5"/>
    <mergeCell ref="B4:E4"/>
    <mergeCell ref="G4:J4"/>
    <mergeCell ref="L4:O4"/>
    <mergeCell ref="A4:A6"/>
    <mergeCell ref="A2:O2"/>
  </mergeCells>
  <printOptions/>
  <pageMargins left="1.2598425196850394" right="0.7086614173228347" top="0.7480314960629921" bottom="0.7480314960629921" header="0.31496062992125984" footer="0.31496062992125984"/>
  <pageSetup horizontalDpi="600" verticalDpi="600" orientation="landscape" scale="71" r:id="rId1"/>
  <headerFooter>
    <oddFooter>&amp;C&amp;"Arial,Normal"&amp;10 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31">
      <selection activeCell="J8" sqref="J8"/>
    </sheetView>
  </sheetViews>
  <sheetFormatPr defaultColWidth="11.421875" defaultRowHeight="15"/>
  <sheetData>
    <row r="1" spans="1:9" ht="15">
      <c r="A1" s="89"/>
      <c r="B1" s="89"/>
      <c r="C1" s="89"/>
      <c r="D1" s="89"/>
      <c r="E1" s="89"/>
      <c r="F1" s="89"/>
      <c r="G1" s="89"/>
      <c r="H1" s="89"/>
      <c r="I1" s="89"/>
    </row>
    <row r="2" spans="1:9" ht="15">
      <c r="A2" s="89"/>
      <c r="B2" s="89"/>
      <c r="C2" s="89"/>
      <c r="D2" s="89"/>
      <c r="E2" s="89"/>
      <c r="F2" s="89"/>
      <c r="G2" s="89"/>
      <c r="H2" s="89"/>
      <c r="I2" s="89"/>
    </row>
    <row r="3" spans="1:9" ht="15">
      <c r="A3" s="89"/>
      <c r="B3" s="89"/>
      <c r="C3" s="89"/>
      <c r="D3" s="89"/>
      <c r="E3" s="89"/>
      <c r="F3" s="89"/>
      <c r="G3" s="89"/>
      <c r="H3" s="89"/>
      <c r="I3" s="89"/>
    </row>
    <row r="4" spans="1:9" ht="15">
      <c r="A4" s="89"/>
      <c r="B4" s="89"/>
      <c r="C4" s="89"/>
      <c r="D4" s="89"/>
      <c r="E4" s="89"/>
      <c r="F4" s="89"/>
      <c r="G4" s="89"/>
      <c r="H4" s="89"/>
      <c r="I4" s="89"/>
    </row>
    <row r="5" spans="1:9" ht="15">
      <c r="A5" s="89"/>
      <c r="B5" s="89"/>
      <c r="C5" s="89"/>
      <c r="D5" s="89"/>
      <c r="E5" s="89"/>
      <c r="F5" s="89"/>
      <c r="G5" s="89"/>
      <c r="H5" s="89"/>
      <c r="I5" s="89"/>
    </row>
    <row r="6" spans="1:9" ht="15">
      <c r="A6" s="89"/>
      <c r="B6" s="89"/>
      <c r="C6" s="89"/>
      <c r="D6" s="89"/>
      <c r="E6" s="89"/>
      <c r="F6" s="89"/>
      <c r="G6" s="89"/>
      <c r="H6" s="89"/>
      <c r="I6" s="89"/>
    </row>
    <row r="7" spans="1:9" ht="15">
      <c r="A7" s="89"/>
      <c r="B7" s="89"/>
      <c r="C7" s="89"/>
      <c r="D7" s="89"/>
      <c r="E7" s="89"/>
      <c r="F7" s="89"/>
      <c r="G7" s="89"/>
      <c r="H7" s="89"/>
      <c r="I7" s="89"/>
    </row>
    <row r="8" spans="1:9" ht="15">
      <c r="A8" s="89"/>
      <c r="B8" s="89"/>
      <c r="C8" s="89"/>
      <c r="D8" s="89"/>
      <c r="E8" s="89"/>
      <c r="F8" s="89"/>
      <c r="G8" s="89"/>
      <c r="H8" s="89"/>
      <c r="I8" s="89"/>
    </row>
    <row r="9" spans="1:9" ht="15">
      <c r="A9" s="89"/>
      <c r="B9" s="89"/>
      <c r="C9" s="89"/>
      <c r="D9" s="89"/>
      <c r="E9" s="89"/>
      <c r="F9" s="89"/>
      <c r="G9" s="89"/>
      <c r="H9" s="89"/>
      <c r="I9" s="89"/>
    </row>
    <row r="10" spans="1:9" ht="15">
      <c r="A10" s="89"/>
      <c r="B10" s="89"/>
      <c r="C10" s="89"/>
      <c r="D10" s="89"/>
      <c r="E10" s="89"/>
      <c r="F10" s="89"/>
      <c r="G10" s="89"/>
      <c r="H10" s="89"/>
      <c r="I10" s="89"/>
    </row>
    <row r="11" spans="1:9" ht="15">
      <c r="A11" s="89"/>
      <c r="B11" s="89"/>
      <c r="C11" s="89"/>
      <c r="D11" s="89"/>
      <c r="E11" s="89"/>
      <c r="F11" s="89"/>
      <c r="G11" s="89"/>
      <c r="H11" s="89"/>
      <c r="I11" s="89"/>
    </row>
    <row r="12" spans="1:9" ht="15">
      <c r="A12" s="89"/>
      <c r="B12" s="89"/>
      <c r="C12" s="89"/>
      <c r="D12" s="89"/>
      <c r="E12" s="89"/>
      <c r="F12" s="89"/>
      <c r="G12" s="89"/>
      <c r="H12" s="89"/>
      <c r="I12" s="89"/>
    </row>
    <row r="13" spans="1:9" ht="15">
      <c r="A13" s="89"/>
      <c r="B13" s="89"/>
      <c r="C13" s="89"/>
      <c r="D13" s="89"/>
      <c r="E13" s="89"/>
      <c r="F13" s="89"/>
      <c r="G13" s="89"/>
      <c r="H13" s="89"/>
      <c r="I13" s="89"/>
    </row>
    <row r="14" spans="1:9" ht="15">
      <c r="A14" s="89"/>
      <c r="B14" s="89"/>
      <c r="C14" s="89"/>
      <c r="D14" s="89"/>
      <c r="E14" s="89"/>
      <c r="F14" s="89"/>
      <c r="G14" s="89"/>
      <c r="H14" s="89"/>
      <c r="I14" s="89"/>
    </row>
    <row r="15" spans="1:9" ht="15">
      <c r="A15" s="89"/>
      <c r="B15" s="89"/>
      <c r="C15" s="89"/>
      <c r="D15" s="89"/>
      <c r="E15" s="89"/>
      <c r="F15" s="89"/>
      <c r="G15" s="89"/>
      <c r="H15" s="89"/>
      <c r="I15" s="89"/>
    </row>
    <row r="16" spans="1:9" ht="15">
      <c r="A16" s="89"/>
      <c r="B16" s="89"/>
      <c r="C16" s="89"/>
      <c r="D16" s="89"/>
      <c r="E16" s="89"/>
      <c r="F16" s="89"/>
      <c r="G16" s="89"/>
      <c r="H16" s="89"/>
      <c r="I16" s="89"/>
    </row>
    <row r="17" spans="1:9" ht="15">
      <c r="A17" s="89"/>
      <c r="B17" s="89"/>
      <c r="C17" s="89"/>
      <c r="D17" s="89"/>
      <c r="E17" s="89"/>
      <c r="F17" s="89"/>
      <c r="G17" s="89"/>
      <c r="H17" s="89"/>
      <c r="I17" s="89"/>
    </row>
    <row r="18" spans="1:9" ht="15">
      <c r="A18" s="89"/>
      <c r="B18" s="89"/>
      <c r="C18" s="89"/>
      <c r="D18" s="89"/>
      <c r="E18" s="89"/>
      <c r="F18" s="89"/>
      <c r="G18" s="89"/>
      <c r="H18" s="89"/>
      <c r="I18" s="89"/>
    </row>
    <row r="19" spans="1:9" ht="15">
      <c r="A19" s="89"/>
      <c r="B19" s="89"/>
      <c r="C19" s="89"/>
      <c r="D19" s="89"/>
      <c r="E19" s="89"/>
      <c r="F19" s="89"/>
      <c r="G19" s="89"/>
      <c r="H19" s="89"/>
      <c r="I19" s="89"/>
    </row>
    <row r="20" spans="1:9" ht="15">
      <c r="A20" s="89"/>
      <c r="B20" s="89"/>
      <c r="C20" s="89"/>
      <c r="D20" s="89"/>
      <c r="E20" s="89"/>
      <c r="F20" s="89"/>
      <c r="G20" s="89"/>
      <c r="H20" s="89"/>
      <c r="I20" s="89"/>
    </row>
    <row r="21" spans="1:9" ht="15">
      <c r="A21" s="89"/>
      <c r="B21" s="89"/>
      <c r="C21" s="89"/>
      <c r="D21" s="89"/>
      <c r="E21" s="89"/>
      <c r="F21" s="89"/>
      <c r="G21" s="89"/>
      <c r="H21" s="89"/>
      <c r="I21" s="89"/>
    </row>
    <row r="22" spans="1:9" ht="15">
      <c r="A22" s="89"/>
      <c r="B22" s="89"/>
      <c r="C22" s="89"/>
      <c r="D22" s="89"/>
      <c r="E22" s="89"/>
      <c r="F22" s="89"/>
      <c r="G22" s="89"/>
      <c r="H22" s="89"/>
      <c r="I22" s="89"/>
    </row>
    <row r="23" spans="1:9" ht="15">
      <c r="A23" s="89"/>
      <c r="B23" s="89"/>
      <c r="C23" s="89"/>
      <c r="D23" s="89"/>
      <c r="E23" s="89"/>
      <c r="F23" s="89"/>
      <c r="G23" s="89"/>
      <c r="H23" s="89"/>
      <c r="I23" s="89"/>
    </row>
    <row r="24" spans="1:9" ht="15">
      <c r="A24" s="89"/>
      <c r="B24" s="89"/>
      <c r="C24" s="89"/>
      <c r="D24" s="89"/>
      <c r="E24" s="89"/>
      <c r="F24" s="89"/>
      <c r="G24" s="89"/>
      <c r="H24" s="89"/>
      <c r="I24" s="89"/>
    </row>
    <row r="25" spans="1:9" ht="15">
      <c r="A25" s="89"/>
      <c r="B25" s="89"/>
      <c r="C25" s="89"/>
      <c r="D25" s="89"/>
      <c r="E25" s="89"/>
      <c r="F25" s="89"/>
      <c r="G25" s="89"/>
      <c r="H25" s="89"/>
      <c r="I25" s="89"/>
    </row>
    <row r="26" spans="1:9" ht="15">
      <c r="A26" s="89"/>
      <c r="B26" s="89"/>
      <c r="C26" s="89"/>
      <c r="D26" s="89"/>
      <c r="E26" s="89"/>
      <c r="F26" s="89"/>
      <c r="G26" s="89"/>
      <c r="H26" s="89"/>
      <c r="I26" s="89"/>
    </row>
    <row r="27" spans="1:9" ht="15">
      <c r="A27" s="89"/>
      <c r="B27" s="89"/>
      <c r="C27" s="89"/>
      <c r="D27" s="89"/>
      <c r="E27" s="89"/>
      <c r="F27" s="89"/>
      <c r="G27" s="89"/>
      <c r="H27" s="89"/>
      <c r="I27" s="89"/>
    </row>
    <row r="28" spans="1:9" ht="15">
      <c r="A28" s="89"/>
      <c r="B28" s="89"/>
      <c r="C28" s="89"/>
      <c r="D28" s="89"/>
      <c r="E28" s="89"/>
      <c r="F28" s="89"/>
      <c r="G28" s="89"/>
      <c r="H28" s="89"/>
      <c r="I28" s="89"/>
    </row>
    <row r="29" spans="1:9" ht="15">
      <c r="A29" s="89"/>
      <c r="B29" s="89"/>
      <c r="C29" s="89"/>
      <c r="D29" s="89"/>
      <c r="E29" s="89"/>
      <c r="F29" s="89"/>
      <c r="G29" s="89"/>
      <c r="H29" s="89"/>
      <c r="I29" s="89"/>
    </row>
    <row r="30" spans="1:9" ht="15">
      <c r="A30" s="89"/>
      <c r="B30" s="89"/>
      <c r="C30" s="89"/>
      <c r="D30" s="89"/>
      <c r="E30" s="89"/>
      <c r="F30" s="89"/>
      <c r="G30" s="89"/>
      <c r="H30" s="89"/>
      <c r="I30" s="89"/>
    </row>
  </sheetData>
  <sheetProtection/>
  <printOptions horizontalCentered="1"/>
  <pageMargins left="0.7086614173228347" right="0.7086614173228347" top="1.2598425196850394" bottom="0.7480314960629921" header="0.31496062992125984" footer="0.31496062992125984"/>
  <pageSetup fitToHeight="1" fitToWidth="1" horizontalDpi="600" verticalDpi="600" orientation="portrait" scale="87"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9">
      <selection activeCell="G36" sqref="G36"/>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1.8515625" style="5" bestFit="1" customWidth="1"/>
    <col min="12" max="13" width="11.57421875" style="5" bestFit="1" customWidth="1"/>
    <col min="14" max="16384" width="11.421875" style="5" customWidth="1"/>
  </cols>
  <sheetData>
    <row r="1" spans="1:14" ht="12.75">
      <c r="A1" s="210" t="s">
        <v>262</v>
      </c>
      <c r="B1" s="210"/>
      <c r="C1" s="210"/>
      <c r="D1" s="210"/>
      <c r="E1" s="210"/>
      <c r="F1" s="210"/>
      <c r="G1" s="210"/>
      <c r="H1" s="210"/>
      <c r="I1" s="210"/>
      <c r="J1" s="210"/>
      <c r="K1" s="210"/>
      <c r="L1" s="210"/>
      <c r="M1" s="210"/>
      <c r="N1" s="36"/>
    </row>
    <row r="2" spans="1:14" s="15" customFormat="1" ht="12.75">
      <c r="A2" s="210" t="s">
        <v>248</v>
      </c>
      <c r="B2" s="210"/>
      <c r="C2" s="210"/>
      <c r="D2" s="210"/>
      <c r="E2" s="210"/>
      <c r="F2" s="210"/>
      <c r="G2" s="210"/>
      <c r="H2" s="210"/>
      <c r="I2" s="210"/>
      <c r="J2" s="210"/>
      <c r="K2" s="210"/>
      <c r="L2" s="210"/>
      <c r="M2" s="210"/>
      <c r="N2" s="36"/>
    </row>
    <row r="3" spans="1:14" s="15" customFormat="1" ht="12.75">
      <c r="A3" s="90"/>
      <c r="B3" s="90"/>
      <c r="C3" s="90"/>
      <c r="D3" s="90"/>
      <c r="E3" s="90"/>
      <c r="F3" s="90"/>
      <c r="G3" s="90"/>
      <c r="H3" s="90"/>
      <c r="I3" s="90"/>
      <c r="J3" s="90"/>
      <c r="K3" s="90"/>
      <c r="L3" s="90"/>
      <c r="M3" s="90"/>
      <c r="N3" s="36"/>
    </row>
    <row r="4" spans="1:14" ht="12.75">
      <c r="A4" s="217" t="s">
        <v>233</v>
      </c>
      <c r="B4" s="220" t="s">
        <v>455</v>
      </c>
      <c r="C4" s="220"/>
      <c r="D4" s="220"/>
      <c r="E4" s="220"/>
      <c r="F4" s="220"/>
      <c r="G4" s="220"/>
      <c r="H4" s="220" t="s">
        <v>459</v>
      </c>
      <c r="I4" s="220"/>
      <c r="J4" s="220"/>
      <c r="K4" s="220"/>
      <c r="L4" s="220"/>
      <c r="M4" s="220"/>
      <c r="N4" s="36"/>
    </row>
    <row r="5" spans="1:14" ht="12.75">
      <c r="A5" s="218"/>
      <c r="B5" s="218">
        <v>2010</v>
      </c>
      <c r="C5" s="221" t="s">
        <v>449</v>
      </c>
      <c r="D5" s="221"/>
      <c r="E5" s="221"/>
      <c r="F5" s="221"/>
      <c r="G5" s="221"/>
      <c r="H5" s="218">
        <v>2010</v>
      </c>
      <c r="I5" s="220" t="str">
        <f>+C5</f>
        <v>Enero - junio</v>
      </c>
      <c r="J5" s="220"/>
      <c r="K5" s="220"/>
      <c r="L5" s="220"/>
      <c r="M5" s="220"/>
      <c r="N5" s="36"/>
    </row>
    <row r="6" spans="1:14" ht="12.75">
      <c r="A6" s="219"/>
      <c r="B6" s="219"/>
      <c r="C6" s="94">
        <v>2010</v>
      </c>
      <c r="D6" s="94">
        <v>2011</v>
      </c>
      <c r="E6" s="94" t="s">
        <v>51</v>
      </c>
      <c r="F6" s="94" t="s">
        <v>52</v>
      </c>
      <c r="G6" s="94" t="s">
        <v>53</v>
      </c>
      <c r="H6" s="219"/>
      <c r="I6" s="94">
        <v>2010</v>
      </c>
      <c r="J6" s="94">
        <v>2011</v>
      </c>
      <c r="K6" s="94" t="s">
        <v>51</v>
      </c>
      <c r="L6" s="158" t="s">
        <v>54</v>
      </c>
      <c r="M6" s="161" t="s">
        <v>55</v>
      </c>
      <c r="N6" s="36"/>
    </row>
    <row r="7" spans="1:14" ht="15">
      <c r="A7" s="152" t="s">
        <v>197</v>
      </c>
      <c r="B7" s="153">
        <v>867722092</v>
      </c>
      <c r="C7" s="153">
        <v>664226641</v>
      </c>
      <c r="D7" s="153">
        <v>640775239</v>
      </c>
      <c r="E7" s="154" t="s">
        <v>356</v>
      </c>
      <c r="F7" s="159">
        <f>SUM(D7/$D$19)*100</f>
        <v>32.485818843323</v>
      </c>
      <c r="G7" s="159">
        <f>SUM(C7/$C$19)*100</f>
        <v>37.208451391905</v>
      </c>
      <c r="H7" s="153">
        <v>1465963639</v>
      </c>
      <c r="I7" s="153">
        <v>1139565666</v>
      </c>
      <c r="J7" s="153">
        <v>885702892</v>
      </c>
      <c r="K7" s="157" t="s">
        <v>22</v>
      </c>
      <c r="L7" s="156">
        <f>SUM(J7/$J$19)*100</f>
        <v>36.353752751329175</v>
      </c>
      <c r="M7" s="162">
        <f>SUM(I7/$I$19)*100</f>
        <v>43.91563014371439</v>
      </c>
      <c r="N7" s="36"/>
    </row>
    <row r="8" spans="1:14" ht="15">
      <c r="A8" s="155" t="s">
        <v>56</v>
      </c>
      <c r="B8" s="153">
        <v>208717117</v>
      </c>
      <c r="C8" s="153">
        <v>169558387</v>
      </c>
      <c r="D8" s="153">
        <v>203793376</v>
      </c>
      <c r="E8" s="154" t="s">
        <v>357</v>
      </c>
      <c r="F8" s="159">
        <f aca="true" t="shared" si="0" ref="F8:F19">SUM(D8/$D$19)*100</f>
        <v>10.33185162481787</v>
      </c>
      <c r="G8" s="159">
        <f aca="true" t="shared" si="1" ref="G8:G18">SUM(C8/$C$19)*100</f>
        <v>9.49827154069136</v>
      </c>
      <c r="H8" s="153">
        <v>264612096</v>
      </c>
      <c r="I8" s="153">
        <v>210228769</v>
      </c>
      <c r="J8" s="153">
        <v>209979659</v>
      </c>
      <c r="K8" s="157" t="s">
        <v>444</v>
      </c>
      <c r="L8" s="156">
        <f aca="true" t="shared" si="2" ref="L8:L19">SUM(J8/$J$19)*100</f>
        <v>8.618633488773133</v>
      </c>
      <c r="M8" s="162">
        <f aca="true" t="shared" si="3" ref="M8:M19">SUM(I8/$I$19)*100</f>
        <v>8.101620766953124</v>
      </c>
      <c r="N8" s="36"/>
    </row>
    <row r="9" spans="1:14" ht="15">
      <c r="A9" s="155" t="s">
        <v>57</v>
      </c>
      <c r="B9" s="153">
        <v>113803081</v>
      </c>
      <c r="C9" s="153">
        <v>92772273</v>
      </c>
      <c r="D9" s="153">
        <v>99029204</v>
      </c>
      <c r="E9" s="154" t="s">
        <v>358</v>
      </c>
      <c r="F9" s="159">
        <f t="shared" si="0"/>
        <v>5.020551022481812</v>
      </c>
      <c r="G9" s="159">
        <f t="shared" si="1"/>
        <v>5.196889732155505</v>
      </c>
      <c r="H9" s="153">
        <v>174904934</v>
      </c>
      <c r="I9" s="153">
        <v>149445845</v>
      </c>
      <c r="J9" s="153">
        <v>136367994</v>
      </c>
      <c r="K9" s="157" t="s">
        <v>444</v>
      </c>
      <c r="L9" s="156">
        <f t="shared" si="2"/>
        <v>5.597236253656425</v>
      </c>
      <c r="M9" s="162">
        <f t="shared" si="3"/>
        <v>5.759219193196426</v>
      </c>
      <c r="N9" s="36"/>
    </row>
    <row r="10" spans="1:14" ht="15">
      <c r="A10" s="155" t="s">
        <v>456</v>
      </c>
      <c r="B10" s="153">
        <v>59664539</v>
      </c>
      <c r="C10" s="153">
        <v>49560999</v>
      </c>
      <c r="D10" s="153">
        <v>70058128</v>
      </c>
      <c r="E10" s="154" t="s">
        <v>359</v>
      </c>
      <c r="F10" s="159">
        <f t="shared" si="0"/>
        <v>3.55178464489689</v>
      </c>
      <c r="G10" s="159">
        <f t="shared" si="1"/>
        <v>2.7762933739746707</v>
      </c>
      <c r="H10" s="153">
        <v>135132511</v>
      </c>
      <c r="I10" s="153">
        <v>113654863</v>
      </c>
      <c r="J10" s="153">
        <v>121347014</v>
      </c>
      <c r="K10" s="157" t="s">
        <v>444</v>
      </c>
      <c r="L10" s="156">
        <f t="shared" si="2"/>
        <v>4.980698814369548</v>
      </c>
      <c r="M10" s="162">
        <f t="shared" si="3"/>
        <v>4.3799362129452994</v>
      </c>
      <c r="N10" s="36"/>
    </row>
    <row r="11" spans="1:14" ht="15">
      <c r="A11" s="155" t="s">
        <v>60</v>
      </c>
      <c r="B11" s="153">
        <v>102049128</v>
      </c>
      <c r="C11" s="153">
        <v>92944093</v>
      </c>
      <c r="D11" s="153">
        <v>97498230</v>
      </c>
      <c r="E11" s="154" t="s">
        <v>360</v>
      </c>
      <c r="F11" s="159">
        <f t="shared" si="0"/>
        <v>4.942934190571368</v>
      </c>
      <c r="G11" s="159">
        <f t="shared" si="1"/>
        <v>5.206514694063886</v>
      </c>
      <c r="H11" s="153">
        <v>116530564</v>
      </c>
      <c r="I11" s="153">
        <v>107399824</v>
      </c>
      <c r="J11" s="153">
        <v>101338427</v>
      </c>
      <c r="K11" s="157" t="s">
        <v>444</v>
      </c>
      <c r="L11" s="156">
        <f t="shared" si="2"/>
        <v>4.15944460906945</v>
      </c>
      <c r="M11" s="162">
        <f t="shared" si="3"/>
        <v>4.138884742675302</v>
      </c>
      <c r="N11" s="36"/>
    </row>
    <row r="12" spans="1:14" ht="15">
      <c r="A12" s="155" t="s">
        <v>59</v>
      </c>
      <c r="B12" s="153">
        <v>31959209</v>
      </c>
      <c r="C12" s="153">
        <v>24667236</v>
      </c>
      <c r="D12" s="153">
        <v>50710968</v>
      </c>
      <c r="E12" s="154" t="s">
        <v>361</v>
      </c>
      <c r="F12" s="159">
        <f t="shared" si="0"/>
        <v>2.570928493411322</v>
      </c>
      <c r="G12" s="159">
        <f t="shared" si="1"/>
        <v>1.3818019257656502</v>
      </c>
      <c r="H12" s="153">
        <v>71439141</v>
      </c>
      <c r="I12" s="153">
        <v>60847326</v>
      </c>
      <c r="J12" s="153">
        <v>75862637</v>
      </c>
      <c r="K12" s="157" t="s">
        <v>444</v>
      </c>
      <c r="L12" s="156">
        <f t="shared" si="2"/>
        <v>3.113788577944303</v>
      </c>
      <c r="M12" s="162">
        <f t="shared" si="3"/>
        <v>2.344883444259557</v>
      </c>
      <c r="N12" s="36"/>
    </row>
    <row r="13" spans="1:14" ht="15">
      <c r="A13" s="155" t="s">
        <v>58</v>
      </c>
      <c r="B13" s="153">
        <v>41132785</v>
      </c>
      <c r="C13" s="153">
        <v>34847377</v>
      </c>
      <c r="D13" s="153">
        <v>41737878</v>
      </c>
      <c r="E13" s="154" t="s">
        <v>362</v>
      </c>
      <c r="F13" s="159">
        <f t="shared" si="0"/>
        <v>2.1160136364331588</v>
      </c>
      <c r="G13" s="159">
        <f t="shared" si="1"/>
        <v>1.9520700514026632</v>
      </c>
      <c r="H13" s="153">
        <v>72181799</v>
      </c>
      <c r="I13" s="153">
        <v>65464992</v>
      </c>
      <c r="J13" s="153">
        <v>72964538</v>
      </c>
      <c r="K13" s="157" t="s">
        <v>444</v>
      </c>
      <c r="L13" s="156">
        <f t="shared" si="2"/>
        <v>2.994835850741427</v>
      </c>
      <c r="M13" s="162">
        <f t="shared" si="3"/>
        <v>2.522835200997729</v>
      </c>
      <c r="N13" s="36"/>
    </row>
    <row r="14" spans="1:14" ht="15">
      <c r="A14" s="155" t="s">
        <v>63</v>
      </c>
      <c r="B14" s="153">
        <v>67427932</v>
      </c>
      <c r="C14" s="153">
        <v>36759568</v>
      </c>
      <c r="D14" s="153">
        <v>47220472</v>
      </c>
      <c r="E14" s="154" t="s">
        <v>363</v>
      </c>
      <c r="F14" s="159">
        <f t="shared" si="0"/>
        <v>2.39396843967032</v>
      </c>
      <c r="G14" s="159">
        <f t="shared" si="1"/>
        <v>2.0591866009111586</v>
      </c>
      <c r="H14" s="153">
        <v>98267701</v>
      </c>
      <c r="I14" s="153">
        <v>63501107</v>
      </c>
      <c r="J14" s="153">
        <v>69777089</v>
      </c>
      <c r="K14" s="157" t="s">
        <v>444</v>
      </c>
      <c r="L14" s="156">
        <f t="shared" si="2"/>
        <v>2.864006727454031</v>
      </c>
      <c r="M14" s="162">
        <f t="shared" si="3"/>
        <v>2.447152640634605</v>
      </c>
      <c r="N14" s="36"/>
    </row>
    <row r="15" spans="1:14" ht="15">
      <c r="A15" s="155" t="s">
        <v>62</v>
      </c>
      <c r="B15" s="153">
        <v>68303461</v>
      </c>
      <c r="C15" s="153">
        <v>31289812</v>
      </c>
      <c r="D15" s="153">
        <v>48454522</v>
      </c>
      <c r="E15" s="154" t="s">
        <v>364</v>
      </c>
      <c r="F15" s="159">
        <f t="shared" si="0"/>
        <v>2.456531913262349</v>
      </c>
      <c r="G15" s="159">
        <f t="shared" si="1"/>
        <v>1.7527834281248675</v>
      </c>
      <c r="H15" s="153">
        <v>116281082</v>
      </c>
      <c r="I15" s="153">
        <v>47579683</v>
      </c>
      <c r="J15" s="153">
        <v>62948331</v>
      </c>
      <c r="K15" s="157" t="s">
        <v>444</v>
      </c>
      <c r="L15" s="156">
        <f t="shared" si="2"/>
        <v>2.5837197574407713</v>
      </c>
      <c r="M15" s="162">
        <f t="shared" si="3"/>
        <v>1.833586096286596</v>
      </c>
      <c r="N15" s="36"/>
    </row>
    <row r="16" spans="1:14" ht="15">
      <c r="A16" s="155" t="s">
        <v>365</v>
      </c>
      <c r="B16" s="153">
        <v>68710370</v>
      </c>
      <c r="C16" s="153">
        <v>56825638</v>
      </c>
      <c r="D16" s="153">
        <v>53800385</v>
      </c>
      <c r="E16" s="154" t="s">
        <v>366</v>
      </c>
      <c r="F16" s="159">
        <f t="shared" si="0"/>
        <v>2.727554771839478</v>
      </c>
      <c r="G16" s="159">
        <f t="shared" si="1"/>
        <v>3.1832417714437766</v>
      </c>
      <c r="H16" s="153">
        <v>85146647</v>
      </c>
      <c r="I16" s="153">
        <v>62397617</v>
      </c>
      <c r="J16" s="153">
        <v>62136088</v>
      </c>
      <c r="K16" s="157" t="s">
        <v>444</v>
      </c>
      <c r="L16" s="156">
        <f t="shared" si="2"/>
        <v>2.550381172388485</v>
      </c>
      <c r="M16" s="162">
        <f t="shared" si="3"/>
        <v>2.404627264385434</v>
      </c>
      <c r="N16" s="36"/>
    </row>
    <row r="17" spans="1:14" ht="15">
      <c r="A17" s="155" t="s">
        <v>457</v>
      </c>
      <c r="B17" s="153">
        <v>1629489714</v>
      </c>
      <c r="C17" s="153">
        <v>1253452024</v>
      </c>
      <c r="D17" s="153">
        <v>1353078402</v>
      </c>
      <c r="E17" s="154" t="s">
        <v>367</v>
      </c>
      <c r="F17" s="159">
        <f t="shared" si="0"/>
        <v>68.59793758070757</v>
      </c>
      <c r="G17" s="159">
        <f t="shared" si="1"/>
        <v>70.21550451043854</v>
      </c>
      <c r="H17" s="153">
        <v>2600460114</v>
      </c>
      <c r="I17" s="153">
        <v>2020085692</v>
      </c>
      <c r="J17" s="153">
        <v>1798424669</v>
      </c>
      <c r="K17" s="157" t="s">
        <v>444</v>
      </c>
      <c r="L17" s="156">
        <f t="shared" si="2"/>
        <v>73.81649800316676</v>
      </c>
      <c r="M17" s="162">
        <f t="shared" si="3"/>
        <v>77.84837570604846</v>
      </c>
      <c r="N17" s="36"/>
    </row>
    <row r="18" spans="1:14" ht="15">
      <c r="A18" s="155" t="s">
        <v>458</v>
      </c>
      <c r="B18" s="153">
        <v>838719152</v>
      </c>
      <c r="C18" s="153">
        <v>531697898</v>
      </c>
      <c r="D18" s="153">
        <v>619398395</v>
      </c>
      <c r="E18" s="154" t="s">
        <v>368</v>
      </c>
      <c r="F18" s="159">
        <f t="shared" si="0"/>
        <v>31.402062419292427</v>
      </c>
      <c r="G18" s="159">
        <f t="shared" si="1"/>
        <v>29.784495489561465</v>
      </c>
      <c r="H18" s="153">
        <v>895904241</v>
      </c>
      <c r="I18" s="153">
        <v>574811984</v>
      </c>
      <c r="J18" s="153">
        <v>637920481</v>
      </c>
      <c r="K18" s="157" t="s">
        <v>444</v>
      </c>
      <c r="L18" s="156">
        <f t="shared" si="2"/>
        <v>26.183501996833247</v>
      </c>
      <c r="M18" s="162">
        <f t="shared" si="3"/>
        <v>22.151624293951542</v>
      </c>
      <c r="N18" s="36"/>
    </row>
    <row r="19" spans="1:14" ht="15">
      <c r="A19" s="155" t="s">
        <v>306</v>
      </c>
      <c r="B19" s="153">
        <v>2468208866</v>
      </c>
      <c r="C19" s="153">
        <v>1785149922</v>
      </c>
      <c r="D19" s="153">
        <v>1972476797</v>
      </c>
      <c r="E19" s="154" t="s">
        <v>369</v>
      </c>
      <c r="F19" s="159">
        <f t="shared" si="0"/>
        <v>100</v>
      </c>
      <c r="G19" s="160">
        <v>100</v>
      </c>
      <c r="H19" s="153">
        <v>3496364355</v>
      </c>
      <c r="I19" s="153">
        <v>2594897676</v>
      </c>
      <c r="J19" s="153">
        <v>2436345150</v>
      </c>
      <c r="K19" s="157" t="s">
        <v>444</v>
      </c>
      <c r="L19" s="156">
        <f t="shared" si="2"/>
        <v>100</v>
      </c>
      <c r="M19" s="162">
        <f t="shared" si="3"/>
        <v>100</v>
      </c>
      <c r="N19" s="36"/>
    </row>
    <row r="20" spans="1:14" ht="12.75">
      <c r="A20" s="199" t="s">
        <v>257</v>
      </c>
      <c r="B20" s="199"/>
      <c r="C20" s="199"/>
      <c r="D20" s="199"/>
      <c r="E20" s="199"/>
      <c r="F20" s="199"/>
      <c r="G20" s="199"/>
      <c r="H20" s="199"/>
      <c r="I20" s="199"/>
      <c r="J20" s="199"/>
      <c r="K20" s="199"/>
      <c r="L20" s="199"/>
      <c r="M20" s="199"/>
      <c r="N20" s="36"/>
    </row>
    <row r="21" spans="1:14" s="15" customFormat="1" ht="12.75">
      <c r="A21" s="199" t="s">
        <v>259</v>
      </c>
      <c r="B21" s="199"/>
      <c r="C21" s="199"/>
      <c r="D21" s="199"/>
      <c r="E21" s="199"/>
      <c r="F21" s="199"/>
      <c r="G21" s="199"/>
      <c r="H21" s="199"/>
      <c r="I21" s="199"/>
      <c r="J21" s="199"/>
      <c r="K21" s="199"/>
      <c r="L21" s="199"/>
      <c r="M21" s="199"/>
      <c r="N21" s="36"/>
    </row>
    <row r="22" spans="1:14" ht="12.75">
      <c r="A22" s="92" t="s">
        <v>445</v>
      </c>
      <c r="B22" s="92"/>
      <c r="C22" s="92"/>
      <c r="D22" s="92"/>
      <c r="E22" s="36"/>
      <c r="F22" s="36"/>
      <c r="G22" s="36"/>
      <c r="H22" s="36"/>
      <c r="I22" s="36"/>
      <c r="J22" s="36"/>
      <c r="K22" s="36"/>
      <c r="L22" s="36"/>
      <c r="M22" s="36"/>
      <c r="N22" s="36"/>
    </row>
    <row r="23" spans="1:14" ht="12.75">
      <c r="A23" s="93"/>
      <c r="B23" s="93"/>
      <c r="C23" s="36"/>
      <c r="D23" s="36"/>
      <c r="E23" s="36"/>
      <c r="F23" s="36"/>
      <c r="G23" s="36"/>
      <c r="H23" s="36"/>
      <c r="I23" s="36"/>
      <c r="J23" s="36"/>
      <c r="K23" s="36"/>
      <c r="L23" s="36"/>
      <c r="M23" s="36"/>
      <c r="N23" s="36"/>
    </row>
    <row r="24" spans="1:14" ht="12.75">
      <c r="A24" s="36"/>
      <c r="B24" s="36"/>
      <c r="C24" s="36"/>
      <c r="D24" s="36"/>
      <c r="E24" s="36"/>
      <c r="F24" s="36"/>
      <c r="G24" s="36"/>
      <c r="H24" s="36"/>
      <c r="I24" s="36"/>
      <c r="J24" s="36"/>
      <c r="K24" s="36"/>
      <c r="L24" s="36"/>
      <c r="M24" s="36"/>
      <c r="N24" s="36"/>
    </row>
    <row r="25" spans="1:14" ht="12.75">
      <c r="A25" s="36"/>
      <c r="B25" s="36"/>
      <c r="C25" s="36"/>
      <c r="D25" s="36"/>
      <c r="E25" s="36"/>
      <c r="F25" s="36"/>
      <c r="G25" s="36"/>
      <c r="H25" s="36"/>
      <c r="I25" s="36"/>
      <c r="J25" s="36"/>
      <c r="K25" s="36"/>
      <c r="L25" s="36"/>
      <c r="M25" s="36"/>
      <c r="N25" s="36"/>
    </row>
    <row r="26" spans="1:14" ht="12.75">
      <c r="A26" s="36"/>
      <c r="B26" s="36"/>
      <c r="C26" s="36"/>
      <c r="D26" s="36"/>
      <c r="E26" s="36"/>
      <c r="F26" s="36"/>
      <c r="G26" s="36"/>
      <c r="H26" s="36"/>
      <c r="I26" s="36"/>
      <c r="J26" s="36"/>
      <c r="K26" s="36"/>
      <c r="L26" s="36"/>
      <c r="M26" s="36"/>
      <c r="N26" s="36"/>
    </row>
    <row r="27" spans="1:14" ht="12.75">
      <c r="A27" s="36"/>
      <c r="B27" s="36"/>
      <c r="C27" s="36"/>
      <c r="D27" s="36"/>
      <c r="E27" s="36"/>
      <c r="F27" s="36"/>
      <c r="G27" s="36"/>
      <c r="H27" s="36"/>
      <c r="I27" s="36"/>
      <c r="J27" s="36"/>
      <c r="K27" s="36"/>
      <c r="L27" s="36"/>
      <c r="M27" s="36"/>
      <c r="N27" s="36"/>
    </row>
    <row r="28" spans="1:14" ht="12.75">
      <c r="A28" s="36"/>
      <c r="B28" s="36"/>
      <c r="C28" s="36"/>
      <c r="D28" s="36"/>
      <c r="E28" s="36"/>
      <c r="F28" s="36"/>
      <c r="G28" s="36"/>
      <c r="H28" s="36"/>
      <c r="I28" s="36"/>
      <c r="J28" s="36"/>
      <c r="K28" s="36"/>
      <c r="L28" s="36"/>
      <c r="M28" s="36"/>
      <c r="N28" s="36"/>
    </row>
    <row r="29" spans="1:14" ht="12.75">
      <c r="A29" s="36"/>
      <c r="B29" s="36"/>
      <c r="C29" s="36"/>
      <c r="D29" s="36"/>
      <c r="E29" s="36"/>
      <c r="F29" s="36"/>
      <c r="G29" s="36"/>
      <c r="H29" s="36"/>
      <c r="I29" s="36"/>
      <c r="J29" s="36"/>
      <c r="K29" s="36"/>
      <c r="L29" s="36"/>
      <c r="M29" s="36"/>
      <c r="N29" s="36"/>
    </row>
    <row r="30" spans="1:14" ht="12.75">
      <c r="A30" s="36"/>
      <c r="B30" s="36"/>
      <c r="C30" s="36"/>
      <c r="D30" s="36"/>
      <c r="E30" s="36"/>
      <c r="F30" s="36"/>
      <c r="G30" s="36"/>
      <c r="H30" s="36"/>
      <c r="I30" s="36"/>
      <c r="J30" s="36"/>
      <c r="K30" s="36"/>
      <c r="L30" s="36"/>
      <c r="M30" s="36"/>
      <c r="N30" s="36"/>
    </row>
    <row r="31" spans="1:14" ht="12.75">
      <c r="A31" s="36"/>
      <c r="B31" s="36"/>
      <c r="C31" s="36"/>
      <c r="D31" s="36"/>
      <c r="E31" s="36"/>
      <c r="F31" s="36"/>
      <c r="G31" s="36"/>
      <c r="H31" s="36"/>
      <c r="I31" s="36"/>
      <c r="J31" s="36"/>
      <c r="K31" s="36"/>
      <c r="L31" s="36"/>
      <c r="M31" s="36"/>
      <c r="N31" s="36"/>
    </row>
    <row r="32" spans="1:14" ht="12.75">
      <c r="A32" s="36"/>
      <c r="B32" s="36"/>
      <c r="C32" s="36"/>
      <c r="D32" s="36"/>
      <c r="E32" s="36"/>
      <c r="F32" s="36"/>
      <c r="G32" s="36"/>
      <c r="H32" s="36"/>
      <c r="I32" s="36"/>
      <c r="J32" s="36"/>
      <c r="K32" s="36"/>
      <c r="L32" s="36"/>
      <c r="M32" s="36"/>
      <c r="N32" s="36"/>
    </row>
    <row r="33" spans="1:14" ht="12.75">
      <c r="A33" s="36"/>
      <c r="B33" s="36"/>
      <c r="C33" s="36"/>
      <c r="D33" s="36"/>
      <c r="E33" s="36"/>
      <c r="F33" s="36"/>
      <c r="G33" s="36"/>
      <c r="H33" s="36"/>
      <c r="I33" s="36"/>
      <c r="J33" s="36"/>
      <c r="K33" s="36"/>
      <c r="L33" s="36"/>
      <c r="M33" s="36"/>
      <c r="N33" s="36"/>
    </row>
    <row r="34" spans="1:14" ht="12.75">
      <c r="A34" s="36"/>
      <c r="B34" s="36"/>
      <c r="C34" s="36"/>
      <c r="D34" s="36"/>
      <c r="E34" s="36"/>
      <c r="F34" s="36"/>
      <c r="G34" s="36"/>
      <c r="H34" s="36"/>
      <c r="I34" s="36"/>
      <c r="J34" s="36"/>
      <c r="K34" s="36"/>
      <c r="L34" s="36"/>
      <c r="M34" s="36"/>
      <c r="N34" s="36"/>
    </row>
    <row r="35" spans="1:14" ht="12.75">
      <c r="A35" s="36"/>
      <c r="B35" s="36"/>
      <c r="C35" s="36"/>
      <c r="D35" s="36"/>
      <c r="E35" s="36"/>
      <c r="F35" s="36"/>
      <c r="G35" s="36"/>
      <c r="H35" s="36"/>
      <c r="I35" s="36"/>
      <c r="J35" s="36"/>
      <c r="K35" s="36"/>
      <c r="L35" s="36"/>
      <c r="M35" s="36"/>
      <c r="N35" s="36"/>
    </row>
    <row r="36" spans="1:14" ht="12.75">
      <c r="A36" s="36"/>
      <c r="B36" s="36"/>
      <c r="C36" s="36"/>
      <c r="D36" s="36"/>
      <c r="E36" s="36"/>
      <c r="F36" s="36"/>
      <c r="G36" s="36"/>
      <c r="H36" s="36"/>
      <c r="I36" s="36"/>
      <c r="J36" s="36"/>
      <c r="K36" s="36"/>
      <c r="L36" s="36"/>
      <c r="M36" s="36"/>
      <c r="N36" s="36"/>
    </row>
    <row r="37" spans="1:14" ht="12.75">
      <c r="A37" s="36"/>
      <c r="B37" s="36"/>
      <c r="C37" s="36"/>
      <c r="D37" s="36"/>
      <c r="E37" s="36"/>
      <c r="F37" s="36"/>
      <c r="G37" s="36"/>
      <c r="H37" s="36"/>
      <c r="I37" s="36"/>
      <c r="J37" s="36"/>
      <c r="K37" s="36"/>
      <c r="L37" s="36"/>
      <c r="M37" s="36"/>
      <c r="N37" s="36"/>
    </row>
    <row r="38" spans="1:14" ht="12.75">
      <c r="A38" s="36"/>
      <c r="B38" s="36"/>
      <c r="C38" s="36"/>
      <c r="D38" s="36"/>
      <c r="E38" s="36"/>
      <c r="F38" s="36"/>
      <c r="G38" s="36"/>
      <c r="H38" s="36"/>
      <c r="I38" s="36"/>
      <c r="J38" s="36"/>
      <c r="K38" s="36"/>
      <c r="L38" s="36"/>
      <c r="M38" s="36"/>
      <c r="N38" s="36"/>
    </row>
    <row r="39" spans="1:14" ht="12.75">
      <c r="A39" s="36"/>
      <c r="B39" s="36"/>
      <c r="C39" s="36"/>
      <c r="D39" s="36"/>
      <c r="E39" s="36"/>
      <c r="F39" s="36"/>
      <c r="G39" s="36"/>
      <c r="H39" s="36"/>
      <c r="I39" s="36"/>
      <c r="J39" s="36"/>
      <c r="K39" s="36"/>
      <c r="L39" s="36"/>
      <c r="M39" s="36"/>
      <c r="N39" s="36"/>
    </row>
    <row r="40" spans="1:14" ht="12.75">
      <c r="A40" s="36"/>
      <c r="B40" s="36"/>
      <c r="C40" s="36"/>
      <c r="D40" s="36"/>
      <c r="E40" s="36"/>
      <c r="F40" s="36"/>
      <c r="G40" s="36"/>
      <c r="H40" s="36"/>
      <c r="I40" s="36"/>
      <c r="J40" s="36"/>
      <c r="K40" s="36"/>
      <c r="L40" s="36"/>
      <c r="M40" s="36"/>
      <c r="N40" s="36"/>
    </row>
    <row r="41" spans="1:14" ht="12.75">
      <c r="A41" s="36"/>
      <c r="B41" s="36"/>
      <c r="C41" s="36"/>
      <c r="D41" s="36"/>
      <c r="E41" s="36"/>
      <c r="F41" s="36"/>
      <c r="G41" s="36"/>
      <c r="H41" s="36"/>
      <c r="I41" s="36"/>
      <c r="J41" s="36"/>
      <c r="K41" s="36"/>
      <c r="L41" s="36"/>
      <c r="M41" s="36"/>
      <c r="N41" s="36"/>
    </row>
    <row r="42" spans="1:14" ht="12.75">
      <c r="A42" s="36"/>
      <c r="B42" s="36"/>
      <c r="C42" s="36"/>
      <c r="D42" s="36"/>
      <c r="E42" s="36"/>
      <c r="F42" s="36"/>
      <c r="G42" s="36"/>
      <c r="H42" s="36"/>
      <c r="I42" s="36"/>
      <c r="J42" s="36"/>
      <c r="K42" s="36"/>
      <c r="L42" s="36"/>
      <c r="M42" s="36"/>
      <c r="N42" s="36"/>
    </row>
    <row r="43" spans="1:14" ht="12.75">
      <c r="A43" s="36"/>
      <c r="B43" s="36"/>
      <c r="C43" s="36"/>
      <c r="D43" s="36"/>
      <c r="E43" s="36"/>
      <c r="F43" s="36"/>
      <c r="G43" s="36"/>
      <c r="H43" s="36"/>
      <c r="I43" s="36"/>
      <c r="J43" s="36"/>
      <c r="K43" s="36"/>
      <c r="L43" s="36"/>
      <c r="M43" s="36"/>
      <c r="N43" s="36"/>
    </row>
    <row r="44" spans="1:14" ht="12.75">
      <c r="A44" s="36"/>
      <c r="B44" s="36"/>
      <c r="C44" s="36"/>
      <c r="D44" s="36"/>
      <c r="E44" s="36"/>
      <c r="F44" s="36"/>
      <c r="G44" s="36"/>
      <c r="H44" s="36"/>
      <c r="I44" s="36"/>
      <c r="J44" s="36"/>
      <c r="K44" s="36"/>
      <c r="L44" s="36"/>
      <c r="M44" s="36"/>
      <c r="N44" s="36"/>
    </row>
    <row r="45" spans="1:14" ht="12.75">
      <c r="A45" s="36"/>
      <c r="B45" s="36"/>
      <c r="C45" s="36"/>
      <c r="D45" s="36"/>
      <c r="E45" s="36"/>
      <c r="F45" s="36"/>
      <c r="G45" s="36"/>
      <c r="H45" s="36"/>
      <c r="I45" s="36"/>
      <c r="J45" s="36"/>
      <c r="K45" s="36"/>
      <c r="L45" s="36"/>
      <c r="M45" s="36"/>
      <c r="N45" s="36"/>
    </row>
    <row r="46" spans="1:14" ht="12.75">
      <c r="A46" s="36"/>
      <c r="B46" s="36"/>
      <c r="C46" s="36"/>
      <c r="D46" s="36"/>
      <c r="E46" s="36"/>
      <c r="F46" s="36"/>
      <c r="G46" s="36"/>
      <c r="H46" s="36"/>
      <c r="I46" s="36"/>
      <c r="J46" s="36"/>
      <c r="K46" s="36"/>
      <c r="L46" s="36"/>
      <c r="M46" s="36"/>
      <c r="N46" s="36"/>
    </row>
    <row r="47" spans="1:14" ht="12.75">
      <c r="A47" s="36"/>
      <c r="B47" s="36"/>
      <c r="C47" s="36"/>
      <c r="D47" s="36"/>
      <c r="E47" s="36"/>
      <c r="F47" s="36"/>
      <c r="G47" s="36"/>
      <c r="H47" s="36"/>
      <c r="I47" s="36"/>
      <c r="J47" s="36"/>
      <c r="K47" s="36"/>
      <c r="L47" s="36"/>
      <c r="M47" s="36"/>
      <c r="N47" s="36"/>
    </row>
    <row r="48" spans="1:14" ht="12.75">
      <c r="A48" s="36"/>
      <c r="B48" s="36"/>
      <c r="C48" s="36"/>
      <c r="D48" s="36"/>
      <c r="E48" s="36"/>
      <c r="F48" s="36"/>
      <c r="G48" s="36"/>
      <c r="H48" s="36"/>
      <c r="I48" s="36"/>
      <c r="J48" s="36"/>
      <c r="K48" s="36"/>
      <c r="L48" s="36"/>
      <c r="M48" s="36"/>
      <c r="N48" s="36"/>
    </row>
    <row r="49" spans="1:14" ht="12.75">
      <c r="A49" s="36"/>
      <c r="B49" s="36"/>
      <c r="C49" s="36"/>
      <c r="D49" s="36"/>
      <c r="E49" s="36"/>
      <c r="F49" s="36"/>
      <c r="G49" s="36"/>
      <c r="H49" s="36"/>
      <c r="I49" s="36"/>
      <c r="J49" s="36"/>
      <c r="K49" s="36"/>
      <c r="L49" s="36"/>
      <c r="M49" s="36"/>
      <c r="N49" s="36"/>
    </row>
    <row r="50" spans="1:14" ht="12.75">
      <c r="A50" s="36"/>
      <c r="B50" s="36"/>
      <c r="C50" s="36"/>
      <c r="D50" s="36"/>
      <c r="E50" s="36"/>
      <c r="F50" s="36"/>
      <c r="G50" s="36"/>
      <c r="H50" s="36"/>
      <c r="I50" s="36"/>
      <c r="J50" s="36"/>
      <c r="K50" s="36"/>
      <c r="L50" s="36"/>
      <c r="M50" s="36"/>
      <c r="N50" s="36"/>
    </row>
    <row r="51" spans="1:14" ht="12.75">
      <c r="A51" s="36"/>
      <c r="B51" s="36"/>
      <c r="C51" s="36"/>
      <c r="D51" s="36"/>
      <c r="E51" s="36"/>
      <c r="F51" s="36"/>
      <c r="G51" s="36"/>
      <c r="H51" s="36"/>
      <c r="I51" s="36"/>
      <c r="J51" s="36"/>
      <c r="K51" s="36"/>
      <c r="L51" s="36"/>
      <c r="M51" s="36"/>
      <c r="N51" s="36"/>
    </row>
    <row r="52" spans="1:14" ht="12.75">
      <c r="A52" s="36"/>
      <c r="B52" s="36"/>
      <c r="C52" s="36"/>
      <c r="D52" s="36"/>
      <c r="E52" s="36"/>
      <c r="F52" s="36"/>
      <c r="G52" s="36"/>
      <c r="H52" s="36"/>
      <c r="I52" s="36"/>
      <c r="J52" s="36"/>
      <c r="K52" s="36"/>
      <c r="L52" s="36"/>
      <c r="M52" s="36"/>
      <c r="N52" s="36"/>
    </row>
    <row r="53" spans="1:14" ht="12.75">
      <c r="A53" s="36"/>
      <c r="B53" s="36"/>
      <c r="C53" s="36"/>
      <c r="D53" s="36"/>
      <c r="E53" s="36"/>
      <c r="F53" s="36"/>
      <c r="G53" s="36"/>
      <c r="H53" s="36"/>
      <c r="I53" s="36"/>
      <c r="J53" s="36"/>
      <c r="K53" s="36"/>
      <c r="L53" s="36"/>
      <c r="M53" s="36"/>
      <c r="N53" s="36"/>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8661417322834646" right="0.7086614173228347" top="0.7480314960629921" bottom="0.7480314960629921" header="0.31496062992125984" footer="0.31496062992125984"/>
  <pageSetup fitToHeight="1" fitToWidth="1" horizontalDpi="600" verticalDpi="600" orientation="landscape" scale="67" r:id="rId2"/>
  <headerFooter>
    <oddFooter>&amp;C&amp;"Arial,Normal"&amp;10 8</oddFooter>
  </headerFooter>
  <drawing r:id="rId1"/>
</worksheet>
</file>

<file path=xl/worksheets/sheet8.xml><?xml version="1.0" encoding="utf-8"?>
<worksheet xmlns="http://schemas.openxmlformats.org/spreadsheetml/2006/main" xmlns:r="http://schemas.openxmlformats.org/officeDocument/2006/relationships">
  <dimension ref="A1:N49"/>
  <sheetViews>
    <sheetView zoomScalePageLayoutView="0" workbookViewId="0" topLeftCell="A31">
      <selection activeCell="H32" sqref="H32"/>
    </sheetView>
  </sheetViews>
  <sheetFormatPr defaultColWidth="11.421875" defaultRowHeight="15"/>
  <cols>
    <col min="1" max="1" width="13.421875" style="0" customWidth="1"/>
    <col min="2" max="4" width="12.421875" style="0" bestFit="1" customWidth="1"/>
    <col min="8" max="10" width="12.421875" style="0" bestFit="1" customWidth="1"/>
  </cols>
  <sheetData>
    <row r="1" spans="1:14" s="5" customFormat="1" ht="12.75">
      <c r="A1" s="210" t="s">
        <v>264</v>
      </c>
      <c r="B1" s="210"/>
      <c r="C1" s="210"/>
      <c r="D1" s="210"/>
      <c r="E1" s="210"/>
      <c r="F1" s="210"/>
      <c r="G1" s="210"/>
      <c r="H1" s="210"/>
      <c r="I1" s="210"/>
      <c r="J1" s="210"/>
      <c r="K1" s="210"/>
      <c r="L1" s="210"/>
      <c r="M1" s="210"/>
      <c r="N1" s="36"/>
    </row>
    <row r="2" spans="1:14" s="15" customFormat="1" ht="12.75">
      <c r="A2" s="210" t="s">
        <v>263</v>
      </c>
      <c r="B2" s="210"/>
      <c r="C2" s="210"/>
      <c r="D2" s="210"/>
      <c r="E2" s="210"/>
      <c r="F2" s="210"/>
      <c r="G2" s="210"/>
      <c r="H2" s="210"/>
      <c r="I2" s="210"/>
      <c r="J2" s="210"/>
      <c r="K2" s="210"/>
      <c r="L2" s="210"/>
      <c r="M2" s="210"/>
      <c r="N2" s="36"/>
    </row>
    <row r="3" spans="1:14" s="15" customFormat="1" ht="12.75">
      <c r="A3" s="90"/>
      <c r="B3" s="90"/>
      <c r="C3" s="90"/>
      <c r="D3" s="90"/>
      <c r="E3" s="90"/>
      <c r="F3" s="90"/>
      <c r="G3" s="90"/>
      <c r="H3" s="90"/>
      <c r="I3" s="90"/>
      <c r="J3" s="90"/>
      <c r="K3" s="90"/>
      <c r="L3" s="90"/>
      <c r="M3" s="90"/>
      <c r="N3" s="36"/>
    </row>
    <row r="4" spans="1:14" ht="15">
      <c r="A4" s="217" t="s">
        <v>233</v>
      </c>
      <c r="B4" s="220" t="s">
        <v>460</v>
      </c>
      <c r="C4" s="220"/>
      <c r="D4" s="220"/>
      <c r="E4" s="220"/>
      <c r="F4" s="220"/>
      <c r="G4" s="220"/>
      <c r="H4" s="220" t="s">
        <v>234</v>
      </c>
      <c r="I4" s="220"/>
      <c r="J4" s="220"/>
      <c r="K4" s="220"/>
      <c r="L4" s="220"/>
      <c r="M4" s="220"/>
      <c r="N4" s="89"/>
    </row>
    <row r="5" spans="1:14" ht="15">
      <c r="A5" s="218"/>
      <c r="B5" s="218">
        <v>2010</v>
      </c>
      <c r="C5" s="220" t="s">
        <v>449</v>
      </c>
      <c r="D5" s="220"/>
      <c r="E5" s="220"/>
      <c r="F5" s="220"/>
      <c r="G5" s="220"/>
      <c r="H5" s="218">
        <v>2010</v>
      </c>
      <c r="I5" s="221" t="str">
        <f>+C5</f>
        <v>Enero - junio</v>
      </c>
      <c r="J5" s="221"/>
      <c r="K5" s="221"/>
      <c r="L5" s="221"/>
      <c r="M5" s="221"/>
      <c r="N5" s="89"/>
    </row>
    <row r="6" spans="1:14" ht="15">
      <c r="A6" s="219"/>
      <c r="B6" s="219"/>
      <c r="C6" s="94">
        <v>2010</v>
      </c>
      <c r="D6" s="94">
        <v>2011</v>
      </c>
      <c r="E6" s="94" t="s">
        <v>51</v>
      </c>
      <c r="F6" s="94" t="s">
        <v>64</v>
      </c>
      <c r="G6" s="94" t="s">
        <v>53</v>
      </c>
      <c r="H6" s="219"/>
      <c r="I6" s="94">
        <v>2010</v>
      </c>
      <c r="J6" s="94">
        <v>2011</v>
      </c>
      <c r="K6" s="94" t="s">
        <v>51</v>
      </c>
      <c r="L6" s="94" t="s">
        <v>54</v>
      </c>
      <c r="M6" s="94" t="s">
        <v>55</v>
      </c>
      <c r="N6" s="89"/>
    </row>
    <row r="7" spans="1:14" ht="15">
      <c r="A7" s="163" t="s">
        <v>197</v>
      </c>
      <c r="B7" s="164">
        <v>95409095</v>
      </c>
      <c r="C7" s="164">
        <v>40321905</v>
      </c>
      <c r="D7" s="164">
        <v>48430105</v>
      </c>
      <c r="E7" s="159">
        <v>20.1</v>
      </c>
      <c r="F7" s="159">
        <v>21.743614854079446</v>
      </c>
      <c r="G7" s="159">
        <v>21.408536460853806</v>
      </c>
      <c r="H7" s="153">
        <v>170397816</v>
      </c>
      <c r="I7" s="153">
        <v>89881196</v>
      </c>
      <c r="J7" s="153">
        <v>140337351</v>
      </c>
      <c r="K7" s="154" t="s">
        <v>372</v>
      </c>
      <c r="L7" s="156">
        <f>SUM(J7/$J$19)*100</f>
        <v>25.666231611500628</v>
      </c>
      <c r="M7" s="159">
        <f>SUM(I7/$I$19)*100</f>
        <v>22.42031112272699</v>
      </c>
      <c r="N7" s="89"/>
    </row>
    <row r="8" spans="1:14" ht="15">
      <c r="A8" s="163" t="s">
        <v>61</v>
      </c>
      <c r="B8" s="164">
        <v>57943111</v>
      </c>
      <c r="C8" s="164">
        <v>16149882</v>
      </c>
      <c r="D8" s="164">
        <v>27716583</v>
      </c>
      <c r="E8" s="159">
        <v>71.6</v>
      </c>
      <c r="F8" s="159">
        <v>12.443886004854333</v>
      </c>
      <c r="G8" s="159">
        <v>8.57462804982767</v>
      </c>
      <c r="H8" s="153">
        <v>75699003</v>
      </c>
      <c r="I8" s="153">
        <v>26643575</v>
      </c>
      <c r="J8" s="153">
        <v>50253604</v>
      </c>
      <c r="K8" s="154" t="s">
        <v>373</v>
      </c>
      <c r="L8" s="156">
        <f aca="true" t="shared" si="0" ref="L8:L19">SUM(J8/$J$19)*100</f>
        <v>9.190857817863716</v>
      </c>
      <c r="M8" s="159">
        <f aca="true" t="shared" si="1" ref="M8:M19">SUM(I8/$I$19)*100</f>
        <v>6.646075792334925</v>
      </c>
      <c r="N8" s="89"/>
    </row>
    <row r="9" spans="1:14" ht="15">
      <c r="A9" s="163" t="s">
        <v>65</v>
      </c>
      <c r="B9" s="164">
        <v>24119877</v>
      </c>
      <c r="C9" s="164">
        <v>9455801</v>
      </c>
      <c r="D9" s="164">
        <v>11964560</v>
      </c>
      <c r="E9" s="159">
        <v>26.5</v>
      </c>
      <c r="F9" s="159">
        <v>5.371716302050652</v>
      </c>
      <c r="G9" s="159">
        <v>5.020468662754845</v>
      </c>
      <c r="H9" s="153">
        <v>53363712</v>
      </c>
      <c r="I9" s="153">
        <v>21102620</v>
      </c>
      <c r="J9" s="153">
        <v>34898649</v>
      </c>
      <c r="K9" s="154" t="s">
        <v>374</v>
      </c>
      <c r="L9" s="156">
        <f t="shared" si="0"/>
        <v>6.382597375394843</v>
      </c>
      <c r="M9" s="159">
        <f t="shared" si="1"/>
        <v>5.263918672206821</v>
      </c>
      <c r="N9" s="89"/>
    </row>
    <row r="10" spans="1:14" ht="15">
      <c r="A10" s="163" t="s">
        <v>66</v>
      </c>
      <c r="B10" s="164">
        <v>20484609</v>
      </c>
      <c r="C10" s="164">
        <v>6944458</v>
      </c>
      <c r="D10" s="164">
        <v>11288051</v>
      </c>
      <c r="E10" s="159">
        <v>62.5</v>
      </c>
      <c r="F10" s="159">
        <v>5.0679847462070615</v>
      </c>
      <c r="G10" s="159">
        <v>3.6870947018467484</v>
      </c>
      <c r="H10" s="153">
        <v>46813036</v>
      </c>
      <c r="I10" s="153">
        <v>23748567</v>
      </c>
      <c r="J10" s="153">
        <v>34625958</v>
      </c>
      <c r="K10" s="154" t="s">
        <v>375</v>
      </c>
      <c r="L10" s="156">
        <f t="shared" si="0"/>
        <v>6.332725047646745</v>
      </c>
      <c r="M10" s="159">
        <f t="shared" si="1"/>
        <v>5.923933865532087</v>
      </c>
      <c r="N10" s="89"/>
    </row>
    <row r="11" spans="1:14" ht="15">
      <c r="A11" s="163" t="s">
        <v>56</v>
      </c>
      <c r="B11" s="164">
        <v>20319116</v>
      </c>
      <c r="C11" s="164">
        <v>8727073</v>
      </c>
      <c r="D11" s="164">
        <v>9826415</v>
      </c>
      <c r="E11" s="159">
        <v>12.6</v>
      </c>
      <c r="F11" s="159">
        <v>4.411755521825713</v>
      </c>
      <c r="G11" s="159">
        <v>4.633557380709885</v>
      </c>
      <c r="H11" s="153">
        <v>37275817</v>
      </c>
      <c r="I11" s="153">
        <v>18436892</v>
      </c>
      <c r="J11" s="153">
        <v>24386395</v>
      </c>
      <c r="K11" s="154" t="s">
        <v>371</v>
      </c>
      <c r="L11" s="156">
        <f t="shared" si="0"/>
        <v>4.460016223617766</v>
      </c>
      <c r="M11" s="159">
        <f t="shared" si="1"/>
        <v>4.5989692301837675</v>
      </c>
      <c r="N11" s="89"/>
    </row>
    <row r="12" spans="1:14" ht="15">
      <c r="A12" s="163" t="s">
        <v>60</v>
      </c>
      <c r="B12" s="164">
        <v>42950078</v>
      </c>
      <c r="C12" s="164">
        <v>16125618</v>
      </c>
      <c r="D12" s="164">
        <v>14532238</v>
      </c>
      <c r="E12" s="159">
        <v>-9.9</v>
      </c>
      <c r="F12" s="159">
        <v>6.5245240752589275</v>
      </c>
      <c r="G12" s="159">
        <v>8.561745307093018</v>
      </c>
      <c r="H12" s="153">
        <v>60927608</v>
      </c>
      <c r="I12" s="153">
        <v>25621157</v>
      </c>
      <c r="J12" s="153">
        <v>22270146</v>
      </c>
      <c r="K12" s="154" t="s">
        <v>376</v>
      </c>
      <c r="L12" s="156">
        <f t="shared" si="0"/>
        <v>4.072976447004007</v>
      </c>
      <c r="M12" s="159">
        <f t="shared" si="1"/>
        <v>6.39103991522581</v>
      </c>
      <c r="N12" s="89"/>
    </row>
    <row r="13" spans="1:14" ht="15">
      <c r="A13" s="163" t="s">
        <v>62</v>
      </c>
      <c r="B13" s="164">
        <v>24722790</v>
      </c>
      <c r="C13" s="164">
        <v>8443443</v>
      </c>
      <c r="D13" s="164">
        <v>8406190</v>
      </c>
      <c r="E13" s="159">
        <v>-0.4</v>
      </c>
      <c r="F13" s="159">
        <v>3.7741185518844964</v>
      </c>
      <c r="G13" s="159">
        <v>4.482966698141888</v>
      </c>
      <c r="H13" s="153">
        <v>33787952</v>
      </c>
      <c r="I13" s="153">
        <v>16608857</v>
      </c>
      <c r="J13" s="153">
        <v>17771151</v>
      </c>
      <c r="K13" s="154" t="s">
        <v>377</v>
      </c>
      <c r="L13" s="156">
        <f t="shared" si="0"/>
        <v>3.250157383752747</v>
      </c>
      <c r="M13" s="159">
        <f t="shared" si="1"/>
        <v>4.142977151003666</v>
      </c>
      <c r="N13" s="89"/>
    </row>
    <row r="14" spans="1:14" ht="15">
      <c r="A14" s="163" t="s">
        <v>307</v>
      </c>
      <c r="B14" s="164">
        <v>7730870</v>
      </c>
      <c r="C14" s="164">
        <v>3844036</v>
      </c>
      <c r="D14" s="164">
        <v>4462726</v>
      </c>
      <c r="E14" s="159">
        <v>16.1</v>
      </c>
      <c r="F14" s="159">
        <v>2.003625541247258</v>
      </c>
      <c r="G14" s="159">
        <v>2.04095478283664</v>
      </c>
      <c r="H14" s="153">
        <v>38272051</v>
      </c>
      <c r="I14" s="153">
        <v>15141846</v>
      </c>
      <c r="J14" s="153">
        <v>17671433</v>
      </c>
      <c r="K14" s="154" t="s">
        <v>378</v>
      </c>
      <c r="L14" s="156">
        <f t="shared" si="0"/>
        <v>3.2319200059940947</v>
      </c>
      <c r="M14" s="159">
        <f t="shared" si="1"/>
        <v>3.7770402865179853</v>
      </c>
      <c r="N14" s="89"/>
    </row>
    <row r="15" spans="1:14" ht="15">
      <c r="A15" s="163" t="s">
        <v>57</v>
      </c>
      <c r="B15" s="164">
        <v>14779776</v>
      </c>
      <c r="C15" s="164">
        <v>6110271</v>
      </c>
      <c r="D15" s="164">
        <v>4960463</v>
      </c>
      <c r="E15" s="159">
        <v>-18.8</v>
      </c>
      <c r="F15" s="159">
        <v>2.227094014557918</v>
      </c>
      <c r="G15" s="159">
        <v>3.244190954995744</v>
      </c>
      <c r="H15" s="153">
        <v>45353187</v>
      </c>
      <c r="I15" s="153">
        <v>14208638</v>
      </c>
      <c r="J15" s="153">
        <v>15584346</v>
      </c>
      <c r="K15" s="154" t="s">
        <v>379</v>
      </c>
      <c r="L15" s="156">
        <f t="shared" si="0"/>
        <v>2.850213653739006</v>
      </c>
      <c r="M15" s="159">
        <f t="shared" si="1"/>
        <v>3.5442572948206137</v>
      </c>
      <c r="N15" s="89"/>
    </row>
    <row r="16" spans="1:14" ht="15">
      <c r="A16" s="163" t="s">
        <v>67</v>
      </c>
      <c r="B16" s="164">
        <v>33333096</v>
      </c>
      <c r="C16" s="164">
        <v>9023028</v>
      </c>
      <c r="D16" s="164">
        <v>9578220</v>
      </c>
      <c r="E16" s="159">
        <v>6.2</v>
      </c>
      <c r="F16" s="159">
        <v>4.300323665778566</v>
      </c>
      <c r="G16" s="159">
        <v>4.79069190618114</v>
      </c>
      <c r="H16" s="153">
        <v>21994569</v>
      </c>
      <c r="I16" s="153">
        <v>9166285</v>
      </c>
      <c r="J16" s="153">
        <v>14650151</v>
      </c>
      <c r="K16" s="154" t="s">
        <v>380</v>
      </c>
      <c r="L16" s="156">
        <f t="shared" si="0"/>
        <v>2.679359172950739</v>
      </c>
      <c r="M16" s="159">
        <f t="shared" si="1"/>
        <v>2.2864733746932515</v>
      </c>
      <c r="N16" s="89"/>
    </row>
    <row r="17" spans="1:14" ht="15">
      <c r="A17" s="163" t="s">
        <v>457</v>
      </c>
      <c r="B17" s="164">
        <v>341792418</v>
      </c>
      <c r="C17" s="164">
        <v>125145515</v>
      </c>
      <c r="D17" s="164">
        <v>151165551</v>
      </c>
      <c r="E17" s="159">
        <v>20.8</v>
      </c>
      <c r="F17" s="159">
        <v>67.86864327774438</v>
      </c>
      <c r="G17" s="159">
        <v>66.4448349052414</v>
      </c>
      <c r="H17" s="153">
        <v>583884751</v>
      </c>
      <c r="I17" s="153">
        <v>260559633</v>
      </c>
      <c r="J17" s="153">
        <v>372449184</v>
      </c>
      <c r="K17" s="154" t="s">
        <v>381</v>
      </c>
      <c r="L17" s="156">
        <f t="shared" si="0"/>
        <v>68.1170547394643</v>
      </c>
      <c r="M17" s="159">
        <f t="shared" si="1"/>
        <v>64.99499670524592</v>
      </c>
      <c r="N17" s="89"/>
    </row>
    <row r="18" spans="1:14" ht="15">
      <c r="A18" s="163" t="s">
        <v>458</v>
      </c>
      <c r="B18" s="164">
        <v>193596805</v>
      </c>
      <c r="C18" s="164">
        <v>63199471</v>
      </c>
      <c r="D18" s="164">
        <v>71566986</v>
      </c>
      <c r="E18" s="159">
        <v>13.2</v>
      </c>
      <c r="F18" s="159">
        <v>32.131356722255624</v>
      </c>
      <c r="G18" s="159">
        <v>33.555165094758614</v>
      </c>
      <c r="H18" s="153">
        <v>325975930</v>
      </c>
      <c r="I18" s="153">
        <v>140332199</v>
      </c>
      <c r="J18" s="153">
        <v>174328984</v>
      </c>
      <c r="K18" s="154" t="s">
        <v>382</v>
      </c>
      <c r="L18" s="156">
        <f t="shared" si="0"/>
        <v>31.88294526053571</v>
      </c>
      <c r="M18" s="159">
        <f t="shared" si="1"/>
        <v>35.00500329475408</v>
      </c>
      <c r="N18" s="89"/>
    </row>
    <row r="19" spans="1:14" ht="15">
      <c r="A19" s="165" t="s">
        <v>306</v>
      </c>
      <c r="B19" s="166">
        <v>535389223</v>
      </c>
      <c r="C19" s="166">
        <v>188344986</v>
      </c>
      <c r="D19" s="166">
        <v>222732537</v>
      </c>
      <c r="E19" s="160">
        <v>18.3</v>
      </c>
      <c r="F19" s="160">
        <v>100</v>
      </c>
      <c r="G19" s="160">
        <v>100</v>
      </c>
      <c r="H19" s="153">
        <v>909860681</v>
      </c>
      <c r="I19" s="153">
        <v>400891832</v>
      </c>
      <c r="J19" s="153">
        <v>546778168</v>
      </c>
      <c r="K19" s="154" t="s">
        <v>370</v>
      </c>
      <c r="L19" s="154">
        <f t="shared" si="0"/>
        <v>100</v>
      </c>
      <c r="M19" s="159">
        <f t="shared" si="1"/>
        <v>100</v>
      </c>
      <c r="N19" s="89"/>
    </row>
    <row r="20" spans="1:14" ht="15">
      <c r="A20" s="199" t="s">
        <v>257</v>
      </c>
      <c r="B20" s="199"/>
      <c r="C20" s="199"/>
      <c r="D20" s="199"/>
      <c r="E20" s="199"/>
      <c r="F20" s="199"/>
      <c r="G20" s="199"/>
      <c r="H20" s="199"/>
      <c r="I20" s="199"/>
      <c r="J20" s="199"/>
      <c r="K20" s="199"/>
      <c r="L20" s="199"/>
      <c r="M20" s="199"/>
      <c r="N20" s="89"/>
    </row>
    <row r="21" spans="1:14" ht="15">
      <c r="A21" s="199"/>
      <c r="B21" s="199"/>
      <c r="C21" s="199"/>
      <c r="D21" s="199"/>
      <c r="E21" s="199"/>
      <c r="F21" s="199"/>
      <c r="G21" s="199"/>
      <c r="H21" s="199"/>
      <c r="I21" s="199"/>
      <c r="J21" s="199"/>
      <c r="K21" s="199"/>
      <c r="L21" s="199"/>
      <c r="M21" s="199"/>
      <c r="N21" s="89"/>
    </row>
    <row r="22" spans="1:14" ht="15">
      <c r="A22" s="95"/>
      <c r="B22" s="95"/>
      <c r="C22" s="95"/>
      <c r="D22" s="95"/>
      <c r="E22" s="89"/>
      <c r="F22" s="89"/>
      <c r="G22" s="89"/>
      <c r="H22" s="89"/>
      <c r="I22" s="89"/>
      <c r="J22" s="89"/>
      <c r="K22" s="89"/>
      <c r="L22" s="89"/>
      <c r="M22" s="89"/>
      <c r="N22" s="89"/>
    </row>
    <row r="23" spans="1:14" ht="15">
      <c r="A23" s="96"/>
      <c r="B23" s="96"/>
      <c r="C23" s="96"/>
      <c r="D23" s="96"/>
      <c r="E23" s="96"/>
      <c r="F23" s="96"/>
      <c r="G23" s="96"/>
      <c r="H23" s="96"/>
      <c r="I23" s="96"/>
      <c r="J23" s="96"/>
      <c r="K23" s="96"/>
      <c r="L23" s="96"/>
      <c r="M23" s="96"/>
      <c r="N23" s="89"/>
    </row>
    <row r="24" spans="1:14" ht="15">
      <c r="A24" s="96"/>
      <c r="B24" s="96"/>
      <c r="C24" s="96"/>
      <c r="D24" s="96"/>
      <c r="E24" s="96"/>
      <c r="F24" s="96"/>
      <c r="G24" s="96"/>
      <c r="H24" s="96"/>
      <c r="I24" s="96"/>
      <c r="J24" s="96"/>
      <c r="K24" s="96"/>
      <c r="L24" s="96"/>
      <c r="M24" s="96"/>
      <c r="N24" s="89"/>
    </row>
    <row r="25" spans="1:14" ht="15">
      <c r="A25" s="96"/>
      <c r="B25" s="96"/>
      <c r="C25" s="96"/>
      <c r="D25" s="96"/>
      <c r="E25" s="96"/>
      <c r="F25" s="96"/>
      <c r="G25" s="96"/>
      <c r="H25" s="96"/>
      <c r="I25" s="96"/>
      <c r="J25" s="96"/>
      <c r="K25" s="96"/>
      <c r="L25" s="96"/>
      <c r="M25" s="96"/>
      <c r="N25" s="89"/>
    </row>
    <row r="26" spans="1:14" ht="15">
      <c r="A26" s="96"/>
      <c r="B26" s="96"/>
      <c r="C26" s="96"/>
      <c r="D26" s="96"/>
      <c r="E26" s="96"/>
      <c r="F26" s="96"/>
      <c r="G26" s="96"/>
      <c r="H26" s="96"/>
      <c r="I26" s="96"/>
      <c r="J26" s="96"/>
      <c r="K26" s="96"/>
      <c r="L26" s="96"/>
      <c r="M26" s="96"/>
      <c r="N26" s="89"/>
    </row>
    <row r="27" spans="1:14" ht="15">
      <c r="A27" s="96"/>
      <c r="B27" s="96"/>
      <c r="C27" s="96"/>
      <c r="D27" s="96"/>
      <c r="E27" s="96"/>
      <c r="F27" s="96"/>
      <c r="G27" s="96"/>
      <c r="H27" s="96"/>
      <c r="I27" s="96"/>
      <c r="J27" s="96"/>
      <c r="K27" s="96"/>
      <c r="L27" s="96"/>
      <c r="M27" s="96"/>
      <c r="N27" s="89"/>
    </row>
    <row r="28" spans="1:14" ht="15">
      <c r="A28" s="89"/>
      <c r="B28" s="89"/>
      <c r="C28" s="89"/>
      <c r="D28" s="89"/>
      <c r="E28" s="89"/>
      <c r="F28" s="89"/>
      <c r="G28" s="89"/>
      <c r="H28" s="89"/>
      <c r="I28" s="89"/>
      <c r="J28" s="89"/>
      <c r="K28" s="89"/>
      <c r="L28" s="89"/>
      <c r="M28" s="89"/>
      <c r="N28" s="89"/>
    </row>
    <row r="29" spans="1:14" ht="15">
      <c r="A29" s="89"/>
      <c r="B29" s="89"/>
      <c r="C29" s="89"/>
      <c r="D29" s="89"/>
      <c r="E29" s="89"/>
      <c r="F29" s="89"/>
      <c r="G29" s="89"/>
      <c r="H29" s="89"/>
      <c r="I29" s="89"/>
      <c r="J29" s="89"/>
      <c r="K29" s="89"/>
      <c r="L29" s="89"/>
      <c r="M29" s="89"/>
      <c r="N29" s="89"/>
    </row>
    <row r="30" spans="1:14" ht="15">
      <c r="A30" s="89"/>
      <c r="B30" s="89"/>
      <c r="C30" s="89"/>
      <c r="D30" s="89"/>
      <c r="E30" s="89"/>
      <c r="F30" s="89"/>
      <c r="G30" s="89"/>
      <c r="H30" s="89"/>
      <c r="I30" s="89"/>
      <c r="J30" s="89"/>
      <c r="K30" s="89"/>
      <c r="L30" s="89"/>
      <c r="M30" s="89"/>
      <c r="N30" s="89"/>
    </row>
    <row r="31" spans="1:14" ht="15">
      <c r="A31" s="89"/>
      <c r="B31" s="89"/>
      <c r="C31" s="89"/>
      <c r="D31" s="89"/>
      <c r="E31" s="89"/>
      <c r="F31" s="89"/>
      <c r="G31" s="89"/>
      <c r="H31" s="89"/>
      <c r="I31" s="89"/>
      <c r="J31" s="89"/>
      <c r="K31" s="89"/>
      <c r="L31" s="89"/>
      <c r="M31" s="89"/>
      <c r="N31" s="89"/>
    </row>
    <row r="32" spans="1:14" ht="15">
      <c r="A32" s="89"/>
      <c r="B32" s="89"/>
      <c r="C32" s="89"/>
      <c r="D32" s="89"/>
      <c r="E32" s="89"/>
      <c r="F32" s="89"/>
      <c r="G32" s="89"/>
      <c r="H32" s="89"/>
      <c r="I32" s="89"/>
      <c r="J32" s="89"/>
      <c r="K32" s="89"/>
      <c r="L32" s="89"/>
      <c r="M32" s="89"/>
      <c r="N32" s="89"/>
    </row>
    <row r="33" spans="1:14" ht="15">
      <c r="A33" s="89"/>
      <c r="B33" s="89"/>
      <c r="C33" s="89"/>
      <c r="D33" s="89"/>
      <c r="E33" s="89"/>
      <c r="F33" s="89"/>
      <c r="G33" s="89"/>
      <c r="H33" s="89"/>
      <c r="I33" s="89"/>
      <c r="J33" s="89"/>
      <c r="K33" s="89"/>
      <c r="L33" s="89"/>
      <c r="M33" s="89"/>
      <c r="N33" s="89"/>
    </row>
    <row r="34" spans="1:14" ht="15">
      <c r="A34" s="89"/>
      <c r="B34" s="89"/>
      <c r="C34" s="89"/>
      <c r="D34" s="89"/>
      <c r="E34" s="89"/>
      <c r="F34" s="89"/>
      <c r="G34" s="89"/>
      <c r="H34" s="89"/>
      <c r="I34" s="89"/>
      <c r="J34" s="89"/>
      <c r="K34" s="89"/>
      <c r="L34" s="89"/>
      <c r="M34" s="89"/>
      <c r="N34" s="89"/>
    </row>
    <row r="35" spans="1:14" ht="15">
      <c r="A35" s="89"/>
      <c r="B35" s="89"/>
      <c r="C35" s="89"/>
      <c r="D35" s="89"/>
      <c r="E35" s="89"/>
      <c r="F35" s="89"/>
      <c r="G35" s="89"/>
      <c r="H35" s="89"/>
      <c r="I35" s="89"/>
      <c r="J35" s="89"/>
      <c r="K35" s="89"/>
      <c r="L35" s="89"/>
      <c r="M35" s="89"/>
      <c r="N35" s="89"/>
    </row>
    <row r="36" spans="1:14" ht="15">
      <c r="A36" s="89"/>
      <c r="B36" s="89"/>
      <c r="C36" s="89"/>
      <c r="D36" s="89"/>
      <c r="E36" s="89"/>
      <c r="F36" s="89"/>
      <c r="G36" s="89"/>
      <c r="H36" s="89"/>
      <c r="I36" s="89"/>
      <c r="J36" s="89"/>
      <c r="K36" s="89"/>
      <c r="L36" s="89"/>
      <c r="M36" s="89"/>
      <c r="N36" s="89"/>
    </row>
    <row r="37" spans="1:14" ht="15">
      <c r="A37" s="89"/>
      <c r="B37" s="89"/>
      <c r="C37" s="89"/>
      <c r="D37" s="89"/>
      <c r="E37" s="89"/>
      <c r="F37" s="89"/>
      <c r="G37" s="89"/>
      <c r="H37" s="89"/>
      <c r="I37" s="89"/>
      <c r="J37" s="89"/>
      <c r="K37" s="89"/>
      <c r="L37" s="89"/>
      <c r="M37" s="89"/>
      <c r="N37" s="89"/>
    </row>
    <row r="38" spans="1:14" ht="15">
      <c r="A38" s="89"/>
      <c r="B38" s="89"/>
      <c r="C38" s="89"/>
      <c r="D38" s="89"/>
      <c r="E38" s="89"/>
      <c r="F38" s="89"/>
      <c r="G38" s="89"/>
      <c r="H38" s="89"/>
      <c r="I38" s="89"/>
      <c r="J38" s="89"/>
      <c r="K38" s="89"/>
      <c r="L38" s="89"/>
      <c r="M38" s="89"/>
      <c r="N38" s="89"/>
    </row>
    <row r="39" spans="1:14" ht="15">
      <c r="A39" s="89"/>
      <c r="B39" s="89"/>
      <c r="C39" s="89"/>
      <c r="D39" s="89"/>
      <c r="E39" s="89"/>
      <c r="F39" s="89"/>
      <c r="G39" s="89"/>
      <c r="H39" s="89"/>
      <c r="I39" s="89"/>
      <c r="J39" s="89"/>
      <c r="K39" s="89"/>
      <c r="L39" s="89"/>
      <c r="M39" s="89"/>
      <c r="N39" s="89"/>
    </row>
    <row r="40" spans="1:14" ht="15">
      <c r="A40" s="89"/>
      <c r="B40" s="89"/>
      <c r="C40" s="89"/>
      <c r="D40" s="89"/>
      <c r="E40" s="89"/>
      <c r="F40" s="89"/>
      <c r="G40" s="89"/>
      <c r="H40" s="89"/>
      <c r="I40" s="89"/>
      <c r="J40" s="89"/>
      <c r="K40" s="89"/>
      <c r="L40" s="89"/>
      <c r="M40" s="89"/>
      <c r="N40" s="89"/>
    </row>
    <row r="41" spans="1:14" ht="15">
      <c r="A41" s="89"/>
      <c r="B41" s="89"/>
      <c r="C41" s="89"/>
      <c r="D41" s="89"/>
      <c r="E41" s="89"/>
      <c r="F41" s="89"/>
      <c r="G41" s="89"/>
      <c r="H41" s="89"/>
      <c r="I41" s="89"/>
      <c r="J41" s="89"/>
      <c r="K41" s="89"/>
      <c r="L41" s="89"/>
      <c r="M41" s="89"/>
      <c r="N41" s="89"/>
    </row>
    <row r="42" spans="1:14" ht="15">
      <c r="A42" s="89"/>
      <c r="B42" s="89"/>
      <c r="C42" s="89"/>
      <c r="D42" s="89"/>
      <c r="E42" s="89"/>
      <c r="F42" s="89"/>
      <c r="G42" s="89"/>
      <c r="H42" s="89"/>
      <c r="I42" s="89"/>
      <c r="J42" s="89"/>
      <c r="K42" s="89"/>
      <c r="L42" s="89"/>
      <c r="M42" s="89"/>
      <c r="N42" s="89"/>
    </row>
    <row r="43" spans="1:14" ht="15">
      <c r="A43" s="89"/>
      <c r="B43" s="89"/>
      <c r="C43" s="89"/>
      <c r="D43" s="89"/>
      <c r="E43" s="89"/>
      <c r="F43" s="89"/>
      <c r="G43" s="89"/>
      <c r="H43" s="89"/>
      <c r="I43" s="89"/>
      <c r="J43" s="89"/>
      <c r="K43" s="89"/>
      <c r="L43" s="89"/>
      <c r="M43" s="89"/>
      <c r="N43" s="89"/>
    </row>
    <row r="44" spans="1:14" ht="15">
      <c r="A44" s="89"/>
      <c r="B44" s="89"/>
      <c r="C44" s="89"/>
      <c r="D44" s="89"/>
      <c r="E44" s="89"/>
      <c r="F44" s="89"/>
      <c r="G44" s="89"/>
      <c r="H44" s="89"/>
      <c r="I44" s="89"/>
      <c r="J44" s="89"/>
      <c r="K44" s="89"/>
      <c r="L44" s="89"/>
      <c r="M44" s="89"/>
      <c r="N44" s="89"/>
    </row>
    <row r="45" spans="1:14" ht="15">
      <c r="A45" s="89"/>
      <c r="B45" s="89"/>
      <c r="C45" s="89"/>
      <c r="D45" s="89"/>
      <c r="E45" s="89"/>
      <c r="F45" s="89"/>
      <c r="G45" s="89"/>
      <c r="H45" s="89"/>
      <c r="I45" s="89"/>
      <c r="J45" s="89"/>
      <c r="K45" s="89"/>
      <c r="L45" s="89"/>
      <c r="M45" s="89"/>
      <c r="N45" s="89"/>
    </row>
    <row r="46" spans="1:14" ht="15">
      <c r="A46" s="89"/>
      <c r="B46" s="89"/>
      <c r="C46" s="89"/>
      <c r="D46" s="89"/>
      <c r="E46" s="89"/>
      <c r="F46" s="89"/>
      <c r="G46" s="89"/>
      <c r="H46" s="89"/>
      <c r="I46" s="89"/>
      <c r="J46" s="89"/>
      <c r="K46" s="89"/>
      <c r="L46" s="89"/>
      <c r="M46" s="89"/>
      <c r="N46" s="89"/>
    </row>
    <row r="47" spans="1:14" ht="15">
      <c r="A47" s="89"/>
      <c r="B47" s="89"/>
      <c r="C47" s="89"/>
      <c r="D47" s="89"/>
      <c r="E47" s="89"/>
      <c r="F47" s="89"/>
      <c r="G47" s="89"/>
      <c r="H47" s="89"/>
      <c r="I47" s="89"/>
      <c r="J47" s="89"/>
      <c r="K47" s="89"/>
      <c r="L47" s="89"/>
      <c r="M47" s="89"/>
      <c r="N47" s="89"/>
    </row>
    <row r="48" spans="1:14" ht="15">
      <c r="A48" s="89"/>
      <c r="B48" s="89"/>
      <c r="C48" s="89"/>
      <c r="D48" s="89"/>
      <c r="E48" s="89"/>
      <c r="F48" s="89"/>
      <c r="G48" s="89"/>
      <c r="H48" s="89"/>
      <c r="I48" s="89"/>
      <c r="J48" s="89"/>
      <c r="K48" s="89"/>
      <c r="L48" s="89"/>
      <c r="M48" s="89"/>
      <c r="N48" s="89"/>
    </row>
    <row r="49" spans="1:14" ht="15">
      <c r="A49" s="89"/>
      <c r="B49" s="89"/>
      <c r="C49" s="89"/>
      <c r="D49" s="89"/>
      <c r="E49" s="89"/>
      <c r="F49" s="89"/>
      <c r="G49" s="89"/>
      <c r="H49" s="89"/>
      <c r="I49" s="89"/>
      <c r="J49" s="89"/>
      <c r="K49" s="89"/>
      <c r="L49" s="89"/>
      <c r="M49" s="89"/>
      <c r="N49" s="89"/>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52"/>
  <sheetViews>
    <sheetView tabSelected="1" zoomScalePageLayoutView="0" workbookViewId="0" topLeftCell="A27">
      <selection activeCell="A1" sqref="A1:L53"/>
    </sheetView>
  </sheetViews>
  <sheetFormatPr defaultColWidth="11.421875" defaultRowHeight="15"/>
  <cols>
    <col min="1" max="1" width="44.57421875" style="5" customWidth="1"/>
    <col min="2" max="2" width="8.28125" style="15" customWidth="1"/>
    <col min="3" max="4" width="12.00390625" style="5" bestFit="1" customWidth="1"/>
    <col min="5" max="5" width="10.8515625" style="5" bestFit="1" customWidth="1"/>
    <col min="6" max="6" width="10.8515625" style="15" customWidth="1"/>
    <col min="7" max="7" width="13.00390625" style="5" bestFit="1" customWidth="1"/>
    <col min="8" max="8" width="11.140625" style="5" bestFit="1" customWidth="1"/>
    <col min="9" max="9" width="11.57421875" style="5" bestFit="1" customWidth="1"/>
    <col min="10" max="10" width="7.28125" style="5" customWidth="1"/>
    <col min="11" max="11" width="11.7109375" style="5" customWidth="1"/>
    <col min="12" max="12" width="12.00390625" style="5" customWidth="1"/>
    <col min="13" max="16384" width="11.421875" style="5" customWidth="1"/>
  </cols>
  <sheetData>
    <row r="1" spans="1:12" ht="12.75">
      <c r="A1" s="210" t="s">
        <v>266</v>
      </c>
      <c r="B1" s="210"/>
      <c r="C1" s="210"/>
      <c r="D1" s="210"/>
      <c r="E1" s="210"/>
      <c r="F1" s="210"/>
      <c r="G1" s="210"/>
      <c r="H1" s="210"/>
      <c r="I1" s="210"/>
      <c r="J1" s="210"/>
      <c r="K1" s="210"/>
      <c r="L1" s="210"/>
    </row>
    <row r="2" spans="1:12" ht="12.75">
      <c r="A2" s="210" t="s">
        <v>220</v>
      </c>
      <c r="B2" s="210"/>
      <c r="C2" s="210"/>
      <c r="D2" s="210"/>
      <c r="E2" s="210"/>
      <c r="F2" s="210"/>
      <c r="G2" s="210"/>
      <c r="H2" s="210"/>
      <c r="I2" s="210"/>
      <c r="J2" s="210"/>
      <c r="K2" s="210"/>
      <c r="L2" s="210"/>
    </row>
    <row r="3" spans="1:12" ht="12.75" customHeight="1">
      <c r="A3" s="222" t="s">
        <v>68</v>
      </c>
      <c r="B3" s="222" t="s">
        <v>267</v>
      </c>
      <c r="C3" s="224" t="s">
        <v>235</v>
      </c>
      <c r="D3" s="224"/>
      <c r="E3" s="224"/>
      <c r="F3" s="224"/>
      <c r="G3" s="224" t="s">
        <v>236</v>
      </c>
      <c r="H3" s="225" t="s">
        <v>69</v>
      </c>
      <c r="I3" s="225" t="s">
        <v>69</v>
      </c>
      <c r="J3" s="226" t="s">
        <v>198</v>
      </c>
      <c r="K3" s="226"/>
      <c r="L3" s="226"/>
    </row>
    <row r="4" spans="1:12" ht="25.5">
      <c r="A4" s="223" t="s">
        <v>69</v>
      </c>
      <c r="B4" s="227"/>
      <c r="C4" s="97">
        <v>2010</v>
      </c>
      <c r="D4" s="38" t="s">
        <v>383</v>
      </c>
      <c r="E4" s="38" t="s">
        <v>384</v>
      </c>
      <c r="F4" s="38" t="s">
        <v>265</v>
      </c>
      <c r="G4" s="97">
        <v>2010</v>
      </c>
      <c r="H4" s="38" t="s">
        <v>383</v>
      </c>
      <c r="I4" s="38" t="s">
        <v>384</v>
      </c>
      <c r="J4" s="38">
        <v>2010</v>
      </c>
      <c r="K4" s="38" t="s">
        <v>385</v>
      </c>
      <c r="L4" s="38" t="s">
        <v>386</v>
      </c>
    </row>
    <row r="5" spans="1:12" ht="12.75">
      <c r="A5" s="230" t="s">
        <v>70</v>
      </c>
      <c r="B5" s="230"/>
      <c r="C5" s="230"/>
      <c r="D5" s="230"/>
      <c r="E5" s="230"/>
      <c r="F5" s="230"/>
      <c r="G5" s="230"/>
      <c r="H5" s="230"/>
      <c r="I5" s="230"/>
      <c r="J5" s="230"/>
      <c r="K5" s="230"/>
      <c r="L5" s="230"/>
    </row>
    <row r="6" spans="1:12" ht="12.75" customHeight="1">
      <c r="A6" s="98" t="s">
        <v>268</v>
      </c>
      <c r="B6" s="98">
        <v>8061010</v>
      </c>
      <c r="C6" s="167">
        <v>194326.4</v>
      </c>
      <c r="D6" s="167">
        <v>192283.2</v>
      </c>
      <c r="E6" s="167">
        <v>197145.7</v>
      </c>
      <c r="F6" s="99">
        <f aca="true" t="shared" si="0" ref="F6:F15">SUM(E6-D6)/D6*100</f>
        <v>2.528822070778934</v>
      </c>
      <c r="G6" s="167">
        <v>326302.1</v>
      </c>
      <c r="H6" s="167">
        <v>321181.5</v>
      </c>
      <c r="I6" s="167">
        <v>258741.2</v>
      </c>
      <c r="J6" s="100">
        <f aca="true" t="shared" si="1" ref="J6:J15">SUM(G6/C6)</f>
        <v>1.6791444703344476</v>
      </c>
      <c r="K6" s="100">
        <f aca="true" t="shared" si="2" ref="K6:K15">SUM(H6/D6)</f>
        <v>1.6703565366085023</v>
      </c>
      <c r="L6" s="100" t="s">
        <v>22</v>
      </c>
    </row>
    <row r="7" spans="1:12" ht="15">
      <c r="A7" s="98" t="s">
        <v>269</v>
      </c>
      <c r="B7" s="98">
        <v>8061030</v>
      </c>
      <c r="C7" s="167">
        <v>194860</v>
      </c>
      <c r="D7" s="167">
        <v>191223.9</v>
      </c>
      <c r="E7" s="167">
        <v>215353.3</v>
      </c>
      <c r="F7" s="99">
        <f t="shared" si="0"/>
        <v>12.618401779275496</v>
      </c>
      <c r="G7" s="167">
        <v>295493.5</v>
      </c>
      <c r="H7" s="167">
        <v>290176</v>
      </c>
      <c r="I7" s="167">
        <v>290147.8</v>
      </c>
      <c r="J7" s="100">
        <f t="shared" si="1"/>
        <v>1.5164400082110232</v>
      </c>
      <c r="K7" s="100">
        <f t="shared" si="2"/>
        <v>1.517467220363145</v>
      </c>
      <c r="L7" s="100"/>
    </row>
    <row r="8" spans="1:12" ht="12.75" customHeight="1">
      <c r="A8" s="98" t="s">
        <v>270</v>
      </c>
      <c r="B8" s="98">
        <v>8061050</v>
      </c>
      <c r="C8" s="167">
        <v>165100.6</v>
      </c>
      <c r="D8" s="167">
        <v>163367.9</v>
      </c>
      <c r="E8" s="167">
        <v>162619.1</v>
      </c>
      <c r="F8" s="99">
        <f t="shared" si="0"/>
        <v>-0.45835197734682787</v>
      </c>
      <c r="G8" s="167">
        <v>251792.8</v>
      </c>
      <c r="H8" s="167">
        <v>249495.9</v>
      </c>
      <c r="I8" s="167">
        <v>192554.9</v>
      </c>
      <c r="J8" s="100">
        <f t="shared" si="1"/>
        <v>1.5250871286960797</v>
      </c>
      <c r="K8" s="100">
        <f t="shared" si="2"/>
        <v>1.5272027124055583</v>
      </c>
      <c r="L8" s="100"/>
    </row>
    <row r="9" spans="1:12" ht="15">
      <c r="A9" s="98" t="s">
        <v>271</v>
      </c>
      <c r="B9" s="98">
        <v>8061020</v>
      </c>
      <c r="C9" s="167">
        <v>99796.9</v>
      </c>
      <c r="D9" s="167">
        <v>92906.2</v>
      </c>
      <c r="E9" s="167">
        <v>117513.8</v>
      </c>
      <c r="F9" s="99">
        <f t="shared" si="0"/>
        <v>26.48649928637702</v>
      </c>
      <c r="G9" s="167">
        <v>190986.3</v>
      </c>
      <c r="H9" s="167">
        <v>171875.8</v>
      </c>
      <c r="I9" s="167">
        <v>157102.3</v>
      </c>
      <c r="J9" s="100">
        <f t="shared" si="1"/>
        <v>1.9137498258963956</v>
      </c>
      <c r="K9" s="100">
        <f t="shared" si="2"/>
        <v>1.849992788425315</v>
      </c>
      <c r="L9" s="100"/>
    </row>
    <row r="10" spans="1:12" ht="15">
      <c r="A10" s="98" t="s">
        <v>272</v>
      </c>
      <c r="B10" s="98">
        <v>8061090</v>
      </c>
      <c r="C10" s="167">
        <v>65475.9</v>
      </c>
      <c r="D10" s="167">
        <v>59472.6</v>
      </c>
      <c r="E10" s="167">
        <v>63586.8</v>
      </c>
      <c r="F10" s="99">
        <f t="shared" si="0"/>
        <v>6.917807528172645</v>
      </c>
      <c r="G10" s="167">
        <v>124194.2</v>
      </c>
      <c r="H10" s="167">
        <v>107377.1</v>
      </c>
      <c r="I10" s="167">
        <v>89002.6</v>
      </c>
      <c r="J10" s="100">
        <f t="shared" si="1"/>
        <v>1.8967925603160858</v>
      </c>
      <c r="K10" s="100">
        <f t="shared" si="2"/>
        <v>1.8054885779333678</v>
      </c>
      <c r="L10" s="100"/>
    </row>
    <row r="11" spans="1:12" ht="15">
      <c r="A11" s="98" t="s">
        <v>273</v>
      </c>
      <c r="B11" s="98">
        <v>8061070</v>
      </c>
      <c r="C11" s="167">
        <v>47723.5</v>
      </c>
      <c r="D11" s="167">
        <v>43833.6</v>
      </c>
      <c r="E11" s="167">
        <v>54559.9</v>
      </c>
      <c r="F11" s="99">
        <f t="shared" si="0"/>
        <v>24.470497517885832</v>
      </c>
      <c r="G11" s="167">
        <v>89519.8</v>
      </c>
      <c r="H11" s="167">
        <v>78109.1</v>
      </c>
      <c r="I11" s="167">
        <v>76192.7</v>
      </c>
      <c r="J11" s="100">
        <f t="shared" si="1"/>
        <v>1.8758012300019906</v>
      </c>
      <c r="K11" s="100">
        <f t="shared" si="2"/>
        <v>1.78194581325741</v>
      </c>
      <c r="L11" s="100"/>
    </row>
    <row r="12" spans="1:12" ht="15">
      <c r="A12" s="98" t="s">
        <v>274</v>
      </c>
      <c r="B12" s="98">
        <v>8061060</v>
      </c>
      <c r="C12" s="167">
        <v>8876.6</v>
      </c>
      <c r="D12" s="167">
        <v>8792.9</v>
      </c>
      <c r="E12" s="167">
        <v>9514.4</v>
      </c>
      <c r="F12" s="99">
        <f t="shared" si="0"/>
        <v>8.205483970021268</v>
      </c>
      <c r="G12" s="167">
        <v>18192.4</v>
      </c>
      <c r="H12" s="167">
        <v>17859.2</v>
      </c>
      <c r="I12" s="167">
        <v>13572.8</v>
      </c>
      <c r="J12" s="100">
        <f t="shared" si="1"/>
        <v>2.049478403893383</v>
      </c>
      <c r="K12" s="100">
        <f t="shared" si="2"/>
        <v>2.0310932684324854</v>
      </c>
      <c r="L12" s="100"/>
    </row>
    <row r="13" spans="1:12" ht="15">
      <c r="A13" s="98" t="s">
        <v>275</v>
      </c>
      <c r="B13" s="98">
        <v>8061080</v>
      </c>
      <c r="C13" s="167">
        <v>2305.6</v>
      </c>
      <c r="D13" s="167">
        <v>2275.7</v>
      </c>
      <c r="E13" s="167">
        <v>2514.4</v>
      </c>
      <c r="F13" s="99">
        <f t="shared" si="0"/>
        <v>10.489080282989862</v>
      </c>
      <c r="G13" s="167">
        <v>3232.2</v>
      </c>
      <c r="H13" s="167">
        <v>3198.1</v>
      </c>
      <c r="I13" s="167">
        <v>2520.3</v>
      </c>
      <c r="J13" s="100">
        <f t="shared" si="1"/>
        <v>1.4018910478834143</v>
      </c>
      <c r="K13" s="100">
        <f t="shared" si="2"/>
        <v>1.4053258338093775</v>
      </c>
      <c r="L13" s="100"/>
    </row>
    <row r="14" spans="1:12" ht="15">
      <c r="A14" s="98" t="s">
        <v>276</v>
      </c>
      <c r="B14" s="98">
        <v>8061040</v>
      </c>
      <c r="C14" s="167">
        <v>2619.7</v>
      </c>
      <c r="D14" s="167">
        <v>2562.1</v>
      </c>
      <c r="E14" s="167">
        <v>2293.4</v>
      </c>
      <c r="F14" s="99">
        <f t="shared" si="0"/>
        <v>-10.487490730260326</v>
      </c>
      <c r="G14" s="167">
        <v>3893.1</v>
      </c>
      <c r="H14" s="167">
        <v>3818.7</v>
      </c>
      <c r="I14" s="167">
        <v>2538.7</v>
      </c>
      <c r="J14" s="100">
        <f t="shared" si="1"/>
        <v>1.4860861930755431</v>
      </c>
      <c r="K14" s="100">
        <f t="shared" si="2"/>
        <v>1.4904570469536709</v>
      </c>
      <c r="L14" s="100"/>
    </row>
    <row r="15" spans="1:12" ht="12.75">
      <c r="A15" s="228" t="s">
        <v>71</v>
      </c>
      <c r="B15" s="228"/>
      <c r="C15" s="101">
        <f aca="true" t="shared" si="3" ref="C15:I15">SUM(C6:C14)</f>
        <v>781085.2</v>
      </c>
      <c r="D15" s="101">
        <f t="shared" si="3"/>
        <v>756718.0999999999</v>
      </c>
      <c r="E15" s="101">
        <f t="shared" si="3"/>
        <v>825100.8000000002</v>
      </c>
      <c r="F15" s="102">
        <f t="shared" si="0"/>
        <v>9.036746973542765</v>
      </c>
      <c r="G15" s="101">
        <f t="shared" si="3"/>
        <v>1303606.4</v>
      </c>
      <c r="H15" s="101">
        <f t="shared" si="3"/>
        <v>1243091.4000000001</v>
      </c>
      <c r="I15" s="101">
        <f t="shared" si="3"/>
        <v>1082373.3</v>
      </c>
      <c r="J15" s="103">
        <f t="shared" si="1"/>
        <v>1.668968250838705</v>
      </c>
      <c r="K15" s="103">
        <f t="shared" si="2"/>
        <v>1.6427404075573193</v>
      </c>
      <c r="L15" s="103"/>
    </row>
    <row r="16" spans="1:12" ht="12.75">
      <c r="A16" s="229" t="s">
        <v>72</v>
      </c>
      <c r="B16" s="229"/>
      <c r="C16" s="229"/>
      <c r="D16" s="229"/>
      <c r="E16" s="229"/>
      <c r="F16" s="229"/>
      <c r="G16" s="229"/>
      <c r="H16" s="229"/>
      <c r="I16" s="229"/>
      <c r="J16" s="229"/>
      <c r="K16" s="229"/>
      <c r="L16" s="229"/>
    </row>
    <row r="17" spans="1:12" ht="15">
      <c r="A17" s="98" t="s">
        <v>277</v>
      </c>
      <c r="B17" s="98">
        <v>8081020</v>
      </c>
      <c r="C17" s="168">
        <v>351225.3</v>
      </c>
      <c r="D17" s="168">
        <v>233273.8</v>
      </c>
      <c r="E17" s="168">
        <v>263712.1</v>
      </c>
      <c r="F17" s="99">
        <f aca="true" t="shared" si="4" ref="F17:F25">SUM(E17-D17)/D17*100</f>
        <v>13.048314898629846</v>
      </c>
      <c r="G17" s="168">
        <v>265008.7</v>
      </c>
      <c r="H17" s="168">
        <v>177434.7</v>
      </c>
      <c r="I17" s="168">
        <v>181512.9</v>
      </c>
      <c r="J17" s="100">
        <f aca="true" t="shared" si="5" ref="J17:J25">SUM(G17/C17)</f>
        <v>0.7545262257587936</v>
      </c>
      <c r="K17" s="100">
        <f aca="true" t="shared" si="6" ref="K17:K25">SUM(H17/D17)</f>
        <v>0.760628497499505</v>
      </c>
      <c r="L17" s="100" t="s">
        <v>22</v>
      </c>
    </row>
    <row r="18" spans="1:12" ht="15">
      <c r="A18" s="98" t="s">
        <v>278</v>
      </c>
      <c r="B18" s="98">
        <v>8081060</v>
      </c>
      <c r="C18" s="168">
        <v>123478.2</v>
      </c>
      <c r="D18" s="168">
        <v>90897.6</v>
      </c>
      <c r="E18" s="168">
        <v>82271.3</v>
      </c>
      <c r="F18" s="99">
        <f t="shared" si="4"/>
        <v>-9.490129552375423</v>
      </c>
      <c r="G18" s="168">
        <v>86434.8</v>
      </c>
      <c r="H18" s="168">
        <v>64172.2</v>
      </c>
      <c r="I18" s="168">
        <v>53210.4</v>
      </c>
      <c r="J18" s="100">
        <f t="shared" si="5"/>
        <v>0.7000004859157325</v>
      </c>
      <c r="K18" s="100">
        <f t="shared" si="6"/>
        <v>0.7059834363063491</v>
      </c>
      <c r="L18" s="100"/>
    </row>
    <row r="19" spans="1:12" ht="15">
      <c r="A19" s="98" t="s">
        <v>279</v>
      </c>
      <c r="B19" s="98">
        <v>8081010</v>
      </c>
      <c r="C19" s="168">
        <v>110531.9</v>
      </c>
      <c r="D19" s="168">
        <v>59677.2</v>
      </c>
      <c r="E19" s="168">
        <v>64359.3</v>
      </c>
      <c r="F19" s="99">
        <f t="shared" si="4"/>
        <v>7.8457099193662</v>
      </c>
      <c r="G19" s="168">
        <v>73265.5</v>
      </c>
      <c r="H19" s="168">
        <v>39458.1</v>
      </c>
      <c r="I19" s="168">
        <v>41600.2</v>
      </c>
      <c r="J19" s="100">
        <f t="shared" si="5"/>
        <v>0.662844843886697</v>
      </c>
      <c r="K19" s="100">
        <f t="shared" si="6"/>
        <v>0.6611922141119222</v>
      </c>
      <c r="L19" s="100"/>
    </row>
    <row r="20" spans="1:12" ht="15">
      <c r="A20" s="98" t="s">
        <v>280</v>
      </c>
      <c r="B20" s="98">
        <v>8081090</v>
      </c>
      <c r="C20" s="168">
        <v>103861.9</v>
      </c>
      <c r="D20" s="168">
        <v>53782.6</v>
      </c>
      <c r="E20" s="168">
        <v>70809.2</v>
      </c>
      <c r="F20" s="99">
        <f t="shared" si="4"/>
        <v>31.658194285884278</v>
      </c>
      <c r="G20" s="168">
        <v>76014.4</v>
      </c>
      <c r="H20" s="168">
        <v>40473.3</v>
      </c>
      <c r="I20" s="168">
        <v>49665.4</v>
      </c>
      <c r="J20" s="100">
        <f t="shared" si="5"/>
        <v>0.7318795438943443</v>
      </c>
      <c r="K20" s="100">
        <f t="shared" si="6"/>
        <v>0.7525352065537926</v>
      </c>
      <c r="L20" s="100"/>
    </row>
    <row r="21" spans="1:12" ht="12.75" customHeight="1">
      <c r="A21" s="98" t="s">
        <v>281</v>
      </c>
      <c r="B21" s="98">
        <v>8081070</v>
      </c>
      <c r="C21" s="168">
        <v>38275.8</v>
      </c>
      <c r="D21" s="168">
        <v>22941.1</v>
      </c>
      <c r="E21" s="168">
        <v>25588.5</v>
      </c>
      <c r="F21" s="99">
        <f t="shared" si="4"/>
        <v>11.539987184572674</v>
      </c>
      <c r="G21" s="168">
        <v>24284.1</v>
      </c>
      <c r="H21" s="168">
        <v>14591.7</v>
      </c>
      <c r="I21" s="168">
        <v>16328.5</v>
      </c>
      <c r="J21" s="100">
        <f t="shared" si="5"/>
        <v>0.634450488298089</v>
      </c>
      <c r="K21" s="100">
        <f t="shared" si="6"/>
        <v>0.6360505817070673</v>
      </c>
      <c r="L21" s="100"/>
    </row>
    <row r="22" spans="1:12" ht="15">
      <c r="A22" s="98" t="s">
        <v>282</v>
      </c>
      <c r="B22" s="98">
        <v>8081030</v>
      </c>
      <c r="C22" s="168">
        <v>10850.1</v>
      </c>
      <c r="D22" s="168">
        <v>7475</v>
      </c>
      <c r="E22" s="168">
        <v>6369.5</v>
      </c>
      <c r="F22" s="99">
        <f t="shared" si="4"/>
        <v>-14.789297658862877</v>
      </c>
      <c r="G22" s="168">
        <v>7346.6</v>
      </c>
      <c r="H22" s="168">
        <v>5099.2</v>
      </c>
      <c r="I22" s="168">
        <v>4620.2</v>
      </c>
      <c r="J22" s="100">
        <f t="shared" si="5"/>
        <v>0.6770997502327167</v>
      </c>
      <c r="K22" s="100">
        <f t="shared" si="6"/>
        <v>0.6821672240802675</v>
      </c>
      <c r="L22" s="100"/>
    </row>
    <row r="23" spans="1:12" ht="15">
      <c r="A23" s="98" t="s">
        <v>283</v>
      </c>
      <c r="B23" s="98">
        <v>8081050</v>
      </c>
      <c r="C23" s="168">
        <v>23227.9</v>
      </c>
      <c r="D23" s="168">
        <v>14697.3</v>
      </c>
      <c r="E23" s="168">
        <v>9751.8</v>
      </c>
      <c r="F23" s="99">
        <f t="shared" si="4"/>
        <v>-33.64903757833071</v>
      </c>
      <c r="G23" s="168">
        <v>16697.8</v>
      </c>
      <c r="H23" s="168">
        <v>10214.4</v>
      </c>
      <c r="I23" s="168">
        <v>6157.1</v>
      </c>
      <c r="J23" s="100">
        <f t="shared" si="5"/>
        <v>0.7188682575695606</v>
      </c>
      <c r="K23" s="100">
        <f t="shared" si="6"/>
        <v>0.694984793125268</v>
      </c>
      <c r="L23" s="100"/>
    </row>
    <row r="24" spans="1:12" ht="15">
      <c r="A24" s="98" t="s">
        <v>284</v>
      </c>
      <c r="B24" s="98">
        <v>8081040</v>
      </c>
      <c r="C24" s="168">
        <v>75698</v>
      </c>
      <c r="D24" s="168">
        <v>30352.6</v>
      </c>
      <c r="E24" s="168">
        <v>37083.7</v>
      </c>
      <c r="F24" s="99">
        <f t="shared" si="4"/>
        <v>22.176353920257238</v>
      </c>
      <c r="G24" s="168">
        <v>75791.4</v>
      </c>
      <c r="H24" s="168">
        <v>34280.8</v>
      </c>
      <c r="I24" s="168">
        <v>38243.3</v>
      </c>
      <c r="J24" s="100">
        <f t="shared" si="5"/>
        <v>1.0012338502998757</v>
      </c>
      <c r="K24" s="100">
        <f t="shared" si="6"/>
        <v>1.1294188965689926</v>
      </c>
      <c r="L24" s="100"/>
    </row>
    <row r="25" spans="1:12" ht="12.75">
      <c r="A25" s="228" t="s">
        <v>71</v>
      </c>
      <c r="B25" s="228"/>
      <c r="C25" s="101">
        <f aca="true" t="shared" si="7" ref="C25:I25">SUM(C17:C24)</f>
        <v>837149.1000000001</v>
      </c>
      <c r="D25" s="101">
        <f t="shared" si="7"/>
        <v>513097.19999999995</v>
      </c>
      <c r="E25" s="101">
        <f t="shared" si="7"/>
        <v>559945.3999999999</v>
      </c>
      <c r="F25" s="102">
        <f t="shared" si="4"/>
        <v>9.130472744735298</v>
      </c>
      <c r="G25" s="101">
        <f t="shared" si="7"/>
        <v>624843.3</v>
      </c>
      <c r="H25" s="101">
        <f t="shared" si="7"/>
        <v>385724.4</v>
      </c>
      <c r="I25" s="101">
        <f t="shared" si="7"/>
        <v>391338</v>
      </c>
      <c r="J25" s="103">
        <f t="shared" si="5"/>
        <v>0.7463942803020394</v>
      </c>
      <c r="K25" s="103">
        <f t="shared" si="6"/>
        <v>0.7517569770406076</v>
      </c>
      <c r="L25" s="103"/>
    </row>
    <row r="26" spans="1:12" ht="12.75">
      <c r="A26" s="231" t="s">
        <v>73</v>
      </c>
      <c r="B26" s="231"/>
      <c r="C26" s="231"/>
      <c r="D26" s="231"/>
      <c r="E26" s="231"/>
      <c r="F26" s="231"/>
      <c r="G26" s="231"/>
      <c r="H26" s="231"/>
      <c r="I26" s="231"/>
      <c r="J26" s="231"/>
      <c r="K26" s="231"/>
      <c r="L26" s="231"/>
    </row>
    <row r="27" spans="1:12" ht="15">
      <c r="A27" s="98" t="s">
        <v>285</v>
      </c>
      <c r="B27" s="98">
        <v>8082011</v>
      </c>
      <c r="C27" s="168">
        <v>57406.9</v>
      </c>
      <c r="D27" s="168">
        <v>37225.8</v>
      </c>
      <c r="E27" s="168">
        <v>40417.1</v>
      </c>
      <c r="F27" s="99">
        <f aca="true" t="shared" si="8" ref="F27:F35">SUM(E27-D27)/D27*100</f>
        <v>8.572817776918146</v>
      </c>
      <c r="G27" s="168">
        <v>44074.2</v>
      </c>
      <c r="H27" s="168">
        <v>26799.2</v>
      </c>
      <c r="I27" s="168">
        <v>28940.8</v>
      </c>
      <c r="J27" s="100">
        <f aca="true" t="shared" si="9" ref="J27:J35">SUM(G27/C27)</f>
        <v>0.7677509149596999</v>
      </c>
      <c r="K27" s="100">
        <f aca="true" t="shared" si="10" ref="K27:K35">SUM(H27/D27)</f>
        <v>0.7199093102095858</v>
      </c>
      <c r="L27" s="100" t="s">
        <v>22</v>
      </c>
    </row>
    <row r="28" spans="1:12" ht="15">
      <c r="A28" s="98" t="s">
        <v>286</v>
      </c>
      <c r="B28" s="98">
        <v>8082014</v>
      </c>
      <c r="C28" s="168">
        <v>17012.3</v>
      </c>
      <c r="D28" s="168">
        <v>16921.2</v>
      </c>
      <c r="E28" s="168">
        <v>21689</v>
      </c>
      <c r="F28" s="99">
        <f t="shared" si="8"/>
        <v>28.176488665106486</v>
      </c>
      <c r="G28" s="168">
        <v>20704.3</v>
      </c>
      <c r="H28" s="168">
        <v>20634.6</v>
      </c>
      <c r="I28" s="168">
        <v>21040.5</v>
      </c>
      <c r="J28" s="100">
        <f t="shared" si="9"/>
        <v>1.2170194506327774</v>
      </c>
      <c r="K28" s="100">
        <f t="shared" si="10"/>
        <v>1.2194525210977945</v>
      </c>
      <c r="L28" s="100"/>
    </row>
    <row r="29" spans="1:12" ht="15">
      <c r="A29" s="98" t="s">
        <v>287</v>
      </c>
      <c r="B29" s="98">
        <v>8082019</v>
      </c>
      <c r="C29" s="168">
        <v>12827.8</v>
      </c>
      <c r="D29" s="168">
        <v>12224.1</v>
      </c>
      <c r="E29" s="168">
        <v>14541.3</v>
      </c>
      <c r="F29" s="99">
        <f t="shared" si="8"/>
        <v>18.955996760497694</v>
      </c>
      <c r="G29" s="168">
        <v>14346.3</v>
      </c>
      <c r="H29" s="168">
        <v>13778.8</v>
      </c>
      <c r="I29" s="168">
        <v>12859.2</v>
      </c>
      <c r="J29" s="100">
        <f t="shared" si="9"/>
        <v>1.1183757152434557</v>
      </c>
      <c r="K29" s="100">
        <f t="shared" si="10"/>
        <v>1.127183187310313</v>
      </c>
      <c r="L29" s="100"/>
    </row>
    <row r="30" spans="1:12" ht="15">
      <c r="A30" s="98" t="s">
        <v>288</v>
      </c>
      <c r="B30" s="98">
        <v>8082017</v>
      </c>
      <c r="C30" s="168">
        <v>7642.3</v>
      </c>
      <c r="D30" s="168">
        <v>7642.3</v>
      </c>
      <c r="E30" s="168">
        <v>9558.3</v>
      </c>
      <c r="F30" s="99">
        <f t="shared" si="8"/>
        <v>25.070986483126795</v>
      </c>
      <c r="G30" s="168">
        <v>9937.8</v>
      </c>
      <c r="H30" s="168">
        <v>9937.8</v>
      </c>
      <c r="I30" s="168">
        <v>10617.5</v>
      </c>
      <c r="J30" s="100">
        <f t="shared" si="9"/>
        <v>1.3003676903549977</v>
      </c>
      <c r="K30" s="100">
        <f t="shared" si="10"/>
        <v>1.3003676903549977</v>
      </c>
      <c r="L30" s="100"/>
    </row>
    <row r="31" spans="1:12" ht="15">
      <c r="A31" s="98" t="s">
        <v>289</v>
      </c>
      <c r="B31" s="98">
        <v>8082015</v>
      </c>
      <c r="C31" s="168">
        <v>6693</v>
      </c>
      <c r="D31" s="168">
        <v>6693</v>
      </c>
      <c r="E31" s="168">
        <v>6785.5</v>
      </c>
      <c r="F31" s="99">
        <f t="shared" si="8"/>
        <v>1.3820409382937398</v>
      </c>
      <c r="G31" s="168">
        <v>5418.8</v>
      </c>
      <c r="H31" s="168">
        <v>5418.8</v>
      </c>
      <c r="I31" s="168">
        <v>4008.3</v>
      </c>
      <c r="J31" s="100">
        <f t="shared" si="9"/>
        <v>0.8096219931271478</v>
      </c>
      <c r="K31" s="100">
        <f t="shared" si="10"/>
        <v>0.8096219931271478</v>
      </c>
      <c r="L31" s="100"/>
    </row>
    <row r="32" spans="1:12" ht="15">
      <c r="A32" s="98" t="s">
        <v>290</v>
      </c>
      <c r="B32" s="98">
        <v>8082016</v>
      </c>
      <c r="C32" s="168">
        <v>8555.5</v>
      </c>
      <c r="D32" s="168">
        <v>7902.5</v>
      </c>
      <c r="E32" s="168">
        <v>13114.2</v>
      </c>
      <c r="F32" s="99">
        <f t="shared" si="8"/>
        <v>65.95001581777919</v>
      </c>
      <c r="G32" s="168">
        <v>7170.8</v>
      </c>
      <c r="H32" s="168">
        <v>6604.2</v>
      </c>
      <c r="I32" s="168">
        <v>8270.7</v>
      </c>
      <c r="J32" s="100">
        <f t="shared" si="9"/>
        <v>0.8381508970837473</v>
      </c>
      <c r="K32" s="100">
        <f t="shared" si="10"/>
        <v>0.8357102182853527</v>
      </c>
      <c r="L32" s="100"/>
    </row>
    <row r="33" spans="1:12" ht="15">
      <c r="A33" s="98" t="s">
        <v>291</v>
      </c>
      <c r="B33" s="98">
        <v>8082018</v>
      </c>
      <c r="C33" s="168">
        <v>3912.3</v>
      </c>
      <c r="D33" s="168">
        <v>3912.3</v>
      </c>
      <c r="E33" s="168">
        <v>2825.6</v>
      </c>
      <c r="F33" s="99">
        <f t="shared" si="8"/>
        <v>-27.776499757176094</v>
      </c>
      <c r="G33" s="168">
        <v>2753.8</v>
      </c>
      <c r="H33" s="168">
        <v>2753.8</v>
      </c>
      <c r="I33" s="168">
        <v>2079.4</v>
      </c>
      <c r="J33" s="100">
        <f t="shared" si="9"/>
        <v>0.7038826265879407</v>
      </c>
      <c r="K33" s="100">
        <f t="shared" si="10"/>
        <v>0.7038826265879407</v>
      </c>
      <c r="L33" s="100"/>
    </row>
    <row r="34" spans="1:12" ht="15">
      <c r="A34" s="98" t="s">
        <v>292</v>
      </c>
      <c r="B34" s="98">
        <v>8082013</v>
      </c>
      <c r="C34" s="168">
        <v>2231.3</v>
      </c>
      <c r="D34" s="168">
        <v>2208.9</v>
      </c>
      <c r="E34" s="168">
        <v>2644.6</v>
      </c>
      <c r="F34" s="99">
        <f t="shared" si="8"/>
        <v>19.724749875503637</v>
      </c>
      <c r="G34" s="168">
        <v>2547.4</v>
      </c>
      <c r="H34" s="168">
        <v>2519.2</v>
      </c>
      <c r="I34" s="168">
        <v>1770.6</v>
      </c>
      <c r="J34" s="100">
        <f t="shared" si="9"/>
        <v>1.1416662931923094</v>
      </c>
      <c r="K34" s="100">
        <f t="shared" si="10"/>
        <v>1.140477160577663</v>
      </c>
      <c r="L34" s="100"/>
    </row>
    <row r="35" spans="1:12" ht="12.75">
      <c r="A35" s="228" t="s">
        <v>71</v>
      </c>
      <c r="B35" s="228"/>
      <c r="C35" s="104">
        <f aca="true" t="shared" si="11" ref="C35:I35">SUM(C27:C34)</f>
        <v>116281.40000000001</v>
      </c>
      <c r="D35" s="104">
        <f t="shared" si="11"/>
        <v>94730.1</v>
      </c>
      <c r="E35" s="104">
        <f t="shared" si="11"/>
        <v>111575.6</v>
      </c>
      <c r="F35" s="102">
        <f t="shared" si="8"/>
        <v>17.782626641373756</v>
      </c>
      <c r="G35" s="104">
        <f t="shared" si="11"/>
        <v>106953.40000000001</v>
      </c>
      <c r="H35" s="104">
        <f t="shared" si="11"/>
        <v>88446.40000000001</v>
      </c>
      <c r="I35" s="104">
        <f t="shared" si="11"/>
        <v>89587</v>
      </c>
      <c r="J35" s="103">
        <f t="shared" si="9"/>
        <v>0.9197808075926158</v>
      </c>
      <c r="K35" s="103">
        <f t="shared" si="10"/>
        <v>0.9336673348808879</v>
      </c>
      <c r="L35" s="105"/>
    </row>
    <row r="36" spans="1:12" ht="12.75">
      <c r="A36" s="240" t="s">
        <v>257</v>
      </c>
      <c r="B36" s="240"/>
      <c r="C36" s="240"/>
      <c r="D36" s="240"/>
      <c r="E36" s="240"/>
      <c r="F36" s="240"/>
      <c r="G36" s="240"/>
      <c r="H36" s="240"/>
      <c r="I36" s="29"/>
      <c r="J36" s="36"/>
      <c r="K36" s="36"/>
      <c r="L36" s="36"/>
    </row>
    <row r="37" spans="1:12" s="15" customFormat="1" ht="12.75">
      <c r="A37" s="240" t="s">
        <v>259</v>
      </c>
      <c r="B37" s="240"/>
      <c r="C37" s="240"/>
      <c r="D37" s="240"/>
      <c r="E37" s="240"/>
      <c r="F37" s="240"/>
      <c r="G37" s="240"/>
      <c r="H37" s="240"/>
      <c r="I37" s="29"/>
      <c r="J37" s="36"/>
      <c r="K37" s="36"/>
      <c r="L37" s="36"/>
    </row>
    <row r="38" spans="1:12" ht="12.75">
      <c r="A38" s="241" t="s">
        <v>461</v>
      </c>
      <c r="B38" s="241"/>
      <c r="C38" s="241"/>
      <c r="D38" s="241"/>
      <c r="E38" s="241"/>
      <c r="F38" s="241"/>
      <c r="G38" s="241"/>
      <c r="H38" s="241"/>
      <c r="I38" s="106"/>
      <c r="J38" s="106"/>
      <c r="K38" s="106"/>
      <c r="L38" s="92"/>
    </row>
    <row r="39" spans="1:12" ht="12.75">
      <c r="A39" s="36"/>
      <c r="B39" s="36"/>
      <c r="C39" s="36"/>
      <c r="D39" s="36"/>
      <c r="E39" s="36"/>
      <c r="F39" s="36"/>
      <c r="G39" s="36"/>
      <c r="H39" s="36"/>
      <c r="I39" s="36"/>
      <c r="J39" s="36"/>
      <c r="K39" s="36"/>
      <c r="L39" s="36"/>
    </row>
    <row r="40" spans="1:12" ht="12.75">
      <c r="A40" s="36"/>
      <c r="B40" s="36"/>
      <c r="C40" s="36"/>
      <c r="D40" s="36"/>
      <c r="E40" s="36"/>
      <c r="F40" s="36"/>
      <c r="G40" s="36"/>
      <c r="H40" s="36"/>
      <c r="I40" s="36"/>
      <c r="J40" s="36"/>
      <c r="K40" s="36"/>
      <c r="L40" s="36"/>
    </row>
    <row r="41" spans="1:12" ht="12.75">
      <c r="A41" s="36"/>
      <c r="B41" s="36"/>
      <c r="C41" s="36"/>
      <c r="D41" s="36"/>
      <c r="E41" s="36"/>
      <c r="F41" s="36"/>
      <c r="G41" s="36"/>
      <c r="H41" s="36"/>
      <c r="I41" s="36"/>
      <c r="J41" s="36"/>
      <c r="K41" s="36"/>
      <c r="L41" s="36"/>
    </row>
    <row r="42" spans="1:12" ht="12.75">
      <c r="A42" s="36"/>
      <c r="B42" s="36"/>
      <c r="C42" s="36"/>
      <c r="D42" s="36"/>
      <c r="E42" s="36"/>
      <c r="F42" s="36"/>
      <c r="G42" s="36"/>
      <c r="H42" s="36"/>
      <c r="I42" s="36"/>
      <c r="J42" s="36"/>
      <c r="K42" s="36"/>
      <c r="L42" s="36"/>
    </row>
    <row r="43" spans="1:12" ht="12.75">
      <c r="A43" s="36"/>
      <c r="B43" s="36"/>
      <c r="C43" s="36"/>
      <c r="D43" s="36"/>
      <c r="E43" s="36"/>
      <c r="F43" s="36"/>
      <c r="G43" s="36"/>
      <c r="H43" s="36"/>
      <c r="I43" s="36"/>
      <c r="J43" s="36"/>
      <c r="K43" s="36"/>
      <c r="L43" s="36"/>
    </row>
    <row r="44" spans="1:12" ht="12.75">
      <c r="A44" s="36"/>
      <c r="B44" s="36"/>
      <c r="C44" s="36"/>
      <c r="D44" s="36"/>
      <c r="E44" s="36"/>
      <c r="F44" s="36"/>
      <c r="G44" s="36"/>
      <c r="H44" s="36"/>
      <c r="I44" s="36"/>
      <c r="J44" s="36"/>
      <c r="K44" s="36"/>
      <c r="L44" s="36"/>
    </row>
    <row r="45" spans="1:12" ht="12.75">
      <c r="A45" s="36"/>
      <c r="B45" s="36"/>
      <c r="C45" s="36"/>
      <c r="D45" s="36"/>
      <c r="E45" s="36"/>
      <c r="F45" s="36"/>
      <c r="G45" s="36"/>
      <c r="H45" s="36"/>
      <c r="I45" s="36"/>
      <c r="J45" s="36"/>
      <c r="K45" s="36"/>
      <c r="L45" s="36"/>
    </row>
    <row r="46" spans="1:12" ht="12.75">
      <c r="A46" s="36"/>
      <c r="B46" s="36"/>
      <c r="C46" s="36"/>
      <c r="D46" s="36"/>
      <c r="E46" s="36"/>
      <c r="F46" s="36"/>
      <c r="G46" s="36"/>
      <c r="H46" s="36"/>
      <c r="I46" s="36"/>
      <c r="J46" s="36"/>
      <c r="K46" s="36"/>
      <c r="L46" s="36"/>
    </row>
    <row r="47" spans="1:12" ht="12.75">
      <c r="A47" s="36"/>
      <c r="B47" s="36"/>
      <c r="C47" s="36"/>
      <c r="D47" s="36"/>
      <c r="E47" s="36"/>
      <c r="F47" s="36"/>
      <c r="G47" s="36"/>
      <c r="H47" s="36"/>
      <c r="I47" s="36"/>
      <c r="J47" s="36"/>
      <c r="K47" s="36"/>
      <c r="L47" s="36"/>
    </row>
    <row r="48" spans="1:12" ht="12.75">
      <c r="A48" s="36"/>
      <c r="B48" s="36"/>
      <c r="C48" s="36"/>
      <c r="D48" s="36"/>
      <c r="E48" s="36"/>
      <c r="F48" s="36"/>
      <c r="G48" s="36"/>
      <c r="H48" s="36"/>
      <c r="I48" s="36"/>
      <c r="J48" s="36"/>
      <c r="K48" s="36"/>
      <c r="L48" s="36"/>
    </row>
    <row r="49" spans="1:12" ht="12.75">
      <c r="A49" s="36"/>
      <c r="B49" s="36"/>
      <c r="C49" s="36"/>
      <c r="D49" s="36"/>
      <c r="E49" s="36"/>
      <c r="F49" s="36"/>
      <c r="G49" s="36"/>
      <c r="H49" s="36"/>
      <c r="I49" s="36"/>
      <c r="J49" s="36"/>
      <c r="K49" s="36"/>
      <c r="L49" s="36"/>
    </row>
    <row r="50" spans="1:12" ht="12.75">
      <c r="A50" s="36"/>
      <c r="B50" s="36"/>
      <c r="C50" s="36"/>
      <c r="D50" s="36"/>
      <c r="E50" s="36"/>
      <c r="F50" s="36"/>
      <c r="G50" s="36"/>
      <c r="H50" s="36"/>
      <c r="I50" s="36"/>
      <c r="J50" s="36"/>
      <c r="K50" s="36"/>
      <c r="L50" s="36"/>
    </row>
    <row r="51" spans="1:12" ht="12.75">
      <c r="A51" s="36"/>
      <c r="B51" s="36"/>
      <c r="C51" s="36"/>
      <c r="D51" s="36"/>
      <c r="E51" s="36"/>
      <c r="F51" s="36"/>
      <c r="G51" s="36"/>
      <c r="H51" s="36"/>
      <c r="I51" s="36"/>
      <c r="J51" s="36"/>
      <c r="K51" s="36"/>
      <c r="L51" s="36"/>
    </row>
    <row r="52" spans="1:12" ht="12.75">
      <c r="A52" s="36"/>
      <c r="B52" s="36"/>
      <c r="C52" s="36"/>
      <c r="D52" s="36"/>
      <c r="E52" s="36"/>
      <c r="F52" s="36"/>
      <c r="G52" s="36"/>
      <c r="H52" s="36"/>
      <c r="I52" s="36"/>
      <c r="J52" s="36"/>
      <c r="K52" s="36"/>
      <c r="L52" s="36"/>
    </row>
  </sheetData>
  <sheetProtection/>
  <mergeCells count="13">
    <mergeCell ref="A15:B15"/>
    <mergeCell ref="A25:B25"/>
    <mergeCell ref="A35:B35"/>
    <mergeCell ref="A16:L16"/>
    <mergeCell ref="A5:L5"/>
    <mergeCell ref="A26:L26"/>
    <mergeCell ref="A1:L1"/>
    <mergeCell ref="A3:A4"/>
    <mergeCell ref="G3:I3"/>
    <mergeCell ref="J3:L3"/>
    <mergeCell ref="C3:F3"/>
    <mergeCell ref="A2:L2"/>
    <mergeCell ref="B3:B4"/>
  </mergeCells>
  <printOptions horizontalCentered="1"/>
  <pageMargins left="0.8661417322834646" right="0.7086614173228347" top="0.1968503937007874" bottom="0.4330708661417323" header="0.31496062992125984" footer="0.31496062992125984"/>
  <pageSetup fitToHeight="1" fitToWidth="1" horizontalDpi="600" verticalDpi="600" orientation="landscape" scale="72" r:id="rId2"/>
  <headerFooter>
    <oddFooter>&amp;C&amp;"Arial,Normal"&amp;10 10</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 </cp:lastModifiedBy>
  <cp:lastPrinted>2011-08-05T17:03:06Z</cp:lastPrinted>
  <dcterms:created xsi:type="dcterms:W3CDTF">2011-06-01T19:03:54Z</dcterms:created>
  <dcterms:modified xsi:type="dcterms:W3CDTF">2011-08-05T17:03:32Z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