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 name="Hoja1" sheetId="20" r:id="rId20"/>
    <sheet name="Informe de compatibilidad" sheetId="21" r:id="rId21"/>
  </sheets>
  <definedNames>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12">'arándanos'!$A$1:$M$93</definedName>
    <definedName name="_xlnm.Print_Area" localSheetId="13">'cerezas'!$A$1:$M$86</definedName>
    <definedName name="_xlnm.Print_Area" localSheetId="14">'ciruelas'!$A$1:$M$88</definedName>
    <definedName name="_xlnm.Print_Area" localSheetId="1">'Contenido'!$A$1:$F$34</definedName>
    <definedName name="_xlnm.Print_Area" localSheetId="7">'Pág 10 - C6'!$A$1:$J$50</definedName>
    <definedName name="_xlnm.Print_Area" localSheetId="11">'Pág 14'!$A$1:$J$16</definedName>
    <definedName name="_xlnm.Print_Area" localSheetId="8">'Pág.11 - C7'!$A$1:$K$83</definedName>
    <definedName name="_xlnm.Print_Area" localSheetId="9">'Pág.12 - C8'!$A$1:$M$64</definedName>
    <definedName name="_xlnm.Print_Area" localSheetId="10">'Pág.13 - C09'!$A$1:$Q$67</definedName>
    <definedName name="_xlnm.Print_Area" localSheetId="2">'Pág.4 - C1'!$A$1:$M$56</definedName>
    <definedName name="_xlnm.Print_Area" localSheetId="5">'Pág.7-8- C4'!$A$1:$K$97</definedName>
    <definedName name="_xlnm.Print_Area" localSheetId="6">'Pág.9- C5'!$A$1:$K$62</definedName>
    <definedName name="_xlnm.Print_Area" localSheetId="0">'Portada '!$A$1:$G$83</definedName>
  </definedNames>
  <calcPr fullCalcOnLoad="1"/>
</workbook>
</file>

<file path=xl/sharedStrings.xml><?xml version="1.0" encoding="utf-8"?>
<sst xmlns="http://schemas.openxmlformats.org/spreadsheetml/2006/main" count="2124" uniqueCount="487">
  <si>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</si>
  <si>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</si>
  <si>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</si>
  <si>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</si>
  <si>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</si>
  <si>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</si>
  <si>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</si>
  <si>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</si>
  <si>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</si>
  <si>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</si>
  <si>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</si>
  <si>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</si>
  <si>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</si>
  <si>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</si>
  <si>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</si>
  <si>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</si>
  <si>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</si>
  <si>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</si>
  <si>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</si>
  <si>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</si>
  <si>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</si>
  <si>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</si>
  <si>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</si>
  <si>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</si>
  <si>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 Part. 2011</t>
  </si>
  <si>
    <t xml:space="preserve">Productos </t>
  </si>
  <si>
    <t/>
  </si>
  <si>
    <t>Total</t>
  </si>
  <si>
    <t>Ciruela</t>
  </si>
  <si>
    <t>Chile</t>
  </si>
  <si>
    <t>Filadelfia</t>
  </si>
  <si>
    <t>cartón</t>
  </si>
  <si>
    <t>9 kilos</t>
  </si>
  <si>
    <t>cont-barco</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</si>
  <si>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</si>
  <si>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</si>
  <si>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</si>
  <si>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</si>
  <si>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</si>
  <si>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</si>
  <si>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</si>
  <si>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</si>
  <si>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</si>
  <si>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</si>
  <si>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</si>
  <si>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</si>
  <si>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</si>
  <si>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</si>
  <si>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</si>
  <si>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</si>
  <si>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</si>
  <si>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</si>
  <si>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</si>
  <si>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</si>
  <si>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</si>
  <si>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</si>
  <si>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</si>
  <si>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</si>
  <si>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</si>
  <si>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</si>
  <si>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</si>
  <si>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</si>
  <si>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</si>
  <si>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</si>
  <si>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</si>
  <si>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</si>
  <si>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</si>
  <si>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</si>
  <si>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</si>
  <si>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</si>
  <si>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</si>
  <si>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</si>
  <si>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</si>
  <si>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</si>
  <si>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</si>
  <si>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</si>
  <si>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</si>
  <si>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</si>
  <si>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</si>
  <si>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</si>
  <si>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</si>
  <si>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</si>
  <si>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</si>
  <si>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EE.UU.</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</si>
  <si>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</si>
  <si>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</si>
  <si>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</si>
  <si>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</si>
  <si>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</si>
  <si>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</si>
  <si>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</si>
  <si>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</si>
  <si>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</si>
  <si>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</si>
  <si>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</si>
  <si>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</si>
  <si>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</si>
  <si>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</si>
  <si>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</si>
  <si>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</si>
  <si>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</si>
  <si>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</si>
  <si>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</si>
  <si>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</si>
  <si>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</si>
  <si>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</si>
  <si>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</si>
  <si>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</si>
  <si>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</si>
  <si>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País</t>
  </si>
  <si>
    <t xml:space="preserve">Volumen (toneladas) </t>
  </si>
  <si>
    <t>Especie</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</si>
  <si>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</si>
  <si>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</si>
  <si>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</si>
  <si>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</si>
  <si>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</si>
  <si>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</si>
  <si>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</si>
  <si>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</si>
  <si>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</si>
  <si>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</si>
  <si>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</si>
  <si>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</si>
  <si>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</si>
  <si>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</si>
  <si>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</si>
  <si>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</si>
  <si>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</si>
  <si>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</si>
  <si>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</si>
  <si>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</si>
  <si>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</si>
  <si>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</si>
  <si>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</si>
  <si>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</si>
  <si>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</si>
  <si>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</si>
  <si>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</si>
  <si>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</si>
  <si>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</si>
  <si>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</si>
  <si>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Valor (miles de US$ FOB)*</t>
  </si>
  <si>
    <t>Precios (por kilo en US$ )*</t>
  </si>
  <si>
    <t xml:space="preserve">Mandarinas, clementinas                                                                                                </t>
  </si>
  <si>
    <t>07/2011</t>
  </si>
  <si>
    <t>Arándanos</t>
  </si>
  <si>
    <t>Fuente: Odepa y Catastros Frutícolas de Ciren</t>
  </si>
  <si>
    <t>Toneladas</t>
  </si>
  <si>
    <t>Exportaciones</t>
  </si>
  <si>
    <t>Producción*</t>
  </si>
  <si>
    <t>Producción* y exportaciones de arándanos</t>
  </si>
  <si>
    <t>Nogales</t>
  </si>
  <si>
    <t>Paltas</t>
  </si>
  <si>
    <t>Otras cifras de interés</t>
  </si>
  <si>
    <t>Comentario</t>
  </si>
  <si>
    <t>Volumen (kilos)</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</si>
  <si>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</si>
  <si>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</si>
  <si>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</si>
  <si>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</si>
  <si>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</si>
  <si>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</si>
  <si>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</si>
  <si>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</si>
  <si>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</si>
  <si>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</si>
  <si>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</si>
  <si>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</si>
  <si>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</si>
  <si>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</si>
  <si>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</si>
  <si>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</si>
  <si>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Exportaciones frescos</t>
  </si>
  <si>
    <t>Exportaciones congelados</t>
  </si>
  <si>
    <t>Exportaciones de fruta fresca y frutos secos por país de destino</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</si>
  <si>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</si>
  <si>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</si>
  <si>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</si>
  <si>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(Pesos nominales sin IVA, mercados mayoristas de Santiago)</t>
  </si>
  <si>
    <t>10/2011</t>
  </si>
  <si>
    <t>G.B.</t>
  </si>
  <si>
    <t>Valor (miles de US$ FOB) *</t>
  </si>
  <si>
    <t>Valor (US$ FOB) *</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</si>
  <si>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</si>
  <si>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</si>
  <si>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</si>
  <si>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</si>
  <si>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</si>
  <si>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</si>
  <si>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</si>
  <si>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Los Angeles</t>
  </si>
  <si>
    <t>contenedor</t>
  </si>
  <si>
    <t>New Spitalfields</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</si>
  <si>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</si>
  <si>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</si>
  <si>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</si>
  <si>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</si>
  <si>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</si>
  <si>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</si>
  <si>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</si>
  <si>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</si>
  <si>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</si>
  <si>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</si>
  <si>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</si>
  <si>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</si>
  <si>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</si>
  <si>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</si>
  <si>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 xml:space="preserve">Uva fresca, variedad Crimson Seedless  </t>
  </si>
  <si>
    <t xml:space="preserve">Uva fresca, variedad Sugraone  </t>
  </si>
  <si>
    <t xml:space="preserve">Uva fresca, variedad Black Seedless  </t>
  </si>
  <si>
    <t>Fuente: Odepa y Catastros e Intercatastros Frutícolas de Ciren</t>
  </si>
  <si>
    <t>Var. % 12/11</t>
  </si>
  <si>
    <t>Corea del Sur</t>
  </si>
  <si>
    <t>% Part. 2012</t>
  </si>
  <si>
    <t xml:space="preserve">Variación 2012/2011 </t>
  </si>
  <si>
    <t>PRECIOS</t>
  </si>
  <si>
    <t>ESPECIE</t>
  </si>
  <si>
    <t>FECHA</t>
  </si>
  <si>
    <t>VARIEDAD</t>
  </si>
  <si>
    <t>ORIGEN</t>
  </si>
  <si>
    <t>CALIDAD</t>
  </si>
  <si>
    <t>CALIBRE</t>
  </si>
  <si>
    <t>MERCADO</t>
  </si>
  <si>
    <t>ENVASE</t>
  </si>
  <si>
    <t>UNIDAD</t>
  </si>
  <si>
    <t>MÍNIMO</t>
  </si>
  <si>
    <t>MÁXIMO</t>
  </si>
  <si>
    <t>30/30</t>
  </si>
  <si>
    <t>18 kilos</t>
  </si>
  <si>
    <t>12,5 kilos</t>
  </si>
  <si>
    <t>MEDIO</t>
  </si>
  <si>
    <t>RANGO</t>
  </si>
  <si>
    <t>01/2012</t>
  </si>
  <si>
    <t xml:space="preserve">01/2012 </t>
  </si>
  <si>
    <t xml:space="preserve">12/2011 </t>
  </si>
  <si>
    <t>Colombia</t>
  </si>
  <si>
    <t>100/100</t>
  </si>
  <si>
    <t>70/80</t>
  </si>
  <si>
    <t>02/2012</t>
  </si>
  <si>
    <t xml:space="preserve">Uva fresca, variedad Thompson Seedless orgánica </t>
  </si>
  <si>
    <t>Uva fresca, variedad Red Globe orgánica</t>
  </si>
  <si>
    <t>Uva fresca, variedad Ribier orgánica</t>
  </si>
  <si>
    <t>Uva fresca, las demás variedades orgánicas</t>
  </si>
  <si>
    <t>Mango</t>
  </si>
  <si>
    <t>Tommy Atkins</t>
  </si>
  <si>
    <t>Royal Gala</t>
  </si>
  <si>
    <t>Papaya</t>
  </si>
  <si>
    <t>3,5 kilos</t>
  </si>
  <si>
    <t>Uruguay</t>
  </si>
  <si>
    <t>03/2012</t>
  </si>
  <si>
    <t>08081059 - Las demás manzanas frescas, variedad Braeburn (desde 2012)</t>
  </si>
  <si>
    <t>08081090 - Manzanas frescas, las demás variedades</t>
  </si>
  <si>
    <t>08081091 - Manzanas frescas, las demás variedades orgánicas (desde 2012)</t>
  </si>
  <si>
    <t>08081099 - Las demás manzanas frescas, las demás variedades (desde 2012)</t>
  </si>
  <si>
    <t xml:space="preserve">Peras </t>
  </si>
  <si>
    <t>08082013 - Peras asiáticas, frescas</t>
  </si>
  <si>
    <t>08082016 - Peras Bosc, frescas (desde 2007)</t>
  </si>
  <si>
    <t>08082017 - Peras Coscia, frescas (desde 2007)</t>
  </si>
  <si>
    <t>08082018 - Peras D'Anjou, frescas (desde 2007)</t>
  </si>
  <si>
    <t>08082019 - Peras frescas, las demás variedades</t>
  </si>
  <si>
    <t>08083040 - Peras variedad Bartlett, frescas (desde 2012)</t>
  </si>
  <si>
    <t>08083060 - Peras variedad Coscia, frescas (desde 2012)</t>
  </si>
  <si>
    <t>08083070 - Peras variedad D' Anjou, frescas (desde 2012)</t>
  </si>
  <si>
    <t>08083090 - Las demás variedades de peras frescas (desde 2012)</t>
  </si>
  <si>
    <t>Precios medios FOB (US$/kg)*</t>
  </si>
  <si>
    <t>Ciruelas superficie, producción estimada y exportaciones 2000-2011</t>
  </si>
  <si>
    <t>Rusia</t>
  </si>
  <si>
    <t>08082015 - Peras Bartlett, frescas (desde 2007)</t>
  </si>
  <si>
    <t>Hayward</t>
  </si>
  <si>
    <t>27/27</t>
  </si>
  <si>
    <t>33/33</t>
  </si>
  <si>
    <t>Bins</t>
  </si>
  <si>
    <t>30/33</t>
  </si>
  <si>
    <t>Eureka</t>
  </si>
  <si>
    <t>Fuji</t>
  </si>
  <si>
    <t>Pomelo</t>
  </si>
  <si>
    <t>Star Ruby</t>
  </si>
  <si>
    <t>Braeburn</t>
  </si>
  <si>
    <t>13 kilos</t>
  </si>
  <si>
    <t>04/2012</t>
  </si>
  <si>
    <t>Cerezos</t>
  </si>
  <si>
    <t>Nueces</t>
  </si>
  <si>
    <t>Paltos</t>
  </si>
  <si>
    <t>Viñedos de mesa</t>
  </si>
  <si>
    <t xml:space="preserve">Exportaciones de las principales especies de fruta fresca, por variedad </t>
  </si>
  <si>
    <t xml:space="preserve">Las demás,uva fresca, variedad Thompson Seedless </t>
  </si>
  <si>
    <t xml:space="preserve">Las demás,uva fresca, variedad Red Globe </t>
  </si>
  <si>
    <t xml:space="preserve">Uva fresca, variedad Crimson Seedless orgánica  </t>
  </si>
  <si>
    <t xml:space="preserve">Las demás, uva fresca, variedad Crimson Seedless </t>
  </si>
  <si>
    <t>Uva fresca, variedad Flame Seedless orgánica</t>
  </si>
  <si>
    <t xml:space="preserve">Las demás, uva fresca, variedad Flame Seedless </t>
  </si>
  <si>
    <t xml:space="preserve">Las demás, uva fresca, las demás variedades </t>
  </si>
  <si>
    <t>Uva fresca, variedad Sugraone orgánica</t>
  </si>
  <si>
    <t xml:space="preserve">Las demás, uva fresca, variedad Sugraone </t>
  </si>
  <si>
    <t xml:space="preserve">Las demás, uva fresca, variedad Black Seedless </t>
  </si>
  <si>
    <t>08081010 - Manzanas frescas, variedad Richared Delicious</t>
  </si>
  <si>
    <t>08081020 - Manzanas frescas, variedad Royal Gala</t>
  </si>
  <si>
    <t>08081029 - Las demás manzanas frescas, variedad Royal Gala (desde 2012)</t>
  </si>
  <si>
    <t>08081030 - Manzanas frescas, variedad Red Starking</t>
  </si>
  <si>
    <t>08081040 - Manzanas frescas, variedad Fuji</t>
  </si>
  <si>
    <t>08081050 - Manzanas frescas, variedad Braebum</t>
  </si>
  <si>
    <t>08081060 - Manzanas frescas, variedad Granny Smith</t>
  </si>
  <si>
    <t>08081061 - Manzanas frescas, variedad Granny Smith orgánicas (desde 2012)</t>
  </si>
  <si>
    <t>08081069 - Las demás manzanas frescas, variedad Granny Smith (desde 2012)</t>
  </si>
  <si>
    <t>08081070 - Manzanas frescas, variedad Red Chief (desde 2007)</t>
  </si>
  <si>
    <t xml:space="preserve">Uva fresca, variedad Ruby Seedless  </t>
  </si>
  <si>
    <t xml:space="preserve">Las demás, uva fresca, variedad Ruby Seedless </t>
  </si>
  <si>
    <t>08082011 - Peras Packham's Triumph, frescas</t>
  </si>
  <si>
    <t>08083010 - Peras variedad Packham's Triumph, frescas (desde 2012)</t>
  </si>
  <si>
    <t>08083020 - Peras asiáticas, frescas (desde 2012)</t>
  </si>
  <si>
    <t>08083030 - Peras variedad Abate Fetel, frescas (desde 2012)</t>
  </si>
  <si>
    <t>08083050 - Peras variedad Beurre Bosc, frescas (desde 2012)</t>
  </si>
  <si>
    <t>08081021 - Manzanas frescas, variedad Royal Gala orgánicas (desde 2012)</t>
  </si>
  <si>
    <t>Ciruelo japonés</t>
  </si>
  <si>
    <t xml:space="preserve">Ciruelas </t>
  </si>
  <si>
    <t>Producción* y exportaciones de ciruelas frescas</t>
  </si>
  <si>
    <t xml:space="preserve">Exportaciones </t>
  </si>
  <si>
    <t>Superm.</t>
  </si>
  <si>
    <t>Superficie y producción de ciruelas japonesas 2000-2011</t>
  </si>
  <si>
    <t>Taiwán</t>
  </si>
  <si>
    <t>Var % 12/11</t>
  </si>
  <si>
    <t xml:space="preserve">Uva fresca, variedad Ruby Seedless  orgánica </t>
  </si>
  <si>
    <t>08081050 - Manzanas frescas, variedad Braebum orgánica</t>
  </si>
  <si>
    <t>cont-a granel</t>
  </si>
  <si>
    <t>Ecuador</t>
  </si>
  <si>
    <t>Sudafrica</t>
  </si>
  <si>
    <t>Clementina</t>
  </si>
  <si>
    <t>72/72</t>
  </si>
  <si>
    <t>Navel</t>
  </si>
  <si>
    <t>15-17 kilos</t>
  </si>
  <si>
    <t>White</t>
  </si>
  <si>
    <t>Pink Lady</t>
  </si>
  <si>
    <t>05/2012</t>
  </si>
  <si>
    <t xml:space="preserve">Cuadro 4 </t>
  </si>
  <si>
    <t>08081041 - Manzanas frescas, variedad Fuji orgánicas</t>
  </si>
  <si>
    <t>08082014 - Peras Abate Fetel, frescas (desde 2007)</t>
  </si>
  <si>
    <t>Informe de compatibilidad para Boletin Frutícola julio 2012.xls</t>
  </si>
  <si>
    <t>Ejecutar el 19/07/2012 18:37</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</si>
  <si>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</si>
  <si>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</si>
  <si>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</si>
  <si>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</si>
  <si>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Se quitarán los efectos aplicados a este objeto. Cualquier texto que desborde los límites de este gráfico aparecerá recortado.</t>
  </si>
  <si>
    <t>Pág.4 - C1'!A1:O56</t>
  </si>
  <si>
    <t>Excel 97-2003</t>
  </si>
  <si>
    <t>Pág.5 - C2'!A1:T47</t>
  </si>
  <si>
    <t>Pág.6 - C3'!A1:N53</t>
  </si>
  <si>
    <t>Pág.7-8- C4'!A1:M91</t>
  </si>
  <si>
    <t>ciruelas'!A1:M88</t>
  </si>
  <si>
    <t>Pérdida menor de fidelidad</t>
  </si>
  <si>
    <t>Algunas celdas o estilos de este libro contienen un formato no admitido en el formato de archivo seleccionado. Estos formatos se convertirán al formato más cercano disponible.</t>
  </si>
  <si>
    <t>Es posible que uno o más objetos de este libro, como formas, WordArt o cuadros de texto, permitan que el texto desborde los límites del objeto. Las versiones anteriores de Excel no reconocen esta opción y ocultarán el texto de desbordamiento.</t>
  </si>
  <si>
    <t>arándanos'!A1:M93</t>
  </si>
  <si>
    <t>cerezas'!A1:M84</t>
  </si>
  <si>
    <t>manzanas'!A1:O86</t>
  </si>
  <si>
    <t>paltas'!A1:N87</t>
  </si>
  <si>
    <r>
      <t>2012</t>
    </r>
    <r>
      <rPr>
        <b/>
        <sz val="10"/>
        <color indexed="10"/>
        <rFont val="Arial"/>
        <family val="2"/>
      </rPr>
      <t>**</t>
    </r>
  </si>
  <si>
    <t xml:space="preserve">**Ver nota explicativa en página de contenido </t>
  </si>
  <si>
    <t xml:space="preserve">Fuente: FEDERAL STATE MARKET NEWS SERVICE                                               </t>
  </si>
  <si>
    <t>39/39</t>
  </si>
  <si>
    <t xml:space="preserve">Fuente: DUTCH FRUIT MARKET,TRICOP SALES REPORTS.                                        </t>
  </si>
  <si>
    <t>5,6 kilos</t>
  </si>
  <si>
    <t xml:space="preserve">Fuente: FRESH PRODUCE JOURNAL                                                           </t>
  </si>
  <si>
    <t>06/2012</t>
  </si>
  <si>
    <t>07/2012</t>
  </si>
  <si>
    <t>Aguacates (paltas)</t>
  </si>
  <si>
    <t>Melocotones (duraznos)</t>
  </si>
  <si>
    <t>Nuez de macadamia</t>
  </si>
  <si>
    <t>36/36</t>
  </si>
  <si>
    <t>23/25</t>
  </si>
  <si>
    <t>6 kilos</t>
  </si>
  <si>
    <t>3,4 kilos</t>
  </si>
  <si>
    <t>Australia</t>
  </si>
  <si>
    <t>30 libras</t>
  </si>
  <si>
    <t>16 kilos</t>
  </si>
  <si>
    <t>48/56</t>
  </si>
  <si>
    <t>Hass</t>
  </si>
  <si>
    <t>20/25</t>
  </si>
  <si>
    <t>27/33</t>
  </si>
  <si>
    <t>80/100</t>
  </si>
  <si>
    <t>Minneola</t>
  </si>
  <si>
    <t>Navel Late</t>
  </si>
  <si>
    <t>Valencia</t>
  </si>
  <si>
    <t>56/64</t>
  </si>
  <si>
    <t>Delta seedless</t>
  </si>
  <si>
    <t>56/72</t>
  </si>
  <si>
    <t>72/88</t>
  </si>
  <si>
    <t xml:space="preserve">Cuadro 6 </t>
  </si>
  <si>
    <t xml:space="preserve">Cuadro 9 </t>
  </si>
  <si>
    <t>Cuadro 8</t>
  </si>
  <si>
    <t xml:space="preserve">Enero-agosto </t>
  </si>
  <si>
    <t>08/2012</t>
  </si>
  <si>
    <t>27/30</t>
  </si>
  <si>
    <t>23/23</t>
  </si>
  <si>
    <t>25/25</t>
  </si>
  <si>
    <t>17 kilos</t>
  </si>
  <si>
    <t>30/36</t>
  </si>
  <si>
    <t>Cara Cara</t>
  </si>
  <si>
    <t>10/10</t>
  </si>
  <si>
    <t>3 kilos</t>
  </si>
  <si>
    <t>Ellendale</t>
  </si>
  <si>
    <t>80/120</t>
  </si>
  <si>
    <t>40/56</t>
  </si>
  <si>
    <t>60/72</t>
  </si>
  <si>
    <t>Midknight</t>
  </si>
  <si>
    <t>125/125</t>
  </si>
  <si>
    <t>Kumquat</t>
  </si>
  <si>
    <t>Galia</t>
  </si>
  <si>
    <t>Honey dew</t>
  </si>
  <si>
    <t>Precios mayoristas para las principales especies frutícolas marzo 2009-septiembre 2012</t>
  </si>
  <si>
    <t>Precios promedio a consumidor marzo 2009-septiembre 2012</t>
  </si>
  <si>
    <t>Avance enero-septiembre 2012</t>
  </si>
  <si>
    <t xml:space="preserve">          Avance enero-septiembre 2012</t>
  </si>
  <si>
    <t>Enero-septiembre</t>
  </si>
  <si>
    <t>Precios FOB (por kilo en US$)</t>
  </si>
  <si>
    <t>Enero-septiembre **</t>
  </si>
  <si>
    <t xml:space="preserve">Pistachos </t>
  </si>
  <si>
    <t>Los demás frutos de cáscara, frescos o secos, incluso sin cáscara o mondados</t>
  </si>
  <si>
    <t xml:space="preserve">Enero-septiembre </t>
  </si>
  <si>
    <t xml:space="preserve">% Part.2011 </t>
  </si>
  <si>
    <t>Semana del 24/09/2012 al 30/09/2012</t>
  </si>
  <si>
    <t>Chirimoya</t>
  </si>
  <si>
    <t>10/14</t>
  </si>
  <si>
    <t>10 libras</t>
  </si>
  <si>
    <t>115/115</t>
  </si>
  <si>
    <t>Fair quality/cond</t>
  </si>
  <si>
    <t>80/110</t>
  </si>
  <si>
    <t>56/56</t>
  </si>
  <si>
    <t>113/113</t>
  </si>
  <si>
    <t>33/42</t>
  </si>
  <si>
    <t>138/162</t>
  </si>
  <si>
    <t>32/40</t>
  </si>
  <si>
    <t>Genova</t>
  </si>
  <si>
    <t>75/75</t>
  </si>
  <si>
    <t>75/113</t>
  </si>
  <si>
    <t>54/54</t>
  </si>
  <si>
    <t>Keith</t>
  </si>
  <si>
    <t>Kent</t>
  </si>
  <si>
    <t>64/80</t>
  </si>
  <si>
    <t>88/100</t>
  </si>
  <si>
    <t>40/65</t>
  </si>
  <si>
    <t>105/125</t>
  </si>
  <si>
    <t>72/90</t>
  </si>
  <si>
    <t>40/55</t>
  </si>
  <si>
    <t>Quetzali</t>
  </si>
  <si>
    <t>1 kilo</t>
  </si>
  <si>
    <t>Sin Semilla</t>
  </si>
  <si>
    <t>Thompson Seedless</t>
  </si>
  <si>
    <t>X</t>
  </si>
  <si>
    <t>Larry Anne</t>
  </si>
  <si>
    <t>2 kilos</t>
  </si>
  <si>
    <t>Cantaloupe</t>
  </si>
  <si>
    <t>Charentais</t>
  </si>
  <si>
    <t>Ryan</t>
  </si>
  <si>
    <t>7,5 kilos</t>
  </si>
  <si>
    <t>Williams Bon Chretie</t>
  </si>
  <si>
    <t>Black Seedless</t>
  </si>
  <si>
    <t>Crimson seedless</t>
  </si>
  <si>
    <t>09/2012</t>
  </si>
  <si>
    <t>OCTUBRE</t>
  </si>
  <si>
    <t>s/d ** Los precios FOB para los nueve meses de 2012 no pueden ser calculados aún, a la espera de los informes de variación de valor (IVV), los cuales pueden registrar importantes variaciones al alza.</t>
  </si>
  <si>
    <t>Almendras sin cáscara</t>
  </si>
  <si>
    <t>Avellanas sin cáscara, frescas o secas</t>
  </si>
  <si>
    <t xml:space="preserve">Los demás cocos, excepto secos                                                                                                                                                                                                                           </t>
  </si>
  <si>
    <t xml:space="preserve">Castañas con cáscara, frescas o secas </t>
  </si>
  <si>
    <t>Hong Kong</t>
  </si>
  <si>
    <t>SUBTOTAL</t>
  </si>
  <si>
    <t>Otros países</t>
  </si>
  <si>
    <t>enero-septiembre 2011</t>
  </si>
  <si>
    <t>enero-septiembre 2012</t>
  </si>
  <si>
    <t xml:space="preserve">Las demás, uva fresca, variedad Ribier </t>
  </si>
  <si>
    <t>08081049 - Las demás manzanas frescas, variedad Fuji (desde 2012)</t>
  </si>
  <si>
    <t>Exportaciones de las principales especies de fruta fresca, por variedad (continuación)</t>
  </si>
  <si>
    <t>s/e= sin especificar</t>
  </si>
  <si>
    <t xml:space="preserve">s/e </t>
  </si>
  <si>
    <t>s/e pulpa amarilla</t>
  </si>
  <si>
    <t>Nueva Zelanda</t>
  </si>
  <si>
    <t>Sudáfrica</t>
  </si>
  <si>
    <t>Sin semilla</t>
  </si>
  <si>
    <t>Sandía</t>
  </si>
  <si>
    <t>Higo,Breva</t>
  </si>
  <si>
    <t>Melón</t>
  </si>
  <si>
    <t>G.B. = Sin información de precio   s/e = sin especificar</t>
  </si>
  <si>
    <t>(Al 28/09/2012 : 1 Centavo de Libra Esterlina = 0,02 Dólares EE.UU. = 7,64 Pesos Chilenos)</t>
  </si>
  <si>
    <t>(Al 28/09/2012 : 1 Euro = 1,29 Dólares EE.UU. = 607,78 Pesos Chilenos)</t>
  </si>
  <si>
    <t>(Al 28/09/2012 : 1 Dólar EE.UU. = 470,48 Pesos Chilenos)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</si>
</sst>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00"/>
    <numFmt numFmtId="172" formatCode="#,##0.0##"/>
    <numFmt numFmtId="173" formatCode="0.0%"/>
  </numFmts>
  <fonts count="128">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u val="single"/>
      <sz val="11"/>
      <color indexed="12"/>
      <name val="Calibri"/>
      <family val="2"/>
    </font>
    <font>
      <b/>
      <sz val="11"/>
      <color indexed="8"/>
      <name val="Calibri"/>
      <family val="2"/>
    </font>
    <font>
      <sz val="10"/>
      <color indexed="8"/>
      <name val="Verdana"/>
      <family val="2"/>
    </font>
    <font>
      <sz val="10"/>
      <color indexed="8"/>
      <name val="Arial"/>
      <family val="2"/>
    </font>
    <font>
      <sz val="10"/>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sz val="8"/>
      <color indexed="8"/>
      <name val="Arial"/>
      <family val="2"/>
    </font>
    <font>
      <b/>
      <sz val="8"/>
      <color indexed="8"/>
      <name val="Arial"/>
      <family val="2"/>
    </font>
    <font>
      <sz val="10"/>
      <color indexed="30"/>
      <name val="Arial"/>
      <family val="2"/>
    </font>
    <font>
      <sz val="9"/>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1"/>
      <color indexed="62"/>
      <name val="Calibri"/>
      <family val="2"/>
    </font>
    <font>
      <sz val="11"/>
      <color indexed="30"/>
      <name val="Calibri"/>
      <family val="2"/>
    </font>
    <font>
      <sz val="11"/>
      <color indexed="57"/>
      <name val="Calibri"/>
      <family val="2"/>
    </font>
    <font>
      <sz val="16"/>
      <color indexed="10"/>
      <name val="Calibri"/>
      <family val="2"/>
    </font>
    <font>
      <sz val="10"/>
      <color indexed="19"/>
      <name val="Arial"/>
      <family val="2"/>
    </font>
    <font>
      <sz val="12"/>
      <color indexed="8"/>
      <name val="Calibri"/>
      <family val="2"/>
    </font>
    <font>
      <b/>
      <sz val="9"/>
      <color indexed="8"/>
      <name val="Arial"/>
      <family val="2"/>
    </font>
    <font>
      <b/>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5"/>
      <color indexed="8"/>
      <name val="Arial"/>
      <family val="0"/>
    </font>
    <font>
      <b/>
      <sz val="10"/>
      <color indexed="57"/>
      <name val="Arial"/>
      <family val="0"/>
    </font>
    <font>
      <b/>
      <sz val="9.6"/>
      <color indexed="8"/>
      <name val="Arial"/>
      <family val="0"/>
    </font>
    <font>
      <sz val="10"/>
      <color indexed="57"/>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10"/>
      <color rgb="FF0070C0"/>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theme="6" tint="-0.4999699890613556"/>
      <name val="Arial"/>
      <family val="2"/>
    </font>
    <font>
      <sz val="11"/>
      <color theme="3" tint="0.39998000860214233"/>
      <name val="Calibri"/>
      <family val="2"/>
    </font>
    <font>
      <sz val="11"/>
      <color rgb="FF0070C0"/>
      <name val="Calibri"/>
      <family val="2"/>
    </font>
    <font>
      <sz val="11"/>
      <color theme="6" tint="-0.24997000396251678"/>
      <name val="Calibri"/>
      <family val="2"/>
    </font>
    <font>
      <sz val="16"/>
      <color rgb="FFFF0000"/>
      <name val="Calibri"/>
      <family val="2"/>
    </font>
    <font>
      <sz val="10"/>
      <color rgb="FF6A5C1A"/>
      <name val="Arial"/>
      <family val="2"/>
    </font>
    <font>
      <sz val="12"/>
      <color theme="1"/>
      <name val="Calibri"/>
      <family val="2"/>
    </font>
    <font>
      <b/>
      <sz val="9"/>
      <color rgb="FF000000"/>
      <name val="Arial"/>
      <family val="2"/>
    </font>
    <font>
      <b/>
      <sz val="16"/>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right style="thin"/>
      <top style="thin"/>
      <bottom style="thin"/>
    </border>
    <border>
      <left style="thin"/>
      <right/>
      <top style="thin"/>
      <bottom style="thin"/>
    </border>
    <border>
      <left style="thin"/>
      <right style="thin"/>
      <top/>
      <bottom style="thin"/>
    </border>
    <border>
      <left style="medium"/>
      <right/>
      <top style="thin"/>
      <bottom style="thin"/>
    </border>
    <border>
      <left style="medium"/>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style="medium"/>
      <bottom style="medium"/>
    </border>
    <border>
      <left style="thin"/>
      <right style="medium"/>
      <top style="medium"/>
      <bottom style="medium"/>
    </border>
    <border>
      <left/>
      <right style="medium"/>
      <top style="medium"/>
      <bottom style="medium"/>
    </border>
    <border>
      <left style="thin">
        <color indexed="8"/>
      </left>
      <right style="thin">
        <color indexed="8"/>
      </right>
      <top/>
      <bottom style="thin">
        <color indexed="8"/>
      </bottom>
    </border>
    <border>
      <left/>
      <right style="thin"/>
      <top/>
      <bottom style="thin"/>
    </border>
    <border>
      <left style="thin"/>
      <right/>
      <top/>
      <bottom/>
    </border>
    <border>
      <left/>
      <right style="thin"/>
      <top/>
      <bottom/>
    </border>
    <border>
      <left/>
      <right/>
      <top style="medium"/>
      <bottom style="medium"/>
    </border>
    <border>
      <left style="thin"/>
      <right/>
      <top style="medium"/>
      <bottom style="medium"/>
    </border>
    <border>
      <left style="thin"/>
      <right style="thin"/>
      <top style="thin">
        <color indexed="8"/>
      </top>
      <bottom style="thin"/>
    </border>
    <border>
      <left style="thin"/>
      <right style="thin"/>
      <top style="thin"/>
      <bottom style="medium"/>
    </border>
    <border>
      <left style="thin">
        <color indexed="8"/>
      </left>
      <right/>
      <top style="thin">
        <color indexed="8"/>
      </top>
      <bottom style="thin">
        <color indexed="8"/>
      </bottom>
    </border>
    <border>
      <left style="thin"/>
      <right style="thin">
        <color indexed="8"/>
      </right>
      <top style="thin">
        <color indexed="8"/>
      </top>
      <bottom style="thin">
        <color indexed="8"/>
      </bottom>
    </border>
    <border>
      <left/>
      <right/>
      <top style="thin">
        <color indexed="8"/>
      </top>
      <bottom style="thin">
        <color indexed="8"/>
      </bottom>
    </border>
    <border>
      <left/>
      <right/>
      <top/>
      <bottom style="thin">
        <color indexed="55"/>
      </bottom>
    </border>
    <border>
      <left style="thin"/>
      <right/>
      <top style="thin"/>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8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423">
    <xf numFmtId="0" fontId="0" fillId="0" borderId="0" xfId="0" applyFont="1" applyAlignment="1">
      <alignment/>
    </xf>
    <xf numFmtId="0" fontId="0" fillId="0" borderId="0" xfId="57">
      <alignment/>
      <protection/>
    </xf>
    <xf numFmtId="0" fontId="90" fillId="0" borderId="0" xfId="57" applyFont="1" applyAlignment="1">
      <alignment horizontal="center"/>
      <protection/>
    </xf>
    <xf numFmtId="0" fontId="2" fillId="0" borderId="0" xfId="57" applyFont="1">
      <alignment/>
      <protection/>
    </xf>
    <xf numFmtId="0" fontId="0" fillId="0" borderId="0" xfId="57" applyBorder="1">
      <alignment/>
      <protection/>
    </xf>
    <xf numFmtId="0" fontId="91" fillId="0" borderId="0" xfId="0" applyFont="1" applyAlignment="1">
      <alignment/>
    </xf>
    <xf numFmtId="0" fontId="92" fillId="0" borderId="0" xfId="0" applyFont="1" applyAlignment="1">
      <alignment/>
    </xf>
    <xf numFmtId="0" fontId="91" fillId="0" borderId="0" xfId="0" applyFont="1" applyAlignment="1">
      <alignment horizontal="right"/>
    </xf>
    <xf numFmtId="0" fontId="92" fillId="0" borderId="0" xfId="0" applyFont="1" applyAlignment="1">
      <alignment horizontal="right"/>
    </xf>
    <xf numFmtId="0" fontId="93" fillId="0" borderId="0" xfId="0" applyFont="1" applyBorder="1" applyAlignment="1">
      <alignment horizontal="center"/>
    </xf>
    <xf numFmtId="0" fontId="93" fillId="0" borderId="0" xfId="0" applyFont="1" applyBorder="1" applyAlignment="1">
      <alignment/>
    </xf>
    <xf numFmtId="0" fontId="91" fillId="0" borderId="0" xfId="0" applyFont="1" applyFill="1" applyAlignment="1">
      <alignment/>
    </xf>
    <xf numFmtId="0" fontId="4" fillId="0" borderId="0" xfId="57" applyFont="1" applyBorder="1" applyAlignment="1">
      <alignment vertical="center" wrapText="1"/>
      <protection/>
    </xf>
    <xf numFmtId="0" fontId="93" fillId="0" borderId="0" xfId="0" applyFont="1" applyAlignment="1">
      <alignment horizontal="center"/>
    </xf>
    <xf numFmtId="0" fontId="91" fillId="0" borderId="0" xfId="0" applyFont="1" applyAlignment="1">
      <alignment/>
    </xf>
    <xf numFmtId="0" fontId="91" fillId="0" borderId="0" xfId="0" applyFont="1" applyAlignment="1">
      <alignment/>
    </xf>
    <xf numFmtId="0" fontId="2" fillId="33" borderId="10" xfId="0" applyFont="1" applyFill="1" applyBorder="1" applyAlignment="1">
      <alignment horizontal="center" vertical="center" wrapText="1"/>
    </xf>
    <xf numFmtId="0" fontId="93" fillId="0" borderId="0" xfId="0" applyFont="1" applyAlignment="1">
      <alignment/>
    </xf>
    <xf numFmtId="0" fontId="93"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0" fontId="91"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91"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3" fillId="33" borderId="0" xfId="0" applyNumberFormat="1" applyFont="1" applyFill="1" applyAlignment="1">
      <alignment horizontal="center"/>
    </xf>
    <xf numFmtId="0" fontId="91" fillId="33" borderId="0" xfId="48" applyNumberFormat="1" applyFont="1" applyFill="1" applyAlignment="1">
      <alignment horizontal="center"/>
    </xf>
    <xf numFmtId="0" fontId="91"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91" fillId="33" borderId="0" xfId="0" applyFont="1" applyFill="1" applyBorder="1" applyAlignment="1">
      <alignment/>
    </xf>
    <xf numFmtId="3" fontId="91" fillId="33" borderId="0" xfId="0" applyNumberFormat="1" applyFont="1" applyFill="1" applyBorder="1" applyAlignment="1">
      <alignment/>
    </xf>
    <xf numFmtId="0" fontId="93" fillId="33" borderId="11" xfId="0" applyFont="1" applyFill="1" applyBorder="1" applyAlignment="1">
      <alignment horizontal="center" vertical="top"/>
    </xf>
    <xf numFmtId="0" fontId="91" fillId="33" borderId="0" xfId="0" applyFont="1" applyFill="1" applyAlignment="1">
      <alignment horizontal="right"/>
    </xf>
    <xf numFmtId="0" fontId="91" fillId="33" borderId="0" xfId="0" applyFont="1" applyFill="1" applyBorder="1" applyAlignment="1">
      <alignment horizontal="center" vertical="center" wrapText="1"/>
    </xf>
    <xf numFmtId="167" fontId="91" fillId="33" borderId="0" xfId="48" applyNumberFormat="1" applyFont="1" applyFill="1" applyBorder="1" applyAlignment="1">
      <alignment horizontal="right" vertical="center" wrapText="1"/>
    </xf>
    <xf numFmtId="3" fontId="91" fillId="33" borderId="0" xfId="0" applyNumberFormat="1" applyFont="1" applyFill="1" applyBorder="1" applyAlignment="1">
      <alignment horizontal="center"/>
    </xf>
    <xf numFmtId="1" fontId="91" fillId="33" borderId="0" xfId="0" applyNumberFormat="1" applyFont="1" applyFill="1" applyBorder="1" applyAlignment="1">
      <alignment/>
    </xf>
    <xf numFmtId="0" fontId="0" fillId="33" borderId="0" xfId="57" applyFill="1">
      <alignment/>
      <protection/>
    </xf>
    <xf numFmtId="0" fontId="94" fillId="33" borderId="0" xfId="57" applyFont="1" applyFill="1">
      <alignment/>
      <protection/>
    </xf>
    <xf numFmtId="0" fontId="95" fillId="33" borderId="0" xfId="57" applyFont="1" applyFill="1">
      <alignment/>
      <protection/>
    </xf>
    <xf numFmtId="0" fontId="90" fillId="33" borderId="0" xfId="57" applyFont="1" applyFill="1" applyAlignment="1">
      <alignment horizontal="center"/>
      <protection/>
    </xf>
    <xf numFmtId="0" fontId="96"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7" fillId="33" borderId="0" xfId="57" applyFont="1" applyFill="1">
      <alignment/>
      <protection/>
    </xf>
    <xf numFmtId="0" fontId="94" fillId="33" borderId="0" xfId="57" applyFont="1" applyFill="1" quotePrefix="1">
      <alignment/>
      <protection/>
    </xf>
    <xf numFmtId="0" fontId="98" fillId="33" borderId="0" xfId="57" applyFont="1" applyFill="1">
      <alignment/>
      <protection/>
    </xf>
    <xf numFmtId="0" fontId="2" fillId="33" borderId="0" xfId="57" applyFont="1" applyFill="1">
      <alignment/>
      <protection/>
    </xf>
    <xf numFmtId="17" fontId="96" fillId="33" borderId="0" xfId="57" applyNumberFormat="1" applyFont="1" applyFill="1" applyAlignment="1" quotePrefix="1">
      <alignment horizontal="center"/>
      <protection/>
    </xf>
    <xf numFmtId="0" fontId="99" fillId="33" borderId="0" xfId="57" applyFont="1" applyFill="1" applyAlignment="1">
      <alignment horizontal="left" indent="15"/>
      <protection/>
    </xf>
    <xf numFmtId="0" fontId="3" fillId="0" borderId="0" xfId="57" applyFont="1" applyAlignment="1">
      <alignment wrapText="1"/>
      <protection/>
    </xf>
    <xf numFmtId="0" fontId="100" fillId="33" borderId="0" xfId="57" applyFont="1" applyFill="1" applyAlignment="1">
      <alignment/>
      <protection/>
    </xf>
    <xf numFmtId="2" fontId="91" fillId="0" borderId="0" xfId="0" applyNumberFormat="1" applyFont="1" applyAlignment="1">
      <alignment/>
    </xf>
    <xf numFmtId="0" fontId="91" fillId="33" borderId="0" xfId="0" applyFont="1" applyFill="1" applyBorder="1" applyAlignment="1">
      <alignment horizontal="right" vertical="center" wrapText="1"/>
    </xf>
    <xf numFmtId="3" fontId="91" fillId="33" borderId="0" xfId="0" applyNumberFormat="1" applyFont="1" applyFill="1" applyBorder="1" applyAlignment="1">
      <alignment horizontal="right" vertical="center" wrapText="1"/>
    </xf>
    <xf numFmtId="166" fontId="91" fillId="0" borderId="0" xfId="0" applyNumberFormat="1" applyFont="1" applyAlignment="1">
      <alignment/>
    </xf>
    <xf numFmtId="2" fontId="91" fillId="0" borderId="0" xfId="0" applyNumberFormat="1" applyFont="1" applyAlignment="1">
      <alignment horizontal="right"/>
    </xf>
    <xf numFmtId="17" fontId="91" fillId="0" borderId="0" xfId="0" applyNumberFormat="1" applyFont="1" applyAlignment="1">
      <alignment/>
    </xf>
    <xf numFmtId="17" fontId="91" fillId="33" borderId="0" xfId="0" applyNumberFormat="1" applyFont="1" applyFill="1" applyBorder="1" applyAlignment="1" quotePrefix="1">
      <alignment horizontal="center" vertical="center" wrapText="1"/>
    </xf>
    <xf numFmtId="0" fontId="91" fillId="33" borderId="0" xfId="0" applyFont="1" applyFill="1" applyBorder="1" applyAlignment="1">
      <alignment horizontal="center"/>
    </xf>
    <xf numFmtId="169" fontId="91" fillId="33" borderId="0" xfId="48" applyNumberFormat="1" applyFont="1" applyFill="1" applyBorder="1" applyAlignment="1">
      <alignment horizontal="right" vertical="center" wrapText="1"/>
    </xf>
    <xf numFmtId="0" fontId="91" fillId="33" borderId="0" xfId="0" applyFont="1" applyFill="1" applyBorder="1" applyAlignment="1" applyProtection="1">
      <alignment vertical="center" wrapText="1"/>
      <protection/>
    </xf>
    <xf numFmtId="3" fontId="91" fillId="33" borderId="0" xfId="0" applyNumberFormat="1" applyFont="1" applyFill="1" applyBorder="1" applyAlignment="1" applyProtection="1">
      <alignment vertical="center" wrapText="1"/>
      <protection/>
    </xf>
    <xf numFmtId="0" fontId="13" fillId="33" borderId="0" xfId="57" applyFont="1" applyFill="1" applyAlignment="1">
      <alignment horizontal="left" vertical="center"/>
      <protection/>
    </xf>
    <xf numFmtId="0" fontId="101" fillId="33" borderId="0" xfId="68" applyFont="1" applyFill="1" applyBorder="1" applyAlignment="1" applyProtection="1">
      <alignment horizontal="center" vertical="center"/>
      <protection/>
    </xf>
    <xf numFmtId="0" fontId="102" fillId="33" borderId="0" xfId="68" applyFont="1" applyFill="1" applyBorder="1" applyAlignment="1" applyProtection="1">
      <alignment horizontal="center"/>
      <protection/>
    </xf>
    <xf numFmtId="0" fontId="101" fillId="33" borderId="10" xfId="68" applyFont="1" applyFill="1" applyBorder="1" applyAlignment="1" applyProtection="1">
      <alignment horizontal="center"/>
      <protection/>
    </xf>
    <xf numFmtId="0" fontId="103" fillId="33" borderId="0" xfId="57" applyFont="1" applyFill="1" applyAlignment="1">
      <alignment horizontal="center"/>
      <protection/>
    </xf>
    <xf numFmtId="0" fontId="103" fillId="33" borderId="0" xfId="68" applyFont="1" applyFill="1" applyBorder="1" applyAlignment="1" applyProtection="1">
      <alignment horizontal="center"/>
      <protection/>
    </xf>
    <xf numFmtId="0" fontId="104" fillId="0" borderId="0" xfId="0" applyFont="1" applyAlignment="1">
      <alignment horizontal="center"/>
    </xf>
    <xf numFmtId="0" fontId="104" fillId="33" borderId="0" xfId="68" applyFont="1" applyFill="1" applyBorder="1" applyAlignment="1" applyProtection="1">
      <alignment horizontal="center"/>
      <protection/>
    </xf>
    <xf numFmtId="0" fontId="105" fillId="33" borderId="0" xfId="68" applyFont="1" applyFill="1" applyBorder="1" applyAlignment="1" applyProtection="1">
      <alignment horizontal="center"/>
      <protection/>
    </xf>
    <xf numFmtId="0" fontId="106" fillId="33" borderId="0" xfId="45" applyFont="1" applyFill="1" applyAlignment="1" applyProtection="1">
      <alignment horizontal="center" vertical="center"/>
      <protection/>
    </xf>
    <xf numFmtId="0" fontId="105" fillId="33" borderId="0" xfId="57" applyFont="1" applyFill="1" applyAlignment="1">
      <alignment horizontal="center" vertical="center"/>
      <protection/>
    </xf>
    <xf numFmtId="0" fontId="107" fillId="33" borderId="11" xfId="68" applyFont="1" applyFill="1" applyBorder="1" applyAlignment="1" applyProtection="1">
      <alignment horizontal="center"/>
      <protection/>
    </xf>
    <xf numFmtId="17" fontId="0" fillId="0" borderId="0" xfId="57" applyNumberFormat="1">
      <alignment/>
      <protection/>
    </xf>
    <xf numFmtId="0" fontId="108" fillId="0" borderId="0" xfId="0" applyFont="1" applyBorder="1" applyAlignment="1">
      <alignment horizontal="center"/>
    </xf>
    <xf numFmtId="0" fontId="109" fillId="0" borderId="0" xfId="0" applyFont="1" applyBorder="1" applyAlignment="1">
      <alignment/>
    </xf>
    <xf numFmtId="0" fontId="110" fillId="0" borderId="0" xfId="0" applyFont="1" applyBorder="1" applyAlignment="1">
      <alignment horizontal="center"/>
    </xf>
    <xf numFmtId="0" fontId="92" fillId="0" borderId="0" xfId="0" applyFont="1" applyBorder="1" applyAlignment="1">
      <alignment/>
    </xf>
    <xf numFmtId="3" fontId="91" fillId="33" borderId="0" xfId="0" applyNumberFormat="1" applyFont="1" applyFill="1" applyBorder="1" applyAlignment="1">
      <alignment horizontal="right"/>
    </xf>
    <xf numFmtId="3" fontId="91" fillId="0" borderId="0" xfId="0" applyNumberFormat="1" applyFont="1" applyBorder="1" applyAlignment="1">
      <alignment/>
    </xf>
    <xf numFmtId="165" fontId="91" fillId="0" borderId="0" xfId="0" applyNumberFormat="1" applyFont="1" applyAlignment="1">
      <alignment/>
    </xf>
    <xf numFmtId="0" fontId="91"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91" fillId="33" borderId="0" xfId="0" applyFont="1" applyFill="1" applyAlignment="1">
      <alignment vertical="center"/>
    </xf>
    <xf numFmtId="0" fontId="4" fillId="33" borderId="0" xfId="57" applyFont="1" applyFill="1" applyAlignment="1">
      <alignment horizontal="left"/>
      <protection/>
    </xf>
    <xf numFmtId="165" fontId="0" fillId="0" borderId="0" xfId="0" applyNumberFormat="1" applyAlignment="1">
      <alignment/>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1" fillId="0" borderId="0" xfId="0" applyFont="1" applyAlignment="1">
      <alignment wrapText="1"/>
    </xf>
    <xf numFmtId="3" fontId="91" fillId="33" borderId="0" xfId="0" applyNumberFormat="1" applyFont="1" applyFill="1" applyAlignment="1">
      <alignment/>
    </xf>
    <xf numFmtId="0" fontId="0" fillId="33" borderId="0" xfId="0" applyFill="1" applyAlignment="1">
      <alignment/>
    </xf>
    <xf numFmtId="3" fontId="111" fillId="33" borderId="11" xfId="0" applyNumberFormat="1" applyFont="1" applyFill="1" applyBorder="1" applyAlignment="1">
      <alignment/>
    </xf>
    <xf numFmtId="3" fontId="111" fillId="33" borderId="11" xfId="0" applyNumberFormat="1" applyFont="1" applyFill="1" applyBorder="1" applyAlignment="1">
      <alignment vertical="center"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7" fillId="0" borderId="0" xfId="0" applyNumberFormat="1" applyFont="1" applyFill="1" applyBorder="1" applyAlignment="1">
      <alignment/>
    </xf>
    <xf numFmtId="1" fontId="7"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wrapText="1"/>
    </xf>
    <xf numFmtId="0" fontId="91" fillId="33" borderId="0" xfId="0" applyFont="1" applyFill="1" applyBorder="1" applyAlignment="1">
      <alignment horizontal="right"/>
    </xf>
    <xf numFmtId="0" fontId="91" fillId="33" borderId="0" xfId="0" applyFont="1" applyFill="1" applyBorder="1" applyAlignment="1">
      <alignment horizontal="right" vertical="center"/>
    </xf>
    <xf numFmtId="0" fontId="112" fillId="35" borderId="0" xfId="0" applyFont="1" applyFill="1" applyBorder="1" applyAlignment="1">
      <alignment/>
    </xf>
    <xf numFmtId="0" fontId="7" fillId="35" borderId="12" xfId="0" applyFont="1" applyFill="1" applyBorder="1" applyAlignment="1">
      <alignment horizontal="right" vertical="center" wrapText="1"/>
    </xf>
    <xf numFmtId="2" fontId="7" fillId="35" borderId="12" xfId="0" applyNumberFormat="1" applyFont="1" applyFill="1" applyBorder="1" applyAlignment="1">
      <alignment horizontal="right" vertical="center"/>
    </xf>
    <xf numFmtId="0" fontId="2" fillId="35" borderId="12" xfId="0" applyFont="1" applyFill="1" applyBorder="1" applyAlignment="1">
      <alignment horizontal="left" vertical="center" wrapText="1"/>
    </xf>
    <xf numFmtId="0" fontId="0" fillId="0" borderId="0" xfId="0" applyFont="1" applyFill="1" applyBorder="1" applyAlignment="1">
      <alignment/>
    </xf>
    <xf numFmtId="0" fontId="113" fillId="34" borderId="0" xfId="0" applyFont="1" applyFill="1" applyBorder="1" applyAlignment="1">
      <alignment horizontal="right" vertical="center" wrapText="1"/>
    </xf>
    <xf numFmtId="0" fontId="93" fillId="33" borderId="0" xfId="0" applyFont="1" applyFill="1" applyAlignment="1">
      <alignment horizontal="center"/>
    </xf>
    <xf numFmtId="0" fontId="91" fillId="33" borderId="0" xfId="0" applyFont="1" applyFill="1" applyAlignment="1">
      <alignment/>
    </xf>
    <xf numFmtId="0" fontId="114" fillId="33" borderId="0" xfId="0" applyFont="1" applyFill="1" applyBorder="1" applyAlignment="1">
      <alignment wrapText="1"/>
    </xf>
    <xf numFmtId="0" fontId="0" fillId="33" borderId="0" xfId="0" applyFont="1" applyFill="1" applyBorder="1" applyAlignment="1">
      <alignment/>
    </xf>
    <xf numFmtId="0" fontId="109" fillId="33" borderId="0" xfId="0" applyFont="1" applyFill="1" applyAlignment="1">
      <alignment/>
    </xf>
    <xf numFmtId="0" fontId="110" fillId="33" borderId="12" xfId="0" applyFont="1" applyFill="1" applyBorder="1" applyAlignment="1">
      <alignment horizontal="center"/>
    </xf>
    <xf numFmtId="0" fontId="115" fillId="33" borderId="0" xfId="0" applyFont="1" applyFill="1" applyAlignment="1">
      <alignment/>
    </xf>
    <xf numFmtId="0" fontId="116" fillId="33" borderId="12" xfId="0" applyFont="1" applyFill="1" applyBorder="1" applyAlignment="1">
      <alignment horizontal="center"/>
    </xf>
    <xf numFmtId="0" fontId="110" fillId="33" borderId="11" xfId="0" applyFont="1" applyFill="1" applyBorder="1" applyAlignment="1">
      <alignment horizontal="center" vertical="center" wrapText="1"/>
    </xf>
    <xf numFmtId="0" fontId="93" fillId="33" borderId="0" xfId="0" applyFont="1" applyFill="1" applyAlignment="1">
      <alignment/>
    </xf>
    <xf numFmtId="1" fontId="0" fillId="33" borderId="0" xfId="0" applyNumberFormat="1" applyFill="1" applyBorder="1" applyAlignment="1">
      <alignment horizontal="center"/>
    </xf>
    <xf numFmtId="1" fontId="91"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0" xfId="0" applyNumberFormat="1" applyFill="1" applyBorder="1" applyAlignment="1">
      <alignment/>
    </xf>
    <xf numFmtId="1" fontId="0" fillId="33" borderId="0" xfId="0" applyNumberFormat="1" applyFill="1" applyBorder="1" applyAlignment="1">
      <alignment horizontal="right"/>
    </xf>
    <xf numFmtId="3" fontId="0" fillId="33" borderId="0" xfId="0" applyNumberFormat="1" applyFill="1" applyBorder="1" applyAlignment="1">
      <alignment horizontal="right" vertical="center"/>
    </xf>
    <xf numFmtId="1" fontId="0" fillId="33" borderId="0" xfId="0" applyNumberFormat="1" applyFill="1" applyBorder="1" applyAlignment="1">
      <alignment horizontal="right" vertical="center"/>
    </xf>
    <xf numFmtId="0" fontId="0" fillId="33" borderId="10" xfId="0" applyFill="1" applyBorder="1" applyAlignment="1">
      <alignment/>
    </xf>
    <xf numFmtId="0" fontId="93" fillId="33" borderId="13" xfId="0" applyFont="1" applyFill="1" applyBorder="1" applyAlignment="1">
      <alignment horizontal="center"/>
    </xf>
    <xf numFmtId="0" fontId="110" fillId="33" borderId="10" xfId="0" applyFont="1" applyFill="1" applyBorder="1" applyAlignment="1">
      <alignment horizontal="center"/>
    </xf>
    <xf numFmtId="0" fontId="91" fillId="33" borderId="13" xfId="0" applyFont="1" applyFill="1" applyBorder="1" applyAlignment="1">
      <alignment/>
    </xf>
    <xf numFmtId="3" fontId="117" fillId="33" borderId="0" xfId="61" applyNumberFormat="1" applyFont="1" applyFill="1" applyAlignment="1">
      <alignment horizontal="right" wrapText="1" indent="1"/>
      <protection/>
    </xf>
    <xf numFmtId="167" fontId="117" fillId="33" borderId="0" xfId="52" applyNumberFormat="1" applyFont="1" applyFill="1" applyAlignment="1">
      <alignment horizontal="right" wrapText="1" indent="1"/>
    </xf>
    <xf numFmtId="167" fontId="117" fillId="33" borderId="0" xfId="52" applyNumberFormat="1" applyFont="1" applyFill="1" applyAlignment="1">
      <alignment/>
    </xf>
    <xf numFmtId="3" fontId="117" fillId="33" borderId="11" xfId="0" applyNumberFormat="1" applyFont="1" applyFill="1" applyBorder="1" applyAlignment="1">
      <alignment/>
    </xf>
    <xf numFmtId="0" fontId="91" fillId="33" borderId="10" xfId="0" applyFont="1" applyFill="1" applyBorder="1" applyAlignment="1">
      <alignment/>
    </xf>
    <xf numFmtId="0" fontId="109" fillId="33" borderId="10" xfId="0" applyFont="1" applyFill="1" applyBorder="1" applyAlignment="1">
      <alignment/>
    </xf>
    <xf numFmtId="0" fontId="109" fillId="33" borderId="11" xfId="0" applyFont="1" applyFill="1" applyBorder="1" applyAlignment="1">
      <alignment/>
    </xf>
    <xf numFmtId="0" fontId="93" fillId="33" borderId="10" xfId="0" applyFont="1" applyFill="1" applyBorder="1" applyAlignment="1">
      <alignment horizontal="center"/>
    </xf>
    <xf numFmtId="3" fontId="114" fillId="33" borderId="0" xfId="0" applyNumberFormat="1" applyFont="1" applyFill="1" applyAlignment="1">
      <alignment/>
    </xf>
    <xf numFmtId="3" fontId="114" fillId="33" borderId="11" xfId="0" applyNumberFormat="1" applyFont="1" applyFill="1" applyBorder="1" applyAlignment="1">
      <alignment/>
    </xf>
    <xf numFmtId="0" fontId="0" fillId="33" borderId="11" xfId="0" applyFill="1" applyBorder="1" applyAlignment="1">
      <alignment/>
    </xf>
    <xf numFmtId="3" fontId="111" fillId="33" borderId="0" xfId="0" applyNumberFormat="1" applyFont="1" applyFill="1" applyBorder="1" applyAlignment="1">
      <alignment/>
    </xf>
    <xf numFmtId="3" fontId="111" fillId="33" borderId="0" xfId="0" applyNumberFormat="1" applyFont="1" applyFill="1" applyAlignment="1">
      <alignment/>
    </xf>
    <xf numFmtId="3" fontId="91" fillId="33" borderId="11" xfId="0" applyNumberFormat="1" applyFont="1" applyFill="1" applyBorder="1" applyAlignment="1">
      <alignment/>
    </xf>
    <xf numFmtId="0" fontId="0" fillId="33" borderId="13" xfId="0" applyFill="1" applyBorder="1" applyAlignment="1">
      <alignment/>
    </xf>
    <xf numFmtId="167" fontId="117" fillId="33" borderId="11" xfId="52" applyNumberFormat="1" applyFont="1" applyFill="1" applyBorder="1" applyAlignment="1">
      <alignment/>
    </xf>
    <xf numFmtId="167" fontId="118" fillId="33" borderId="11" xfId="50" applyNumberFormat="1" applyFont="1" applyFill="1" applyBorder="1" applyAlignment="1">
      <alignment/>
    </xf>
    <xf numFmtId="169" fontId="114" fillId="33" borderId="11" xfId="48" applyNumberFormat="1" applyFont="1" applyFill="1" applyBorder="1" applyAlignment="1">
      <alignment/>
    </xf>
    <xf numFmtId="169" fontId="114" fillId="33" borderId="0" xfId="48" applyNumberFormat="1" applyFont="1" applyFill="1" applyBorder="1" applyAlignment="1">
      <alignment/>
    </xf>
    <xf numFmtId="173" fontId="91" fillId="33" borderId="0" xfId="0" applyNumberFormat="1" applyFont="1" applyFill="1" applyAlignment="1">
      <alignment/>
    </xf>
    <xf numFmtId="0" fontId="2" fillId="33" borderId="0" xfId="0" applyFont="1" applyFill="1" applyAlignment="1">
      <alignment/>
    </xf>
    <xf numFmtId="0" fontId="0" fillId="33" borderId="10" xfId="0" applyFill="1" applyBorder="1" applyAlignment="1">
      <alignment/>
    </xf>
    <xf numFmtId="0" fontId="93" fillId="33" borderId="10" xfId="0" applyFont="1" applyFill="1" applyBorder="1" applyAlignment="1">
      <alignment horizontal="center"/>
    </xf>
    <xf numFmtId="0" fontId="91" fillId="33" borderId="10" xfId="0" applyFont="1" applyFill="1" applyBorder="1" applyAlignment="1">
      <alignment/>
    </xf>
    <xf numFmtId="3" fontId="114" fillId="33" borderId="10" xfId="0" applyNumberFormat="1" applyFont="1" applyFill="1" applyBorder="1" applyAlignment="1">
      <alignment/>
    </xf>
    <xf numFmtId="3" fontId="91" fillId="33" borderId="10" xfId="0" applyNumberFormat="1" applyFont="1" applyFill="1" applyBorder="1" applyAlignment="1">
      <alignment/>
    </xf>
    <xf numFmtId="169" fontId="119" fillId="33" borderId="10" xfId="48" applyNumberFormat="1" applyFont="1" applyFill="1" applyBorder="1" applyAlignment="1">
      <alignment horizontal="right" vertical="center" wrapText="1"/>
    </xf>
    <xf numFmtId="0" fontId="0" fillId="33" borderId="0" xfId="0" applyFill="1" applyBorder="1" applyAlignment="1">
      <alignment/>
    </xf>
    <xf numFmtId="3" fontId="117" fillId="33" borderId="0" xfId="0" applyNumberFormat="1" applyFont="1" applyFill="1" applyAlignment="1">
      <alignment horizontal="right" wrapText="1" indent="1"/>
    </xf>
    <xf numFmtId="167" fontId="117" fillId="33" borderId="0" xfId="50" applyNumberFormat="1" applyFont="1" applyFill="1" applyAlignment="1">
      <alignment horizontal="right" wrapText="1" indent="1"/>
    </xf>
    <xf numFmtId="167" fontId="117" fillId="33" borderId="0" xfId="50" applyNumberFormat="1" applyFont="1" applyFill="1" applyAlignment="1">
      <alignment/>
    </xf>
    <xf numFmtId="167" fontId="117" fillId="33" borderId="11" xfId="50" applyNumberFormat="1" applyFont="1" applyFill="1" applyBorder="1" applyAlignment="1">
      <alignment/>
    </xf>
    <xf numFmtId="0" fontId="91" fillId="33" borderId="10" xfId="0" applyFont="1" applyFill="1" applyBorder="1" applyAlignment="1">
      <alignment/>
    </xf>
    <xf numFmtId="169" fontId="114" fillId="33" borderId="0" xfId="48" applyNumberFormat="1" applyFont="1" applyFill="1" applyAlignment="1">
      <alignment horizontal="right"/>
    </xf>
    <xf numFmtId="0" fontId="120" fillId="33" borderId="0" xfId="0" applyFont="1" applyFill="1" applyAlignment="1">
      <alignment/>
    </xf>
    <xf numFmtId="0" fontId="121" fillId="33" borderId="0" xfId="0" applyFont="1" applyFill="1" applyAlignment="1">
      <alignment/>
    </xf>
    <xf numFmtId="3" fontId="117" fillId="33" borderId="0" xfId="0" applyNumberFormat="1" applyFont="1" applyFill="1" applyAlignment="1">
      <alignment/>
    </xf>
    <xf numFmtId="0" fontId="122" fillId="33" borderId="0" xfId="0" applyFont="1" applyFill="1" applyAlignment="1">
      <alignment/>
    </xf>
    <xf numFmtId="0" fontId="91" fillId="33" borderId="11" xfId="0" applyFont="1" applyFill="1" applyBorder="1" applyAlignment="1">
      <alignment/>
    </xf>
    <xf numFmtId="3" fontId="117" fillId="33" borderId="0" xfId="61" applyNumberFormat="1" applyFont="1" applyFill="1" applyAlignment="1">
      <alignment wrapText="1"/>
      <protection/>
    </xf>
    <xf numFmtId="167" fontId="117" fillId="33" borderId="0" xfId="51" applyNumberFormat="1" applyFont="1" applyFill="1" applyAlignment="1">
      <alignment wrapText="1"/>
    </xf>
    <xf numFmtId="167" fontId="117" fillId="33" borderId="0" xfId="51" applyNumberFormat="1" applyFont="1" applyFill="1" applyAlignment="1">
      <alignment/>
    </xf>
    <xf numFmtId="167" fontId="117" fillId="33" borderId="0" xfId="0" applyNumberFormat="1" applyFont="1" applyFill="1" applyAlignment="1">
      <alignment/>
    </xf>
    <xf numFmtId="3" fontId="114" fillId="33" borderId="13" xfId="0" applyNumberFormat="1" applyFont="1" applyFill="1" applyBorder="1" applyAlignment="1">
      <alignment/>
    </xf>
    <xf numFmtId="4" fontId="91" fillId="33" borderId="0" xfId="0" applyNumberFormat="1" applyFont="1" applyFill="1" applyAlignment="1">
      <alignment/>
    </xf>
    <xf numFmtId="4" fontId="91" fillId="33" borderId="13" xfId="0" applyNumberFormat="1" applyFont="1" applyFill="1" applyBorder="1" applyAlignment="1">
      <alignment/>
    </xf>
    <xf numFmtId="3" fontId="117" fillId="33" borderId="0" xfId="0" applyNumberFormat="1" applyFont="1" applyFill="1" applyAlignment="1">
      <alignment wrapText="1"/>
    </xf>
    <xf numFmtId="167" fontId="117" fillId="33" borderId="0" xfId="50" applyNumberFormat="1" applyFont="1" applyFill="1" applyAlignment="1">
      <alignment wrapText="1"/>
    </xf>
    <xf numFmtId="167" fontId="117" fillId="33" borderId="0" xfId="50" applyNumberFormat="1" applyFont="1" applyFill="1" applyAlignment="1">
      <alignment/>
    </xf>
    <xf numFmtId="167" fontId="117" fillId="33" borderId="11" xfId="0" applyNumberFormat="1" applyFont="1" applyFill="1" applyBorder="1" applyAlignment="1">
      <alignment/>
    </xf>
    <xf numFmtId="3" fontId="114" fillId="33" borderId="0" xfId="0" applyNumberFormat="1" applyFont="1" applyFill="1" applyAlignment="1">
      <alignment horizontal="right"/>
    </xf>
    <xf numFmtId="3" fontId="114" fillId="33" borderId="11" xfId="0" applyNumberFormat="1" applyFont="1" applyFill="1" applyBorder="1" applyAlignment="1">
      <alignment horizontal="right"/>
    </xf>
    <xf numFmtId="1" fontId="91" fillId="33" borderId="0" xfId="0" applyNumberFormat="1" applyFont="1" applyFill="1" applyAlignment="1">
      <alignment/>
    </xf>
    <xf numFmtId="172" fontId="108" fillId="0" borderId="0" xfId="0" applyNumberFormat="1" applyFont="1" applyBorder="1" applyAlignment="1">
      <alignment horizontal="right"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2" fillId="0" borderId="0" xfId="0" applyFont="1" applyFill="1" applyBorder="1" applyAlignment="1">
      <alignment/>
    </xf>
    <xf numFmtId="171" fontId="91" fillId="33" borderId="0" xfId="0" applyNumberFormat="1" applyFont="1" applyFill="1" applyAlignment="1">
      <alignment horizontal="center"/>
    </xf>
    <xf numFmtId="0" fontId="7" fillId="0" borderId="0" xfId="0" applyFont="1" applyFill="1" applyAlignment="1">
      <alignment/>
    </xf>
    <xf numFmtId="0" fontId="2" fillId="33" borderId="16" xfId="0" applyFont="1" applyFill="1" applyBorder="1" applyAlignment="1">
      <alignment horizontal="center"/>
    </xf>
    <xf numFmtId="0" fontId="93" fillId="33" borderId="10" xfId="0" applyFont="1" applyFill="1" applyBorder="1" applyAlignment="1">
      <alignment horizontal="center" vertical="top"/>
    </xf>
    <xf numFmtId="0" fontId="93" fillId="33" borderId="10" xfId="0" applyFont="1" applyFill="1" applyBorder="1" applyAlignment="1">
      <alignment/>
    </xf>
    <xf numFmtId="2" fontId="7" fillId="0" borderId="12" xfId="0" applyNumberFormat="1" applyFont="1" applyFill="1" applyBorder="1" applyAlignment="1">
      <alignment/>
    </xf>
    <xf numFmtId="0" fontId="7" fillId="0" borderId="12" xfId="0" applyFont="1" applyFill="1" applyBorder="1" applyAlignment="1">
      <alignment/>
    </xf>
    <xf numFmtId="169" fontId="7" fillId="34" borderId="0" xfId="48" applyNumberFormat="1" applyFont="1" applyFill="1" applyBorder="1" applyAlignment="1">
      <alignment horizontal="right" vertical="center" wrapText="1"/>
    </xf>
    <xf numFmtId="3" fontId="0" fillId="0" borderId="0" xfId="0" applyNumberFormat="1" applyBorder="1" applyAlignment="1">
      <alignment horizontal="right"/>
    </xf>
    <xf numFmtId="1" fontId="0" fillId="0" borderId="0" xfId="0" applyNumberFormat="1" applyBorder="1" applyAlignment="1">
      <alignment horizontal="right"/>
    </xf>
    <xf numFmtId="0" fontId="80" fillId="33" borderId="0" xfId="45" applyFill="1" applyAlignment="1" applyProtection="1">
      <alignment horizontal="center" vertical="center"/>
      <protection/>
    </xf>
    <xf numFmtId="0" fontId="80" fillId="33" borderId="0" xfId="45" applyFill="1" applyAlignment="1" applyProtection="1" quotePrefix="1">
      <alignment horizontal="center"/>
      <protection/>
    </xf>
    <xf numFmtId="0" fontId="80" fillId="33" borderId="0" xfId="45" applyFill="1" applyAlignment="1" applyProtection="1">
      <alignment horizontal="center"/>
      <protection/>
    </xf>
    <xf numFmtId="0" fontId="91" fillId="33" borderId="0" xfId="0" applyFont="1" applyFill="1" applyAlignment="1">
      <alignment/>
    </xf>
    <xf numFmtId="3" fontId="91" fillId="0" borderId="0" xfId="0" applyNumberFormat="1" applyFont="1" applyAlignment="1">
      <alignment/>
    </xf>
    <xf numFmtId="164" fontId="7" fillId="0" borderId="0" xfId="0" applyNumberFormat="1" applyFont="1" applyFill="1" applyBorder="1" applyAlignment="1">
      <alignment/>
    </xf>
    <xf numFmtId="0" fontId="89"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8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24" xfId="0" applyNumberFormat="1" applyBorder="1" applyAlignment="1">
      <alignment horizontal="center" vertical="top" wrapText="1"/>
    </xf>
    <xf numFmtId="0" fontId="80" fillId="0" borderId="0" xfId="45" applyNumberFormat="1" applyAlignment="1" applyProtection="1" quotePrefix="1">
      <alignment horizontal="center" vertical="top" wrapText="1"/>
      <protection/>
    </xf>
    <xf numFmtId="0" fontId="0" fillId="0" borderId="25" xfId="0" applyNumberFormat="1" applyBorder="1" applyAlignment="1">
      <alignment horizontal="center" vertical="top" wrapText="1"/>
    </xf>
    <xf numFmtId="0" fontId="0" fillId="0" borderId="21" xfId="0" applyNumberFormat="1" applyBorder="1" applyAlignment="1">
      <alignment horizontal="center" vertical="top" wrapText="1"/>
    </xf>
    <xf numFmtId="0" fontId="80" fillId="0" borderId="21" xfId="45" applyNumberFormat="1" applyBorder="1" applyAlignment="1" applyProtection="1" quotePrefix="1">
      <alignment horizontal="center" vertical="top" wrapText="1"/>
      <protection/>
    </xf>
    <xf numFmtId="0" fontId="0" fillId="0" borderId="26" xfId="0" applyNumberFormat="1" applyBorder="1" applyAlignment="1">
      <alignment horizontal="center" vertical="top" wrapText="1"/>
    </xf>
    <xf numFmtId="0" fontId="0" fillId="0" borderId="23" xfId="0" applyNumberFormat="1" applyBorder="1" applyAlignment="1">
      <alignment horizontal="center" vertical="top" wrapText="1"/>
    </xf>
    <xf numFmtId="0" fontId="0" fillId="0" borderId="27" xfId="0" applyNumberFormat="1" applyBorder="1" applyAlignment="1">
      <alignment horizontal="center" vertical="top" wrapText="1"/>
    </xf>
    <xf numFmtId="0" fontId="91" fillId="33" borderId="0" xfId="0" applyFont="1" applyFill="1" applyAlignment="1">
      <alignment/>
    </xf>
    <xf numFmtId="0" fontId="93" fillId="33" borderId="0" xfId="0" applyFont="1" applyFill="1" applyAlignment="1">
      <alignment horizontal="center" wrapText="1"/>
    </xf>
    <xf numFmtId="0" fontId="114" fillId="33" borderId="13" xfId="57" applyFont="1" applyFill="1" applyBorder="1" applyAlignment="1">
      <alignment vertical="center"/>
      <protection/>
    </xf>
    <xf numFmtId="0" fontId="114" fillId="33" borderId="0" xfId="57" applyFont="1" applyFill="1" applyBorder="1" applyAlignment="1">
      <alignment vertical="center"/>
      <protection/>
    </xf>
    <xf numFmtId="0" fontId="11" fillId="34" borderId="0" xfId="0" applyFont="1" applyFill="1" applyBorder="1" applyAlignment="1">
      <alignment horizontal="right" vertical="center" wrapText="1"/>
    </xf>
    <xf numFmtId="2" fontId="0" fillId="0" borderId="0" xfId="0" applyNumberFormat="1" applyAlignment="1">
      <alignment/>
    </xf>
    <xf numFmtId="166" fontId="91" fillId="33" borderId="0" xfId="0" applyNumberFormat="1" applyFont="1" applyFill="1" applyAlignment="1">
      <alignment horizontal="center"/>
    </xf>
    <xf numFmtId="0" fontId="123" fillId="34" borderId="0" xfId="0" applyFont="1" applyFill="1" applyBorder="1" applyAlignment="1">
      <alignment horizontal="right" vertical="center" wrapText="1"/>
    </xf>
    <xf numFmtId="2" fontId="7" fillId="35" borderId="28" xfId="0" applyNumberFormat="1" applyFont="1" applyFill="1" applyBorder="1" applyAlignment="1">
      <alignment horizontal="right" vertical="center"/>
    </xf>
    <xf numFmtId="0" fontId="7" fillId="35" borderId="29" xfId="0" applyFont="1" applyFill="1" applyBorder="1" applyAlignment="1">
      <alignment horizontal="left" vertical="center" wrapText="1"/>
    </xf>
    <xf numFmtId="0" fontId="2" fillId="35" borderId="29" xfId="0" applyFont="1" applyFill="1" applyBorder="1" applyAlignment="1">
      <alignment horizontal="left" vertical="center" wrapText="1"/>
    </xf>
    <xf numFmtId="3" fontId="2" fillId="35" borderId="30" xfId="0" applyNumberFormat="1" applyFont="1" applyFill="1" applyBorder="1" applyAlignment="1">
      <alignment horizontal="right" vertical="center" wrapText="1"/>
    </xf>
    <xf numFmtId="2" fontId="2" fillId="35" borderId="30" xfId="0" applyNumberFormat="1" applyFont="1" applyFill="1" applyBorder="1" applyAlignment="1">
      <alignment horizontal="right" wrapText="1"/>
    </xf>
    <xf numFmtId="169" fontId="2" fillId="35" borderId="30" xfId="48" applyNumberFormat="1" applyFont="1" applyFill="1" applyBorder="1" applyAlignment="1">
      <alignment horizontal="right" wrapText="1"/>
    </xf>
    <xf numFmtId="0" fontId="7" fillId="34" borderId="31" xfId="0" applyFont="1" applyFill="1" applyBorder="1" applyAlignment="1">
      <alignment horizontal="right" vertical="center" wrapText="1"/>
    </xf>
    <xf numFmtId="4" fontId="7" fillId="34" borderId="31" xfId="0" applyNumberFormat="1" applyFont="1" applyFill="1" applyBorder="1" applyAlignment="1">
      <alignment horizontal="right" vertical="center" wrapText="1"/>
    </xf>
    <xf numFmtId="0" fontId="7" fillId="34" borderId="32" xfId="0" applyFont="1" applyFill="1" applyBorder="1" applyAlignment="1">
      <alignment horizontal="right" vertical="center" wrapText="1"/>
    </xf>
    <xf numFmtId="4" fontId="7" fillId="34" borderId="32" xfId="0" applyNumberFormat="1" applyFont="1" applyFill="1" applyBorder="1" applyAlignment="1">
      <alignment horizontal="right" vertical="center" wrapText="1"/>
    </xf>
    <xf numFmtId="164" fontId="7" fillId="0" borderId="10" xfId="0" applyNumberFormat="1" applyFont="1" applyFill="1" applyBorder="1" applyAlignment="1">
      <alignment/>
    </xf>
    <xf numFmtId="0" fontId="7" fillId="0" borderId="10" xfId="0" applyFont="1" applyBorder="1" applyAlignment="1">
      <alignment/>
    </xf>
    <xf numFmtId="2" fontId="7" fillId="0" borderId="28" xfId="0" applyNumberFormat="1" applyFont="1" applyFill="1" applyBorder="1" applyAlignment="1">
      <alignment/>
    </xf>
    <xf numFmtId="0" fontId="7" fillId="0" borderId="28" xfId="0" applyFont="1" applyFill="1" applyBorder="1" applyAlignment="1">
      <alignment/>
    </xf>
    <xf numFmtId="0" fontId="7" fillId="35" borderId="30" xfId="0" applyFont="1" applyFill="1" applyBorder="1" applyAlignment="1">
      <alignment horizontal="right" vertical="center" wrapText="1"/>
    </xf>
    <xf numFmtId="0" fontId="91" fillId="33" borderId="0" xfId="0" applyFont="1" applyFill="1" applyAlignment="1">
      <alignment/>
    </xf>
    <xf numFmtId="165" fontId="7" fillId="35" borderId="10" xfId="0" applyNumberFormat="1" applyFont="1" applyFill="1" applyBorder="1" applyAlignment="1">
      <alignment horizontal="right" vertical="center" wrapText="1"/>
    </xf>
    <xf numFmtId="0" fontId="91" fillId="33" borderId="0" xfId="0" applyFont="1" applyFill="1" applyAlignment="1">
      <alignment horizontal="center"/>
    </xf>
    <xf numFmtId="0" fontId="91" fillId="33" borderId="0" xfId="0" applyFont="1" applyFill="1" applyAlignment="1">
      <alignment/>
    </xf>
    <xf numFmtId="0" fontId="2" fillId="0" borderId="0" xfId="0" applyFont="1" applyFill="1" applyAlignment="1">
      <alignment/>
    </xf>
    <xf numFmtId="172" fontId="0" fillId="0" borderId="33" xfId="0" applyNumberFormat="1" applyBorder="1" applyAlignment="1">
      <alignment horizontal="right" vertical="center" wrapText="1"/>
    </xf>
    <xf numFmtId="0" fontId="0" fillId="0" borderId="33" xfId="0" applyBorder="1" applyAlignment="1">
      <alignment horizontal="right" vertical="center" wrapText="1"/>
    </xf>
    <xf numFmtId="0" fontId="0" fillId="0" borderId="34" xfId="0" applyBorder="1" applyAlignment="1">
      <alignment horizontal="right" vertical="center" wrapText="1"/>
    </xf>
    <xf numFmtId="172" fontId="0" fillId="0" borderId="34" xfId="0" applyNumberFormat="1" applyBorder="1" applyAlignment="1">
      <alignment horizontal="right" vertical="center" wrapText="1"/>
    </xf>
    <xf numFmtId="165" fontId="7" fillId="35" borderId="13" xfId="0" applyNumberFormat="1" applyFont="1" applyFill="1" applyBorder="1" applyAlignment="1">
      <alignment horizontal="right" vertical="center" wrapText="1"/>
    </xf>
    <xf numFmtId="2" fontId="7" fillId="35" borderId="35" xfId="0" applyNumberFormat="1" applyFont="1" applyFill="1" applyBorder="1" applyAlignment="1">
      <alignment horizontal="right" vertical="center"/>
    </xf>
    <xf numFmtId="2" fontId="7" fillId="35" borderId="36" xfId="0" applyNumberFormat="1" applyFont="1" applyFill="1" applyBorder="1" applyAlignment="1">
      <alignment horizontal="right" vertical="center"/>
    </xf>
    <xf numFmtId="2" fontId="2" fillId="35" borderId="30" xfId="0" applyNumberFormat="1" applyFont="1" applyFill="1" applyBorder="1" applyAlignment="1">
      <alignment horizontal="right" vertical="center"/>
    </xf>
    <xf numFmtId="3" fontId="2" fillId="35" borderId="37" xfId="0" applyNumberFormat="1" applyFont="1" applyFill="1" applyBorder="1" applyAlignment="1">
      <alignment horizontal="right" vertical="center" wrapText="1"/>
    </xf>
    <xf numFmtId="3" fontId="2" fillId="35" borderId="38" xfId="0" applyNumberFormat="1" applyFont="1" applyFill="1" applyBorder="1" applyAlignment="1">
      <alignment horizontal="right" vertical="center" wrapText="1"/>
    </xf>
    <xf numFmtId="3" fontId="2" fillId="35" borderId="39" xfId="48" applyNumberFormat="1" applyFont="1" applyFill="1" applyBorder="1" applyAlignment="1">
      <alignment horizontal="right" wrapText="1"/>
    </xf>
    <xf numFmtId="3" fontId="2" fillId="35" borderId="40" xfId="48" applyNumberFormat="1" applyFont="1" applyFill="1" applyBorder="1" applyAlignment="1">
      <alignment horizontal="right" wrapText="1"/>
    </xf>
    <xf numFmtId="2" fontId="7" fillId="35" borderId="40" xfId="0" applyNumberFormat="1" applyFont="1" applyFill="1" applyBorder="1" applyAlignment="1">
      <alignment horizontal="right" vertical="center"/>
    </xf>
    <xf numFmtId="2" fontId="7" fillId="35" borderId="41" xfId="0" applyNumberFormat="1" applyFont="1" applyFill="1" applyBorder="1" applyAlignment="1">
      <alignment horizontal="right" vertical="center"/>
    </xf>
    <xf numFmtId="164" fontId="7" fillId="0" borderId="13" xfId="0" applyNumberFormat="1" applyFont="1" applyFill="1" applyBorder="1" applyAlignment="1">
      <alignment/>
    </xf>
    <xf numFmtId="0" fontId="7" fillId="0" borderId="35" xfId="0" applyFont="1" applyFill="1" applyBorder="1" applyAlignment="1">
      <alignment/>
    </xf>
    <xf numFmtId="2" fontId="7" fillId="0" borderId="36" xfId="0" applyNumberFormat="1" applyFont="1" applyFill="1" applyBorder="1" applyAlignment="1">
      <alignment/>
    </xf>
    <xf numFmtId="3" fontId="2" fillId="35" borderId="41" xfId="0" applyNumberFormat="1" applyFont="1" applyFill="1" applyBorder="1" applyAlignment="1">
      <alignment horizontal="right" vertical="center" wrapText="1"/>
    </xf>
    <xf numFmtId="4" fontId="2" fillId="35" borderId="40" xfId="0" applyNumberFormat="1" applyFont="1" applyFill="1" applyBorder="1" applyAlignment="1">
      <alignment horizontal="right" vertical="center" wrapText="1"/>
    </xf>
    <xf numFmtId="4" fontId="2" fillId="35" borderId="42" xfId="0" applyNumberFormat="1" applyFont="1" applyFill="1" applyBorder="1" applyAlignment="1">
      <alignment horizontal="right" vertical="center" wrapText="1"/>
    </xf>
    <xf numFmtId="0" fontId="7" fillId="35" borderId="36" xfId="0" applyFont="1" applyFill="1" applyBorder="1" applyAlignment="1">
      <alignment horizontal="right" vertical="center" wrapText="1"/>
    </xf>
    <xf numFmtId="3" fontId="2" fillId="0" borderId="40" xfId="0" applyNumberFormat="1" applyFont="1" applyFill="1" applyBorder="1" applyAlignment="1">
      <alignment/>
    </xf>
    <xf numFmtId="172" fontId="0" fillId="0" borderId="43" xfId="0" applyNumberFormat="1" applyBorder="1" applyAlignment="1">
      <alignment horizontal="right" vertical="center" wrapText="1"/>
    </xf>
    <xf numFmtId="0" fontId="0" fillId="0" borderId="43" xfId="0" applyBorder="1" applyAlignment="1">
      <alignment horizontal="right" vertical="center" wrapText="1"/>
    </xf>
    <xf numFmtId="165" fontId="7" fillId="35" borderId="11" xfId="0" applyNumberFormat="1" applyFont="1" applyFill="1" applyBorder="1" applyAlignment="1">
      <alignment horizontal="right" vertical="center" wrapText="1"/>
    </xf>
    <xf numFmtId="2" fontId="7" fillId="35" borderId="44" xfId="0" applyNumberFormat="1" applyFont="1" applyFill="1" applyBorder="1" applyAlignment="1">
      <alignment horizontal="right" vertical="center"/>
    </xf>
    <xf numFmtId="2" fontId="7" fillId="35" borderId="30" xfId="0" applyNumberFormat="1" applyFont="1" applyFill="1" applyBorder="1" applyAlignment="1">
      <alignment horizontal="right" vertical="center"/>
    </xf>
    <xf numFmtId="1" fontId="14" fillId="35" borderId="12" xfId="0" applyNumberFormat="1" applyFont="1" applyFill="1" applyBorder="1" applyAlignment="1">
      <alignment horizontal="center" vertical="center" wrapText="1"/>
    </xf>
    <xf numFmtId="17" fontId="14" fillId="35" borderId="12" xfId="0" applyNumberFormat="1"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0" fillId="33" borderId="0" xfId="0" applyFill="1" applyAlignment="1">
      <alignment horizontal="center"/>
    </xf>
    <xf numFmtId="169" fontId="123" fillId="34" borderId="0" xfId="48" applyNumberFormat="1" applyFont="1" applyFill="1" applyBorder="1" applyAlignment="1">
      <alignment horizontal="right" vertical="center" wrapText="1"/>
    </xf>
    <xf numFmtId="2" fontId="93" fillId="33" borderId="0" xfId="0" applyNumberFormat="1" applyFont="1" applyFill="1" applyBorder="1" applyAlignment="1">
      <alignment horizontal="center"/>
    </xf>
    <xf numFmtId="0" fontId="91" fillId="33" borderId="0" xfId="0" applyFont="1" applyFill="1" applyAlignment="1">
      <alignment horizontal="center"/>
    </xf>
    <xf numFmtId="0" fontId="91" fillId="33" borderId="0" xfId="0" applyFont="1" applyFill="1" applyAlignment="1">
      <alignment/>
    </xf>
    <xf numFmtId="169" fontId="7" fillId="0" borderId="0" xfId="48" applyNumberFormat="1" applyFont="1" applyFill="1" applyBorder="1" applyAlignment="1">
      <alignment horizontal="right" vertical="center" wrapText="1"/>
    </xf>
    <xf numFmtId="171" fontId="93" fillId="33" borderId="0" xfId="0" applyNumberFormat="1" applyFont="1" applyFill="1" applyAlignment="1">
      <alignment horizontal="center"/>
    </xf>
    <xf numFmtId="2" fontId="91" fillId="33" borderId="0" xfId="0" applyNumberFormat="1" applyFont="1" applyFill="1" applyBorder="1" applyAlignment="1">
      <alignment horizontal="right"/>
    </xf>
    <xf numFmtId="2" fontId="93" fillId="33" borderId="0" xfId="0" applyNumberFormat="1" applyFont="1" applyFill="1" applyBorder="1" applyAlignment="1">
      <alignment horizontal="right"/>
    </xf>
    <xf numFmtId="165" fontId="93" fillId="33" borderId="0" xfId="0" applyNumberFormat="1" applyFont="1" applyFill="1" applyBorder="1" applyAlignment="1">
      <alignment horizontal="center"/>
    </xf>
    <xf numFmtId="165" fontId="91" fillId="33" borderId="0" xfId="0" applyNumberFormat="1" applyFont="1" applyFill="1" applyBorder="1" applyAlignment="1">
      <alignment horizontal="center"/>
    </xf>
    <xf numFmtId="3" fontId="2" fillId="35" borderId="0" xfId="0" applyNumberFormat="1" applyFont="1" applyFill="1" applyBorder="1" applyAlignment="1">
      <alignment horizontal="right" vertical="center" wrapText="1"/>
    </xf>
    <xf numFmtId="4" fontId="2" fillId="35" borderId="0" xfId="0" applyNumberFormat="1" applyFont="1" applyFill="1" applyBorder="1" applyAlignment="1">
      <alignment horizontal="right" vertical="center" wrapText="1"/>
    </xf>
    <xf numFmtId="4" fontId="2" fillId="35" borderId="44" xfId="0" applyNumberFormat="1" applyFont="1" applyFill="1" applyBorder="1" applyAlignment="1">
      <alignment horizontal="right" vertical="center" wrapText="1"/>
    </xf>
    <xf numFmtId="0" fontId="2" fillId="35" borderId="45" xfId="0" applyFont="1" applyFill="1" applyBorder="1" applyAlignment="1">
      <alignment horizontal="left" vertical="center" wrapText="1"/>
    </xf>
    <xf numFmtId="0" fontId="2" fillId="35" borderId="0" xfId="0" applyFont="1" applyFill="1" applyBorder="1" applyAlignment="1">
      <alignment horizontal="left" vertical="center" wrapText="1"/>
    </xf>
    <xf numFmtId="4" fontId="2" fillId="35" borderId="46" xfId="0" applyNumberFormat="1" applyFont="1" applyFill="1" applyBorder="1" applyAlignment="1">
      <alignment horizontal="right" vertical="center" wrapText="1"/>
    </xf>
    <xf numFmtId="164" fontId="2" fillId="0" borderId="47" xfId="0" applyNumberFormat="1" applyFont="1" applyFill="1" applyBorder="1" applyAlignment="1">
      <alignment/>
    </xf>
    <xf numFmtId="165" fontId="2" fillId="35" borderId="48" xfId="0" applyNumberFormat="1" applyFont="1" applyFill="1" applyBorder="1" applyAlignment="1">
      <alignment horizontal="right" vertical="center" wrapText="1"/>
    </xf>
    <xf numFmtId="0" fontId="7" fillId="34" borderId="49" xfId="0" applyFont="1" applyFill="1" applyBorder="1" applyAlignment="1">
      <alignment horizontal="right" vertical="center" wrapText="1"/>
    </xf>
    <xf numFmtId="0" fontId="7" fillId="35" borderId="50" xfId="0" applyFont="1" applyFill="1" applyBorder="1" applyAlignment="1">
      <alignment horizontal="right" vertical="center" wrapText="1"/>
    </xf>
    <xf numFmtId="172" fontId="91" fillId="0" borderId="33" xfId="0" applyNumberFormat="1" applyFont="1" applyBorder="1" applyAlignment="1">
      <alignment horizontal="right" vertical="center" wrapText="1"/>
    </xf>
    <xf numFmtId="172" fontId="91" fillId="0" borderId="51" xfId="0" applyNumberFormat="1" applyFont="1" applyBorder="1" applyAlignment="1">
      <alignment horizontal="right" vertical="center" wrapText="1"/>
    </xf>
    <xf numFmtId="172" fontId="91" fillId="0" borderId="52" xfId="0" applyNumberFormat="1" applyFont="1" applyBorder="1" applyAlignment="1">
      <alignment horizontal="right" vertical="center" wrapText="1"/>
    </xf>
    <xf numFmtId="164" fontId="91" fillId="0" borderId="52" xfId="0" applyNumberFormat="1" applyFont="1" applyBorder="1" applyAlignment="1">
      <alignment horizontal="center" vertical="center" wrapText="1"/>
    </xf>
    <xf numFmtId="164" fontId="91" fillId="0" borderId="33" xfId="0" applyNumberFormat="1" applyFont="1" applyBorder="1" applyAlignment="1">
      <alignment horizontal="center" vertical="center" wrapText="1"/>
    </xf>
    <xf numFmtId="172" fontId="91" fillId="0" borderId="34" xfId="0" applyNumberFormat="1" applyFont="1" applyBorder="1" applyAlignment="1">
      <alignment horizontal="right" vertical="center" wrapText="1"/>
    </xf>
    <xf numFmtId="172" fontId="91" fillId="0" borderId="12" xfId="0" applyNumberFormat="1" applyFont="1" applyBorder="1" applyAlignment="1">
      <alignment horizontal="right" vertical="center" wrapText="1"/>
    </xf>
    <xf numFmtId="172" fontId="91" fillId="0" borderId="53" xfId="0" applyNumberFormat="1" applyFont="1" applyBorder="1" applyAlignment="1">
      <alignment horizontal="right" vertical="center" wrapText="1"/>
    </xf>
    <xf numFmtId="164" fontId="91" fillId="0" borderId="51" xfId="0" applyNumberFormat="1" applyFont="1" applyBorder="1" applyAlignment="1">
      <alignment horizontal="right" vertical="center" wrapText="1"/>
    </xf>
    <xf numFmtId="164" fontId="91" fillId="0" borderId="53" xfId="0" applyNumberFormat="1" applyFont="1" applyBorder="1" applyAlignment="1">
      <alignment horizontal="right" vertical="center" wrapText="1"/>
    </xf>
    <xf numFmtId="164" fontId="2" fillId="0" borderId="40" xfId="0" applyNumberFormat="1" applyFont="1" applyFill="1" applyBorder="1" applyAlignment="1">
      <alignment/>
    </xf>
    <xf numFmtId="2" fontId="2" fillId="35" borderId="39" xfId="0" applyNumberFormat="1" applyFont="1" applyFill="1" applyBorder="1" applyAlignment="1">
      <alignment horizontal="right" vertical="center"/>
    </xf>
    <xf numFmtId="0" fontId="7" fillId="0" borderId="36" xfId="0" applyFont="1" applyFill="1" applyBorder="1" applyAlignment="1">
      <alignment/>
    </xf>
    <xf numFmtId="4" fontId="2" fillId="35" borderId="39" xfId="0" applyNumberFormat="1" applyFont="1" applyFill="1" applyBorder="1" applyAlignment="1">
      <alignment horizontal="right" vertical="center" wrapText="1"/>
    </xf>
    <xf numFmtId="49" fontId="91" fillId="33" borderId="0" xfId="0" applyNumberFormat="1" applyFont="1" applyFill="1" applyAlignment="1">
      <alignment horizontal="center"/>
    </xf>
    <xf numFmtId="4" fontId="91" fillId="33" borderId="0" xfId="0" applyNumberFormat="1" applyFont="1" applyFill="1" applyAlignment="1">
      <alignment horizontal="center"/>
    </xf>
    <xf numFmtId="0" fontId="90" fillId="33" borderId="0" xfId="57" applyFont="1" applyFill="1" applyAlignment="1">
      <alignment horizontal="center"/>
      <protection/>
    </xf>
    <xf numFmtId="0" fontId="90" fillId="0" borderId="0" xfId="57" applyFont="1" applyAlignment="1">
      <alignment horizontal="center"/>
      <protection/>
    </xf>
    <xf numFmtId="0" fontId="3" fillId="33" borderId="0" xfId="57" applyFont="1" applyFill="1" applyAlignment="1">
      <alignment horizontal="center" wrapText="1"/>
      <protection/>
    </xf>
    <xf numFmtId="0" fontId="96" fillId="33" borderId="0" xfId="57" applyFont="1" applyFill="1" applyAlignment="1">
      <alignment horizontal="center"/>
      <protection/>
    </xf>
    <xf numFmtId="0" fontId="96" fillId="33" borderId="0" xfId="57" applyFont="1" applyFill="1" applyAlignment="1">
      <alignment horizontal="center" wrapText="1"/>
      <protection/>
    </xf>
    <xf numFmtId="17" fontId="96" fillId="33" borderId="0" xfId="57" applyNumberFormat="1" applyFont="1" applyFill="1" applyAlignment="1">
      <alignment horizontal="center"/>
      <protection/>
    </xf>
    <xf numFmtId="0" fontId="100" fillId="33" borderId="0" xfId="57" applyFont="1" applyFill="1" applyAlignment="1">
      <alignment horizontal="center"/>
      <protection/>
    </xf>
    <xf numFmtId="17" fontId="124" fillId="0" borderId="0" xfId="57" applyNumberFormat="1" applyFont="1" quotePrefix="1">
      <alignment/>
      <protection/>
    </xf>
    <xf numFmtId="0" fontId="92" fillId="0" borderId="0" xfId="57" applyFont="1" quotePrefix="1">
      <alignment/>
      <protection/>
    </xf>
    <xf numFmtId="0" fontId="13" fillId="33" borderId="0" xfId="57" applyFont="1" applyFill="1" applyAlignment="1">
      <alignment horizontal="left" vertical="center"/>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4" fillId="33" borderId="0" xfId="57" applyFont="1" applyFill="1" applyAlignment="1">
      <alignment horizontal="left"/>
      <protection/>
    </xf>
    <xf numFmtId="0" fontId="16" fillId="33" borderId="13" xfId="57" applyFont="1" applyFill="1" applyBorder="1" applyAlignment="1">
      <alignment horizontal="justify" vertical="center" wrapText="1"/>
      <protection/>
    </xf>
    <xf numFmtId="0" fontId="114" fillId="33" borderId="13" xfId="57" applyFont="1" applyFill="1" applyBorder="1" applyAlignment="1">
      <alignment horizontal="justify" vertical="center" wrapText="1"/>
      <protection/>
    </xf>
    <xf numFmtId="0" fontId="2" fillId="33" borderId="0" xfId="0" applyFont="1" applyFill="1" applyBorder="1" applyAlignment="1">
      <alignment horizontal="center"/>
    </xf>
    <xf numFmtId="2" fontId="93" fillId="33" borderId="0" xfId="0" applyNumberFormat="1" applyFont="1" applyFill="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114" fillId="33" borderId="0" xfId="0" applyFont="1" applyFill="1" applyBorder="1" applyAlignment="1">
      <alignment horizontal="left" vertical="center" wrapText="1"/>
    </xf>
    <xf numFmtId="0" fontId="2" fillId="33" borderId="0" xfId="0" applyFont="1" applyFill="1" applyBorder="1" applyAlignment="1" quotePrefix="1">
      <alignment horizontal="center" vertical="center"/>
    </xf>
    <xf numFmtId="0" fontId="2" fillId="33" borderId="54" xfId="0" applyFont="1" applyFill="1" applyBorder="1" applyAlignment="1" quotePrefix="1">
      <alignment horizontal="center" vertical="center"/>
    </xf>
    <xf numFmtId="2" fontId="93" fillId="33" borderId="10" xfId="0" applyNumberFormat="1" applyFont="1" applyFill="1" applyBorder="1" applyAlignment="1">
      <alignment horizont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54" xfId="0" applyFont="1" applyFill="1" applyBorder="1" applyAlignment="1">
      <alignment horizontal="center" vertical="center"/>
    </xf>
    <xf numFmtId="0" fontId="7" fillId="33" borderId="29" xfId="0" applyFont="1" applyFill="1" applyBorder="1" applyAlignment="1">
      <alignment horizontal="left"/>
    </xf>
    <xf numFmtId="0" fontId="7" fillId="33" borderId="10" xfId="0" applyFont="1" applyFill="1" applyBorder="1" applyAlignment="1">
      <alignment horizontal="left"/>
    </xf>
    <xf numFmtId="0" fontId="7" fillId="33" borderId="28" xfId="0" applyFont="1" applyFill="1" applyBorder="1" applyAlignment="1">
      <alignment horizontal="left"/>
    </xf>
    <xf numFmtId="0" fontId="91" fillId="33" borderId="0" xfId="0" applyFont="1" applyFill="1" applyAlignment="1">
      <alignment horizontal="left"/>
    </xf>
    <xf numFmtId="0" fontId="2" fillId="33" borderId="11" xfId="0" applyFont="1" applyFill="1" applyBorder="1" applyAlignment="1">
      <alignment horizontal="center" vertical="center"/>
    </xf>
    <xf numFmtId="0" fontId="2" fillId="33" borderId="13" xfId="0" applyFont="1" applyFill="1" applyBorder="1" applyAlignment="1" quotePrefix="1">
      <alignment horizontal="center" vertical="center"/>
    </xf>
    <xf numFmtId="0" fontId="2" fillId="33" borderId="11" xfId="0" applyFont="1" applyFill="1" applyBorder="1" applyAlignment="1" quotePrefix="1">
      <alignment horizontal="center" vertical="center"/>
    </xf>
    <xf numFmtId="0" fontId="93" fillId="33" borderId="0" xfId="0" applyFont="1" applyFill="1" applyAlignment="1">
      <alignment horizontal="center"/>
    </xf>
    <xf numFmtId="2" fontId="93" fillId="33" borderId="28" xfId="0" applyNumberFormat="1" applyFont="1" applyFill="1" applyBorder="1" applyAlignment="1">
      <alignment horizontal="center"/>
    </xf>
    <xf numFmtId="2" fontId="93" fillId="33" borderId="13" xfId="0" applyNumberFormat="1" applyFont="1" applyFill="1" applyBorder="1" applyAlignment="1">
      <alignment horizontal="center"/>
    </xf>
    <xf numFmtId="2" fontId="93" fillId="33" borderId="35" xfId="0" applyNumberFormat="1" applyFont="1" applyFill="1" applyBorder="1" applyAlignment="1">
      <alignment horizontal="center"/>
    </xf>
    <xf numFmtId="0" fontId="93" fillId="33" borderId="0" xfId="0" applyFont="1" applyFill="1" applyBorder="1" applyAlignment="1">
      <alignment horizontal="center"/>
    </xf>
    <xf numFmtId="0" fontId="93" fillId="33" borderId="13" xfId="0" applyFont="1" applyFill="1" applyBorder="1" applyAlignment="1">
      <alignment horizontal="center" vertical="center"/>
    </xf>
    <xf numFmtId="0" fontId="93" fillId="33" borderId="0" xfId="0" applyFont="1" applyFill="1" applyBorder="1" applyAlignment="1">
      <alignment horizontal="center" vertical="center"/>
    </xf>
    <xf numFmtId="0" fontId="93" fillId="33" borderId="11" xfId="0" applyFont="1" applyFill="1" applyBorder="1" applyAlignment="1">
      <alignment horizontal="center" vertical="center"/>
    </xf>
    <xf numFmtId="0" fontId="93" fillId="33" borderId="10" xfId="0" applyFont="1" applyFill="1" applyBorder="1" applyAlignment="1">
      <alignment horizontal="center" vertical="top"/>
    </xf>
    <xf numFmtId="0" fontId="93" fillId="33" borderId="10" xfId="0" applyFont="1" applyFill="1" applyBorder="1" applyAlignment="1">
      <alignment horizontal="center" vertical="top" wrapText="1"/>
    </xf>
    <xf numFmtId="0" fontId="125" fillId="35" borderId="0" xfId="0" applyFont="1" applyFill="1" applyBorder="1" applyAlignment="1">
      <alignment horizontal="center"/>
    </xf>
    <xf numFmtId="0" fontId="14" fillId="35" borderId="13" xfId="0"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14" fillId="35" borderId="29"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5" fillId="35" borderId="28" xfId="0" applyFont="1" applyFill="1" applyBorder="1" applyAlignment="1" applyProtection="1">
      <alignment horizontal="center" vertical="center" wrapText="1"/>
      <protection/>
    </xf>
    <xf numFmtId="0" fontId="125" fillId="35" borderId="29" xfId="0" applyFont="1" applyFill="1" applyBorder="1" applyAlignment="1">
      <alignment horizontal="center"/>
    </xf>
    <xf numFmtId="0" fontId="125" fillId="35" borderId="10" xfId="0" applyFont="1" applyFill="1" applyBorder="1" applyAlignment="1">
      <alignment horizontal="center"/>
    </xf>
    <xf numFmtId="0" fontId="125" fillId="35" borderId="28" xfId="0" applyFont="1" applyFill="1" applyBorder="1" applyAlignment="1">
      <alignment horizontal="center"/>
    </xf>
    <xf numFmtId="0" fontId="14" fillId="35" borderId="10" xfId="0" applyFont="1" applyFill="1" applyBorder="1" applyAlignment="1" applyProtection="1">
      <alignment horizontal="center" vertical="center" wrapText="1"/>
      <protection/>
    </xf>
    <xf numFmtId="0" fontId="14" fillId="35" borderId="28" xfId="0" applyFont="1" applyFill="1" applyBorder="1" applyAlignment="1" applyProtection="1">
      <alignment horizontal="center" vertical="center" wrapText="1"/>
      <protection/>
    </xf>
    <xf numFmtId="0" fontId="2" fillId="35" borderId="12" xfId="0" applyFont="1" applyFill="1" applyBorder="1" applyAlignment="1">
      <alignment horizontal="left" wrapText="1"/>
    </xf>
    <xf numFmtId="0" fontId="2" fillId="35" borderId="36" xfId="0" applyFont="1" applyFill="1" applyBorder="1" applyAlignment="1">
      <alignment horizontal="left" wrapText="1"/>
    </xf>
    <xf numFmtId="0" fontId="2" fillId="35" borderId="12" xfId="0" applyFont="1" applyFill="1" applyBorder="1" applyAlignment="1">
      <alignment horizontal="left" vertical="center"/>
    </xf>
    <xf numFmtId="0" fontId="2" fillId="35" borderId="36" xfId="0" applyFont="1" applyFill="1" applyBorder="1" applyAlignment="1">
      <alignment horizontal="left" vertical="center"/>
    </xf>
    <xf numFmtId="0" fontId="14" fillId="35" borderId="36" xfId="0"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wrapText="1"/>
      <protection/>
    </xf>
    <xf numFmtId="0" fontId="110" fillId="0" borderId="0" xfId="0" applyFont="1" applyBorder="1" applyAlignment="1">
      <alignment horizontal="center"/>
    </xf>
    <xf numFmtId="0" fontId="126" fillId="0" borderId="0" xfId="0" applyFont="1" applyBorder="1" applyAlignment="1">
      <alignment horizontal="center"/>
    </xf>
    <xf numFmtId="0" fontId="108" fillId="0" borderId="0" xfId="0" applyFont="1" applyBorder="1" applyAlignment="1">
      <alignment horizontal="center"/>
    </xf>
    <xf numFmtId="0" fontId="91" fillId="33" borderId="0" xfId="0" applyFont="1" applyFill="1" applyAlignment="1">
      <alignment horizontal="center"/>
    </xf>
    <xf numFmtId="0" fontId="110" fillId="33" borderId="55" xfId="0" applyFont="1" applyFill="1" applyBorder="1" applyAlignment="1">
      <alignment horizontal="center"/>
    </xf>
    <xf numFmtId="0" fontId="110" fillId="33" borderId="35" xfId="0" applyFont="1" applyFill="1" applyBorder="1" applyAlignment="1">
      <alignment horizontal="center"/>
    </xf>
    <xf numFmtId="0" fontId="116" fillId="33" borderId="55" xfId="0" applyFont="1" applyFill="1" applyBorder="1" applyAlignment="1">
      <alignment horizontal="center"/>
    </xf>
    <xf numFmtId="0" fontId="116" fillId="33" borderId="35" xfId="0" applyFont="1" applyFill="1" applyBorder="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91" fillId="33" borderId="0" xfId="0" applyFont="1" applyFill="1" applyAlignment="1">
      <alignment/>
    </xf>
    <xf numFmtId="0" fontId="91" fillId="33" borderId="56" xfId="0" applyFont="1" applyFill="1" applyBorder="1" applyAlignment="1" applyProtection="1">
      <alignment horizontal="left" vertical="center" wrapText="1"/>
      <protection/>
    </xf>
    <xf numFmtId="0" fontId="91" fillId="33" borderId="0" xfId="0" applyFont="1" applyFill="1" applyBorder="1" applyAlignment="1" applyProtection="1">
      <alignment horizontal="center" vertical="center" wrapText="1"/>
      <protection/>
    </xf>
    <xf numFmtId="0" fontId="91"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91" fillId="33" borderId="13" xfId="0" applyFont="1" applyFill="1" applyBorder="1" applyAlignment="1">
      <alignment horizontal="center"/>
    </xf>
    <xf numFmtId="0" fontId="2" fillId="33" borderId="0" xfId="0" applyFont="1" applyFill="1" applyAlignment="1">
      <alignment horizontal="center"/>
    </xf>
    <xf numFmtId="0" fontId="127" fillId="33" borderId="0" xfId="0" applyFont="1" applyFill="1" applyAlignment="1">
      <alignment horizontal="center"/>
    </xf>
    <xf numFmtId="0" fontId="93" fillId="33" borderId="10" xfId="0" applyFont="1" applyFill="1" applyBorder="1" applyAlignment="1">
      <alignment horizontal="center" vertical="center"/>
    </xf>
    <xf numFmtId="0" fontId="91" fillId="33" borderId="10" xfId="0" applyFont="1" applyFill="1" applyBorder="1" applyAlignment="1">
      <alignment horizontal="center"/>
    </xf>
    <xf numFmtId="0" fontId="89" fillId="33" borderId="0" xfId="0" applyFont="1" applyFill="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1"/>
          <c:w val="0.807"/>
          <c:h val="0.7445"/>
        </c:manualLayout>
      </c:layout>
      <c:barChart>
        <c:barDir val="col"/>
        <c:grouping val="stacked"/>
        <c:varyColors val="0"/>
        <c:ser>
          <c:idx val="0"/>
          <c:order val="0"/>
          <c:tx>
            <c:strRef>
              <c:f>arándanos!$B$5</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arándanos!$B$8:$M$8</c:f>
              <c:numCache/>
            </c:numRef>
          </c:val>
        </c:ser>
        <c:overlap val="100"/>
        <c:gapWidth val="55"/>
        <c:axId val="47543364"/>
        <c:axId val="14464053"/>
      </c:barChart>
      <c:lineChart>
        <c:grouping val="standard"/>
        <c:varyColors val="0"/>
        <c:ser>
          <c:idx val="1"/>
          <c:order val="1"/>
          <c:tx>
            <c:strRef>
              <c:f>arándanos!$B$11</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arándanos!$B$14:$M$14</c:f>
              <c:numCache/>
            </c:numRef>
          </c:val>
          <c:smooth val="0"/>
        </c:ser>
        <c:axId val="9892002"/>
        <c:axId val="66541211"/>
      </c:lineChart>
      <c:catAx>
        <c:axId val="47543364"/>
        <c:scaling>
          <c:orientation val="minMax"/>
        </c:scaling>
        <c:axPos val="b"/>
        <c:delete val="0"/>
        <c:numFmt formatCode="General" sourceLinked="1"/>
        <c:majorTickMark val="none"/>
        <c:minorTickMark val="none"/>
        <c:tickLblPos val="nextTo"/>
        <c:spPr>
          <a:ln w="3175">
            <a:solidFill>
              <a:srgbClr val="808080"/>
            </a:solidFill>
          </a:ln>
        </c:spPr>
        <c:crossAx val="14464053"/>
        <c:crosses val="autoZero"/>
        <c:auto val="1"/>
        <c:lblOffset val="100"/>
        <c:tickLblSkip val="1"/>
        <c:noMultiLvlLbl val="0"/>
      </c:catAx>
      <c:valAx>
        <c:axId val="14464053"/>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4"/>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7543364"/>
        <c:crossesAt val="1"/>
        <c:crossBetween val="between"/>
        <c:dispUnits/>
      </c:valAx>
      <c:catAx>
        <c:axId val="9892002"/>
        <c:scaling>
          <c:orientation val="minMax"/>
        </c:scaling>
        <c:axPos val="b"/>
        <c:delete val="1"/>
        <c:majorTickMark val="out"/>
        <c:minorTickMark val="none"/>
        <c:tickLblPos val="none"/>
        <c:crossAx val="66541211"/>
        <c:crosses val="autoZero"/>
        <c:auto val="1"/>
        <c:lblOffset val="100"/>
        <c:tickLblSkip val="1"/>
        <c:noMultiLvlLbl val="0"/>
      </c:catAx>
      <c:valAx>
        <c:axId val="66541211"/>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989200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
          <c:y val="-0.0115"/>
        </c:manualLayout>
      </c:layout>
      <c:spPr>
        <a:noFill/>
        <a:ln w="3175">
          <a:noFill/>
        </a:ln>
      </c:spPr>
    </c:title>
    <c:plotArea>
      <c:layout>
        <c:manualLayout>
          <c:xMode val="edge"/>
          <c:yMode val="edge"/>
          <c:x val="0.0905"/>
          <c:y val="0.10075"/>
          <c:w val="0.8885"/>
          <c:h val="0.7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11300</c:v>
              </c:pt>
              <c:pt idx="1">
                <c:v>12500</c:v>
              </c:pt>
              <c:pt idx="2">
                <c:v>13000</c:v>
              </c:pt>
              <c:pt idx="3">
                <c:v>14000</c:v>
              </c:pt>
              <c:pt idx="4">
                <c:v>13600</c:v>
              </c:pt>
              <c:pt idx="5">
                <c:v>14500</c:v>
              </c:pt>
              <c:pt idx="6">
                <c:v>18909.7189622257</c:v>
              </c:pt>
              <c:pt idx="7">
                <c:v>22666.431946922</c:v>
              </c:pt>
              <c:pt idx="8">
                <c:v>24161.561512221</c:v>
              </c:pt>
              <c:pt idx="9">
                <c:v>28406.4407097925</c:v>
              </c:pt>
              <c:pt idx="10">
                <c:v>33570.1342596939</c:v>
              </c:pt>
              <c:pt idx="11">
                <c:v>39838</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12500</c:v>
              </c:pt>
              <c:pt idx="1">
                <c:v>13000</c:v>
              </c:pt>
              <c:pt idx="2">
                <c:v>14000</c:v>
              </c:pt>
              <c:pt idx="3">
                <c:v>13600</c:v>
              </c:pt>
              <c:pt idx="4">
                <c:v>14500</c:v>
              </c:pt>
              <c:pt idx="5">
                <c:v>18909.7189622257</c:v>
              </c:pt>
              <c:pt idx="6">
                <c:v>22666.431946922</c:v>
              </c:pt>
              <c:pt idx="7">
                <c:v>24161.561512221</c:v>
              </c:pt>
              <c:pt idx="8">
                <c:v>28406.4407097925</c:v>
              </c:pt>
              <c:pt idx="9">
                <c:v>33570.1342596939</c:v>
              </c:pt>
              <c:pt idx="10">
                <c:v>39838</c:v>
              </c:pt>
            </c:numLit>
          </c:cat>
          <c:val>
            <c:numLit>
              <c:ptCount val="12"/>
              <c:pt idx="0">
                <c:v>5777.333</c:v>
              </c:pt>
              <c:pt idx="1">
                <c:v>6844.945</c:v>
              </c:pt>
              <c:pt idx="2">
                <c:v>6488.7</c:v>
              </c:pt>
              <c:pt idx="3">
                <c:v>8900.51299999999</c:v>
              </c:pt>
              <c:pt idx="4">
                <c:v>7567.294</c:v>
              </c:pt>
              <c:pt idx="5">
                <c:v>8724.196</c:v>
              </c:pt>
              <c:pt idx="6">
                <c:v>10918.194</c:v>
              </c:pt>
              <c:pt idx="7">
                <c:v>12922.946</c:v>
              </c:pt>
              <c:pt idx="8">
                <c:v>13921.009</c:v>
              </c:pt>
              <c:pt idx="9">
                <c:v>18248.7679999999</c:v>
              </c:pt>
              <c:pt idx="10">
                <c:v>21211.8369999999</c:v>
              </c:pt>
              <c:pt idx="11">
                <c:v>35116</c:v>
              </c:pt>
            </c:numLit>
          </c:val>
          <c:smooth val="0"/>
        </c:ser>
        <c:marker val="1"/>
        <c:axId val="41169848"/>
        <c:axId val="28332761"/>
      </c:lineChart>
      <c:catAx>
        <c:axId val="41169848"/>
        <c:scaling>
          <c:orientation val="minMax"/>
        </c:scaling>
        <c:axPos val="b"/>
        <c:delete val="0"/>
        <c:numFmt formatCode="General" sourceLinked="1"/>
        <c:majorTickMark val="none"/>
        <c:minorTickMark val="none"/>
        <c:tickLblPos val="nextTo"/>
        <c:spPr>
          <a:ln w="3175">
            <a:solidFill>
              <a:srgbClr val="808080"/>
            </a:solidFill>
          </a:ln>
        </c:spPr>
        <c:crossAx val="28332761"/>
        <c:crosses val="autoZero"/>
        <c:auto val="1"/>
        <c:lblOffset val="100"/>
        <c:tickLblSkip val="1"/>
        <c:noMultiLvlLbl val="0"/>
      </c:catAx>
      <c:valAx>
        <c:axId val="28332761"/>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116984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7"/>
          <c:y val="-0.00925"/>
        </c:manualLayout>
      </c:layout>
      <c:spPr>
        <a:noFill/>
        <a:ln w="3175">
          <a:noFill/>
        </a:ln>
      </c:spPr>
    </c:title>
    <c:plotArea>
      <c:layout>
        <c:manualLayout>
          <c:xMode val="edge"/>
          <c:yMode val="edge"/>
          <c:x val="0.09"/>
          <c:y val="0.11175"/>
          <c:w val="0.80625"/>
          <c:h val="0.74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21208</c:v>
              </c:pt>
              <c:pt idx="1">
                <c:v>22290</c:v>
              </c:pt>
              <c:pt idx="2">
                <c:v>23260</c:v>
              </c:pt>
              <c:pt idx="3">
                <c:v>23800</c:v>
              </c:pt>
              <c:pt idx="4">
                <c:v>24000</c:v>
              </c:pt>
              <c:pt idx="5">
                <c:v>26731</c:v>
              </c:pt>
              <c:pt idx="6">
                <c:v>26743.5999999999</c:v>
              </c:pt>
              <c:pt idx="7">
                <c:v>26759</c:v>
              </c:pt>
              <c:pt idx="8">
                <c:v>33836.7699999999</c:v>
              </c:pt>
              <c:pt idx="9">
                <c:v>33531.41</c:v>
              </c:pt>
              <c:pt idx="10">
                <c:v>34056.9400220014</c:v>
              </c:pt>
              <c:pt idx="11">
                <c:v>36387</c:v>
              </c:pt>
            </c:numLit>
          </c:val>
        </c:ser>
        <c:overlap val="100"/>
        <c:gapWidth val="55"/>
        <c:axId val="50576822"/>
        <c:axId val="65287263"/>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c:v>
              </c:pt>
              <c:pt idx="6">
                <c:v>163119.312906583</c:v>
              </c:pt>
              <c:pt idx="7">
                <c:v>209644.638895677</c:v>
              </c:pt>
              <c:pt idx="8">
                <c:v>122632.587899341</c:v>
              </c:pt>
              <c:pt idx="9">
                <c:v>232202.092545842</c:v>
              </c:pt>
              <c:pt idx="10">
                <c:v>166381.554237292</c:v>
              </c:pt>
              <c:pt idx="11">
                <c:v>156247</c:v>
              </c:pt>
            </c:numLit>
          </c:val>
          <c:smooth val="0"/>
        </c:ser>
        <c:axId val="23100068"/>
        <c:axId val="66926869"/>
      </c:lineChart>
      <c:catAx>
        <c:axId val="50576822"/>
        <c:scaling>
          <c:orientation val="minMax"/>
        </c:scaling>
        <c:axPos val="b"/>
        <c:delete val="0"/>
        <c:numFmt formatCode="General" sourceLinked="1"/>
        <c:majorTickMark val="none"/>
        <c:minorTickMark val="none"/>
        <c:tickLblPos val="nextTo"/>
        <c:spPr>
          <a:ln w="3175">
            <a:solidFill>
              <a:srgbClr val="808080"/>
            </a:solidFill>
          </a:ln>
        </c:spPr>
        <c:crossAx val="65287263"/>
        <c:crosses val="autoZero"/>
        <c:auto val="1"/>
        <c:lblOffset val="100"/>
        <c:tickLblSkip val="1"/>
        <c:noMultiLvlLbl val="0"/>
      </c:catAx>
      <c:valAx>
        <c:axId val="65287263"/>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2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0576822"/>
        <c:crossesAt val="1"/>
        <c:crossBetween val="between"/>
        <c:dispUnits/>
      </c:valAx>
      <c:catAx>
        <c:axId val="23100068"/>
        <c:scaling>
          <c:orientation val="minMax"/>
        </c:scaling>
        <c:axPos val="b"/>
        <c:delete val="1"/>
        <c:majorTickMark val="out"/>
        <c:minorTickMark val="none"/>
        <c:tickLblPos val="none"/>
        <c:crossAx val="66926869"/>
        <c:crosses val="autoZero"/>
        <c:auto val="1"/>
        <c:lblOffset val="100"/>
        <c:tickLblSkip val="1"/>
        <c:noMultiLvlLbl val="0"/>
      </c:catAx>
      <c:valAx>
        <c:axId val="66926869"/>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310006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175"/>
        </c:manualLayout>
      </c:layout>
      <c:spPr>
        <a:noFill/>
        <a:ln w="3175">
          <a:noFill/>
        </a:ln>
      </c:spPr>
    </c:title>
    <c:plotArea>
      <c:layout>
        <c:manualLayout>
          <c:xMode val="edge"/>
          <c:yMode val="edge"/>
          <c:x val="0.07725"/>
          <c:y val="0.10325"/>
          <c:w val="0.90125"/>
          <c:h val="0.708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c:v>
              </c:pt>
              <c:pt idx="6">
                <c:v>163119.312906583</c:v>
              </c:pt>
              <c:pt idx="7">
                <c:v>209644.638895677</c:v>
              </c:pt>
              <c:pt idx="8">
                <c:v>122632.587899341</c:v>
              </c:pt>
              <c:pt idx="9">
                <c:v>232202.092545842</c:v>
              </c:pt>
              <c:pt idx="10">
                <c:v>166381.554237292</c:v>
              </c:pt>
              <c:pt idx="11">
                <c:v>156247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52048.686</c:v>
              </c:pt>
              <c:pt idx="1">
                <c:v>52490.832</c:v>
              </c:pt>
              <c:pt idx="2">
                <c:v>78070.0439999999</c:v>
              </c:pt>
              <c:pt idx="3">
                <c:v>97646.9389999999</c:v>
              </c:pt>
              <c:pt idx="4">
                <c:v>113592.48</c:v>
              </c:pt>
              <c:pt idx="5">
                <c:v>136412.215999999</c:v>
              </c:pt>
              <c:pt idx="6">
                <c:v>110892.513</c:v>
              </c:pt>
              <c:pt idx="7">
                <c:v>146396.448999999</c:v>
              </c:pt>
              <c:pt idx="8">
                <c:v>84998.301</c:v>
              </c:pt>
              <c:pt idx="9">
                <c:v>166183.932</c:v>
              </c:pt>
              <c:pt idx="10">
                <c:v>107921.734</c:v>
              </c:pt>
              <c:pt idx="11">
                <c:v>102373</c:v>
              </c:pt>
            </c:numLit>
          </c:val>
          <c:smooth val="0"/>
        </c:ser>
        <c:marker val="1"/>
        <c:axId val="56007170"/>
        <c:axId val="60994171"/>
      </c:lineChart>
      <c:catAx>
        <c:axId val="56007170"/>
        <c:scaling>
          <c:orientation val="minMax"/>
        </c:scaling>
        <c:axPos val="b"/>
        <c:delete val="0"/>
        <c:numFmt formatCode="General" sourceLinked="1"/>
        <c:majorTickMark val="none"/>
        <c:minorTickMark val="none"/>
        <c:tickLblPos val="nextTo"/>
        <c:spPr>
          <a:ln w="3175">
            <a:solidFill>
              <a:srgbClr val="808080"/>
            </a:solidFill>
          </a:ln>
        </c:spPr>
        <c:crossAx val="60994171"/>
        <c:crosses val="autoZero"/>
        <c:auto val="1"/>
        <c:lblOffset val="100"/>
        <c:tickLblSkip val="1"/>
        <c:noMultiLvlLbl val="0"/>
      </c:catAx>
      <c:valAx>
        <c:axId val="60994171"/>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375"/>
              <c:y val="-0.006"/>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600717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3"/>
          <c:y val="-0.0065"/>
        </c:manualLayout>
      </c:layout>
      <c:spPr>
        <a:noFill/>
        <a:ln w="3175">
          <a:noFill/>
        </a:ln>
      </c:spPr>
    </c:title>
    <c:plotArea>
      <c:layout>
        <c:manualLayout>
          <c:xMode val="edge"/>
          <c:yMode val="edge"/>
          <c:x val="0.1"/>
          <c:y val="0.111"/>
          <c:w val="0.7972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44890</c:v>
              </c:pt>
              <c:pt idx="1">
                <c:v>46900</c:v>
              </c:pt>
              <c:pt idx="2">
                <c:v>47600</c:v>
              </c:pt>
              <c:pt idx="3">
                <c:v>48200</c:v>
              </c:pt>
              <c:pt idx="4">
                <c:v>48500</c:v>
              </c:pt>
              <c:pt idx="5">
                <c:v>50960.48</c:v>
              </c:pt>
              <c:pt idx="6">
                <c:v>50952.47</c:v>
              </c:pt>
              <c:pt idx="7">
                <c:v>50846.43</c:v>
              </c:pt>
              <c:pt idx="8">
                <c:v>52186.94</c:v>
              </c:pt>
              <c:pt idx="9">
                <c:v>53338.5099999999</c:v>
              </c:pt>
              <c:pt idx="10">
                <c:v>52654.9489999999</c:v>
              </c:pt>
              <c:pt idx="11">
                <c:v>53869</c:v>
              </c:pt>
            </c:numLit>
          </c:val>
        </c:ser>
        <c:overlap val="100"/>
        <c:gapWidth val="55"/>
        <c:axId val="29656912"/>
        <c:axId val="64241169"/>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c:v>
              </c:pt>
              <c:pt idx="7">
                <c:v>1238234.27748143</c:v>
              </c:pt>
              <c:pt idx="8">
                <c:v>1335073.73116922</c:v>
              </c:pt>
              <c:pt idx="9">
                <c:v>1377980.97100917</c:v>
              </c:pt>
              <c:pt idx="10">
                <c:v>1251053.34472769</c:v>
              </c:pt>
              <c:pt idx="11">
                <c:v>1350717</c:v>
              </c:pt>
            </c:numLit>
          </c:val>
          <c:smooth val="0"/>
        </c:ser>
        <c:axId val="26397198"/>
        <c:axId val="66725207"/>
      </c:lineChart>
      <c:catAx>
        <c:axId val="29656912"/>
        <c:scaling>
          <c:orientation val="minMax"/>
        </c:scaling>
        <c:axPos val="b"/>
        <c:delete val="0"/>
        <c:numFmt formatCode="General" sourceLinked="1"/>
        <c:majorTickMark val="none"/>
        <c:minorTickMark val="none"/>
        <c:tickLblPos val="nextTo"/>
        <c:spPr>
          <a:ln w="3175">
            <a:solidFill>
              <a:srgbClr val="808080"/>
            </a:solidFill>
          </a:ln>
        </c:spPr>
        <c:crossAx val="64241169"/>
        <c:crosses val="autoZero"/>
        <c:auto val="1"/>
        <c:lblOffset val="100"/>
        <c:tickLblSkip val="1"/>
        <c:noMultiLvlLbl val="0"/>
      </c:catAx>
      <c:valAx>
        <c:axId val="64241169"/>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2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9656912"/>
        <c:crossesAt val="1"/>
        <c:crossBetween val="between"/>
        <c:dispUnits/>
      </c:valAx>
      <c:catAx>
        <c:axId val="26397198"/>
        <c:scaling>
          <c:orientation val="minMax"/>
        </c:scaling>
        <c:axPos val="b"/>
        <c:delete val="1"/>
        <c:majorTickMark val="out"/>
        <c:minorTickMark val="none"/>
        <c:tickLblPos val="none"/>
        <c:crossAx val="66725207"/>
        <c:crosses val="autoZero"/>
        <c:auto val="1"/>
        <c:lblOffset val="100"/>
        <c:tickLblSkip val="1"/>
        <c:noMultiLvlLbl val="0"/>
      </c:catAx>
      <c:valAx>
        <c:axId val="66725207"/>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639719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525"/>
          <c:w val="0.90475"/>
          <c:h val="0.696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c:v>
              </c:pt>
              <c:pt idx="7">
                <c:v>1238234.27748143</c:v>
              </c:pt>
              <c:pt idx="8">
                <c:v>1335073.73116922</c:v>
              </c:pt>
              <c:pt idx="9">
                <c:v>1377980.97100917</c:v>
              </c:pt>
              <c:pt idx="10">
                <c:v>1251053.34472769</c:v>
              </c:pt>
              <c:pt idx="11">
                <c:v>1350717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596195.552999999</c:v>
              </c:pt>
              <c:pt idx="1">
                <c:v>545280.658999999</c:v>
              </c:pt>
              <c:pt idx="2">
                <c:v>654932.412999999</c:v>
              </c:pt>
              <c:pt idx="3">
                <c:v>706331.511999999</c:v>
              </c:pt>
              <c:pt idx="4">
                <c:v>693053.072999999</c:v>
              </c:pt>
              <c:pt idx="5">
                <c:v>738469.057999999</c:v>
              </c:pt>
              <c:pt idx="6">
                <c:v>823247.354999999</c:v>
              </c:pt>
              <c:pt idx="7">
                <c:v>776370.275999999</c:v>
              </c:pt>
              <c:pt idx="8">
                <c:v>836884.533999999</c:v>
              </c:pt>
              <c:pt idx="9">
                <c:v>850405.202</c:v>
              </c:pt>
              <c:pt idx="10">
                <c:v>781085.135</c:v>
              </c:pt>
              <c:pt idx="11">
                <c:v>853541</c:v>
              </c:pt>
            </c:numLit>
          </c:val>
          <c:smooth val="0"/>
        </c:ser>
        <c:marker val="1"/>
        <c:axId val="43705788"/>
        <c:axId val="48807373"/>
      </c:lineChart>
      <c:catAx>
        <c:axId val="43705788"/>
        <c:scaling>
          <c:orientation val="minMax"/>
        </c:scaling>
        <c:axPos val="b"/>
        <c:delete val="0"/>
        <c:numFmt formatCode="General" sourceLinked="1"/>
        <c:majorTickMark val="none"/>
        <c:minorTickMark val="none"/>
        <c:tickLblPos val="nextTo"/>
        <c:spPr>
          <a:ln w="3175">
            <a:solidFill>
              <a:srgbClr val="808080"/>
            </a:solidFill>
          </a:ln>
        </c:spPr>
        <c:crossAx val="48807373"/>
        <c:crosses val="autoZero"/>
        <c:auto val="1"/>
        <c:lblOffset val="100"/>
        <c:tickLblSkip val="1"/>
        <c:noMultiLvlLbl val="0"/>
      </c:catAx>
      <c:valAx>
        <c:axId val="4880737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370578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245"/>
          <c:y val="0.0275"/>
        </c:manualLayout>
      </c:layout>
      <c:spPr>
        <a:noFill/>
        <a:ln w="3175">
          <a:noFill/>
        </a:ln>
      </c:spPr>
    </c:title>
    <c:plotArea>
      <c:layout>
        <c:manualLayout>
          <c:xMode val="edge"/>
          <c:yMode val="edge"/>
          <c:x val="0.07675"/>
          <c:y val="0.11975"/>
          <c:w val="0.9075"/>
          <c:h val="0.78175"/>
        </c:manualLayout>
      </c:layout>
      <c:lineChart>
        <c:grouping val="standard"/>
        <c:varyColors val="0"/>
        <c:ser>
          <c:idx val="0"/>
          <c:order val="0"/>
          <c:tx>
            <c:strRef>
              <c:f>arándanos!$A$52</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arándanos!$B$52:$M$52</c:f>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4041.84099999999</c:v>
              </c:pt>
              <c:pt idx="1">
                <c:v>4423.34299999999</c:v>
              </c:pt>
              <c:pt idx="2">
                <c:v>6357.947</c:v>
              </c:pt>
              <c:pt idx="3">
                <c:v>6410.19099999999</c:v>
              </c:pt>
              <c:pt idx="4">
                <c:v>10104.4419999999</c:v>
              </c:pt>
              <c:pt idx="5">
                <c:v>11938.038</c:v>
              </c:pt>
              <c:pt idx="6">
                <c:v>15432.593</c:v>
              </c:pt>
              <c:pt idx="7">
                <c:v>20872.322</c:v>
              </c:pt>
              <c:pt idx="8">
                <c:v>35330.2149999999</c:v>
              </c:pt>
              <c:pt idx="9">
                <c:v>38506.044</c:v>
              </c:pt>
              <c:pt idx="10">
                <c:v>55011.49</c:v>
              </c:pt>
              <c:pt idx="11">
                <c:v>73741</c:v>
              </c:pt>
            </c:numLit>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Lit>
          </c:val>
          <c:smooth val="0"/>
        </c:ser>
        <c:marker val="1"/>
        <c:axId val="32482032"/>
        <c:axId val="35246897"/>
      </c:lineChart>
      <c:catAx>
        <c:axId val="32482032"/>
        <c:scaling>
          <c:orientation val="minMax"/>
        </c:scaling>
        <c:axPos val="b"/>
        <c:delete val="0"/>
        <c:numFmt formatCode="General" sourceLinked="1"/>
        <c:majorTickMark val="none"/>
        <c:minorTickMark val="none"/>
        <c:tickLblPos val="nextTo"/>
        <c:spPr>
          <a:ln w="3175">
            <a:solidFill>
              <a:srgbClr val="808080"/>
            </a:solidFill>
          </a:ln>
        </c:spPr>
        <c:crossAx val="35246897"/>
        <c:crosses val="autoZero"/>
        <c:auto val="1"/>
        <c:lblOffset val="100"/>
        <c:tickLblSkip val="1"/>
        <c:noMultiLvlLbl val="0"/>
      </c:catAx>
      <c:valAx>
        <c:axId val="35246897"/>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175"/>
              <c:y val="-0.00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248203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525"/>
          <c:w val="0.8007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5832</c:v>
              </c:pt>
              <c:pt idx="1">
                <c:v>6020</c:v>
              </c:pt>
              <c:pt idx="2">
                <c:v>6550</c:v>
              </c:pt>
              <c:pt idx="3">
                <c:v>6990</c:v>
              </c:pt>
              <c:pt idx="4">
                <c:v>7200</c:v>
              </c:pt>
              <c:pt idx="5">
                <c:v>7124.98</c:v>
              </c:pt>
              <c:pt idx="6">
                <c:v>7620.89</c:v>
              </c:pt>
              <c:pt idx="7">
                <c:v>9922.09</c:v>
              </c:pt>
              <c:pt idx="8">
                <c:v>10053.9</c:v>
              </c:pt>
              <c:pt idx="9">
                <c:v>12467.68</c:v>
              </c:pt>
              <c:pt idx="10">
                <c:v>13143.1199998373</c:v>
              </c:pt>
              <c:pt idx="11">
                <c:v>14928</c:v>
              </c:pt>
            </c:numLit>
          </c:val>
        </c:ser>
        <c:overlap val="100"/>
        <c:gapWidth val="55"/>
        <c:axId val="2577070"/>
        <c:axId val="22983543"/>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c:v>
              </c:pt>
              <c:pt idx="7">
                <c:v>43001.3008160286</c:v>
              </c:pt>
              <c:pt idx="8">
                <c:v>70364.4960686661</c:v>
              </c:pt>
              <c:pt idx="9">
                <c:v>41095.3741817365</c:v>
              </c:pt>
              <c:pt idx="10">
                <c:v>60355.7515442043</c:v>
              </c:pt>
              <c:pt idx="11">
                <c:v>85793</c:v>
              </c:pt>
            </c:numLit>
          </c:val>
          <c:smooth val="0"/>
        </c:ser>
        <c:axId val="59818844"/>
        <c:axId val="25070829"/>
      </c:lineChart>
      <c:catAx>
        <c:axId val="2577070"/>
        <c:scaling>
          <c:orientation val="minMax"/>
        </c:scaling>
        <c:axPos val="b"/>
        <c:delete val="0"/>
        <c:numFmt formatCode="General" sourceLinked="1"/>
        <c:majorTickMark val="none"/>
        <c:minorTickMark val="none"/>
        <c:tickLblPos val="nextTo"/>
        <c:spPr>
          <a:ln w="3175">
            <a:solidFill>
              <a:srgbClr val="808080"/>
            </a:solidFill>
          </a:ln>
        </c:spPr>
        <c:crossAx val="22983543"/>
        <c:crosses val="autoZero"/>
        <c:auto val="1"/>
        <c:lblOffset val="100"/>
        <c:tickLblSkip val="1"/>
        <c:noMultiLvlLbl val="0"/>
      </c:catAx>
      <c:valAx>
        <c:axId val="22983543"/>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577070"/>
        <c:crossesAt val="1"/>
        <c:crossBetween val="between"/>
        <c:dispUnits/>
      </c:valAx>
      <c:catAx>
        <c:axId val="59818844"/>
        <c:scaling>
          <c:orientation val="minMax"/>
        </c:scaling>
        <c:axPos val="b"/>
        <c:delete val="1"/>
        <c:majorTickMark val="out"/>
        <c:minorTickMark val="none"/>
        <c:tickLblPos val="none"/>
        <c:crossAx val="25070829"/>
        <c:crosses val="autoZero"/>
        <c:auto val="1"/>
        <c:lblOffset val="100"/>
        <c:tickLblSkip val="1"/>
        <c:noMultiLvlLbl val="0"/>
      </c:catAx>
      <c:valAx>
        <c:axId val="25070829"/>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981884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0725"/>
        </c:manualLayout>
      </c:layout>
      <c:spPr>
        <a:noFill/>
        <a:ln w="3175">
          <a:noFill/>
        </a:ln>
      </c:spPr>
    </c:title>
    <c:plotArea>
      <c:layout>
        <c:manualLayout>
          <c:xMode val="edge"/>
          <c:yMode val="edge"/>
          <c:x val="0.082"/>
          <c:y val="0.093"/>
          <c:w val="0.89625"/>
          <c:h val="0.739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c:v>
              </c:pt>
              <c:pt idx="7">
                <c:v>43001.3008160286</c:v>
              </c:pt>
              <c:pt idx="8">
                <c:v>70364.4960686661</c:v>
              </c:pt>
              <c:pt idx="9">
                <c:v>41095.3741817365</c:v>
              </c:pt>
              <c:pt idx="10">
                <c:v>60355.7515442043</c:v>
              </c:pt>
              <c:pt idx="11">
                <c:v>85793</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6062.188</c:v>
              </c:pt>
              <c:pt idx="1">
                <c:v>7450.47199999999</c:v>
              </c:pt>
              <c:pt idx="2">
                <c:v>12784.065</c:v>
              </c:pt>
              <c:pt idx="3">
                <c:v>12817.626</c:v>
              </c:pt>
              <c:pt idx="4">
                <c:v>11304.563</c:v>
              </c:pt>
              <c:pt idx="5">
                <c:v>17916.195</c:v>
              </c:pt>
              <c:pt idx="6">
                <c:v>22463.222</c:v>
              </c:pt>
              <c:pt idx="7">
                <c:v>26884.5269999999</c:v>
              </c:pt>
              <c:pt idx="8">
                <c:v>51865.315</c:v>
              </c:pt>
              <c:pt idx="9">
                <c:v>23474.3849999999</c:v>
              </c:pt>
              <c:pt idx="10">
                <c:v>44112.1129999999</c:v>
              </c:pt>
              <c:pt idx="11">
                <c:v>64668</c:v>
              </c:pt>
            </c:numLit>
          </c:val>
          <c:smooth val="0"/>
        </c:ser>
        <c:marker val="1"/>
        <c:axId val="52925562"/>
        <c:axId val="7233811"/>
      </c:lineChart>
      <c:catAx>
        <c:axId val="52925562"/>
        <c:scaling>
          <c:orientation val="minMax"/>
        </c:scaling>
        <c:axPos val="b"/>
        <c:delete val="0"/>
        <c:numFmt formatCode="General" sourceLinked="1"/>
        <c:majorTickMark val="none"/>
        <c:minorTickMark val="none"/>
        <c:tickLblPos val="nextTo"/>
        <c:spPr>
          <a:ln w="3175">
            <a:solidFill>
              <a:srgbClr val="808080"/>
            </a:solidFill>
          </a:ln>
        </c:spPr>
        <c:crossAx val="7233811"/>
        <c:crosses val="autoZero"/>
        <c:auto val="1"/>
        <c:lblOffset val="100"/>
        <c:tickLblSkip val="1"/>
        <c:noMultiLvlLbl val="0"/>
      </c:catAx>
      <c:valAx>
        <c:axId val="7233811"/>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1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92556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2000-2011</a:t>
            </a:r>
          </a:p>
        </c:rich>
      </c:tx>
      <c:layout>
        <c:manualLayout>
          <c:xMode val="factor"/>
          <c:yMode val="factor"/>
          <c:x val="0.06475"/>
          <c:y val="-0.0125"/>
        </c:manualLayout>
      </c:layout>
      <c:spPr>
        <a:noFill/>
        <a:ln w="3175">
          <a:noFill/>
        </a:ln>
      </c:spPr>
    </c:title>
    <c:plotArea>
      <c:layout>
        <c:manualLayout>
          <c:xMode val="edge"/>
          <c:yMode val="edge"/>
          <c:x val="0.091"/>
          <c:y val="0.1005"/>
          <c:w val="0.81725"/>
          <c:h val="0.7785"/>
        </c:manualLayout>
      </c:layout>
      <c:barChart>
        <c:barDir val="col"/>
        <c:grouping val="stacked"/>
        <c:varyColors val="0"/>
        <c:ser>
          <c:idx val="0"/>
          <c:order val="0"/>
          <c:tx>
            <c:v>Superficie (hectáreas)</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7058</c:v>
              </c:pt>
              <c:pt idx="1">
                <c:v>7200</c:v>
              </c:pt>
              <c:pt idx="2">
                <c:v>7600</c:v>
              </c:pt>
              <c:pt idx="3">
                <c:v>8150</c:v>
              </c:pt>
              <c:pt idx="4">
                <c:v>8485</c:v>
              </c:pt>
              <c:pt idx="5">
                <c:v>8474</c:v>
              </c:pt>
              <c:pt idx="6">
                <c:v>8486</c:v>
              </c:pt>
              <c:pt idx="7">
                <c:v>8437</c:v>
              </c:pt>
              <c:pt idx="8">
                <c:v>8061</c:v>
              </c:pt>
              <c:pt idx="9">
                <c:v>7352</c:v>
              </c:pt>
              <c:pt idx="10">
                <c:v>6209</c:v>
              </c:pt>
              <c:pt idx="11">
                <c:v>6047</c:v>
              </c:pt>
            </c:numLit>
          </c:val>
        </c:ser>
        <c:overlap val="100"/>
        <c:gapWidth val="55"/>
        <c:axId val="38609288"/>
        <c:axId val="6356329"/>
      </c:barChart>
      <c:lineChart>
        <c:grouping val="standard"/>
        <c:varyColors val="0"/>
        <c:ser>
          <c:idx val="1"/>
          <c:order val="1"/>
          <c:tx>
            <c:v>Producción  (toneladas)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53854.0279999999</c:v>
              </c:pt>
              <c:pt idx="1">
                <c:v>83140.8479999999</c:v>
              </c:pt>
              <c:pt idx="2">
                <c:v>98457.0132</c:v>
              </c:pt>
              <c:pt idx="3">
                <c:v>112100.1036</c:v>
              </c:pt>
              <c:pt idx="4">
                <c:v>136610.6716</c:v>
              </c:pt>
              <c:pt idx="5">
                <c:v>127206.9108</c:v>
              </c:pt>
              <c:pt idx="6">
                <c:v>127859.7776</c:v>
              </c:pt>
              <c:pt idx="7">
                <c:v>168688.264399999</c:v>
              </c:pt>
              <c:pt idx="8">
                <c:v>153114.2108</c:v>
              </c:pt>
              <c:pt idx="9">
                <c:v>157846.9644</c:v>
              </c:pt>
              <c:pt idx="10">
                <c:v>137460.4904</c:v>
              </c:pt>
              <c:pt idx="11">
                <c:v>163591.6964</c:v>
              </c:pt>
            </c:numLit>
          </c:val>
          <c:smooth val="0"/>
        </c:ser>
        <c:axId val="52191750"/>
        <c:axId val="29580143"/>
      </c:lineChart>
      <c:catAx>
        <c:axId val="38609288"/>
        <c:scaling>
          <c:orientation val="minMax"/>
        </c:scaling>
        <c:axPos val="b"/>
        <c:delete val="0"/>
        <c:numFmt formatCode="General" sourceLinked="1"/>
        <c:majorTickMark val="none"/>
        <c:minorTickMark val="none"/>
        <c:tickLblPos val="nextTo"/>
        <c:spPr>
          <a:ln w="3175">
            <a:solidFill>
              <a:srgbClr val="808080"/>
            </a:solidFill>
          </a:ln>
        </c:spPr>
        <c:crossAx val="6356329"/>
        <c:crosses val="autoZero"/>
        <c:auto val="1"/>
        <c:lblOffset val="100"/>
        <c:tickLblSkip val="1"/>
        <c:noMultiLvlLbl val="0"/>
      </c:catAx>
      <c:valAx>
        <c:axId val="6356329"/>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25"/>
              <c:y val="-0.009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8609288"/>
        <c:crossesAt val="1"/>
        <c:crossBetween val="between"/>
        <c:dispUnits/>
      </c:valAx>
      <c:catAx>
        <c:axId val="52191750"/>
        <c:scaling>
          <c:orientation val="minMax"/>
        </c:scaling>
        <c:axPos val="b"/>
        <c:delete val="1"/>
        <c:majorTickMark val="out"/>
        <c:minorTickMark val="none"/>
        <c:tickLblPos val="none"/>
        <c:crossAx val="29580143"/>
        <c:crosses val="autoZero"/>
        <c:auto val="1"/>
        <c:lblOffset val="100"/>
        <c:tickLblSkip val="1"/>
        <c:noMultiLvlLbl val="0"/>
      </c:catAx>
      <c:valAx>
        <c:axId val="2958014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32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219175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y exportaciones de ciruelas frescas 2000-2011</a:t>
            </a:r>
          </a:p>
        </c:rich>
      </c:tx>
      <c:layout>
        <c:manualLayout>
          <c:xMode val="factor"/>
          <c:yMode val="factor"/>
          <c:x val="0.07525"/>
          <c:y val="0.03125"/>
        </c:manualLayout>
      </c:layout>
      <c:spPr>
        <a:noFill/>
        <a:ln w="3175">
          <a:noFill/>
        </a:ln>
      </c:spPr>
    </c:title>
    <c:plotArea>
      <c:layout>
        <c:manualLayout>
          <c:xMode val="edge"/>
          <c:yMode val="edge"/>
          <c:x val="0.0715"/>
          <c:y val="0.12625"/>
          <c:w val="0.91175"/>
          <c:h val="0.7565"/>
        </c:manualLayout>
      </c:layout>
      <c:lineChart>
        <c:grouping val="standard"/>
        <c:varyColors val="0"/>
        <c:ser>
          <c:idx val="0"/>
          <c:order val="0"/>
          <c:tx>
            <c:v>Producción*</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53854.0279999999</c:v>
              </c:pt>
              <c:pt idx="1">
                <c:v>83140.8479999999</c:v>
              </c:pt>
              <c:pt idx="2">
                <c:v>98457.0132</c:v>
              </c:pt>
              <c:pt idx="3">
                <c:v>112100.1036</c:v>
              </c:pt>
              <c:pt idx="4">
                <c:v>136610.6716</c:v>
              </c:pt>
              <c:pt idx="5">
                <c:v>127206.9108</c:v>
              </c:pt>
              <c:pt idx="6">
                <c:v>127859.7776</c:v>
              </c:pt>
              <c:pt idx="7">
                <c:v>168688.264399999</c:v>
              </c:pt>
              <c:pt idx="8">
                <c:v>153114.2108</c:v>
              </c:pt>
              <c:pt idx="9">
                <c:v>157846.9644</c:v>
              </c:pt>
              <c:pt idx="10">
                <c:v>137460.4904</c:v>
              </c:pt>
              <c:pt idx="11">
                <c:v>163591.6964</c:v>
              </c:pt>
            </c:numLit>
          </c:val>
          <c:smooth val="0"/>
        </c:ser>
        <c:ser>
          <c:idx val="1"/>
          <c:order val="1"/>
          <c:tx>
            <c:v>Exportaciones frescos</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52676.6</c:v>
              </c:pt>
              <c:pt idx="1">
                <c:v>81610.8</c:v>
              </c:pt>
              <c:pt idx="2">
                <c:v>75893</c:v>
              </c:pt>
              <c:pt idx="3">
                <c:v>77137.8</c:v>
              </c:pt>
              <c:pt idx="4">
                <c:v>103191.4</c:v>
              </c:pt>
              <c:pt idx="5">
                <c:v>95032.4</c:v>
              </c:pt>
              <c:pt idx="6">
                <c:v>80156.3</c:v>
              </c:pt>
              <c:pt idx="7">
                <c:v>105054.9</c:v>
              </c:pt>
              <c:pt idx="8">
                <c:v>88816.4</c:v>
              </c:pt>
              <c:pt idx="9">
                <c:v>95057</c:v>
              </c:pt>
              <c:pt idx="10">
                <c:v>74398.6</c:v>
              </c:pt>
              <c:pt idx="11">
                <c:v>100926.7</c:v>
              </c:pt>
            </c:numLit>
          </c:val>
          <c:smooth val="0"/>
        </c:ser>
        <c:marker val="1"/>
        <c:axId val="59558260"/>
        <c:axId val="9175205"/>
      </c:lineChart>
      <c:catAx>
        <c:axId val="59558260"/>
        <c:scaling>
          <c:orientation val="minMax"/>
        </c:scaling>
        <c:axPos val="b"/>
        <c:delete val="0"/>
        <c:numFmt formatCode="General" sourceLinked="1"/>
        <c:majorTickMark val="none"/>
        <c:minorTickMark val="none"/>
        <c:tickLblPos val="nextTo"/>
        <c:spPr>
          <a:ln w="3175">
            <a:solidFill>
              <a:srgbClr val="808080"/>
            </a:solidFill>
          </a:ln>
        </c:spPr>
        <c:crossAx val="9175205"/>
        <c:crosses val="autoZero"/>
        <c:auto val="1"/>
        <c:lblOffset val="100"/>
        <c:tickLblSkip val="1"/>
        <c:noMultiLvlLbl val="0"/>
      </c:catAx>
      <c:valAx>
        <c:axId val="9175205"/>
        <c:scaling>
          <c:orientation val="minMax"/>
          <c:max val="180000"/>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5582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9"/>
          <c:y val="0.10725"/>
          <c:w val="0.8175"/>
          <c:h val="0.75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Lit>
          </c:val>
        </c:ser>
        <c:overlap val="100"/>
        <c:gapWidth val="55"/>
        <c:axId val="22816594"/>
        <c:axId val="4963495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805000</c:v>
              </c:pt>
              <c:pt idx="1">
                <c:v>1135000</c:v>
              </c:pt>
              <c:pt idx="2">
                <c:v>1050000</c:v>
              </c:pt>
              <c:pt idx="3">
                <c:v>1150000</c:v>
              </c:pt>
              <c:pt idx="4">
                <c:v>1250000</c:v>
              </c:pt>
              <c:pt idx="5">
                <c:v>1300000</c:v>
              </c:pt>
              <c:pt idx="6">
                <c:v>1471857.66008822</c:v>
              </c:pt>
              <c:pt idx="7">
                <c:v>1507842.87703381</c:v>
              </c:pt>
              <c:pt idx="8">
                <c:v>1504100.858899</c:v>
              </c:pt>
              <c:pt idx="9">
                <c:v>1330617.4050276</c:v>
              </c:pt>
              <c:pt idx="10">
                <c:v>1624242.40405968</c:v>
              </c:pt>
              <c:pt idx="11">
                <c:v>1588346.64692996</c:v>
              </c:pt>
            </c:numLit>
          </c:val>
          <c:smooth val="0"/>
        </c:ser>
        <c:axId val="7833376"/>
        <c:axId val="8073889"/>
      </c:lineChart>
      <c:catAx>
        <c:axId val="22816594"/>
        <c:scaling>
          <c:orientation val="minMax"/>
        </c:scaling>
        <c:axPos val="b"/>
        <c:delete val="0"/>
        <c:numFmt formatCode="General" sourceLinked="1"/>
        <c:majorTickMark val="none"/>
        <c:minorTickMark val="none"/>
        <c:tickLblPos val="nextTo"/>
        <c:spPr>
          <a:ln w="3175">
            <a:solidFill>
              <a:srgbClr val="808080"/>
            </a:solidFill>
          </a:ln>
        </c:spPr>
        <c:crossAx val="49634955"/>
        <c:crosses val="autoZero"/>
        <c:auto val="1"/>
        <c:lblOffset val="100"/>
        <c:tickLblSkip val="1"/>
        <c:noMultiLvlLbl val="0"/>
      </c:catAx>
      <c:valAx>
        <c:axId val="49634955"/>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5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2816594"/>
        <c:crossesAt val="1"/>
        <c:crossBetween val="between"/>
        <c:dispUnits/>
      </c:valAx>
      <c:catAx>
        <c:axId val="7833376"/>
        <c:scaling>
          <c:orientation val="minMax"/>
        </c:scaling>
        <c:axPos val="b"/>
        <c:delete val="1"/>
        <c:majorTickMark val="out"/>
        <c:minorTickMark val="none"/>
        <c:tickLblPos val="none"/>
        <c:crossAx val="8073889"/>
        <c:crosses val="autoZero"/>
        <c:auto val="1"/>
        <c:lblOffset val="100"/>
        <c:tickLblSkip val="1"/>
        <c:noMultiLvlLbl val="0"/>
      </c:catAx>
      <c:valAx>
        <c:axId val="8073889"/>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7833376"/>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225"/>
        </c:manualLayout>
      </c:layout>
      <c:spPr>
        <a:noFill/>
        <a:ln w="3175">
          <a:noFill/>
        </a:ln>
      </c:spPr>
    </c:title>
    <c:plotArea>
      <c:layout>
        <c:manualLayout>
          <c:xMode val="edge"/>
          <c:yMode val="edge"/>
          <c:x val="0.06525"/>
          <c:y val="0.10125"/>
          <c:w val="0.913"/>
          <c:h val="0.714"/>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805000</c:v>
              </c:pt>
              <c:pt idx="1">
                <c:v>1135000</c:v>
              </c:pt>
              <c:pt idx="2">
                <c:v>1050000</c:v>
              </c:pt>
              <c:pt idx="3">
                <c:v>1150000</c:v>
              </c:pt>
              <c:pt idx="4">
                <c:v>1250000</c:v>
              </c:pt>
              <c:pt idx="5">
                <c:v>1300000</c:v>
              </c:pt>
              <c:pt idx="6">
                <c:v>1471857.66008822</c:v>
              </c:pt>
              <c:pt idx="7">
                <c:v>1507842.87703381</c:v>
              </c:pt>
              <c:pt idx="8">
                <c:v>1504100.858899</c:v>
              </c:pt>
              <c:pt idx="9">
                <c:v>1330617.4050276</c:v>
              </c:pt>
              <c:pt idx="10">
                <c:v>1624242.40405968</c:v>
              </c:pt>
              <c:pt idx="11">
                <c:v>1588346.64692996</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387714.053</c:v>
              </c:pt>
              <c:pt idx="1">
                <c:v>540746.437999999</c:v>
              </c:pt>
              <c:pt idx="2">
                <c:v>548194.21</c:v>
              </c:pt>
              <c:pt idx="3">
                <c:v>596407.956</c:v>
              </c:pt>
              <c:pt idx="4">
                <c:v>739048.422999999</c:v>
              </c:pt>
              <c:pt idx="5">
                <c:v>639371.196</c:v>
              </c:pt>
              <c:pt idx="6">
                <c:v>725107.866</c:v>
              </c:pt>
              <c:pt idx="7">
                <c:v>774634.4</c:v>
              </c:pt>
              <c:pt idx="8">
                <c:v>770708.217999999</c:v>
              </c:pt>
              <c:pt idx="9">
                <c:v>678499.467999999</c:v>
              </c:pt>
              <c:pt idx="10">
                <c:v>837149.04</c:v>
              </c:pt>
              <c:pt idx="11">
                <c:v>800834</c:v>
              </c:pt>
            </c:numLit>
          </c:val>
          <c:smooth val="0"/>
        </c:ser>
        <c:marker val="1"/>
        <c:axId val="22745182"/>
        <c:axId val="45278823"/>
      </c:lineChart>
      <c:catAx>
        <c:axId val="22745182"/>
        <c:scaling>
          <c:orientation val="minMax"/>
        </c:scaling>
        <c:axPos val="b"/>
        <c:delete val="0"/>
        <c:numFmt formatCode="General" sourceLinked="1"/>
        <c:majorTickMark val="none"/>
        <c:minorTickMark val="none"/>
        <c:tickLblPos val="nextTo"/>
        <c:spPr>
          <a:ln w="3175">
            <a:solidFill>
              <a:srgbClr val="808080"/>
            </a:solidFill>
          </a:ln>
        </c:spPr>
        <c:crossAx val="45278823"/>
        <c:crosses val="autoZero"/>
        <c:auto val="1"/>
        <c:lblOffset val="100"/>
        <c:tickLblSkip val="1"/>
        <c:noMultiLvlLbl val="0"/>
      </c:catAx>
      <c:valAx>
        <c:axId val="4527882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4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274518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
          <c:y val="-0.01375"/>
        </c:manualLayout>
      </c:layout>
      <c:spPr>
        <a:noFill/>
        <a:ln w="3175">
          <a:noFill/>
        </a:ln>
      </c:spPr>
    </c:title>
    <c:plotArea>
      <c:layout>
        <c:manualLayout>
          <c:xMode val="edge"/>
          <c:yMode val="edge"/>
          <c:x val="0.0935"/>
          <c:y val="0.10925"/>
          <c:w val="0.7952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Lit>
          </c:val>
        </c:ser>
        <c:overlap val="100"/>
        <c:gapWidth val="55"/>
        <c:axId val="10544780"/>
        <c:axId val="3925180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11300</c:v>
              </c:pt>
              <c:pt idx="1">
                <c:v>12500</c:v>
              </c:pt>
              <c:pt idx="2">
                <c:v>13000</c:v>
              </c:pt>
              <c:pt idx="3">
                <c:v>14000</c:v>
              </c:pt>
              <c:pt idx="4">
                <c:v>13600</c:v>
              </c:pt>
              <c:pt idx="5">
                <c:v>14500</c:v>
              </c:pt>
              <c:pt idx="6">
                <c:v>18909.7189622257</c:v>
              </c:pt>
              <c:pt idx="7">
                <c:v>22666.431946922</c:v>
              </c:pt>
              <c:pt idx="8">
                <c:v>24161.561512221</c:v>
              </c:pt>
              <c:pt idx="9">
                <c:v>28406.4407097925</c:v>
              </c:pt>
              <c:pt idx="10">
                <c:v>33570.1342596939</c:v>
              </c:pt>
              <c:pt idx="11">
                <c:v>39838</c:v>
              </c:pt>
            </c:numLit>
          </c:val>
          <c:smooth val="0"/>
        </c:ser>
        <c:axId val="45549866"/>
        <c:axId val="27078403"/>
      </c:lineChart>
      <c:catAx>
        <c:axId val="10544780"/>
        <c:scaling>
          <c:orientation val="minMax"/>
        </c:scaling>
        <c:axPos val="b"/>
        <c:delete val="0"/>
        <c:numFmt formatCode="General" sourceLinked="1"/>
        <c:majorTickMark val="none"/>
        <c:minorTickMark val="none"/>
        <c:tickLblPos val="nextTo"/>
        <c:spPr>
          <a:ln w="3175">
            <a:solidFill>
              <a:srgbClr val="808080"/>
            </a:solidFill>
          </a:ln>
        </c:spPr>
        <c:crossAx val="39251805"/>
        <c:crosses val="autoZero"/>
        <c:auto val="1"/>
        <c:lblOffset val="100"/>
        <c:tickLblSkip val="1"/>
        <c:noMultiLvlLbl val="0"/>
      </c:catAx>
      <c:valAx>
        <c:axId val="39251805"/>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0544780"/>
        <c:crossesAt val="1"/>
        <c:crossBetween val="between"/>
        <c:dispUnits/>
      </c:valAx>
      <c:catAx>
        <c:axId val="45549866"/>
        <c:scaling>
          <c:orientation val="minMax"/>
        </c:scaling>
        <c:axPos val="b"/>
        <c:delete val="1"/>
        <c:majorTickMark val="out"/>
        <c:minorTickMark val="none"/>
        <c:tickLblPos val="none"/>
        <c:crossAx val="27078403"/>
        <c:crosses val="autoZero"/>
        <c:auto val="1"/>
        <c:lblOffset val="100"/>
        <c:tickLblSkip val="1"/>
        <c:noMultiLvlLbl val="0"/>
      </c:catAx>
      <c:valAx>
        <c:axId val="2707840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1"/>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5549866"/>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0.90175</cdr:y>
    </cdr:from>
    <cdr:to>
      <cdr:x>0.3485</cdr:x>
      <cdr:y>0.98775</cdr:y>
    </cdr:to>
    <cdr:sp>
      <cdr:nvSpPr>
        <cdr:cNvPr id="1" name="1 CuadroTexto"/>
        <cdr:cNvSpPr txBox="1">
          <a:spLocks noChangeArrowheads="1"/>
        </cdr:cNvSpPr>
      </cdr:nvSpPr>
      <cdr:spPr>
        <a:xfrm>
          <a:off x="152400" y="2886075"/>
          <a:ext cx="24384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20</xdr:row>
      <xdr:rowOff>38100</xdr:rowOff>
    </xdr:from>
    <xdr:ext cx="257175" cy="1857375"/>
    <xdr:sp>
      <xdr:nvSpPr>
        <xdr:cNvPr id="1"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2" name="3 CuadroTexto"/>
        <xdr:cNvSpPr txBox="1">
          <a:spLocks noChangeArrowheads="1"/>
        </xdr:cNvSpPr>
      </xdr:nvSpPr>
      <xdr:spPr>
        <a:xfrm>
          <a:off x="8629650" y="3695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85725</xdr:colOff>
      <xdr:row>70</xdr:row>
      <xdr:rowOff>161925</xdr:rowOff>
    </xdr:from>
    <xdr:to>
      <xdr:col>12</xdr:col>
      <xdr:colOff>704850</xdr:colOff>
      <xdr:row>92</xdr:row>
      <xdr:rowOff>47625</xdr:rowOff>
    </xdr:to>
    <xdr:sp>
      <xdr:nvSpPr>
        <xdr:cNvPr id="3" name="6 CuadroTexto"/>
        <xdr:cNvSpPr txBox="1">
          <a:spLocks noChangeArrowheads="1"/>
        </xdr:cNvSpPr>
      </xdr:nvSpPr>
      <xdr:spPr>
        <a:xfrm>
          <a:off x="85725" y="13496925"/>
          <a:ext cx="10591800" cy="407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2010</a:t>
          </a:r>
          <a:r>
            <a:rPr lang="en-US" cap="none" sz="11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2011 la superficie de arándanos habría</a:t>
          </a:r>
          <a:r>
            <a:rPr lang="en-US" cap="none" sz="1100" b="0" i="0" u="none" baseline="0">
              <a:solidFill>
                <a:srgbClr val="000000"/>
              </a:solidFill>
              <a:latin typeface="Calibri"/>
              <a:ea typeface="Calibri"/>
              <a:cs typeface="Calibri"/>
            </a:rPr>
            <a:t> sobrepasado las 8.000 hectáreas, de acuerdo a los catastros e intercatastros frutícolas de Ciren. Igualmente,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así como de la entrada en plena producción de huertos plantados en años recientes.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85725</xdr:colOff>
      <xdr:row>17</xdr:row>
      <xdr:rowOff>19050</xdr:rowOff>
    </xdr:from>
    <xdr:to>
      <xdr:col>10</xdr:col>
      <xdr:colOff>714375</xdr:colOff>
      <xdr:row>39</xdr:row>
      <xdr:rowOff>66675</xdr:rowOff>
    </xdr:to>
    <xdr:graphicFrame>
      <xdr:nvGraphicFramePr>
        <xdr:cNvPr id="4" name="8 Gráfico"/>
        <xdr:cNvGraphicFramePr/>
      </xdr:nvGraphicFramePr>
      <xdr:xfrm>
        <a:off x="1676400" y="3257550"/>
        <a:ext cx="7486650" cy="4238625"/>
      </xdr:xfrm>
      <a:graphic>
        <a:graphicData uri="http://schemas.openxmlformats.org/drawingml/2006/chart">
          <c:chart xmlns:c="http://schemas.openxmlformats.org/drawingml/2006/chart" r:id="rId1"/>
        </a:graphicData>
      </a:graphic>
    </xdr:graphicFrame>
    <xdr:clientData/>
  </xdr:twoCellAnchor>
  <xdr:twoCellAnchor>
    <xdr:from>
      <xdr:col>0</xdr:col>
      <xdr:colOff>1485900</xdr:colOff>
      <xdr:row>55</xdr:row>
      <xdr:rowOff>9525</xdr:rowOff>
    </xdr:from>
    <xdr:to>
      <xdr:col>10</xdr:col>
      <xdr:colOff>485775</xdr:colOff>
      <xdr:row>71</xdr:row>
      <xdr:rowOff>171450</xdr:rowOff>
    </xdr:to>
    <xdr:graphicFrame>
      <xdr:nvGraphicFramePr>
        <xdr:cNvPr id="5" name="9 Gráfico"/>
        <xdr:cNvGraphicFramePr/>
      </xdr:nvGraphicFramePr>
      <xdr:xfrm>
        <a:off x="1485900" y="10487025"/>
        <a:ext cx="7448550" cy="3209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0.2265</cdr:x>
      <cdr:y>0.98925</cdr:y>
    </cdr:to>
    <cdr:sp>
      <cdr:nvSpPr>
        <cdr:cNvPr id="1" name="1 CuadroTexto"/>
        <cdr:cNvSpPr txBox="1">
          <a:spLocks noChangeArrowheads="1"/>
        </cdr:cNvSpPr>
      </cdr:nvSpPr>
      <cdr:spPr>
        <a:xfrm>
          <a:off x="66675" y="3476625"/>
          <a:ext cx="18097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0.9045</cdr:y>
    </cdr:from>
    <cdr:to>
      <cdr:x>0.34825</cdr:x>
      <cdr:y>0.99075</cdr:y>
    </cdr:to>
    <cdr:sp>
      <cdr:nvSpPr>
        <cdr:cNvPr id="1" name="1 CuadroTexto"/>
        <cdr:cNvSpPr txBox="1">
          <a:spLocks noChangeArrowheads="1"/>
        </cdr:cNvSpPr>
      </cdr:nvSpPr>
      <cdr:spPr>
        <a:xfrm>
          <a:off x="180975" y="2428875"/>
          <a:ext cx="28479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47625</xdr:rowOff>
    </xdr:from>
    <xdr:to>
      <xdr:col>12</xdr:col>
      <xdr:colOff>209550</xdr:colOff>
      <xdr:row>83</xdr:row>
      <xdr:rowOff>104775</xdr:rowOff>
    </xdr:to>
    <xdr:sp>
      <xdr:nvSpPr>
        <xdr:cNvPr id="3" name="5 CuadroTexto"/>
        <xdr:cNvSpPr txBox="1">
          <a:spLocks noChangeArrowheads="1"/>
        </xdr:cNvSpPr>
      </xdr:nvSpPr>
      <xdr:spPr>
        <a:xfrm>
          <a:off x="161925" y="12163425"/>
          <a:ext cx="9324975" cy="36766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exportador mundial de cerezas,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49</xdr:row>
      <xdr:rowOff>104775</xdr:rowOff>
    </xdr:from>
    <xdr:to>
      <xdr:col>12</xdr:col>
      <xdr:colOff>57150</xdr:colOff>
      <xdr:row>63</xdr:row>
      <xdr:rowOff>123825</xdr:rowOff>
    </xdr:to>
    <xdr:graphicFrame>
      <xdr:nvGraphicFramePr>
        <xdr:cNvPr id="5" name="9 Gráfico"/>
        <xdr:cNvGraphicFramePr/>
      </xdr:nvGraphicFramePr>
      <xdr:xfrm>
        <a:off x="628650" y="9363075"/>
        <a:ext cx="8705850" cy="2686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0.924</cdr:y>
    </cdr:from>
    <cdr:to>
      <cdr:x>0.22725</cdr:x>
      <cdr:y>0.99175</cdr:y>
    </cdr:to>
    <cdr:sp>
      <cdr:nvSpPr>
        <cdr:cNvPr id="1" name="1 CuadroTexto"/>
        <cdr:cNvSpPr txBox="1">
          <a:spLocks noChangeArrowheads="1"/>
        </cdr:cNvSpPr>
      </cdr:nvSpPr>
      <cdr:spPr>
        <a:xfrm>
          <a:off x="47625" y="2905125"/>
          <a:ext cx="1504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0.89925</cdr:y>
    </cdr:from>
    <cdr:to>
      <cdr:x>0.348</cdr:x>
      <cdr:y>0.98425</cdr:y>
    </cdr:to>
    <cdr:sp>
      <cdr:nvSpPr>
        <cdr:cNvPr id="1" name="1 CuadroTexto"/>
        <cdr:cNvSpPr txBox="1">
          <a:spLocks noChangeArrowheads="1"/>
        </cdr:cNvSpPr>
      </cdr:nvSpPr>
      <cdr:spPr>
        <a:xfrm>
          <a:off x="133350" y="3638550"/>
          <a:ext cx="2266950" cy="3429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21</xdr:row>
      <xdr:rowOff>38100</xdr:rowOff>
    </xdr:from>
    <xdr:ext cx="257175" cy="1857375"/>
    <xdr:sp>
      <xdr:nvSpPr>
        <xdr:cNvPr id="1" name="1 CuadroTexto"/>
        <xdr:cNvSpPr txBox="1">
          <a:spLocks noChangeArrowheads="1"/>
        </xdr:cNvSpPr>
      </xdr:nvSpPr>
      <xdr:spPr>
        <a:xfrm>
          <a:off x="171450" y="4038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20</xdr:row>
      <xdr:rowOff>76200</xdr:rowOff>
    </xdr:from>
    <xdr:to>
      <xdr:col>10</xdr:col>
      <xdr:colOff>476250</xdr:colOff>
      <xdr:row>33</xdr:row>
      <xdr:rowOff>76200</xdr:rowOff>
    </xdr:to>
    <xdr:sp>
      <xdr:nvSpPr>
        <xdr:cNvPr id="2" name="2 CuadroTexto"/>
        <xdr:cNvSpPr txBox="1">
          <a:spLocks noChangeArrowheads="1"/>
        </xdr:cNvSpPr>
      </xdr:nvSpPr>
      <xdr:spPr>
        <a:xfrm>
          <a:off x="6153150" y="3886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68</xdr:row>
      <xdr:rowOff>171450</xdr:rowOff>
    </xdr:from>
    <xdr:to>
      <xdr:col>12</xdr:col>
      <xdr:colOff>361950</xdr:colOff>
      <xdr:row>87</xdr:row>
      <xdr:rowOff>0</xdr:rowOff>
    </xdr:to>
    <xdr:sp>
      <xdr:nvSpPr>
        <xdr:cNvPr id="3" name="3 CuadroTexto"/>
        <xdr:cNvSpPr txBox="1">
          <a:spLocks noChangeArrowheads="1"/>
        </xdr:cNvSpPr>
      </xdr:nvSpPr>
      <xdr:spPr>
        <a:xfrm>
          <a:off x="161925" y="13125450"/>
          <a:ext cx="7296150" cy="3448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ciruelos japoneses tuvo un crecimiento leve durante la primera parte de la década, permaneciendo estancada durante el período medio, para finalmente experiimentar una caída en los últimos cuatro años, llegando a un área inferior a la registrada al inicio de la década, situación poco habitual en la industria frutícola, pero que se está haciendo común en los carozos, salvo las cerezas y las ciruelas europeas para secado.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su parte, la producción de ciruelas frescas ha registrado un crecimiento acorde a la evolución de la superficie plantada, a medida que los huertos fueron avanzando a etapas de plena producción, y se ha mantenido bastante estable durante los últimos cuatro años, con la sola excepción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ciruelas frescas registró un crecimiento muy similar al de la producción, duplicándose entre los años 2000 y 2011. Asimismo, las exportaciones de ciruelas frescas incrementaron sustancialmente su aporte en la  generación de divisas para el país, subiendo el valor exportado desde US$ 64,8 millones de dólares en el año 2000 a US$133,7 millones en el año 2011.</a:t>
          </a:r>
        </a:p>
      </xdr:txBody>
    </xdr:sp>
    <xdr:clientData/>
  </xdr:twoCellAnchor>
  <xdr:twoCellAnchor>
    <xdr:from>
      <xdr:col>0</xdr:col>
      <xdr:colOff>419100</xdr:colOff>
      <xdr:row>16</xdr:row>
      <xdr:rowOff>57150</xdr:rowOff>
    </xdr:from>
    <xdr:to>
      <xdr:col>12</xdr:col>
      <xdr:colOff>171450</xdr:colOff>
      <xdr:row>32</xdr:row>
      <xdr:rowOff>161925</xdr:rowOff>
    </xdr:to>
    <xdr:graphicFrame>
      <xdr:nvGraphicFramePr>
        <xdr:cNvPr id="4" name="4 Gráfico"/>
        <xdr:cNvGraphicFramePr/>
      </xdr:nvGraphicFramePr>
      <xdr:xfrm>
        <a:off x="419100" y="3105150"/>
        <a:ext cx="6848475" cy="31527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171450</xdr:rowOff>
    </xdr:from>
    <xdr:to>
      <xdr:col>12</xdr:col>
      <xdr:colOff>171450</xdr:colOff>
      <xdr:row>65</xdr:row>
      <xdr:rowOff>28575</xdr:rowOff>
    </xdr:to>
    <xdr:graphicFrame>
      <xdr:nvGraphicFramePr>
        <xdr:cNvPr id="5" name="5 Gráfico"/>
        <xdr:cNvGraphicFramePr/>
      </xdr:nvGraphicFramePr>
      <xdr:xfrm>
        <a:off x="352425" y="8362950"/>
        <a:ext cx="6915150" cy="4048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0.90175</cdr:y>
    </cdr:from>
    <cdr:to>
      <cdr:x>0.348</cdr:x>
      <cdr:y>0.98775</cdr:y>
    </cdr:to>
    <cdr:sp>
      <cdr:nvSpPr>
        <cdr:cNvPr id="1" name="1 CuadroTexto"/>
        <cdr:cNvSpPr txBox="1">
          <a:spLocks noChangeArrowheads="1"/>
        </cdr:cNvSpPr>
      </cdr:nvSpPr>
      <cdr:spPr>
        <a:xfrm>
          <a:off x="161925" y="2886075"/>
          <a:ext cx="2600325"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50</xdr:row>
      <xdr:rowOff>104775</xdr:rowOff>
    </xdr:to>
    <xdr:sp>
      <xdr:nvSpPr>
        <xdr:cNvPr id="2" name="2 CuadroTexto"/>
        <xdr:cNvSpPr txBox="1">
          <a:spLocks noChangeArrowheads="1"/>
        </xdr:cNvSpPr>
      </xdr:nvSpPr>
      <xdr:spPr>
        <a:xfrm>
          <a:off x="19050" y="4257675"/>
          <a:ext cx="10629900" cy="425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acumuladas entre enero y septiembre del año 2012 registraron una leve caída de -1,3% en comparación con el volumen exportado en el mismo período del año 2011. Esta baja en el volumen exportado, que se ha mantenido en niveles similares en los últimos tres meses, parece ser el nivel  de la baja que experimentarán las exportaciones del sector al final del año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crecimiento porcentual de las exportaciones sigue siendo liderado por las naranjas, que han aumentado un 30,7% en el período bajo análisis, ya casi terminada su temporada. Los kiwis han tenido una excelente temporada en cuanto a volumen exportado, con un crecimiento de 18,2%, mientras que las cerezas y las mandarinas también han tenido un crecimiento de dos dígitos en el período. Las ciruelas experimentaron un crecimiento de 3,8%, mientras que las exportaciones de peras se mantienen estables.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mayores bajas porcentuales en las exportaciones de fruta fresca están encabezadas por los limones, que registran una caída de 14,6%, seguidos</a:t>
          </a:r>
          <a:r>
            <a:rPr lang="en-US" cap="none" sz="1100" b="0" i="0" u="none" baseline="0">
              <a:solidFill>
                <a:srgbClr val="000000"/>
              </a:solidFill>
              <a:latin typeface="Calibri"/>
              <a:ea typeface="Calibri"/>
              <a:cs typeface="Calibri"/>
            </a:rPr>
            <a:t> por duraznos (-9,5%),</a:t>
          </a:r>
          <a:r>
            <a:rPr lang="en-US" cap="none" sz="1100" b="0" i="0" u="none" baseline="0">
              <a:solidFill>
                <a:srgbClr val="000000"/>
              </a:solidFill>
              <a:latin typeface="Calibri"/>
              <a:ea typeface="Calibri"/>
              <a:cs typeface="Calibri"/>
            </a:rPr>
            <a:t> paltas (-7,8%), arándanos  (-7,3%), manzanas (-5,1%), uva de mesa (-4,3%) y nectarines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caída que registran las exportaciones de paltas obedece principalmente a una demora programada de los embarques al mercado de Estados Unidos, a la espera de mejores condiciones comerciales, aunque se estima que </a:t>
          </a:r>
          <a:r>
            <a:rPr lang="en-US" cap="none" sz="1100" b="0" i="0" u="none" baseline="0">
              <a:solidFill>
                <a:srgbClr val="000000"/>
              </a:solidFill>
              <a:latin typeface="Calibri"/>
              <a:ea typeface="Calibri"/>
              <a:cs typeface="Calibri"/>
            </a:rPr>
            <a:t>la producción nacional</a:t>
          </a:r>
          <a:r>
            <a:rPr lang="en-US" cap="none" sz="1100" b="0" i="0" u="none" baseline="0">
              <a:solidFill>
                <a:srgbClr val="000000"/>
              </a:solidFill>
              <a:latin typeface="Calibri"/>
              <a:ea typeface="Calibri"/>
              <a:cs typeface="Calibri"/>
            </a:rPr>
            <a:t> bajará alrededor de 10%.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238125</xdr:colOff>
      <xdr:row>68</xdr:row>
      <xdr:rowOff>19050</xdr:rowOff>
    </xdr:from>
    <xdr:to>
      <xdr:col>12</xdr:col>
      <xdr:colOff>514350</xdr:colOff>
      <xdr:row>85</xdr:row>
      <xdr:rowOff>123825</xdr:rowOff>
    </xdr:to>
    <xdr:sp>
      <xdr:nvSpPr>
        <xdr:cNvPr id="3" name="5 CuadroTexto"/>
        <xdr:cNvSpPr txBox="1">
          <a:spLocks noChangeArrowheads="1"/>
        </xdr:cNvSpPr>
      </xdr:nvSpPr>
      <xdr:spPr>
        <a:xfrm>
          <a:off x="238125" y="12973050"/>
          <a:ext cx="9725025" cy="3343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con manzanos se mantuvo estable durante la década 2000-2010. Sin embargo,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manzanas exportadas se triplicó durante la década, aumentando desde US$ 202 millones en el año 2000 a US$ 624 millones en 2010,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100" b="0" i="0" u="none" baseline="0">
              <a:solidFill>
                <a:srgbClr val="000000"/>
              </a:solidFill>
              <a:latin typeface="Calibri"/>
              <a:ea typeface="Calibri"/>
              <a:cs typeface="Calibri"/>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95250</xdr:rowOff>
    </xdr:from>
    <xdr:to>
      <xdr:col>11</xdr:col>
      <xdr:colOff>152400</xdr:colOff>
      <xdr:row>67</xdr:row>
      <xdr:rowOff>66675</xdr:rowOff>
    </xdr:to>
    <xdr:graphicFrame>
      <xdr:nvGraphicFramePr>
        <xdr:cNvPr id="5" name="9 Gráfico"/>
        <xdr:cNvGraphicFramePr/>
      </xdr:nvGraphicFramePr>
      <xdr:xfrm>
        <a:off x="895350" y="9620250"/>
        <a:ext cx="7943850" cy="3209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0.8825</cdr:y>
    </cdr:from>
    <cdr:to>
      <cdr:x>0.2275</cdr:x>
      <cdr:y>0.94225</cdr:y>
    </cdr:to>
    <cdr:sp>
      <cdr:nvSpPr>
        <cdr:cNvPr id="1" name="1 Rectángulo"/>
        <cdr:cNvSpPr>
          <a:spLocks/>
        </cdr:cNvSpPr>
      </cdr:nvSpPr>
      <cdr:spPr>
        <a:xfrm>
          <a:off x="447675" y="3752850"/>
          <a:ext cx="1685925" cy="25717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0.9015</cdr:y>
    </cdr:from>
    <cdr:to>
      <cdr:x>0.34875</cdr:x>
      <cdr:y>0.98675</cdr:y>
    </cdr:to>
    <cdr:sp>
      <cdr:nvSpPr>
        <cdr:cNvPr id="1" name="1 CuadroTexto"/>
        <cdr:cNvSpPr txBox="1">
          <a:spLocks noChangeArrowheads="1"/>
        </cdr:cNvSpPr>
      </cdr:nvSpPr>
      <cdr:spPr>
        <a:xfrm>
          <a:off x="190500" y="3048000"/>
          <a:ext cx="29432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133350</xdr:colOff>
      <xdr:row>71</xdr:row>
      <xdr:rowOff>57150</xdr:rowOff>
    </xdr:from>
    <xdr:to>
      <xdr:col>12</xdr:col>
      <xdr:colOff>561975</xdr:colOff>
      <xdr:row>90</xdr:row>
      <xdr:rowOff>57150</xdr:rowOff>
    </xdr:to>
    <xdr:sp>
      <xdr:nvSpPr>
        <xdr:cNvPr id="3" name="5 CuadroTexto"/>
        <xdr:cNvSpPr txBox="1">
          <a:spLocks noChangeArrowheads="1"/>
        </xdr:cNvSpPr>
      </xdr:nvSpPr>
      <xdr:spPr>
        <a:xfrm>
          <a:off x="133350" y="13658850"/>
          <a:ext cx="10420350" cy="3619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llegaría a algo menos de 17.000 hectáreas a nivel nacional.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0</xdr:col>
      <xdr:colOff>685800</xdr:colOff>
      <xdr:row>18</xdr:row>
      <xdr:rowOff>161925</xdr:rowOff>
    </xdr:from>
    <xdr:to>
      <xdr:col>12</xdr:col>
      <xdr:colOff>95250</xdr:colOff>
      <xdr:row>40</xdr:row>
      <xdr:rowOff>152400</xdr:rowOff>
    </xdr:to>
    <xdr:graphicFrame>
      <xdr:nvGraphicFramePr>
        <xdr:cNvPr id="4" name="7 Gráfico"/>
        <xdr:cNvGraphicFramePr/>
      </xdr:nvGraphicFramePr>
      <xdr:xfrm>
        <a:off x="685800" y="3590925"/>
        <a:ext cx="9401175" cy="425767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52</xdr:row>
      <xdr:rowOff>133350</xdr:rowOff>
    </xdr:from>
    <xdr:to>
      <xdr:col>11</xdr:col>
      <xdr:colOff>685800</xdr:colOff>
      <xdr:row>70</xdr:row>
      <xdr:rowOff>95250</xdr:rowOff>
    </xdr:to>
    <xdr:graphicFrame>
      <xdr:nvGraphicFramePr>
        <xdr:cNvPr id="5" name="9 Gráfico"/>
        <xdr:cNvGraphicFramePr/>
      </xdr:nvGraphicFramePr>
      <xdr:xfrm>
        <a:off x="904875" y="10115550"/>
        <a:ext cx="9010650" cy="33909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0.9205</cdr:y>
    </cdr:from>
    <cdr:to>
      <cdr:x>0.2265</cdr:x>
      <cdr:y>0.98775</cdr:y>
    </cdr:to>
    <cdr:sp>
      <cdr:nvSpPr>
        <cdr:cNvPr id="1" name="1 CuadroTexto"/>
        <cdr:cNvSpPr txBox="1">
          <a:spLocks noChangeArrowheads="1"/>
        </cdr:cNvSpPr>
      </cdr:nvSpPr>
      <cdr:spPr>
        <a:xfrm>
          <a:off x="66675" y="3857625"/>
          <a:ext cx="17240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0.90125</cdr:y>
    </cdr:from>
    <cdr:to>
      <cdr:x>0.348</cdr:x>
      <cdr:y>0.987</cdr:y>
    </cdr:to>
    <cdr:sp>
      <cdr:nvSpPr>
        <cdr:cNvPr id="1" name="1 CuadroTexto"/>
        <cdr:cNvSpPr txBox="1">
          <a:spLocks noChangeArrowheads="1"/>
        </cdr:cNvSpPr>
      </cdr:nvSpPr>
      <cdr:spPr>
        <a:xfrm>
          <a:off x="161925" y="3019425"/>
          <a:ext cx="264795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20</xdr:row>
      <xdr:rowOff>0</xdr:rowOff>
    </xdr:from>
    <xdr:ext cx="257175" cy="1857375"/>
    <xdr:sp>
      <xdr:nvSpPr>
        <xdr:cNvPr id="1"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2"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70</xdr:row>
      <xdr:rowOff>19050</xdr:rowOff>
    </xdr:from>
    <xdr:to>
      <xdr:col>12</xdr:col>
      <xdr:colOff>428625</xdr:colOff>
      <xdr:row>86</xdr:row>
      <xdr:rowOff>47625</xdr:rowOff>
    </xdr:to>
    <xdr:sp>
      <xdr:nvSpPr>
        <xdr:cNvPr id="3" name="5 CuadroTexto"/>
        <xdr:cNvSpPr txBox="1">
          <a:spLocks noChangeArrowheads="1"/>
        </xdr:cNvSpPr>
      </xdr:nvSpPr>
      <xdr:spPr>
        <a:xfrm>
          <a:off x="133350" y="13354050"/>
          <a:ext cx="9591675" cy="3076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100" b="0" i="0" u="none" baseline="0">
              <a:solidFill>
                <a:srgbClr val="000000"/>
              </a:solidFill>
              <a:latin typeface="Calibri"/>
              <a:ea typeface="Calibri"/>
              <a:cs typeface="Calibri"/>
            </a:rPr>
            <a:t>(segundo semestre de 2010 y primer semestre de 2011), la que se recuperó en el  segundo semestre de 2011,</a:t>
          </a:r>
          <a:r>
            <a:rPr lang="en-US" cap="none" sz="11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17</xdr:row>
      <xdr:rowOff>123825</xdr:rowOff>
    </xdr:from>
    <xdr:to>
      <xdr:col>11</xdr:col>
      <xdr:colOff>247650</xdr:colOff>
      <xdr:row>39</xdr:row>
      <xdr:rowOff>133350</xdr:rowOff>
    </xdr:to>
    <xdr:graphicFrame>
      <xdr:nvGraphicFramePr>
        <xdr:cNvPr id="4" name="6 Gráfico"/>
        <xdr:cNvGraphicFramePr/>
      </xdr:nvGraphicFramePr>
      <xdr:xfrm>
        <a:off x="876300" y="3362325"/>
        <a:ext cx="79057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161925</xdr:rowOff>
    </xdr:from>
    <xdr:to>
      <xdr:col>11</xdr:col>
      <xdr:colOff>476250</xdr:colOff>
      <xdr:row>69</xdr:row>
      <xdr:rowOff>85725</xdr:rowOff>
    </xdr:to>
    <xdr:graphicFrame>
      <xdr:nvGraphicFramePr>
        <xdr:cNvPr id="5" name="7 Gráfico"/>
        <xdr:cNvGraphicFramePr/>
      </xdr:nvGraphicFramePr>
      <xdr:xfrm>
        <a:off x="914400" y="9877425"/>
        <a:ext cx="8096250" cy="3352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0.22725</cdr:x>
      <cdr:y>0.987</cdr:y>
    </cdr:to>
    <cdr:sp>
      <cdr:nvSpPr>
        <cdr:cNvPr id="1" name="1 CuadroTexto"/>
        <cdr:cNvSpPr txBox="1">
          <a:spLocks noChangeArrowheads="1"/>
        </cdr:cNvSpPr>
      </cdr:nvSpPr>
      <cdr:spPr>
        <a:xfrm>
          <a:off x="85725" y="4086225"/>
          <a:ext cx="204787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8296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82</xdr:row>
      <xdr:rowOff>9525</xdr:rowOff>
    </xdr:from>
    <xdr:to>
      <xdr:col>12</xdr:col>
      <xdr:colOff>600075</xdr:colOff>
      <xdr:row>99</xdr:row>
      <xdr:rowOff>57150</xdr:rowOff>
    </xdr:to>
    <xdr:sp>
      <xdr:nvSpPr>
        <xdr:cNvPr id="3" name="5 CuadroTexto"/>
        <xdr:cNvSpPr txBox="1">
          <a:spLocks noChangeArrowheads="1"/>
        </xdr:cNvSpPr>
      </xdr:nvSpPr>
      <xdr:spPr>
        <a:xfrm>
          <a:off x="190500" y="15630525"/>
          <a:ext cx="10782300" cy="3286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meteorológicas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410700"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60</xdr:row>
      <xdr:rowOff>142875</xdr:rowOff>
    </xdr:from>
    <xdr:to>
      <xdr:col>11</xdr:col>
      <xdr:colOff>495300</xdr:colOff>
      <xdr:row>80</xdr:row>
      <xdr:rowOff>114300</xdr:rowOff>
    </xdr:to>
    <xdr:graphicFrame>
      <xdr:nvGraphicFramePr>
        <xdr:cNvPr id="5" name="9 Gráfico"/>
        <xdr:cNvGraphicFramePr/>
      </xdr:nvGraphicFramePr>
      <xdr:xfrm>
        <a:off x="1152525" y="11572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12</xdr:col>
      <xdr:colOff>609600</xdr:colOff>
      <xdr:row>41</xdr:row>
      <xdr:rowOff>57150</xdr:rowOff>
    </xdr:to>
    <xdr:sp>
      <xdr:nvSpPr>
        <xdr:cNvPr id="1" name="2 CuadroTexto"/>
        <xdr:cNvSpPr txBox="1">
          <a:spLocks noChangeArrowheads="1"/>
        </xdr:cNvSpPr>
      </xdr:nvSpPr>
      <xdr:spPr>
        <a:xfrm>
          <a:off x="0" y="3619500"/>
          <a:ext cx="9115425" cy="3133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han seguido recuperándose a medida que avanza la temporada de exportaciones, mostrando una baja de 7,1% del volumen exportado en los primeros nueve meses del año en comparación con</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l mismo período del año 2011. Las nueces con cáscara, el principal fruto seco de exportación, que representa alrededor de 40% de las exportaciones, muestra aún una baja de 30,7%, debido a la caída de los mercados de Turquía y Emiratos Árabes Unidos.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 embargo, el aumento  de las exportaciones de otros frutos secos ha compensado en parte esta baja. Las exportaciones de nueces sin cáscara, que están más dirigidas a los mercados latinoamericanos y europeos, han experimentado un incremento de 22,1%. A su vez las exportaciones de almendras sin cáscara, otro fruto seco de exportación importante, muestran también un crecimiento de sus envíos (4,6%). Finalmente, las exportaciones de avellanas con cáscara siguen avanzando para ubicarse en un lugar de relevancia en las exportaciones chilenas de frutos secos, registrando un 17,1% de aumento en el período. 
</a:t>
          </a:r>
          <a:r>
            <a:rPr lang="en-US" cap="none" sz="1100" b="0" i="0" u="none" baseline="0">
              <a:solidFill>
                <a:srgbClr val="000000"/>
              </a:solidFill>
              <a:latin typeface="Calibri"/>
              <a:ea typeface="Calibri"/>
              <a:cs typeface="Calibri"/>
            </a:rPr>
            <a:t>A pesar de la caída en el volumen exportado, las exportaciones totales de frutos secos mantienen su valor exportado, lo que refleja un aumento en sus precios de exportación. Las exportaciones de frutos secos alcanzaron un valor de US$ 205 millones en los primeros nueve meses del año.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38100</xdr:rowOff>
    </xdr:from>
    <xdr:to>
      <xdr:col>13</xdr:col>
      <xdr:colOff>47625</xdr:colOff>
      <xdr:row>54</xdr:row>
      <xdr:rowOff>0</xdr:rowOff>
    </xdr:to>
    <xdr:sp>
      <xdr:nvSpPr>
        <xdr:cNvPr id="1" name="2 CuadroTexto"/>
        <xdr:cNvSpPr txBox="1">
          <a:spLocks noChangeArrowheads="1"/>
        </xdr:cNvSpPr>
      </xdr:nvSpPr>
      <xdr:spPr>
        <a:xfrm>
          <a:off x="0" y="3810000"/>
          <a:ext cx="11353800" cy="5362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mercado de Estados Unidos continuó </a:t>
          </a:r>
          <a:r>
            <a:rPr lang="en-US" cap="none" sz="1100" b="0" i="0" u="none" baseline="0">
              <a:solidFill>
                <a:srgbClr val="000000"/>
              </a:solidFill>
              <a:latin typeface="Calibri"/>
              <a:ea typeface="Calibri"/>
              <a:cs typeface="Calibri"/>
            </a:rPr>
            <a:t>disminuyendo levemente  su participación como mercado de d</a:t>
          </a:r>
          <a:r>
            <a:rPr lang="en-US" cap="none" sz="1100" b="1"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stino de las exportaciones chilenas de fruta fresca  y frutos secos durante los primeros nueve  meses del año 2012,  en comparación con el mismo período de 2011; pero sigue liderando ampliamente como el principal mercado de destino.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alcanzó a un 3,8% y ha abarcado a casi todas las especies, salvo  naranjas y mandarinas, manzanas  y kiwis, y ha sido especialmente aguda en cerezas, arándanos,  peras y  uva de mesa, como efecto de la desviación de las exportaciones chilenas desde el mercado americano en busca de mejores condiciones de mercado.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Holanda, mercado tradicional para la fruta chilena, ha mostrado  también una leve baja en su volumen importado desde Chile  (1,2%,) pero ha mantenido su participación como mercado de destino de las exportaciones de fruta chilena, al igual que el Reino Unido, que muestra una caída de  3,2% en el volumen importado y una leve baja en participación, en parte debido a la debilidad que muestra la región como resultado de la crisis financiera que está experimentando. Las exportaciones de paltas , arándanos y peras son las que presentan un aumento sustancial de sus importaciones desde Chile, mientras que el resto, particularmente manzanas y uva de mesa, muestra una disminución de los volúmenes  importados  por Holanda en el  período comparado.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China, destino de mayor crecimiento  en el volumen importado desde Chile </a:t>
          </a:r>
          <a:r>
            <a:rPr lang="en-US" cap="none" sz="1100" b="0" i="0" u="none" baseline="0">
              <a:solidFill>
                <a:srgbClr val="000000"/>
              </a:solidFill>
              <a:latin typeface="Calibri"/>
              <a:ea typeface="Calibri"/>
              <a:cs typeface="Calibri"/>
            </a:rPr>
            <a:t>en el período (96,7%)</a:t>
          </a:r>
          <a:r>
            <a:rPr lang="en-US" cap="none" sz="1100" b="0" i="0" u="none" baseline="0">
              <a:solidFill>
                <a:srgbClr val="000000"/>
              </a:solidFill>
              <a:latin typeface="Calibri"/>
              <a:ea typeface="Calibri"/>
              <a:cs typeface="Calibri"/>
            </a:rPr>
            <a:t> y que duplica su participación en las exportaciones  chilenas,  está pronto  a desplazar a Holanda como el segundo mercado más importante, de acuerdo al valor de sus importaciones desde Chile. Su crecimiento ha estado  centrado en la uva de mesa, la especie con mayor volumen exportado  en el período, que más que  duplicó  su volumen exportado hacia ese mercado con respecto a los primeros nueve meses  del año anterior. Las cerezas, la segunda especie en importancia en volumen y la primera en valor, aumentó  244% su volumen exportado en el período. Asimismo se aprecia un incremento importante en las exportaciones de ciruelas frescas, con un aumento de 50% en sus envíos a China. Los envíos de kiwis  se triplicaron en el período , mientras que la apertura del mercado chino a las exportaciones chilenas de arándanos frescos  al inicio de año abre nuevas posibilidades comerciales  para  esta especie de alto crecimiento productivo en los últimos años. Las manzanas  registraron un leve crecimiento, de alrededor  de 10%, y continúan siendo la tercera especie  en importancia, por valor  y volumen exportado  a China.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de Corea registra un interesante crecimiento, en su volumen importado (27,6%)  y un avance en su participación como destino de los envíos chilenos , centrado  especialmente en el aumento de alrededor de 15% de las importaciones de uva de mesa desde Chile, así como en el aumento a más del doble de los envíos de kiwis frescos. Asimismo, las exportaciones de limones y naranjas a ese país tuvieron aumentos relevantes, al igual que las nueces con cáscara, que, junto a los arándanos,  están iniciando sus exportaciones al mercado coreano, luego de la apertura  otorgada por las autoridades sanitarias coreanas a estas especies.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señalar también el alto crecimiento que ha mostrado el mercado brasileño (35,8%) en su volumen importado desde Chile , ubicándose  en el período  enero septiembre del año 2012 como el quinto mercado más importante para la fruta. Igualmente, el valor  de las importaciones frutícolas  brasileñas desde Chile  se está acercando bastante al valor de las importaciones del Reino Unido, lo que podría ubicar al mercado brasileño como el cuarto  mercado por valor importado. Igualmente Colombia se está consolidando como un mercado relevante para la fruta chilena, ocupando el cuarto lugar como mercado de destino de los envíos chilenos  por volumen  y aunque ocupa el octavo lugar por el valor de sus importaciones desde Chile, está acercándose rápidamente al séptimo lugar.  El mercado ruso continúa su caída, tanto en volumen como en valor de sus importaciones desde Chile, y en su participación como mercado de destino.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los primeros  nueve meses  del año 2012, los diez principales países de destino de las exportaciones frutícolas chilenas registraron un leve aumento en su participación en el volumen exportado por Chile, desde  67,0% en el año 2011 a 68,5% en el año 2012, cifra que se ha mantenido con leves variaciones a través del  año. 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especialmente  los mercados asiáticos y latinoamericanos. Por otra parte, los mercados tradicionales de los países desarrollados han perdido  grados de participación entre los destinos de las exportaciones  de fruta chilena.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71</xdr:row>
      <xdr:rowOff>85725</xdr:rowOff>
    </xdr:from>
    <xdr:ext cx="180975" cy="266700"/>
    <xdr:sp fLocksText="0">
      <xdr:nvSpPr>
        <xdr:cNvPr id="1" name="3 CuadroTexto"/>
        <xdr:cNvSpPr txBox="1">
          <a:spLocks noChangeArrowheads="1"/>
        </xdr:cNvSpPr>
      </xdr:nvSpPr>
      <xdr:spPr>
        <a:xfrm>
          <a:off x="314325" y="1242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122</xdr:row>
      <xdr:rowOff>104775</xdr:rowOff>
    </xdr:from>
    <xdr:to>
      <xdr:col>11</xdr:col>
      <xdr:colOff>638175</xdr:colOff>
      <xdr:row>143</xdr:row>
      <xdr:rowOff>9525</xdr:rowOff>
    </xdr:to>
    <xdr:sp>
      <xdr:nvSpPr>
        <xdr:cNvPr id="2" name="4 CuadroTexto"/>
        <xdr:cNvSpPr txBox="1">
          <a:spLocks noChangeArrowheads="1"/>
        </xdr:cNvSpPr>
      </xdr:nvSpPr>
      <xdr:spPr>
        <a:xfrm>
          <a:off x="1409700" y="21926550"/>
          <a:ext cx="10306050"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47625</xdr:colOff>
      <xdr:row>79</xdr:row>
      <xdr:rowOff>85725</xdr:rowOff>
    </xdr:from>
    <xdr:to>
      <xdr:col>10</xdr:col>
      <xdr:colOff>466725</xdr:colOff>
      <xdr:row>92</xdr:row>
      <xdr:rowOff>142875</xdr:rowOff>
    </xdr:to>
    <xdr:sp>
      <xdr:nvSpPr>
        <xdr:cNvPr id="3" name="9 Rectángulo"/>
        <xdr:cNvSpPr>
          <a:spLocks/>
        </xdr:cNvSpPr>
      </xdr:nvSpPr>
      <xdr:spPr>
        <a:xfrm>
          <a:off x="47625" y="13716000"/>
          <a:ext cx="10772775" cy="25336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79</xdr:row>
      <xdr:rowOff>123825</xdr:rowOff>
    </xdr:from>
    <xdr:to>
      <xdr:col>10</xdr:col>
      <xdr:colOff>409575</xdr:colOff>
      <xdr:row>91</xdr:row>
      <xdr:rowOff>47625</xdr:rowOff>
    </xdr:to>
    <xdr:sp>
      <xdr:nvSpPr>
        <xdr:cNvPr id="4" name="10 Rectángulo"/>
        <xdr:cNvSpPr>
          <a:spLocks/>
        </xdr:cNvSpPr>
      </xdr:nvSpPr>
      <xdr:spPr>
        <a:xfrm flipH="1">
          <a:off x="0" y="13754100"/>
          <a:ext cx="10763250" cy="220980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Las variedades Red Globe y Crimson Seedless son las únicas variedades de uva de mesa que han registrado un crecimiento de sus exportaciones durante los primeros nueve meses del año 2012, en comparación con el mismo período del año pasado, terminada prácticamente la temporada de envíos de uva de mesa. La variedad Red Globe es la que registra el mayor crecimiento, mientras que la Crimson Seedless muestra una leve alza. Por su parte, Flame Seedless y Sugraone presentan bajas importantes relacionadas con las dificultades productivas que tuvo el valle de Copiapó en esta temporada, terminada ya su temporada de envíos para ambas variedades. Por su parte, la variedad  Thompson Seedless  ha registrado un retroceso en su volumen exportado, afectada por los problemas hídricos y meteorológicos que afectaron a la Región de Atacama y la sequía enfrentada en las regiones de Coquimbo y Valparaíso. Finalmente, las variedades Ruby y Ribier registra un continuo descenso en sus exportaciones.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 variedad Royal Gala, la variedad  de manzana de exportación más importante, ha experimentado una importante disminución en sus exportaciones, exportado ya casi el total de su volumen anual. Por otro lado, la variedad Granny Smith, la segunda variedad en importancia, muestra un importante aumento, exportado ya casi el 100% de su volumen anual. La variedad Braeburn muestra el mayor crecimiento porcentual entre las variedades de manzanas, terminados ya sus envíos anuales.
</a:t>
          </a:r>
          <a:r>
            <a:rPr lang="en-US" cap="none" sz="1000" b="0" i="0" u="none" baseline="0">
              <a:solidFill>
                <a:srgbClr val="000000"/>
              </a:solidFill>
            </a:rPr>
            <a:t>
</a:t>
          </a:r>
          <a:r>
            <a:rPr lang="en-US" cap="none" sz="1000" b="0" i="0" u="none" baseline="0">
              <a:solidFill>
                <a:srgbClr val="000000"/>
              </a:solidFill>
            </a:rPr>
            <a:t>La variedad de peras Packham's Triumph, la variedad más importante de exportación, muestra una caída con respecto al volumen exportado en los primeros nueve meses del año 2011, alcanzado ya el total de sus envíos anuales.La mayor parte de las variedades exportadas muestran un aumento de sus volúmenes, con la excepción de la ya señalada Packham's y las variedades asiáticas y Beurre Bosc, ya terminada la temporada anual de exportación de peras.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38</xdr:row>
      <xdr:rowOff>123825</xdr:rowOff>
    </xdr:from>
    <xdr:ext cx="180975" cy="266700"/>
    <xdr:sp fLocksText="0">
      <xdr:nvSpPr>
        <xdr:cNvPr id="1" name="1 CuadroTexto"/>
        <xdr:cNvSpPr txBox="1">
          <a:spLocks noChangeArrowheads="1"/>
        </xdr:cNvSpPr>
      </xdr:nvSpPr>
      <xdr:spPr>
        <a:xfrm>
          <a:off x="7134225" y="6400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49</xdr:row>
      <xdr:rowOff>28575</xdr:rowOff>
    </xdr:from>
    <xdr:to>
      <xdr:col>13</xdr:col>
      <xdr:colOff>657225</xdr:colOff>
      <xdr:row>57</xdr:row>
      <xdr:rowOff>9525</xdr:rowOff>
    </xdr:to>
    <xdr:sp>
      <xdr:nvSpPr>
        <xdr:cNvPr id="2" name="2 CuadroTexto"/>
        <xdr:cNvSpPr txBox="1">
          <a:spLocks noChangeArrowheads="1"/>
        </xdr:cNvSpPr>
      </xdr:nvSpPr>
      <xdr:spPr>
        <a:xfrm>
          <a:off x="0" y="8086725"/>
          <a:ext cx="10134600" cy="12763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septiembre del año 2012. 
</a:t>
          </a:r>
          <a:r>
            <a:rPr lang="en-US" cap="none" sz="1050" b="0" i="0" u="none" baseline="0">
              <a:solidFill>
                <a:srgbClr val="000000"/>
              </a:solidFill>
              <a:latin typeface="Arial"/>
              <a:ea typeface="Arial"/>
              <a:cs typeface="Arial"/>
            </a:rPr>
            <a:t>La mayoría de las especies muestran una baja en sus precios con respecto al mes anterior, como resultado de una mayor disponibilidad de fruta debido a la etapa de producción dentro de la temporada en que se encuentran. Es el caso de kiwis y paltas, mientras que la fruta fuera de temporada, como manzanas, peras y naranjas, registra incrementos en sus precios.
</a:t>
          </a:r>
          <a:r>
            <a:rPr lang="en-US" cap="none" sz="1050" b="0" i="0" u="none" baseline="0">
              <a:solidFill>
                <a:srgbClr val="000000"/>
              </a:solidFill>
              <a:latin typeface="Arial"/>
              <a:ea typeface="Arial"/>
              <a:cs typeface="Arial"/>
            </a:rPr>
            <a:t>Al comparar los precios mayoristas con los del mismo mes del año pasado, se aprecian variaciones al alza en la mayoría de las especies, salvo en los casos de limones, kiwis y paltas.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54</xdr:row>
      <xdr:rowOff>9525</xdr:rowOff>
    </xdr:from>
    <xdr:to>
      <xdr:col>16</xdr:col>
      <xdr:colOff>600075</xdr:colOff>
      <xdr:row>64</xdr:row>
      <xdr:rowOff>9525</xdr:rowOff>
    </xdr:to>
    <xdr:sp>
      <xdr:nvSpPr>
        <xdr:cNvPr id="1" name="2 CuadroTexto"/>
        <xdr:cNvSpPr txBox="1">
          <a:spLocks noChangeArrowheads="1"/>
        </xdr:cNvSpPr>
      </xdr:nvSpPr>
      <xdr:spPr>
        <a:xfrm>
          <a:off x="76200" y="9372600"/>
          <a:ext cx="11229975" cy="16192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mantienen una relación con la etapa productiva en que se encuentran las especies analizadas, registrándose</a:t>
          </a:r>
          <a:r>
            <a:rPr lang="en-US" cap="none" sz="1050" b="0" i="0" u="none" baseline="0">
              <a:solidFill>
                <a:srgbClr val="000000"/>
              </a:solidFill>
              <a:latin typeface="Arial"/>
              <a:ea typeface="Arial"/>
              <a:cs typeface="Arial"/>
            </a:rPr>
            <a:t> una baja en la mayoría de las especies de temporada, como paltas, al comparar los precios de septiembre con el mes anterior</a:t>
          </a:r>
          <a:r>
            <a:rPr lang="en-US" cap="none" sz="1050" b="0" i="0" u="none" baseline="0">
              <a:solidFill>
                <a:srgbClr val="000000"/>
              </a:solidFill>
              <a:latin typeface="Arial"/>
              <a:ea typeface="Arial"/>
              <a:cs typeface="Arial"/>
            </a:rPr>
            <a:t>. Por otra parte,</a:t>
          </a:r>
          <a:r>
            <a:rPr lang="en-US" cap="none" sz="1050" b="0" i="0" u="none" baseline="0">
              <a:solidFill>
                <a:srgbClr val="000000"/>
              </a:solidFill>
              <a:latin typeface="Arial"/>
              <a:ea typeface="Arial"/>
              <a:cs typeface="Arial"/>
            </a:rPr>
            <a:t> los precios de la fruta fuera de temporada como manzanas, peras y kiwis, presentan incrementos esperables en este período del año. 
</a:t>
          </a:r>
          <a:r>
            <a:rPr lang="en-US" cap="none" sz="1050" b="0" i="0" u="none" baseline="0">
              <a:solidFill>
                <a:srgbClr val="000000"/>
              </a:solidFill>
              <a:latin typeface="Arial"/>
              <a:ea typeface="Arial"/>
              <a:cs typeface="Arial"/>
            </a:rPr>
            <a:t>S</a:t>
          </a:r>
          <a:r>
            <a:rPr lang="en-US" cap="none" sz="1050" b="0" i="0" u="none" baseline="0">
              <a:solidFill>
                <a:srgbClr val="000000"/>
              </a:solidFill>
              <a:latin typeface="Arial"/>
              <a:ea typeface="Arial"/>
              <a:cs typeface="Arial"/>
            </a:rPr>
            <a:t>e aprecia una baja de precios en limones y kiwis en el canal de ferias libres, al comparar septiembre de 2012 con el mismo mes del año 2011. Los precios de manzanas y peras presentan un incremento relevante al compararlos con los del mismo mes del año pasado.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igualmente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57"/>
      <c r="B1" s="58"/>
      <c r="C1" s="58"/>
      <c r="D1" s="58"/>
      <c r="E1" s="58"/>
      <c r="F1" s="58"/>
      <c r="G1" s="58"/>
    </row>
    <row r="2" spans="1:7" ht="15">
      <c r="A2" s="58"/>
      <c r="B2" s="58"/>
      <c r="C2" s="58"/>
      <c r="D2" s="58"/>
      <c r="E2" s="58"/>
      <c r="F2" s="58"/>
      <c r="G2" s="58"/>
    </row>
    <row r="3" spans="1:7" ht="15.75">
      <c r="A3" s="57"/>
      <c r="B3" s="58"/>
      <c r="C3" s="58"/>
      <c r="D3" s="58"/>
      <c r="E3" s="58"/>
      <c r="F3" s="58"/>
      <c r="G3" s="58"/>
    </row>
    <row r="4" spans="1:7" ht="15">
      <c r="A4" s="58"/>
      <c r="B4" s="58"/>
      <c r="C4" s="58"/>
      <c r="D4" s="60"/>
      <c r="E4" s="58"/>
      <c r="F4" s="58"/>
      <c r="G4" s="58"/>
    </row>
    <row r="5" spans="1:7" ht="15.75">
      <c r="A5" s="57"/>
      <c r="B5" s="58"/>
      <c r="C5" s="58"/>
      <c r="D5" s="67"/>
      <c r="E5" s="58"/>
      <c r="F5" s="58"/>
      <c r="G5" s="58"/>
    </row>
    <row r="6" spans="1:7" ht="15.75">
      <c r="A6" s="57"/>
      <c r="B6" s="58"/>
      <c r="C6" s="58"/>
      <c r="D6" s="58"/>
      <c r="E6" s="58"/>
      <c r="F6" s="58"/>
      <c r="G6" s="58"/>
    </row>
    <row r="7" spans="1:7" ht="15.75">
      <c r="A7" s="57"/>
      <c r="B7" s="58"/>
      <c r="C7" s="58"/>
      <c r="D7" s="58"/>
      <c r="E7" s="58"/>
      <c r="F7" s="58"/>
      <c r="G7" s="58"/>
    </row>
    <row r="8" spans="1:7" ht="15">
      <c r="A8" s="58"/>
      <c r="B8" s="58"/>
      <c r="C8" s="58"/>
      <c r="D8" s="60"/>
      <c r="E8" s="58"/>
      <c r="F8" s="58"/>
      <c r="G8" s="58"/>
    </row>
    <row r="9" spans="1:7" ht="15.75">
      <c r="A9" s="68"/>
      <c r="B9" s="58"/>
      <c r="C9" s="58"/>
      <c r="D9" s="58"/>
      <c r="E9" s="58"/>
      <c r="F9" s="58"/>
      <c r="G9" s="58"/>
    </row>
    <row r="10" spans="1:7" ht="15.75">
      <c r="A10" s="57"/>
      <c r="B10" s="58"/>
      <c r="C10" s="58"/>
      <c r="D10" s="58"/>
      <c r="E10" s="58"/>
      <c r="F10" s="58"/>
      <c r="G10" s="58"/>
    </row>
    <row r="11" spans="1:7" ht="15.75">
      <c r="A11" s="57"/>
      <c r="B11" s="58"/>
      <c r="C11" s="58"/>
      <c r="D11" s="58"/>
      <c r="E11" s="58"/>
      <c r="F11" s="58"/>
      <c r="G11" s="58"/>
    </row>
    <row r="12" spans="1:7" ht="15.75">
      <c r="A12" s="57"/>
      <c r="B12" s="58"/>
      <c r="C12" s="58"/>
      <c r="D12" s="58"/>
      <c r="E12" s="58"/>
      <c r="F12" s="58"/>
      <c r="G12" s="58"/>
    </row>
    <row r="13" spans="1:8" ht="19.5" customHeight="1">
      <c r="A13" s="58"/>
      <c r="B13" s="341" t="s">
        <v>138</v>
      </c>
      <c r="C13" s="341"/>
      <c r="D13" s="341"/>
      <c r="E13" s="341"/>
      <c r="F13" s="341"/>
      <c r="G13" s="341"/>
      <c r="H13" s="69"/>
    </row>
    <row r="14" spans="1:8" ht="19.5">
      <c r="A14" s="58"/>
      <c r="B14" s="58"/>
      <c r="C14" s="341"/>
      <c r="D14" s="341"/>
      <c r="E14" s="341"/>
      <c r="F14" s="341"/>
      <c r="G14" s="341"/>
      <c r="H14" s="69"/>
    </row>
    <row r="15" spans="1:7" ht="15.75">
      <c r="A15" s="58"/>
      <c r="B15" s="58"/>
      <c r="C15" s="345" t="s">
        <v>413</v>
      </c>
      <c r="D15" s="345"/>
      <c r="E15" s="345"/>
      <c r="F15" s="345"/>
      <c r="G15" s="70"/>
    </row>
    <row r="16" spans="1:7" ht="15">
      <c r="A16" s="58"/>
      <c r="B16" s="58"/>
      <c r="C16" s="58"/>
      <c r="D16" s="58"/>
      <c r="E16" s="58"/>
      <c r="F16" s="58"/>
      <c r="G16" s="58"/>
    </row>
    <row r="17" spans="1:7" ht="15">
      <c r="A17" s="58"/>
      <c r="B17" s="58"/>
      <c r="C17" s="58"/>
      <c r="D17" s="58"/>
      <c r="E17" s="58"/>
      <c r="F17" s="58"/>
      <c r="G17" s="58"/>
    </row>
    <row r="18" spans="1:7" ht="15">
      <c r="A18" s="58"/>
      <c r="B18" s="58"/>
      <c r="C18" s="58"/>
      <c r="D18" s="58"/>
      <c r="E18" s="58"/>
      <c r="F18" s="58"/>
      <c r="G18" s="58"/>
    </row>
    <row r="19" spans="1:7" ht="15.75">
      <c r="A19" s="57"/>
      <c r="B19" s="58"/>
      <c r="C19" s="58"/>
      <c r="D19" s="58"/>
      <c r="E19" s="58"/>
      <c r="F19" s="58"/>
      <c r="G19" s="58"/>
    </row>
    <row r="20" spans="1:7" ht="15.75">
      <c r="A20" s="57"/>
      <c r="B20" s="58"/>
      <c r="C20" s="58"/>
      <c r="D20" s="60"/>
      <c r="E20" s="58"/>
      <c r="F20" s="58"/>
      <c r="G20" s="58"/>
    </row>
    <row r="21" spans="1:7" ht="15.75">
      <c r="A21" s="57"/>
      <c r="B21" s="58"/>
      <c r="C21" s="58"/>
      <c r="D21" s="59"/>
      <c r="E21" s="58"/>
      <c r="F21" s="58"/>
      <c r="G21" s="58"/>
    </row>
    <row r="22" spans="1:7" ht="15.75">
      <c r="A22" s="57"/>
      <c r="B22" s="58"/>
      <c r="C22" s="58"/>
      <c r="D22" s="58"/>
      <c r="E22" s="58"/>
      <c r="F22" s="58"/>
      <c r="G22" s="58"/>
    </row>
    <row r="23" spans="1:7" ht="15.75">
      <c r="A23" s="57"/>
      <c r="B23" s="58"/>
      <c r="C23" s="58"/>
      <c r="D23" s="58"/>
      <c r="E23" s="58"/>
      <c r="F23" s="58"/>
      <c r="G23" s="58"/>
    </row>
    <row r="24" spans="1:7" ht="15.75">
      <c r="A24" s="57"/>
      <c r="B24" s="58"/>
      <c r="C24" s="58"/>
      <c r="D24" s="58"/>
      <c r="E24" s="58"/>
      <c r="F24" s="58"/>
      <c r="G24" s="58"/>
    </row>
    <row r="25" spans="1:7" ht="15.75">
      <c r="A25" s="57"/>
      <c r="B25" s="58"/>
      <c r="C25" s="58"/>
      <c r="D25" s="60"/>
      <c r="E25" s="58"/>
      <c r="F25" s="58"/>
      <c r="G25" s="58"/>
    </row>
    <row r="26" spans="1:7" ht="15.75">
      <c r="A26" s="57"/>
      <c r="B26" s="58"/>
      <c r="C26" s="58"/>
      <c r="D26" s="58"/>
      <c r="E26" s="58"/>
      <c r="F26" s="58"/>
      <c r="G26" s="58"/>
    </row>
    <row r="27" spans="1:7" ht="15.75">
      <c r="A27" s="57"/>
      <c r="B27" s="58"/>
      <c r="C27" s="58"/>
      <c r="D27" s="58"/>
      <c r="E27" s="58"/>
      <c r="F27" s="58"/>
      <c r="G27" s="58"/>
    </row>
    <row r="28" spans="1:7" ht="15.75">
      <c r="A28" s="57"/>
      <c r="B28" s="58"/>
      <c r="C28" s="58"/>
      <c r="D28" s="58"/>
      <c r="E28" s="58"/>
      <c r="F28" s="58"/>
      <c r="G28" s="58"/>
    </row>
    <row r="29" spans="1:7" ht="15.75">
      <c r="A29" s="57"/>
      <c r="B29" s="58"/>
      <c r="C29" s="58"/>
      <c r="D29" s="58"/>
      <c r="E29" s="58"/>
      <c r="F29" s="58"/>
      <c r="G29" s="58"/>
    </row>
    <row r="30" spans="1:7" ht="15">
      <c r="A30" s="56"/>
      <c r="B30" s="56"/>
      <c r="C30" s="56"/>
      <c r="D30" s="56"/>
      <c r="E30" s="56"/>
      <c r="F30" s="58"/>
      <c r="G30" s="58"/>
    </row>
    <row r="31" spans="1:7" ht="15">
      <c r="A31" s="56"/>
      <c r="B31" s="56"/>
      <c r="C31" s="56"/>
      <c r="D31" s="56"/>
      <c r="E31" s="56"/>
      <c r="F31" s="58"/>
      <c r="G31" s="58"/>
    </row>
    <row r="32" spans="1:7" ht="15.75">
      <c r="A32" s="57"/>
      <c r="B32" s="58"/>
      <c r="C32" s="58"/>
      <c r="D32" s="58"/>
      <c r="E32" s="58"/>
      <c r="F32" s="58"/>
      <c r="G32" s="58"/>
    </row>
    <row r="33" spans="1:7" ht="15.75">
      <c r="A33" s="57"/>
      <c r="B33" s="58"/>
      <c r="C33" s="58"/>
      <c r="D33" s="58"/>
      <c r="E33" s="58"/>
      <c r="F33" s="58"/>
      <c r="G33" s="58"/>
    </row>
    <row r="34" spans="1:7" ht="15.75">
      <c r="A34" s="57"/>
      <c r="B34" s="58"/>
      <c r="C34" s="58"/>
      <c r="D34" s="58"/>
      <c r="E34" s="58"/>
      <c r="F34" s="58"/>
      <c r="G34" s="58"/>
    </row>
    <row r="35" spans="1:7" ht="15.75">
      <c r="A35" s="57"/>
      <c r="B35" s="58"/>
      <c r="C35" s="58"/>
      <c r="D35" s="58"/>
      <c r="E35" s="58"/>
      <c r="F35" s="58"/>
      <c r="G35" s="58"/>
    </row>
    <row r="36" spans="1:7" ht="15.75">
      <c r="A36" s="57"/>
      <c r="B36" s="58"/>
      <c r="C36" s="58"/>
      <c r="D36" s="58"/>
      <c r="E36" s="58"/>
      <c r="F36" s="58"/>
      <c r="G36" s="58"/>
    </row>
    <row r="37" spans="1:7" ht="15.75">
      <c r="A37" s="63"/>
      <c r="B37" s="58"/>
      <c r="C37" s="63"/>
      <c r="D37" s="64"/>
      <c r="E37" s="58"/>
      <c r="F37" s="58"/>
      <c r="G37" s="58"/>
    </row>
    <row r="38" spans="1:7" ht="15.75">
      <c r="A38" s="57"/>
      <c r="B38" s="56"/>
      <c r="C38" s="56"/>
      <c r="D38" s="56"/>
      <c r="E38" s="58"/>
      <c r="F38" s="58"/>
      <c r="G38" s="58"/>
    </row>
    <row r="39" spans="1:9" ht="15.75">
      <c r="A39" s="56"/>
      <c r="B39" s="56"/>
      <c r="C39" s="57"/>
      <c r="D39" s="346" t="s">
        <v>460</v>
      </c>
      <c r="E39" s="347"/>
      <c r="F39" s="58"/>
      <c r="G39" s="58"/>
      <c r="I39" s="94"/>
    </row>
    <row r="40" spans="1:7" ht="15">
      <c r="A40" s="56"/>
      <c r="B40" s="56"/>
      <c r="C40" s="56"/>
      <c r="D40" s="56"/>
      <c r="E40" s="56"/>
      <c r="F40" s="56"/>
      <c r="G40" s="56"/>
    </row>
    <row r="41" spans="1:7" ht="15">
      <c r="A41" s="56"/>
      <c r="B41" s="56"/>
      <c r="C41" s="56"/>
      <c r="D41" s="56"/>
      <c r="E41" s="56"/>
      <c r="F41" s="56"/>
      <c r="G41" s="56"/>
    </row>
    <row r="42" spans="1:7" ht="15">
      <c r="A42" s="56"/>
      <c r="B42" s="56"/>
      <c r="C42" s="56"/>
      <c r="D42" s="56"/>
      <c r="E42" s="56"/>
      <c r="F42" s="56"/>
      <c r="G42" s="56"/>
    </row>
    <row r="43" spans="1:7" ht="15">
      <c r="A43" s="56"/>
      <c r="B43" s="56"/>
      <c r="C43" s="56"/>
      <c r="D43" s="56"/>
      <c r="E43" s="56"/>
      <c r="F43" s="56"/>
      <c r="G43" s="56"/>
    </row>
    <row r="44" spans="1:7" ht="15">
      <c r="A44" s="343" t="s">
        <v>97</v>
      </c>
      <c r="B44" s="343"/>
      <c r="C44" s="343"/>
      <c r="D44" s="343"/>
      <c r="E44" s="343"/>
      <c r="F44" s="343"/>
      <c r="G44" s="343"/>
    </row>
    <row r="45" spans="1:7" ht="15">
      <c r="A45" s="344" t="s">
        <v>412</v>
      </c>
      <c r="B45" s="344"/>
      <c r="C45" s="344"/>
      <c r="D45" s="344"/>
      <c r="E45" s="344"/>
      <c r="F45" s="344"/>
      <c r="G45" s="344"/>
    </row>
    <row r="46" spans="1:7" ht="15.75">
      <c r="A46" s="57"/>
      <c r="B46" s="58"/>
      <c r="C46" s="58"/>
      <c r="D46" s="58"/>
      <c r="E46" s="58"/>
      <c r="F46" s="58"/>
      <c r="G46" s="58"/>
    </row>
    <row r="47" spans="1:256" ht="15">
      <c r="A47" s="339"/>
      <c r="B47" s="339"/>
      <c r="C47" s="339"/>
      <c r="D47" s="339"/>
      <c r="E47" s="339"/>
      <c r="F47" s="339"/>
      <c r="G47" s="339"/>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0"/>
      <c r="CN47" s="340"/>
      <c r="CO47" s="340"/>
      <c r="CP47" s="340"/>
      <c r="CQ47" s="340"/>
      <c r="CR47" s="340"/>
      <c r="CS47" s="340"/>
      <c r="CT47" s="340"/>
      <c r="CU47" s="340"/>
      <c r="CV47" s="340"/>
      <c r="CW47" s="340"/>
      <c r="CX47" s="340"/>
      <c r="CY47" s="340"/>
      <c r="CZ47" s="340"/>
      <c r="DA47" s="340"/>
      <c r="DB47" s="340"/>
      <c r="DC47" s="340"/>
      <c r="DD47" s="340"/>
      <c r="DE47" s="340"/>
      <c r="DF47" s="340"/>
      <c r="DG47" s="340"/>
      <c r="DH47" s="340"/>
      <c r="DI47" s="340"/>
      <c r="DJ47" s="340"/>
      <c r="DK47" s="340"/>
      <c r="DL47" s="340"/>
      <c r="DM47" s="340"/>
      <c r="DN47" s="340"/>
      <c r="DO47" s="340"/>
      <c r="DP47" s="340"/>
      <c r="DQ47" s="340"/>
      <c r="DR47" s="340"/>
      <c r="DS47" s="340"/>
      <c r="DT47" s="340"/>
      <c r="DU47" s="340"/>
      <c r="DV47" s="340"/>
      <c r="DW47" s="340"/>
      <c r="DX47" s="340"/>
      <c r="DY47" s="340"/>
      <c r="DZ47" s="340"/>
      <c r="EA47" s="340"/>
      <c r="EB47" s="340"/>
      <c r="EC47" s="340"/>
      <c r="ED47" s="340"/>
      <c r="EE47" s="340"/>
      <c r="EF47" s="340"/>
      <c r="EG47" s="340"/>
      <c r="EH47" s="340"/>
      <c r="EI47" s="340"/>
      <c r="EJ47" s="340"/>
      <c r="EK47" s="340"/>
      <c r="EL47" s="340"/>
      <c r="EM47" s="340"/>
      <c r="EN47" s="340"/>
      <c r="EO47" s="340"/>
      <c r="EP47" s="340"/>
      <c r="EQ47" s="340"/>
      <c r="ER47" s="340"/>
      <c r="ES47" s="340"/>
      <c r="ET47" s="340"/>
      <c r="EU47" s="340"/>
      <c r="EV47" s="340"/>
      <c r="EW47" s="340"/>
      <c r="EX47" s="340"/>
      <c r="EY47" s="340"/>
      <c r="EZ47" s="340"/>
      <c r="FA47" s="340"/>
      <c r="FB47" s="340"/>
      <c r="FC47" s="340"/>
      <c r="FD47" s="340"/>
      <c r="FE47" s="340"/>
      <c r="FF47" s="340"/>
      <c r="FG47" s="340"/>
      <c r="FH47" s="340"/>
      <c r="FI47" s="340"/>
      <c r="FJ47" s="340"/>
      <c r="FK47" s="340"/>
      <c r="FL47" s="340"/>
      <c r="FM47" s="340"/>
      <c r="FN47" s="340"/>
      <c r="FO47" s="340"/>
      <c r="FP47" s="340"/>
      <c r="FQ47" s="340"/>
      <c r="FR47" s="340"/>
      <c r="FS47" s="340"/>
      <c r="FT47" s="340"/>
      <c r="FU47" s="340"/>
      <c r="FV47" s="340"/>
      <c r="FW47" s="340"/>
      <c r="FX47" s="340"/>
      <c r="FY47" s="340"/>
      <c r="FZ47" s="340"/>
      <c r="GA47" s="340"/>
      <c r="GB47" s="340"/>
      <c r="GC47" s="340"/>
      <c r="GD47" s="340"/>
      <c r="GE47" s="340"/>
      <c r="GF47" s="340"/>
      <c r="GG47" s="340"/>
      <c r="GH47" s="340"/>
      <c r="GI47" s="340"/>
      <c r="GJ47" s="340"/>
      <c r="GK47" s="340"/>
      <c r="GL47" s="340"/>
      <c r="GM47" s="340"/>
      <c r="GN47" s="340"/>
      <c r="GO47" s="340"/>
      <c r="GP47" s="340"/>
      <c r="GQ47" s="340"/>
      <c r="GR47" s="340"/>
      <c r="GS47" s="340"/>
      <c r="GT47" s="340"/>
      <c r="GU47" s="340"/>
      <c r="GV47" s="340"/>
      <c r="GW47" s="340"/>
      <c r="GX47" s="340"/>
      <c r="GY47" s="340"/>
      <c r="GZ47" s="340"/>
      <c r="HA47" s="340"/>
      <c r="HB47" s="340"/>
      <c r="HC47" s="340"/>
      <c r="HD47" s="340"/>
      <c r="HE47" s="340"/>
      <c r="HF47" s="340"/>
      <c r="HG47" s="340"/>
      <c r="HH47" s="340"/>
      <c r="HI47" s="340"/>
      <c r="HJ47" s="340"/>
      <c r="HK47" s="340"/>
      <c r="HL47" s="340"/>
      <c r="HM47" s="340"/>
      <c r="HN47" s="340"/>
      <c r="HO47" s="340"/>
      <c r="HP47" s="340"/>
      <c r="HQ47" s="340"/>
      <c r="HR47" s="340"/>
      <c r="HS47" s="340"/>
      <c r="HT47" s="340"/>
      <c r="HU47" s="340"/>
      <c r="HV47" s="340"/>
      <c r="HW47" s="340"/>
      <c r="HX47" s="340"/>
      <c r="HY47" s="340"/>
      <c r="HZ47" s="340"/>
      <c r="IA47" s="340"/>
      <c r="IB47" s="340"/>
      <c r="IC47" s="340"/>
      <c r="ID47" s="340"/>
      <c r="IE47" s="340"/>
      <c r="IF47" s="340"/>
      <c r="IG47" s="340"/>
      <c r="IH47" s="340"/>
      <c r="II47" s="340"/>
      <c r="IJ47" s="340"/>
      <c r="IK47" s="340"/>
      <c r="IL47" s="340"/>
      <c r="IM47" s="340"/>
      <c r="IN47" s="340"/>
      <c r="IO47" s="340"/>
      <c r="IP47" s="340"/>
      <c r="IQ47" s="340"/>
      <c r="IR47" s="340"/>
      <c r="IS47" s="340"/>
      <c r="IT47" s="340"/>
      <c r="IU47" s="340"/>
      <c r="IV47" s="340"/>
    </row>
    <row r="48" spans="1:7" ht="15">
      <c r="A48" s="58"/>
      <c r="B48" s="58"/>
      <c r="C48" s="58"/>
      <c r="D48" s="59"/>
      <c r="E48" s="58"/>
      <c r="F48" s="58"/>
      <c r="G48" s="58"/>
    </row>
    <row r="49" spans="1:256" s="2" customFormat="1" ht="12.75">
      <c r="A49" s="342" t="s">
        <v>107</v>
      </c>
      <c r="B49" s="342"/>
      <c r="C49" s="342"/>
      <c r="D49" s="342"/>
      <c r="E49" s="342"/>
      <c r="F49" s="342"/>
      <c r="G49" s="342"/>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0"/>
      <c r="CV49" s="340"/>
      <c r="CW49" s="340"/>
      <c r="CX49" s="340"/>
      <c r="CY49" s="340"/>
      <c r="CZ49" s="340"/>
      <c r="DA49" s="340"/>
      <c r="DB49" s="340"/>
      <c r="DC49" s="340"/>
      <c r="DD49" s="340"/>
      <c r="DE49" s="340"/>
      <c r="DF49" s="340"/>
      <c r="DG49" s="340"/>
      <c r="DH49" s="340"/>
      <c r="DI49" s="340"/>
      <c r="DJ49" s="340"/>
      <c r="DK49" s="340"/>
      <c r="DL49" s="340"/>
      <c r="DM49" s="340"/>
      <c r="DN49" s="340"/>
      <c r="DO49" s="340"/>
      <c r="DP49" s="340"/>
      <c r="DQ49" s="340"/>
      <c r="DR49" s="340"/>
      <c r="DS49" s="340"/>
      <c r="DT49" s="340"/>
      <c r="DU49" s="340"/>
      <c r="DV49" s="340"/>
      <c r="DW49" s="340"/>
      <c r="DX49" s="340"/>
      <c r="DY49" s="340"/>
      <c r="DZ49" s="340"/>
      <c r="EA49" s="340"/>
      <c r="EB49" s="340"/>
      <c r="EC49" s="340"/>
      <c r="ED49" s="340"/>
      <c r="EE49" s="340"/>
      <c r="EF49" s="340"/>
      <c r="EG49" s="340"/>
      <c r="EH49" s="340"/>
      <c r="EI49" s="340"/>
      <c r="EJ49" s="340"/>
      <c r="EK49" s="340"/>
      <c r="EL49" s="340"/>
      <c r="EM49" s="340"/>
      <c r="EN49" s="340"/>
      <c r="EO49" s="340"/>
      <c r="EP49" s="340"/>
      <c r="EQ49" s="340"/>
      <c r="ER49" s="340"/>
      <c r="ES49" s="340"/>
      <c r="ET49" s="340"/>
      <c r="EU49" s="340"/>
      <c r="EV49" s="340"/>
      <c r="EW49" s="340"/>
      <c r="EX49" s="340"/>
      <c r="EY49" s="340"/>
      <c r="EZ49" s="340"/>
      <c r="FA49" s="340"/>
      <c r="FB49" s="340"/>
      <c r="FC49" s="340"/>
      <c r="FD49" s="340"/>
      <c r="FE49" s="340"/>
      <c r="FF49" s="340"/>
      <c r="FG49" s="340"/>
      <c r="FH49" s="340"/>
      <c r="FI49" s="340"/>
      <c r="FJ49" s="340"/>
      <c r="FK49" s="340"/>
      <c r="FL49" s="340"/>
      <c r="FM49" s="340"/>
      <c r="FN49" s="340"/>
      <c r="FO49" s="340"/>
      <c r="FP49" s="340"/>
      <c r="FQ49" s="340"/>
      <c r="FR49" s="340"/>
      <c r="FS49" s="340"/>
      <c r="FT49" s="340"/>
      <c r="FU49" s="340"/>
      <c r="FV49" s="340"/>
      <c r="FW49" s="340"/>
      <c r="FX49" s="340"/>
      <c r="FY49" s="340"/>
      <c r="FZ49" s="340"/>
      <c r="GA49" s="340"/>
      <c r="GB49" s="340"/>
      <c r="GC49" s="340"/>
      <c r="GD49" s="340"/>
      <c r="GE49" s="340"/>
      <c r="GF49" s="340"/>
      <c r="GG49" s="340"/>
      <c r="GH49" s="340"/>
      <c r="GI49" s="340"/>
      <c r="GJ49" s="340"/>
      <c r="GK49" s="340"/>
      <c r="GL49" s="340"/>
      <c r="GM49" s="340"/>
      <c r="GN49" s="340"/>
      <c r="GO49" s="340"/>
      <c r="GP49" s="340"/>
      <c r="GQ49" s="340"/>
      <c r="GR49" s="340"/>
      <c r="GS49" s="340"/>
      <c r="GT49" s="340"/>
      <c r="GU49" s="340"/>
      <c r="GV49" s="340"/>
      <c r="GW49" s="340"/>
      <c r="GX49" s="340"/>
      <c r="GY49" s="340"/>
      <c r="GZ49" s="340"/>
      <c r="HA49" s="340"/>
      <c r="HB49" s="340"/>
      <c r="HC49" s="340"/>
      <c r="HD49" s="340"/>
      <c r="HE49" s="340"/>
      <c r="HF49" s="340"/>
      <c r="HG49" s="340"/>
      <c r="HH49" s="340"/>
      <c r="HI49" s="340"/>
      <c r="HJ49" s="340"/>
      <c r="HK49" s="340"/>
      <c r="HL49" s="340"/>
      <c r="HM49" s="340"/>
      <c r="HN49" s="340"/>
      <c r="HO49" s="340"/>
      <c r="HP49" s="340"/>
      <c r="HQ49" s="340"/>
      <c r="HR49" s="340"/>
      <c r="HS49" s="340"/>
      <c r="HT49" s="340"/>
      <c r="HU49" s="340"/>
      <c r="HV49" s="340"/>
      <c r="HW49" s="340"/>
      <c r="HX49" s="340"/>
      <c r="HY49" s="340"/>
      <c r="HZ49" s="340"/>
      <c r="IA49" s="340"/>
      <c r="IB49" s="340"/>
      <c r="IC49" s="340"/>
      <c r="ID49" s="340"/>
      <c r="IE49" s="340"/>
      <c r="IF49" s="340"/>
      <c r="IG49" s="340"/>
      <c r="IH49" s="340"/>
      <c r="II49" s="340"/>
      <c r="IJ49" s="340"/>
      <c r="IK49" s="340"/>
      <c r="IL49" s="340"/>
      <c r="IM49" s="340"/>
      <c r="IN49" s="340"/>
      <c r="IO49" s="340"/>
      <c r="IP49" s="340"/>
      <c r="IQ49" s="340"/>
      <c r="IR49" s="340"/>
      <c r="IS49" s="340"/>
      <c r="IT49" s="340"/>
      <c r="IU49" s="340"/>
      <c r="IV49" s="340"/>
    </row>
    <row r="50" spans="1:256" s="2" customFormat="1" ht="12.75">
      <c r="A50" s="342"/>
      <c r="B50" s="342"/>
      <c r="C50" s="342"/>
      <c r="D50" s="342"/>
      <c r="E50" s="342"/>
      <c r="F50" s="342"/>
      <c r="G50" s="342"/>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40"/>
      <c r="CB50" s="340"/>
      <c r="CC50" s="340"/>
      <c r="CD50" s="340"/>
      <c r="CE50" s="340"/>
      <c r="CF50" s="340"/>
      <c r="CG50" s="340"/>
      <c r="CH50" s="340"/>
      <c r="CI50" s="340"/>
      <c r="CJ50" s="340"/>
      <c r="CK50" s="340"/>
      <c r="CL50" s="340"/>
      <c r="CM50" s="340"/>
      <c r="CN50" s="340"/>
      <c r="CO50" s="340"/>
      <c r="CP50" s="340"/>
      <c r="CQ50" s="340"/>
      <c r="CR50" s="340"/>
      <c r="CS50" s="340"/>
      <c r="CT50" s="340"/>
      <c r="CU50" s="340"/>
      <c r="CV50" s="340"/>
      <c r="CW50" s="340"/>
      <c r="CX50" s="340"/>
      <c r="CY50" s="340"/>
      <c r="CZ50" s="340"/>
      <c r="DA50" s="340"/>
      <c r="DB50" s="340"/>
      <c r="DC50" s="340"/>
      <c r="DD50" s="340"/>
      <c r="DE50" s="340"/>
      <c r="DF50" s="340"/>
      <c r="DG50" s="340"/>
      <c r="DH50" s="340"/>
      <c r="DI50" s="340"/>
      <c r="DJ50" s="340"/>
      <c r="DK50" s="340"/>
      <c r="DL50" s="340"/>
      <c r="DM50" s="340"/>
      <c r="DN50" s="340"/>
      <c r="DO50" s="340"/>
      <c r="DP50" s="340"/>
      <c r="DQ50" s="340"/>
      <c r="DR50" s="340"/>
      <c r="DS50" s="340"/>
      <c r="DT50" s="340"/>
      <c r="DU50" s="340"/>
      <c r="DV50" s="340"/>
      <c r="DW50" s="340"/>
      <c r="DX50" s="340"/>
      <c r="DY50" s="340"/>
      <c r="DZ50" s="340"/>
      <c r="EA50" s="340"/>
      <c r="EB50" s="340"/>
      <c r="EC50" s="340"/>
      <c r="ED50" s="340"/>
      <c r="EE50" s="340"/>
      <c r="EF50" s="340"/>
      <c r="EG50" s="340"/>
      <c r="EH50" s="340"/>
      <c r="EI50" s="340"/>
      <c r="EJ50" s="340"/>
      <c r="EK50" s="340"/>
      <c r="EL50" s="340"/>
      <c r="EM50" s="340"/>
      <c r="EN50" s="340"/>
      <c r="EO50" s="340"/>
      <c r="EP50" s="340"/>
      <c r="EQ50" s="340"/>
      <c r="ER50" s="340"/>
      <c r="ES50" s="340"/>
      <c r="ET50" s="340"/>
      <c r="EU50" s="340"/>
      <c r="EV50" s="340"/>
      <c r="EW50" s="340"/>
      <c r="EX50" s="340"/>
      <c r="EY50" s="340"/>
      <c r="EZ50" s="340"/>
      <c r="FA50" s="340"/>
      <c r="FB50" s="340"/>
      <c r="FC50" s="340"/>
      <c r="FD50" s="340"/>
      <c r="FE50" s="340"/>
      <c r="FF50" s="340"/>
      <c r="FG50" s="340"/>
      <c r="FH50" s="340"/>
      <c r="FI50" s="340"/>
      <c r="FJ50" s="340"/>
      <c r="FK50" s="340"/>
      <c r="FL50" s="340"/>
      <c r="FM50" s="340"/>
      <c r="FN50" s="340"/>
      <c r="FO50" s="340"/>
      <c r="FP50" s="340"/>
      <c r="FQ50" s="340"/>
      <c r="FR50" s="340"/>
      <c r="FS50" s="340"/>
      <c r="FT50" s="340"/>
      <c r="FU50" s="340"/>
      <c r="FV50" s="340"/>
      <c r="FW50" s="340"/>
      <c r="FX50" s="340"/>
      <c r="FY50" s="340"/>
      <c r="FZ50" s="340"/>
      <c r="GA50" s="340"/>
      <c r="GB50" s="340"/>
      <c r="GC50" s="340"/>
      <c r="GD50" s="340"/>
      <c r="GE50" s="340"/>
      <c r="GF50" s="340"/>
      <c r="GG50" s="340"/>
      <c r="GH50" s="340"/>
      <c r="GI50" s="340"/>
      <c r="GJ50" s="340"/>
      <c r="GK50" s="340"/>
      <c r="GL50" s="340"/>
      <c r="GM50" s="340"/>
      <c r="GN50" s="340"/>
      <c r="GO50" s="340"/>
      <c r="GP50" s="340"/>
      <c r="GQ50" s="340"/>
      <c r="GR50" s="340"/>
      <c r="GS50" s="340"/>
      <c r="GT50" s="340"/>
      <c r="GU50" s="340"/>
      <c r="GV50" s="340"/>
      <c r="GW50" s="340"/>
      <c r="GX50" s="340"/>
      <c r="GY50" s="340"/>
      <c r="GZ50" s="340"/>
      <c r="HA50" s="340"/>
      <c r="HB50" s="340"/>
      <c r="HC50" s="340"/>
      <c r="HD50" s="340"/>
      <c r="HE50" s="340"/>
      <c r="HF50" s="340"/>
      <c r="HG50" s="340"/>
      <c r="HH50" s="340"/>
      <c r="HI50" s="340"/>
      <c r="HJ50" s="340"/>
      <c r="HK50" s="340"/>
      <c r="HL50" s="340"/>
      <c r="HM50" s="340"/>
      <c r="HN50" s="340"/>
      <c r="HO50" s="340"/>
      <c r="HP50" s="340"/>
      <c r="HQ50" s="340"/>
      <c r="HR50" s="340"/>
      <c r="HS50" s="340"/>
      <c r="HT50" s="340"/>
      <c r="HU50" s="340"/>
      <c r="HV50" s="340"/>
      <c r="HW50" s="340"/>
      <c r="HX50" s="340"/>
      <c r="HY50" s="340"/>
      <c r="HZ50" s="340"/>
      <c r="IA50" s="340"/>
      <c r="IB50" s="340"/>
      <c r="IC50" s="340"/>
      <c r="ID50" s="340"/>
      <c r="IE50" s="340"/>
      <c r="IF50" s="340"/>
      <c r="IG50" s="340"/>
      <c r="IH50" s="340"/>
      <c r="II50" s="340"/>
      <c r="IJ50" s="340"/>
      <c r="IK50" s="340"/>
      <c r="IL50" s="340"/>
      <c r="IM50" s="340"/>
      <c r="IN50" s="340"/>
      <c r="IO50" s="340"/>
      <c r="IP50" s="340"/>
      <c r="IQ50" s="340"/>
      <c r="IR50" s="340"/>
      <c r="IS50" s="340"/>
      <c r="IT50" s="340"/>
      <c r="IU50" s="340"/>
      <c r="IV50" s="340"/>
    </row>
    <row r="51" spans="1:256" s="2" customFormat="1" ht="12.75">
      <c r="A51" s="339"/>
      <c r="B51" s="339"/>
      <c r="C51" s="339"/>
      <c r="D51" s="339"/>
      <c r="E51" s="339"/>
      <c r="F51" s="339"/>
      <c r="G51" s="339"/>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340"/>
      <c r="CN51" s="340"/>
      <c r="CO51" s="340"/>
      <c r="CP51" s="340"/>
      <c r="CQ51" s="340"/>
      <c r="CR51" s="340"/>
      <c r="CS51" s="340"/>
      <c r="CT51" s="340"/>
      <c r="CU51" s="340"/>
      <c r="CV51" s="340"/>
      <c r="CW51" s="340"/>
      <c r="CX51" s="340"/>
      <c r="CY51" s="340"/>
      <c r="CZ51" s="340"/>
      <c r="DA51" s="340"/>
      <c r="DB51" s="340"/>
      <c r="DC51" s="340"/>
      <c r="DD51" s="340"/>
      <c r="DE51" s="340"/>
      <c r="DF51" s="340"/>
      <c r="DG51" s="340"/>
      <c r="DH51" s="340"/>
      <c r="DI51" s="340"/>
      <c r="DJ51" s="340"/>
      <c r="DK51" s="340"/>
      <c r="DL51" s="340"/>
      <c r="DM51" s="340"/>
      <c r="DN51" s="340"/>
      <c r="DO51" s="340"/>
      <c r="DP51" s="340"/>
      <c r="DQ51" s="340"/>
      <c r="DR51" s="340"/>
      <c r="DS51" s="340"/>
      <c r="DT51" s="340"/>
      <c r="DU51" s="340"/>
      <c r="DV51" s="340"/>
      <c r="DW51" s="340"/>
      <c r="DX51" s="340"/>
      <c r="DY51" s="340"/>
      <c r="DZ51" s="340"/>
      <c r="EA51" s="340"/>
      <c r="EB51" s="340"/>
      <c r="EC51" s="340"/>
      <c r="ED51" s="340"/>
      <c r="EE51" s="340"/>
      <c r="EF51" s="340"/>
      <c r="EG51" s="340"/>
      <c r="EH51" s="340"/>
      <c r="EI51" s="340"/>
      <c r="EJ51" s="340"/>
      <c r="EK51" s="340"/>
      <c r="EL51" s="340"/>
      <c r="EM51" s="340"/>
      <c r="EN51" s="340"/>
      <c r="EO51" s="340"/>
      <c r="EP51" s="340"/>
      <c r="EQ51" s="340"/>
      <c r="ER51" s="340"/>
      <c r="ES51" s="340"/>
      <c r="ET51" s="340"/>
      <c r="EU51" s="340"/>
      <c r="EV51" s="340"/>
      <c r="EW51" s="340"/>
      <c r="EX51" s="340"/>
      <c r="EY51" s="340"/>
      <c r="EZ51" s="340"/>
      <c r="FA51" s="340"/>
      <c r="FB51" s="340"/>
      <c r="FC51" s="340"/>
      <c r="FD51" s="340"/>
      <c r="FE51" s="340"/>
      <c r="FF51" s="340"/>
      <c r="FG51" s="340"/>
      <c r="FH51" s="340"/>
      <c r="FI51" s="340"/>
      <c r="FJ51" s="340"/>
      <c r="FK51" s="340"/>
      <c r="FL51" s="340"/>
      <c r="FM51" s="340"/>
      <c r="FN51" s="340"/>
      <c r="FO51" s="340"/>
      <c r="FP51" s="340"/>
      <c r="FQ51" s="340"/>
      <c r="FR51" s="340"/>
      <c r="FS51" s="340"/>
      <c r="FT51" s="340"/>
      <c r="FU51" s="340"/>
      <c r="FV51" s="340"/>
      <c r="FW51" s="340"/>
      <c r="FX51" s="340"/>
      <c r="FY51" s="340"/>
      <c r="FZ51" s="340"/>
      <c r="GA51" s="340"/>
      <c r="GB51" s="340"/>
      <c r="GC51" s="340"/>
      <c r="GD51" s="340"/>
      <c r="GE51" s="340"/>
      <c r="GF51" s="340"/>
      <c r="GG51" s="340"/>
      <c r="GH51" s="340"/>
      <c r="GI51" s="340"/>
      <c r="GJ51" s="340"/>
      <c r="GK51" s="340"/>
      <c r="GL51" s="340"/>
      <c r="GM51" s="340"/>
      <c r="GN51" s="340"/>
      <c r="GO51" s="340"/>
      <c r="GP51" s="340"/>
      <c r="GQ51" s="340"/>
      <c r="GR51" s="340"/>
      <c r="GS51" s="340"/>
      <c r="GT51" s="340"/>
      <c r="GU51" s="340"/>
      <c r="GV51" s="340"/>
      <c r="GW51" s="340"/>
      <c r="GX51" s="340"/>
      <c r="GY51" s="340"/>
      <c r="GZ51" s="340"/>
      <c r="HA51" s="340"/>
      <c r="HB51" s="340"/>
      <c r="HC51" s="340"/>
      <c r="HD51" s="340"/>
      <c r="HE51" s="340"/>
      <c r="HF51" s="340"/>
      <c r="HG51" s="340"/>
      <c r="HH51" s="340"/>
      <c r="HI51" s="340"/>
      <c r="HJ51" s="340"/>
      <c r="HK51" s="340"/>
      <c r="HL51" s="340"/>
      <c r="HM51" s="340"/>
      <c r="HN51" s="340"/>
      <c r="HO51" s="340"/>
      <c r="HP51" s="340"/>
      <c r="HQ51" s="340"/>
      <c r="HR51" s="340"/>
      <c r="HS51" s="340"/>
      <c r="HT51" s="340"/>
      <c r="HU51" s="340"/>
      <c r="HV51" s="340"/>
      <c r="HW51" s="340"/>
      <c r="HX51" s="340"/>
      <c r="HY51" s="340"/>
      <c r="HZ51" s="340"/>
      <c r="IA51" s="340"/>
      <c r="IB51" s="340"/>
      <c r="IC51" s="340"/>
      <c r="ID51" s="340"/>
      <c r="IE51" s="340"/>
      <c r="IF51" s="340"/>
      <c r="IG51" s="340"/>
      <c r="IH51" s="340"/>
      <c r="II51" s="340"/>
      <c r="IJ51" s="340"/>
      <c r="IK51" s="340"/>
      <c r="IL51" s="340"/>
      <c r="IM51" s="340"/>
      <c r="IN51" s="340"/>
      <c r="IO51" s="340"/>
      <c r="IP51" s="340"/>
      <c r="IQ51" s="340"/>
      <c r="IR51" s="340"/>
      <c r="IS51" s="340"/>
      <c r="IT51" s="340"/>
      <c r="IU51" s="340"/>
      <c r="IV51" s="340"/>
    </row>
    <row r="52" spans="1:7" ht="15.75">
      <c r="A52" s="57"/>
      <c r="B52" s="58"/>
      <c r="C52" s="58"/>
      <c r="D52" s="58"/>
      <c r="E52" s="58"/>
      <c r="F52" s="58"/>
      <c r="G52" s="58"/>
    </row>
    <row r="53" spans="1:7" ht="15">
      <c r="A53" s="58"/>
      <c r="B53" s="58"/>
      <c r="C53" s="58"/>
      <c r="D53" s="58"/>
      <c r="E53" s="58"/>
      <c r="F53" s="58"/>
      <c r="G53" s="58"/>
    </row>
    <row r="54" spans="1:7" ht="15">
      <c r="A54" s="58"/>
      <c r="B54" s="58"/>
      <c r="C54" s="58"/>
      <c r="D54" s="58"/>
      <c r="E54" s="58"/>
      <c r="F54" s="58"/>
      <c r="G54" s="58"/>
    </row>
    <row r="55" spans="1:7" ht="15">
      <c r="A55" s="339" t="s">
        <v>89</v>
      </c>
      <c r="B55" s="339"/>
      <c r="C55" s="339"/>
      <c r="D55" s="339"/>
      <c r="E55" s="339"/>
      <c r="F55" s="339"/>
      <c r="G55" s="339"/>
    </row>
    <row r="56" spans="1:7" ht="15">
      <c r="A56" s="339" t="s">
        <v>90</v>
      </c>
      <c r="B56" s="339"/>
      <c r="C56" s="339"/>
      <c r="D56" s="339"/>
      <c r="E56" s="339"/>
      <c r="F56" s="339"/>
      <c r="G56" s="339"/>
    </row>
    <row r="57" spans="1:7" ht="15">
      <c r="A57" s="58"/>
      <c r="B57" s="58"/>
      <c r="C57" s="58"/>
      <c r="D57" s="58"/>
      <c r="E57" s="58"/>
      <c r="F57" s="58"/>
      <c r="G57" s="58"/>
    </row>
    <row r="58" spans="1:7" ht="15">
      <c r="A58" s="58"/>
      <c r="B58" s="58"/>
      <c r="C58" s="58"/>
      <c r="D58" s="58"/>
      <c r="E58" s="58"/>
      <c r="F58" s="58"/>
      <c r="G58" s="58"/>
    </row>
    <row r="59" spans="1:7" ht="15">
      <c r="A59" s="58"/>
      <c r="B59" s="58"/>
      <c r="C59" s="58"/>
      <c r="D59" s="58"/>
      <c r="E59" s="58"/>
      <c r="F59" s="58"/>
      <c r="G59" s="58"/>
    </row>
    <row r="60" spans="1:7" ht="15">
      <c r="A60" s="58"/>
      <c r="B60" s="58"/>
      <c r="C60" s="58"/>
      <c r="D60" s="58"/>
      <c r="E60" s="58"/>
      <c r="F60" s="58"/>
      <c r="G60" s="58"/>
    </row>
    <row r="61" spans="1:7" ht="15.75">
      <c r="A61" s="57"/>
      <c r="B61" s="58"/>
      <c r="C61" s="58"/>
      <c r="D61" s="58"/>
      <c r="E61" s="58"/>
      <c r="F61" s="58"/>
      <c r="G61" s="58"/>
    </row>
    <row r="62" spans="1:7" ht="15.75">
      <c r="A62" s="57"/>
      <c r="B62" s="58"/>
      <c r="C62" s="58"/>
      <c r="D62" s="60" t="s">
        <v>91</v>
      </c>
      <c r="E62" s="58"/>
      <c r="F62" s="58"/>
      <c r="G62" s="58"/>
    </row>
    <row r="63" spans="1:7" ht="15.75">
      <c r="A63" s="57"/>
      <c r="B63" s="58"/>
      <c r="C63" s="58"/>
      <c r="D63" s="59" t="s">
        <v>92</v>
      </c>
      <c r="E63" s="58"/>
      <c r="F63" s="58"/>
      <c r="G63" s="58"/>
    </row>
    <row r="64" spans="1:7" ht="15.75">
      <c r="A64" s="57"/>
      <c r="B64" s="58"/>
      <c r="C64" s="58"/>
      <c r="D64" s="58"/>
      <c r="E64" s="58"/>
      <c r="F64" s="58"/>
      <c r="G64" s="58"/>
    </row>
    <row r="65" spans="1:7" ht="15.75">
      <c r="A65" s="57"/>
      <c r="B65" s="58"/>
      <c r="C65" s="58"/>
      <c r="D65" s="58"/>
      <c r="E65" s="58"/>
      <c r="F65" s="58"/>
      <c r="G65" s="58"/>
    </row>
    <row r="66" spans="1:7" ht="15.75">
      <c r="A66" s="57"/>
      <c r="B66" s="58"/>
      <c r="C66" s="58"/>
      <c r="D66" s="58"/>
      <c r="E66" s="58"/>
      <c r="F66" s="58"/>
      <c r="G66" s="58"/>
    </row>
    <row r="67" spans="1:7" ht="15.75">
      <c r="A67" s="57"/>
      <c r="B67" s="58"/>
      <c r="C67" s="58"/>
      <c r="D67" s="60" t="s">
        <v>93</v>
      </c>
      <c r="E67" s="58"/>
      <c r="F67" s="58"/>
      <c r="G67" s="58"/>
    </row>
    <row r="68" spans="1:7" ht="15.75">
      <c r="A68" s="57"/>
      <c r="B68" s="58"/>
      <c r="C68" s="58"/>
      <c r="D68" s="58"/>
      <c r="E68" s="58"/>
      <c r="F68" s="58"/>
      <c r="G68" s="58"/>
    </row>
    <row r="69" spans="1:7" ht="15.75">
      <c r="A69" s="57"/>
      <c r="B69" s="58"/>
      <c r="C69" s="58"/>
      <c r="D69" s="58"/>
      <c r="E69" s="58"/>
      <c r="F69" s="58"/>
      <c r="G69" s="58"/>
    </row>
    <row r="70" spans="1:7" ht="15.75">
      <c r="A70" s="57"/>
      <c r="B70" s="58"/>
      <c r="C70" s="58"/>
      <c r="D70" s="58"/>
      <c r="E70" s="58"/>
      <c r="F70" s="58"/>
      <c r="G70" s="58"/>
    </row>
    <row r="71" spans="1:7" ht="15.75">
      <c r="A71" s="57"/>
      <c r="B71" s="58"/>
      <c r="C71" s="58"/>
      <c r="D71" s="58"/>
      <c r="E71" s="58"/>
      <c r="F71" s="58"/>
      <c r="G71" s="58"/>
    </row>
    <row r="72" spans="1:7" ht="15.75">
      <c r="A72" s="57"/>
      <c r="B72" s="58"/>
      <c r="C72" s="58"/>
      <c r="D72" s="58"/>
      <c r="E72" s="58"/>
      <c r="F72" s="58"/>
      <c r="G72" s="58"/>
    </row>
    <row r="73" spans="1:7" ht="15.75">
      <c r="A73" s="57"/>
      <c r="B73" s="58"/>
      <c r="C73" s="58"/>
      <c r="D73" s="58"/>
      <c r="E73" s="58"/>
      <c r="F73" s="58"/>
      <c r="G73" s="58"/>
    </row>
    <row r="74" spans="1:7" ht="15.75">
      <c r="A74" s="57"/>
      <c r="B74" s="58"/>
      <c r="C74" s="58"/>
      <c r="D74" s="58"/>
      <c r="E74" s="58"/>
      <c r="F74" s="58"/>
      <c r="G74" s="58"/>
    </row>
    <row r="75" spans="1:7" ht="15.75">
      <c r="A75" s="57"/>
      <c r="B75" s="58"/>
      <c r="C75" s="58"/>
      <c r="D75" s="58"/>
      <c r="E75" s="58"/>
      <c r="F75" s="58"/>
      <c r="G75" s="58"/>
    </row>
    <row r="76" spans="1:7" ht="15.75">
      <c r="A76" s="57"/>
      <c r="B76" s="58"/>
      <c r="C76" s="58"/>
      <c r="D76" s="58"/>
      <c r="E76" s="58"/>
      <c r="F76" s="58"/>
      <c r="G76" s="58"/>
    </row>
    <row r="77" spans="1:7" ht="15.75">
      <c r="A77" s="57"/>
      <c r="B77" s="58"/>
      <c r="C77" s="58"/>
      <c r="D77" s="58"/>
      <c r="E77" s="58"/>
      <c r="F77" s="58"/>
      <c r="G77" s="58"/>
    </row>
    <row r="78" spans="1:7" ht="15">
      <c r="A78" s="61"/>
      <c r="B78" s="61"/>
      <c r="C78" s="58"/>
      <c r="D78" s="58"/>
      <c r="E78" s="58"/>
      <c r="F78" s="58"/>
      <c r="G78" s="58"/>
    </row>
    <row r="79" spans="1:7" ht="10.5" customHeight="1">
      <c r="A79" s="62" t="s">
        <v>116</v>
      </c>
      <c r="B79" s="56"/>
      <c r="C79" s="58"/>
      <c r="D79" s="58"/>
      <c r="E79" s="58"/>
      <c r="F79" s="58"/>
      <c r="G79" s="58"/>
    </row>
    <row r="80" spans="1:7" ht="10.5" customHeight="1">
      <c r="A80" s="62" t="s">
        <v>94</v>
      </c>
      <c r="B80" s="56"/>
      <c r="C80" s="58"/>
      <c r="D80" s="58"/>
      <c r="E80" s="58"/>
      <c r="F80" s="58"/>
      <c r="G80" s="58"/>
    </row>
    <row r="81" spans="1:7" ht="10.5" customHeight="1">
      <c r="A81" s="62" t="s">
        <v>95</v>
      </c>
      <c r="B81" s="56"/>
      <c r="C81" s="63"/>
      <c r="D81" s="64"/>
      <c r="E81" s="58"/>
      <c r="F81" s="58"/>
      <c r="G81" s="58"/>
    </row>
    <row r="82" spans="1:7" ht="10.5" customHeight="1">
      <c r="A82" s="65" t="s">
        <v>96</v>
      </c>
      <c r="B82" s="66"/>
      <c r="C82" s="58"/>
      <c r="D82" s="58"/>
      <c r="E82" s="58"/>
      <c r="F82" s="58"/>
      <c r="G82" s="58"/>
    </row>
    <row r="83" spans="1:7" ht="15">
      <c r="A83" s="56"/>
      <c r="B83" s="56"/>
      <c r="C83" s="58"/>
      <c r="D83" s="58"/>
      <c r="E83" s="58"/>
      <c r="F83" s="58"/>
      <c r="G83" s="58"/>
    </row>
  </sheetData>
  <sheetProtection/>
  <mergeCells count="156">
    <mergeCell ref="CU47:DA47"/>
    <mergeCell ref="HX47:ID47"/>
    <mergeCell ref="ED47:EJ47"/>
    <mergeCell ref="BE47:BK47"/>
    <mergeCell ref="AQ47:AW47"/>
    <mergeCell ref="AX47:BD47"/>
    <mergeCell ref="DW47:EC47"/>
    <mergeCell ref="FT47:FZ47"/>
    <mergeCell ref="HC47:HI47"/>
    <mergeCell ref="GA47:GG47"/>
    <mergeCell ref="CG47:CM47"/>
    <mergeCell ref="CN47:CT47"/>
    <mergeCell ref="DB47:DH47"/>
    <mergeCell ref="DI47:DO47"/>
    <mergeCell ref="DP47:DV47"/>
    <mergeCell ref="GH47:GN47"/>
    <mergeCell ref="GO47:GU47"/>
    <mergeCell ref="BL47:BR47"/>
    <mergeCell ref="BS47:BY47"/>
    <mergeCell ref="BZ47:CF47"/>
    <mergeCell ref="A44:G44"/>
    <mergeCell ref="A45:G45"/>
    <mergeCell ref="A47:G47"/>
    <mergeCell ref="H47:N47"/>
    <mergeCell ref="C14:G14"/>
    <mergeCell ref="O47:U47"/>
    <mergeCell ref="V47:AB47"/>
    <mergeCell ref="AC47:AI47"/>
    <mergeCell ref="AJ47:AP47"/>
    <mergeCell ref="C15:F15"/>
    <mergeCell ref="D39:E39"/>
    <mergeCell ref="IL47:IR47"/>
    <mergeCell ref="GH49:GN49"/>
    <mergeCell ref="GO49:GU49"/>
    <mergeCell ref="GV47:HB47"/>
    <mergeCell ref="HQ47:HW47"/>
    <mergeCell ref="HJ47:HP47"/>
    <mergeCell ref="HJ49:HP49"/>
    <mergeCell ref="HQ49:HW49"/>
    <mergeCell ref="EK47:EQ47"/>
    <mergeCell ref="ER47:EX47"/>
    <mergeCell ref="EY47:FE47"/>
    <mergeCell ref="FF47:FL47"/>
    <mergeCell ref="FM47:FS47"/>
    <mergeCell ref="DB49:DH49"/>
    <mergeCell ref="DI49:DO49"/>
    <mergeCell ref="FM49:FS49"/>
    <mergeCell ref="GV49:HB49"/>
    <mergeCell ref="HC49:HI49"/>
    <mergeCell ref="ED49:EJ49"/>
    <mergeCell ref="EK49:EQ49"/>
    <mergeCell ref="ER49:EX49"/>
    <mergeCell ref="EY49:FE49"/>
    <mergeCell ref="FT49:FZ49"/>
    <mergeCell ref="GA49:GG49"/>
    <mergeCell ref="DP49:DV49"/>
    <mergeCell ref="DW49:EC49"/>
    <mergeCell ref="FF49:FL49"/>
    <mergeCell ref="IS47:IV47"/>
    <mergeCell ref="IE47:IK47"/>
    <mergeCell ref="IS49:IV49"/>
    <mergeCell ref="CG50:CM50"/>
    <mergeCell ref="CN50:CT50"/>
    <mergeCell ref="EY50:FE50"/>
    <mergeCell ref="IS50:IV50"/>
    <mergeCell ref="HQ50:HW50"/>
    <mergeCell ref="HX50:ID50"/>
    <mergeCell ref="IE50:IK50"/>
    <mergeCell ref="IL50:IR50"/>
    <mergeCell ref="HX49:ID49"/>
    <mergeCell ref="IE49:IK49"/>
    <mergeCell ref="CU50:DA50"/>
    <mergeCell ref="DB50:DH50"/>
    <mergeCell ref="IL49:IR49"/>
    <mergeCell ref="HC50:HI50"/>
    <mergeCell ref="HJ50:HP50"/>
    <mergeCell ref="GH50:GN50"/>
    <mergeCell ref="GO50:GU50"/>
    <mergeCell ref="GV50:HB50"/>
    <mergeCell ref="GA50:GG50"/>
    <mergeCell ref="CN49:CT49"/>
    <mergeCell ref="CU49:DA49"/>
    <mergeCell ref="FF50:FL50"/>
    <mergeCell ref="FM50:FS50"/>
    <mergeCell ref="FT50:FZ50"/>
    <mergeCell ref="DI50:DO50"/>
    <mergeCell ref="DP50:DV50"/>
    <mergeCell ref="DW50:EC50"/>
    <mergeCell ref="ED50:EJ50"/>
    <mergeCell ref="EK50:EQ50"/>
    <mergeCell ref="ER50:EX50"/>
    <mergeCell ref="BZ50:CF50"/>
    <mergeCell ref="A50:G50"/>
    <mergeCell ref="H50:N50"/>
    <mergeCell ref="O50:U50"/>
    <mergeCell ref="V50:AB50"/>
    <mergeCell ref="AC50:AI50"/>
    <mergeCell ref="AJ50:AP50"/>
    <mergeCell ref="BE50:BK50"/>
    <mergeCell ref="BL50:BR50"/>
    <mergeCell ref="BS50:BY50"/>
    <mergeCell ref="BE49:BK49"/>
    <mergeCell ref="BL49:BR49"/>
    <mergeCell ref="B13:G13"/>
    <mergeCell ref="CN51:CT51"/>
    <mergeCell ref="CU51:DA51"/>
    <mergeCell ref="DB51:DH51"/>
    <mergeCell ref="DI51:DO51"/>
    <mergeCell ref="DP51:DV51"/>
    <mergeCell ref="AQ50:AW50"/>
    <mergeCell ref="AX50:BD50"/>
    <mergeCell ref="BZ49:CF49"/>
    <mergeCell ref="CG49:CM49"/>
    <mergeCell ref="A49:G49"/>
    <mergeCell ref="H49:N49"/>
    <mergeCell ref="O49:U49"/>
    <mergeCell ref="V49:AB49"/>
    <mergeCell ref="AC49:AI49"/>
    <mergeCell ref="AJ49:AP49"/>
    <mergeCell ref="AQ49:AW49"/>
    <mergeCell ref="AX49:BD49"/>
    <mergeCell ref="BS49:BY49"/>
    <mergeCell ref="AJ51:AP51"/>
    <mergeCell ref="AQ51:AW51"/>
    <mergeCell ref="AX51:BD51"/>
    <mergeCell ref="IL51:IR51"/>
    <mergeCell ref="IS51:IV51"/>
    <mergeCell ref="ER51:EX51"/>
    <mergeCell ref="A51:G51"/>
    <mergeCell ref="H51:N51"/>
    <mergeCell ref="O51:U51"/>
    <mergeCell ref="V51:AB51"/>
    <mergeCell ref="AC51:AI51"/>
    <mergeCell ref="DW51:EC51"/>
    <mergeCell ref="ED51:EJ51"/>
    <mergeCell ref="EK51:EQ51"/>
    <mergeCell ref="CG51:CM51"/>
    <mergeCell ref="BS51:BY51"/>
    <mergeCell ref="BZ51:CF51"/>
    <mergeCell ref="A55:G55"/>
    <mergeCell ref="A56:G56"/>
    <mergeCell ref="GV51:HB51"/>
    <mergeCell ref="HC51:HI51"/>
    <mergeCell ref="HJ51:HP51"/>
    <mergeCell ref="HQ51:HW51"/>
    <mergeCell ref="HX51:ID51"/>
    <mergeCell ref="EY51:FE51"/>
    <mergeCell ref="IE51:IK51"/>
    <mergeCell ref="FF51:FL51"/>
    <mergeCell ref="FM51:FS51"/>
    <mergeCell ref="FT51:FZ51"/>
    <mergeCell ref="GA51:GG51"/>
    <mergeCell ref="GH51:GN51"/>
    <mergeCell ref="GO51:GU51"/>
    <mergeCell ref="BE51:BK51"/>
    <mergeCell ref="BL51:BR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93"/>
  <sheetViews>
    <sheetView view="pageBreakPreview" zoomScaleSheetLayoutView="100" zoomScalePageLayoutView="0" workbookViewId="0" topLeftCell="A7">
      <selection activeCell="A1" sqref="A1:M1"/>
    </sheetView>
  </sheetViews>
  <sheetFormatPr defaultColWidth="11.421875" defaultRowHeight="15"/>
  <cols>
    <col min="1" max="1" width="13.57421875" style="5" customWidth="1"/>
    <col min="2" max="13" width="10.7109375" style="5" customWidth="1"/>
    <col min="14" max="16384" width="11.421875" style="5" customWidth="1"/>
  </cols>
  <sheetData>
    <row r="1" spans="1:13" ht="12.75">
      <c r="A1" s="411" t="s">
        <v>390</v>
      </c>
      <c r="B1" s="412"/>
      <c r="C1" s="412"/>
      <c r="D1" s="412"/>
      <c r="E1" s="412"/>
      <c r="F1" s="412"/>
      <c r="G1" s="412"/>
      <c r="H1" s="412"/>
      <c r="I1" s="412"/>
      <c r="J1" s="412"/>
      <c r="K1" s="412"/>
      <c r="L1" s="412"/>
      <c r="M1" s="412"/>
    </row>
    <row r="2" spans="1:13" s="14" customFormat="1" ht="12.75">
      <c r="A2" s="411" t="s">
        <v>133</v>
      </c>
      <c r="B2" s="411"/>
      <c r="C2" s="411"/>
      <c r="D2" s="411"/>
      <c r="E2" s="411"/>
      <c r="F2" s="411"/>
      <c r="G2" s="411"/>
      <c r="H2" s="411"/>
      <c r="I2" s="411"/>
      <c r="J2" s="411"/>
      <c r="K2" s="411"/>
      <c r="L2" s="411"/>
      <c r="M2" s="411"/>
    </row>
    <row r="3" spans="1:13" ht="12.75">
      <c r="A3" s="411" t="s">
        <v>179</v>
      </c>
      <c r="B3" s="412"/>
      <c r="C3" s="412"/>
      <c r="D3" s="412"/>
      <c r="E3" s="412"/>
      <c r="F3" s="412"/>
      <c r="G3" s="412"/>
      <c r="H3" s="412"/>
      <c r="I3" s="412"/>
      <c r="J3" s="412"/>
      <c r="K3" s="412"/>
      <c r="L3" s="412"/>
      <c r="M3" s="412"/>
    </row>
    <row r="4" spans="1:13" s="14" customFormat="1" ht="12.75">
      <c r="A4" s="375" t="s">
        <v>81</v>
      </c>
      <c r="B4" s="375"/>
      <c r="C4" s="375"/>
      <c r="D4" s="375"/>
      <c r="E4" s="375"/>
      <c r="F4" s="375"/>
      <c r="G4" s="375"/>
      <c r="H4" s="375"/>
      <c r="I4" s="375"/>
      <c r="J4" s="375"/>
      <c r="K4" s="375"/>
      <c r="L4" s="375"/>
      <c r="M4" s="375"/>
    </row>
    <row r="5" spans="1:13" s="14" customFormat="1" ht="22.5" customHeight="1">
      <c r="A5" s="16" t="s">
        <v>52</v>
      </c>
      <c r="B5" s="16" t="s">
        <v>134</v>
      </c>
      <c r="C5" s="16" t="s">
        <v>28</v>
      </c>
      <c r="D5" s="16" t="s">
        <v>135</v>
      </c>
      <c r="E5" s="16" t="s">
        <v>35</v>
      </c>
      <c r="F5" s="16" t="s">
        <v>136</v>
      </c>
      <c r="G5" s="16" t="s">
        <v>42</v>
      </c>
      <c r="H5" s="16" t="s">
        <v>36</v>
      </c>
      <c r="I5" s="16" t="s">
        <v>87</v>
      </c>
      <c r="J5" s="16" t="s">
        <v>137</v>
      </c>
      <c r="K5" s="16" t="s">
        <v>50</v>
      </c>
      <c r="L5" s="16" t="s">
        <v>37</v>
      </c>
      <c r="M5" s="16" t="s">
        <v>39</v>
      </c>
    </row>
    <row r="6" spans="1:13" ht="12.75">
      <c r="A6" s="52" t="s">
        <v>53</v>
      </c>
      <c r="B6" s="53" t="s">
        <v>54</v>
      </c>
      <c r="C6" s="53">
        <v>57.63</v>
      </c>
      <c r="D6" s="53">
        <v>158.55</v>
      </c>
      <c r="E6" s="53">
        <v>101.13</v>
      </c>
      <c r="F6" s="53">
        <v>109.07</v>
      </c>
      <c r="G6" s="53">
        <v>349.04</v>
      </c>
      <c r="H6" s="53">
        <v>77.82</v>
      </c>
      <c r="I6" s="53">
        <v>104.83</v>
      </c>
      <c r="J6" s="53">
        <v>141.38</v>
      </c>
      <c r="K6" s="53">
        <v>1149.41</v>
      </c>
      <c r="L6" s="53">
        <v>118.8</v>
      </c>
      <c r="M6" s="53">
        <v>154.25</v>
      </c>
    </row>
    <row r="7" spans="1:13" ht="12.75">
      <c r="A7" s="52" t="s">
        <v>55</v>
      </c>
      <c r="B7" s="53" t="s">
        <v>54</v>
      </c>
      <c r="C7" s="53">
        <v>66.38</v>
      </c>
      <c r="D7" s="53">
        <v>202.78</v>
      </c>
      <c r="E7" s="53">
        <v>78.74</v>
      </c>
      <c r="F7" s="53">
        <v>103.34</v>
      </c>
      <c r="G7" s="53">
        <v>326.93</v>
      </c>
      <c r="H7" s="53">
        <v>90.34</v>
      </c>
      <c r="I7" s="53">
        <v>113.27</v>
      </c>
      <c r="J7" s="53">
        <v>198.98</v>
      </c>
      <c r="K7" s="53">
        <v>1076.82</v>
      </c>
      <c r="L7" s="53">
        <v>125.35</v>
      </c>
      <c r="M7" s="53">
        <v>148.65</v>
      </c>
    </row>
    <row r="8" spans="1:13" ht="12.75">
      <c r="A8" s="52" t="s">
        <v>56</v>
      </c>
      <c r="B8" s="53" t="s">
        <v>54</v>
      </c>
      <c r="C8" s="53" t="s">
        <v>54</v>
      </c>
      <c r="D8" s="53">
        <v>253.43</v>
      </c>
      <c r="E8" s="53">
        <v>66.35</v>
      </c>
      <c r="F8" s="53">
        <v>82.56</v>
      </c>
      <c r="G8" s="53">
        <v>252.02</v>
      </c>
      <c r="H8" s="53">
        <v>88.89</v>
      </c>
      <c r="I8" s="53">
        <v>127.62</v>
      </c>
      <c r="J8" s="53" t="s">
        <v>54</v>
      </c>
      <c r="K8" s="53">
        <v>1042.02</v>
      </c>
      <c r="L8" s="53">
        <v>137.37</v>
      </c>
      <c r="M8" s="53">
        <v>167.77</v>
      </c>
    </row>
    <row r="9" spans="1:13" ht="12.75">
      <c r="A9" s="52" t="s">
        <v>57</v>
      </c>
      <c r="B9" s="53" t="s">
        <v>54</v>
      </c>
      <c r="C9" s="53" t="s">
        <v>54</v>
      </c>
      <c r="D9" s="53" t="s">
        <v>54</v>
      </c>
      <c r="E9" s="53">
        <v>75.36</v>
      </c>
      <c r="F9" s="53">
        <v>42.68</v>
      </c>
      <c r="G9" s="53">
        <v>196.92</v>
      </c>
      <c r="H9" s="53">
        <v>86.7</v>
      </c>
      <c r="I9" s="53">
        <v>108.55</v>
      </c>
      <c r="J9" s="53" t="s">
        <v>54</v>
      </c>
      <c r="K9" s="53">
        <v>666.1</v>
      </c>
      <c r="L9" s="53">
        <v>162.11</v>
      </c>
      <c r="M9" s="53">
        <v>291.95</v>
      </c>
    </row>
    <row r="10" spans="1:13" ht="12.75">
      <c r="A10" s="52" t="s">
        <v>58</v>
      </c>
      <c r="B10" s="53" t="s">
        <v>54</v>
      </c>
      <c r="C10" s="53" t="s">
        <v>54</v>
      </c>
      <c r="D10" s="53" t="s">
        <v>54</v>
      </c>
      <c r="E10" s="53">
        <v>73.87</v>
      </c>
      <c r="F10" s="53">
        <v>35.84</v>
      </c>
      <c r="G10" s="53">
        <v>174.66</v>
      </c>
      <c r="H10" s="53">
        <v>92.8</v>
      </c>
      <c r="I10" s="53">
        <v>100.04</v>
      </c>
      <c r="J10" s="53" t="s">
        <v>54</v>
      </c>
      <c r="K10" s="53">
        <v>506.42</v>
      </c>
      <c r="L10" s="53">
        <v>180.55</v>
      </c>
      <c r="M10" s="53">
        <v>456.12</v>
      </c>
    </row>
    <row r="11" spans="1:13" ht="12.75">
      <c r="A11" s="52" t="s">
        <v>59</v>
      </c>
      <c r="B11" s="53" t="s">
        <v>54</v>
      </c>
      <c r="C11" s="53" t="s">
        <v>54</v>
      </c>
      <c r="D11" s="53" t="s">
        <v>54</v>
      </c>
      <c r="E11" s="53">
        <v>82.8</v>
      </c>
      <c r="F11" s="53">
        <v>34.25</v>
      </c>
      <c r="G11" s="53">
        <v>242.38</v>
      </c>
      <c r="H11" s="53">
        <v>101.93</v>
      </c>
      <c r="I11" s="53">
        <v>77.08</v>
      </c>
      <c r="J11" s="53" t="s">
        <v>54</v>
      </c>
      <c r="K11" s="53">
        <v>397.35</v>
      </c>
      <c r="L11" s="53">
        <v>185.12</v>
      </c>
      <c r="M11" s="53">
        <v>974.39</v>
      </c>
    </row>
    <row r="12" spans="1:13" ht="12.75">
      <c r="A12" s="52" t="s">
        <v>60</v>
      </c>
      <c r="B12" s="53" t="s">
        <v>54</v>
      </c>
      <c r="C12" s="53" t="s">
        <v>54</v>
      </c>
      <c r="D12" s="53" t="s">
        <v>54</v>
      </c>
      <c r="E12" s="53">
        <v>97.85</v>
      </c>
      <c r="F12" s="53">
        <v>37.11</v>
      </c>
      <c r="G12" s="53">
        <v>284.31</v>
      </c>
      <c r="H12" s="53">
        <v>111.89</v>
      </c>
      <c r="I12" s="53">
        <v>82.14</v>
      </c>
      <c r="J12" s="53" t="s">
        <v>54</v>
      </c>
      <c r="K12" s="53">
        <v>432.09</v>
      </c>
      <c r="L12" s="53">
        <v>208.58</v>
      </c>
      <c r="M12" s="53" t="s">
        <v>54</v>
      </c>
    </row>
    <row r="13" spans="1:13" ht="12.75">
      <c r="A13" s="52" t="s">
        <v>61</v>
      </c>
      <c r="B13" s="53">
        <v>1680.67</v>
      </c>
      <c r="C13" s="53" t="s">
        <v>54</v>
      </c>
      <c r="D13" s="53">
        <v>728.46</v>
      </c>
      <c r="E13" s="53">
        <v>118.29</v>
      </c>
      <c r="F13" s="53">
        <v>41.76</v>
      </c>
      <c r="G13" s="53">
        <v>252.62</v>
      </c>
      <c r="H13" s="53">
        <v>169.22</v>
      </c>
      <c r="I13" s="53">
        <v>142.1</v>
      </c>
      <c r="J13" s="53" t="s">
        <v>54</v>
      </c>
      <c r="K13" s="53">
        <v>388.1</v>
      </c>
      <c r="L13" s="53">
        <v>247.3</v>
      </c>
      <c r="M13" s="53" t="s">
        <v>54</v>
      </c>
    </row>
    <row r="14" spans="1:13" ht="12.75">
      <c r="A14" s="52" t="s">
        <v>62</v>
      </c>
      <c r="B14" s="53">
        <v>882.72</v>
      </c>
      <c r="C14" s="53">
        <v>186.74</v>
      </c>
      <c r="D14" s="53">
        <v>366.01</v>
      </c>
      <c r="E14" s="53">
        <v>161.04</v>
      </c>
      <c r="F14" s="53">
        <v>56.62</v>
      </c>
      <c r="G14" s="53">
        <v>375.3</v>
      </c>
      <c r="H14" s="53">
        <v>214.24</v>
      </c>
      <c r="I14" s="53">
        <v>249.44</v>
      </c>
      <c r="J14" s="53">
        <v>370.23</v>
      </c>
      <c r="K14" s="53">
        <v>328.17</v>
      </c>
      <c r="L14" s="53">
        <v>349.29</v>
      </c>
      <c r="M14" s="53">
        <v>504.2</v>
      </c>
    </row>
    <row r="15" spans="1:13" ht="12.75">
      <c r="A15" s="52" t="s">
        <v>63</v>
      </c>
      <c r="B15" s="53">
        <v>563.51</v>
      </c>
      <c r="C15" s="53">
        <v>228.41</v>
      </c>
      <c r="D15" s="53">
        <v>265.33</v>
      </c>
      <c r="E15" s="53">
        <v>187.34</v>
      </c>
      <c r="F15" s="53">
        <v>111.93</v>
      </c>
      <c r="G15" s="53" t="s">
        <v>54</v>
      </c>
      <c r="H15" s="53">
        <v>291.88</v>
      </c>
      <c r="I15" s="53">
        <v>361.85</v>
      </c>
      <c r="J15" s="53">
        <v>282.46</v>
      </c>
      <c r="K15" s="53">
        <v>311.49</v>
      </c>
      <c r="L15" s="53">
        <v>368.63</v>
      </c>
      <c r="M15" s="53">
        <v>474.28</v>
      </c>
    </row>
    <row r="16" spans="1:13" ht="12.75">
      <c r="A16" s="52" t="s">
        <v>64</v>
      </c>
      <c r="B16" s="53">
        <v>749.31</v>
      </c>
      <c r="C16" s="53">
        <v>109.98</v>
      </c>
      <c r="D16" s="53">
        <v>164.01</v>
      </c>
      <c r="E16" s="53">
        <v>280.7</v>
      </c>
      <c r="F16" s="53">
        <v>189.43</v>
      </c>
      <c r="G16" s="53" t="s">
        <v>54</v>
      </c>
      <c r="H16" s="53">
        <v>207.16</v>
      </c>
      <c r="I16" s="53">
        <v>393.75</v>
      </c>
      <c r="J16" s="53">
        <v>220.52</v>
      </c>
      <c r="K16" s="53">
        <v>320.57</v>
      </c>
      <c r="L16" s="53">
        <v>195.78</v>
      </c>
      <c r="M16" s="53">
        <v>361.32</v>
      </c>
    </row>
    <row r="17" spans="1:13" ht="12.75">
      <c r="A17" s="52" t="s">
        <v>65</v>
      </c>
      <c r="B17" s="53">
        <v>791.68</v>
      </c>
      <c r="C17" s="53">
        <v>80.31</v>
      </c>
      <c r="D17" s="53">
        <v>141.27</v>
      </c>
      <c r="E17" s="53" t="s">
        <v>54</v>
      </c>
      <c r="F17" s="53">
        <v>286.92</v>
      </c>
      <c r="G17" s="53" t="s">
        <v>54</v>
      </c>
      <c r="H17" s="53">
        <v>118.29</v>
      </c>
      <c r="I17" s="53">
        <v>401.51</v>
      </c>
      <c r="J17" s="53">
        <v>208.24</v>
      </c>
      <c r="K17" s="53">
        <v>345</v>
      </c>
      <c r="L17" s="53">
        <v>128.36</v>
      </c>
      <c r="M17" s="53">
        <v>286.53</v>
      </c>
    </row>
    <row r="18" spans="1:13" ht="12.75">
      <c r="A18" s="52" t="s">
        <v>66</v>
      </c>
      <c r="B18" s="53" t="s">
        <v>54</v>
      </c>
      <c r="C18" s="53">
        <v>73.15</v>
      </c>
      <c r="D18" s="53">
        <v>182.05</v>
      </c>
      <c r="E18" s="53">
        <v>64.76</v>
      </c>
      <c r="F18" s="53">
        <v>442.66</v>
      </c>
      <c r="G18" s="53">
        <v>360.5</v>
      </c>
      <c r="H18" s="53">
        <v>90.63</v>
      </c>
      <c r="I18" s="53">
        <v>438.29</v>
      </c>
      <c r="J18" s="53">
        <v>196.35</v>
      </c>
      <c r="K18" s="53">
        <v>453.06</v>
      </c>
      <c r="L18" s="53">
        <v>127.18</v>
      </c>
      <c r="M18" s="53">
        <v>247.16</v>
      </c>
    </row>
    <row r="19" spans="1:13" ht="12.75">
      <c r="A19" s="52" t="s">
        <v>67</v>
      </c>
      <c r="B19" s="53" t="s">
        <v>54</v>
      </c>
      <c r="C19" s="53">
        <v>91.47</v>
      </c>
      <c r="D19" s="53">
        <v>241.99</v>
      </c>
      <c r="E19" s="53">
        <v>86.73</v>
      </c>
      <c r="F19" s="53">
        <v>368.67</v>
      </c>
      <c r="G19" s="53">
        <v>499.47</v>
      </c>
      <c r="H19" s="53">
        <v>86.02</v>
      </c>
      <c r="I19" s="53">
        <v>425.87</v>
      </c>
      <c r="J19" s="53">
        <v>273.12</v>
      </c>
      <c r="K19" s="53">
        <v>435.7</v>
      </c>
      <c r="L19" s="53">
        <v>132.98</v>
      </c>
      <c r="M19" s="53">
        <v>228.99</v>
      </c>
    </row>
    <row r="20" spans="1:13" ht="12.75">
      <c r="A20" s="52" t="s">
        <v>68</v>
      </c>
      <c r="B20" s="53" t="s">
        <v>54</v>
      </c>
      <c r="C20" s="53">
        <v>94.55</v>
      </c>
      <c r="D20" s="53" t="s">
        <v>54</v>
      </c>
      <c r="E20" s="53">
        <v>75.53</v>
      </c>
      <c r="F20" s="53">
        <v>240.29</v>
      </c>
      <c r="G20" s="53">
        <v>392.13</v>
      </c>
      <c r="H20" s="53">
        <v>80.15</v>
      </c>
      <c r="I20" s="53">
        <v>237.33</v>
      </c>
      <c r="J20" s="53" t="s">
        <v>54</v>
      </c>
      <c r="K20" s="53">
        <v>396.12</v>
      </c>
      <c r="L20" s="53">
        <v>146.2</v>
      </c>
      <c r="M20" s="53">
        <v>277.91</v>
      </c>
    </row>
    <row r="21" spans="1:13" ht="12.75">
      <c r="A21" s="52" t="s">
        <v>69</v>
      </c>
      <c r="B21" s="53" t="s">
        <v>54</v>
      </c>
      <c r="C21" s="53" t="s">
        <v>54</v>
      </c>
      <c r="D21" s="53" t="s">
        <v>54</v>
      </c>
      <c r="E21" s="53">
        <v>75.52</v>
      </c>
      <c r="F21" s="53">
        <v>122.84</v>
      </c>
      <c r="G21" s="53">
        <v>291.85</v>
      </c>
      <c r="H21" s="53">
        <v>89.73</v>
      </c>
      <c r="I21" s="53">
        <v>155.42</v>
      </c>
      <c r="J21" s="53" t="s">
        <v>54</v>
      </c>
      <c r="K21" s="53">
        <v>470.06</v>
      </c>
      <c r="L21" s="53">
        <v>166.81</v>
      </c>
      <c r="M21" s="53">
        <v>354.46</v>
      </c>
    </row>
    <row r="22" spans="1:13" ht="12.75">
      <c r="A22" s="52" t="s">
        <v>70</v>
      </c>
      <c r="B22" s="53" t="s">
        <v>54</v>
      </c>
      <c r="C22" s="53" t="s">
        <v>54</v>
      </c>
      <c r="D22" s="53" t="s">
        <v>54</v>
      </c>
      <c r="E22" s="53">
        <v>85.67</v>
      </c>
      <c r="F22" s="53">
        <v>78.85</v>
      </c>
      <c r="G22" s="53">
        <v>186.43</v>
      </c>
      <c r="H22" s="53">
        <v>89.94</v>
      </c>
      <c r="I22" s="53">
        <v>109.87</v>
      </c>
      <c r="J22" s="53" t="s">
        <v>54</v>
      </c>
      <c r="K22" s="53">
        <v>743.35</v>
      </c>
      <c r="L22" s="53">
        <v>171.68</v>
      </c>
      <c r="M22" s="53">
        <v>416.83</v>
      </c>
    </row>
    <row r="23" spans="1:13" ht="12.75">
      <c r="A23" s="52" t="s">
        <v>71</v>
      </c>
      <c r="B23" s="53" t="s">
        <v>54</v>
      </c>
      <c r="C23" s="53" t="s">
        <v>54</v>
      </c>
      <c r="D23" s="53" t="s">
        <v>54</v>
      </c>
      <c r="E23" s="53">
        <v>80.98</v>
      </c>
      <c r="F23" s="53">
        <v>88.29</v>
      </c>
      <c r="G23" s="53">
        <v>192.66</v>
      </c>
      <c r="H23" s="53">
        <v>104.74</v>
      </c>
      <c r="I23" s="53">
        <v>77.84</v>
      </c>
      <c r="J23" s="53" t="s">
        <v>54</v>
      </c>
      <c r="K23" s="53">
        <v>579.74</v>
      </c>
      <c r="L23" s="53">
        <v>172.05</v>
      </c>
      <c r="M23" s="53">
        <v>432.27</v>
      </c>
    </row>
    <row r="24" spans="1:13" ht="12.75">
      <c r="A24" s="52" t="s">
        <v>72</v>
      </c>
      <c r="B24" s="53" t="s">
        <v>54</v>
      </c>
      <c r="C24" s="53" t="s">
        <v>54</v>
      </c>
      <c r="D24" s="53" t="s">
        <v>54</v>
      </c>
      <c r="E24" s="53">
        <v>96</v>
      </c>
      <c r="F24" s="53">
        <v>151.2</v>
      </c>
      <c r="G24" s="53">
        <v>236.19</v>
      </c>
      <c r="H24" s="53">
        <v>121.85</v>
      </c>
      <c r="I24" s="53">
        <v>82.31</v>
      </c>
      <c r="J24" s="53" t="s">
        <v>54</v>
      </c>
      <c r="K24" s="53">
        <v>841.18</v>
      </c>
      <c r="L24" s="53">
        <v>174.84</v>
      </c>
      <c r="M24" s="53" t="s">
        <v>54</v>
      </c>
    </row>
    <row r="25" spans="1:15" ht="12.75">
      <c r="A25" s="52" t="s">
        <v>73</v>
      </c>
      <c r="B25" s="53">
        <v>1700.68</v>
      </c>
      <c r="C25" s="53" t="s">
        <v>54</v>
      </c>
      <c r="D25" s="53">
        <v>637.36</v>
      </c>
      <c r="E25" s="53">
        <v>112.11</v>
      </c>
      <c r="F25" s="53">
        <v>196.81</v>
      </c>
      <c r="G25" s="53">
        <v>262.4</v>
      </c>
      <c r="H25" s="53">
        <v>133.49</v>
      </c>
      <c r="I25" s="53">
        <v>101.1</v>
      </c>
      <c r="J25" s="53" t="s">
        <v>54</v>
      </c>
      <c r="K25" s="53">
        <v>754.12</v>
      </c>
      <c r="L25" s="53">
        <v>181.89</v>
      </c>
      <c r="M25" s="53" t="s">
        <v>54</v>
      </c>
      <c r="O25" s="76"/>
    </row>
    <row r="26" spans="1:13" ht="12.75">
      <c r="A26" s="52" t="s">
        <v>74</v>
      </c>
      <c r="B26" s="53">
        <v>595.8</v>
      </c>
      <c r="C26" s="53">
        <v>373.48</v>
      </c>
      <c r="D26" s="53">
        <v>326.95</v>
      </c>
      <c r="E26" s="53">
        <v>123.3</v>
      </c>
      <c r="F26" s="53">
        <v>342.39</v>
      </c>
      <c r="G26" s="53">
        <v>261.52</v>
      </c>
      <c r="H26" s="53">
        <v>139.59</v>
      </c>
      <c r="I26" s="53">
        <v>121.08</v>
      </c>
      <c r="J26" s="53">
        <v>313.44</v>
      </c>
      <c r="K26" s="53">
        <v>658.1</v>
      </c>
      <c r="L26" s="53">
        <v>187.26</v>
      </c>
      <c r="M26" s="53" t="s">
        <v>54</v>
      </c>
    </row>
    <row r="27" spans="1:13" ht="12.75">
      <c r="A27" s="52" t="s">
        <v>75</v>
      </c>
      <c r="B27" s="53">
        <v>375.55</v>
      </c>
      <c r="C27" s="53">
        <v>152.29</v>
      </c>
      <c r="D27" s="53">
        <v>207.46</v>
      </c>
      <c r="E27" s="53">
        <v>136.77</v>
      </c>
      <c r="F27" s="53">
        <v>380.02</v>
      </c>
      <c r="G27" s="53">
        <v>196.5</v>
      </c>
      <c r="H27" s="53">
        <v>127.14</v>
      </c>
      <c r="I27" s="53">
        <v>127.37</v>
      </c>
      <c r="J27" s="53">
        <v>202.99</v>
      </c>
      <c r="K27" s="53">
        <v>685.1</v>
      </c>
      <c r="L27" s="53">
        <v>197.83</v>
      </c>
      <c r="M27" s="53">
        <v>473.36</v>
      </c>
    </row>
    <row r="28" spans="1:13" ht="12.75">
      <c r="A28" s="52" t="s">
        <v>76</v>
      </c>
      <c r="B28" s="53">
        <v>379.64</v>
      </c>
      <c r="C28" s="53">
        <v>92.16</v>
      </c>
      <c r="D28" s="53">
        <v>172.95</v>
      </c>
      <c r="E28" s="53">
        <v>170.42</v>
      </c>
      <c r="F28" s="53">
        <v>448.97</v>
      </c>
      <c r="G28" s="53" t="s">
        <v>54</v>
      </c>
      <c r="H28" s="53">
        <v>131.09</v>
      </c>
      <c r="I28" s="53">
        <v>134.33</v>
      </c>
      <c r="J28" s="53">
        <v>163.97</v>
      </c>
      <c r="K28" s="53">
        <v>791.82</v>
      </c>
      <c r="L28" s="53">
        <v>162.06</v>
      </c>
      <c r="M28" s="53">
        <v>373.54</v>
      </c>
    </row>
    <row r="29" spans="1:13" ht="12.75">
      <c r="A29" s="52" t="s">
        <v>77</v>
      </c>
      <c r="B29" s="53">
        <v>456.18</v>
      </c>
      <c r="C29" s="53">
        <v>83.88</v>
      </c>
      <c r="D29" s="53">
        <v>169.58</v>
      </c>
      <c r="E29" s="53">
        <v>226.8</v>
      </c>
      <c r="F29" s="53">
        <v>585.8</v>
      </c>
      <c r="G29" s="53" t="s">
        <v>54</v>
      </c>
      <c r="H29" s="53">
        <v>112.65</v>
      </c>
      <c r="I29" s="53">
        <v>145.4</v>
      </c>
      <c r="J29" s="53">
        <v>185.97</v>
      </c>
      <c r="K29" s="53">
        <v>941.17</v>
      </c>
      <c r="L29" s="53">
        <v>127.91</v>
      </c>
      <c r="M29" s="53">
        <v>271.87</v>
      </c>
    </row>
    <row r="30" spans="1:13" ht="12.75">
      <c r="A30" s="52" t="s">
        <v>78</v>
      </c>
      <c r="B30" s="53" t="s">
        <v>54</v>
      </c>
      <c r="C30" s="53">
        <v>95.73</v>
      </c>
      <c r="D30" s="53">
        <v>203.78</v>
      </c>
      <c r="E30" s="53">
        <v>114.18</v>
      </c>
      <c r="F30" s="53">
        <v>562.46</v>
      </c>
      <c r="G30" s="53" t="s">
        <v>54</v>
      </c>
      <c r="H30" s="53">
        <v>98.02</v>
      </c>
      <c r="I30" s="53">
        <v>163.94</v>
      </c>
      <c r="J30" s="53">
        <v>199.56</v>
      </c>
      <c r="K30" s="53">
        <v>1204.7</v>
      </c>
      <c r="L30" s="53">
        <v>139.08</v>
      </c>
      <c r="M30" s="53">
        <v>255.92</v>
      </c>
    </row>
    <row r="31" spans="1:13" ht="12.75">
      <c r="A31" s="52" t="s">
        <v>79</v>
      </c>
      <c r="B31" s="72" t="s">
        <v>54</v>
      </c>
      <c r="C31" s="73">
        <v>98.42</v>
      </c>
      <c r="D31" s="73">
        <v>281.9</v>
      </c>
      <c r="E31" s="73">
        <v>88.58</v>
      </c>
      <c r="F31" s="73">
        <v>313.55</v>
      </c>
      <c r="G31" s="73">
        <v>413.4</v>
      </c>
      <c r="H31" s="73">
        <v>108.77</v>
      </c>
      <c r="I31" s="73">
        <v>172.95</v>
      </c>
      <c r="J31" s="73">
        <v>256.08</v>
      </c>
      <c r="K31" s="73">
        <v>1200.68</v>
      </c>
      <c r="L31" s="73">
        <v>143.92</v>
      </c>
      <c r="M31" s="73">
        <v>234.33</v>
      </c>
    </row>
    <row r="32" spans="1:13" s="15" customFormat="1" ht="12.75">
      <c r="A32" s="77" t="s">
        <v>140</v>
      </c>
      <c r="B32" s="72"/>
      <c r="C32" s="73">
        <v>103</v>
      </c>
      <c r="D32" s="73">
        <v>362</v>
      </c>
      <c r="E32" s="73">
        <v>95</v>
      </c>
      <c r="F32" s="73">
        <v>192</v>
      </c>
      <c r="G32" s="73">
        <v>430</v>
      </c>
      <c r="H32" s="73">
        <v>108</v>
      </c>
      <c r="I32" s="73">
        <v>168</v>
      </c>
      <c r="J32" s="73"/>
      <c r="K32" s="73">
        <v>1344</v>
      </c>
      <c r="L32" s="73">
        <v>166</v>
      </c>
      <c r="M32" s="73">
        <v>263</v>
      </c>
    </row>
    <row r="33" spans="1:13" ht="12.75">
      <c r="A33" s="77" t="s">
        <v>141</v>
      </c>
      <c r="B33" s="80"/>
      <c r="C33" s="80">
        <v>104</v>
      </c>
      <c r="D33" s="80"/>
      <c r="E33" s="80">
        <v>89</v>
      </c>
      <c r="F33" s="80">
        <v>91</v>
      </c>
      <c r="G33" s="80">
        <v>277</v>
      </c>
      <c r="H33" s="80">
        <v>112</v>
      </c>
      <c r="I33" s="80">
        <v>145</v>
      </c>
      <c r="J33" s="80"/>
      <c r="K33" s="81">
        <v>1275</v>
      </c>
      <c r="L33" s="80">
        <v>176</v>
      </c>
      <c r="M33" s="80">
        <v>340</v>
      </c>
    </row>
    <row r="34" spans="1:13" s="15" customFormat="1" ht="12.75">
      <c r="A34" s="77" t="s">
        <v>145</v>
      </c>
      <c r="B34" s="80"/>
      <c r="C34" s="80"/>
      <c r="D34" s="80"/>
      <c r="E34" s="80">
        <v>99</v>
      </c>
      <c r="F34" s="80">
        <v>79</v>
      </c>
      <c r="G34" s="80">
        <v>198</v>
      </c>
      <c r="H34" s="80">
        <v>122</v>
      </c>
      <c r="I34" s="80">
        <v>114</v>
      </c>
      <c r="J34" s="80"/>
      <c r="K34" s="81">
        <v>898</v>
      </c>
      <c r="L34" s="80">
        <v>180</v>
      </c>
      <c r="M34" s="80">
        <v>419</v>
      </c>
    </row>
    <row r="35" spans="1:13" ht="12.75">
      <c r="A35" s="77" t="s">
        <v>172</v>
      </c>
      <c r="B35" s="80"/>
      <c r="C35" s="80"/>
      <c r="D35" s="80"/>
      <c r="E35" s="80">
        <v>118</v>
      </c>
      <c r="F35" s="80">
        <v>113</v>
      </c>
      <c r="G35" s="80">
        <v>229</v>
      </c>
      <c r="H35" s="80">
        <v>153</v>
      </c>
      <c r="I35" s="80">
        <v>90</v>
      </c>
      <c r="J35" s="80"/>
      <c r="K35" s="80">
        <v>766</v>
      </c>
      <c r="L35" s="80">
        <v>204</v>
      </c>
      <c r="M35" s="80">
        <v>577</v>
      </c>
    </row>
    <row r="36" spans="1:13" s="15" customFormat="1" ht="12.75">
      <c r="A36" s="77" t="s">
        <v>177</v>
      </c>
      <c r="B36" s="80"/>
      <c r="C36" s="80"/>
      <c r="D36" s="80"/>
      <c r="E36" s="80">
        <v>173</v>
      </c>
      <c r="F36" s="80">
        <v>117</v>
      </c>
      <c r="G36" s="80">
        <v>237</v>
      </c>
      <c r="H36" s="80">
        <v>183</v>
      </c>
      <c r="I36" s="80">
        <v>81</v>
      </c>
      <c r="J36" s="80"/>
      <c r="K36" s="80">
        <v>843</v>
      </c>
      <c r="L36" s="80">
        <v>287</v>
      </c>
      <c r="M36" s="80"/>
    </row>
    <row r="37" spans="1:13" s="15" customFormat="1" ht="12.75">
      <c r="A37" s="77" t="s">
        <v>180</v>
      </c>
      <c r="B37" s="80"/>
      <c r="C37" s="80"/>
      <c r="D37" s="108">
        <v>706.96</v>
      </c>
      <c r="E37" s="108">
        <v>288.53</v>
      </c>
      <c r="F37" s="108">
        <v>112.34</v>
      </c>
      <c r="G37" s="108">
        <v>222.97</v>
      </c>
      <c r="H37" s="108">
        <v>240.24</v>
      </c>
      <c r="I37" s="108">
        <v>90.65</v>
      </c>
      <c r="J37" s="108"/>
      <c r="K37" s="108">
        <v>774.85</v>
      </c>
      <c r="L37" s="108">
        <v>390.65</v>
      </c>
      <c r="M37" s="109"/>
    </row>
    <row r="38" spans="1:13" s="15" customFormat="1" ht="12.75">
      <c r="A38" s="77" t="s">
        <v>194</v>
      </c>
      <c r="B38" s="108">
        <v>726.32</v>
      </c>
      <c r="C38" s="108">
        <v>372.55</v>
      </c>
      <c r="D38" s="108">
        <v>384.55</v>
      </c>
      <c r="E38" s="108">
        <v>237.93</v>
      </c>
      <c r="F38" s="108">
        <v>165.08</v>
      </c>
      <c r="G38" s="108">
        <v>274.24</v>
      </c>
      <c r="H38" s="108">
        <v>277.96</v>
      </c>
      <c r="I38" s="108">
        <v>144.12</v>
      </c>
      <c r="J38" s="108">
        <v>370.2</v>
      </c>
      <c r="K38" s="108">
        <v>622.89</v>
      </c>
      <c r="L38" s="108">
        <v>463.2</v>
      </c>
      <c r="M38" s="108"/>
    </row>
    <row r="39" spans="1:14" ht="12.75">
      <c r="A39" s="77" t="s">
        <v>195</v>
      </c>
      <c r="B39" s="108">
        <v>513.32</v>
      </c>
      <c r="C39" s="108">
        <v>260.03</v>
      </c>
      <c r="D39" s="108">
        <v>288.39</v>
      </c>
      <c r="E39" s="108">
        <v>357.7</v>
      </c>
      <c r="F39" s="108">
        <v>174.53</v>
      </c>
      <c r="G39" s="108"/>
      <c r="H39" s="108">
        <v>323.64</v>
      </c>
      <c r="I39" s="108">
        <v>161.86</v>
      </c>
      <c r="J39" s="108">
        <v>272.05</v>
      </c>
      <c r="K39" s="108">
        <v>596.68</v>
      </c>
      <c r="L39" s="108">
        <v>390.55</v>
      </c>
      <c r="M39" s="108">
        <v>595.19</v>
      </c>
      <c r="N39" s="15"/>
    </row>
    <row r="40" spans="1:13" s="15" customFormat="1" ht="12.75">
      <c r="A40" s="77" t="s">
        <v>233</v>
      </c>
      <c r="B40" s="118">
        <v>645.77</v>
      </c>
      <c r="C40" s="118">
        <v>118.64</v>
      </c>
      <c r="D40" s="118">
        <v>236.52</v>
      </c>
      <c r="E40" s="118"/>
      <c r="F40" s="118">
        <v>187.23</v>
      </c>
      <c r="G40" s="118"/>
      <c r="H40" s="118">
        <v>226.17</v>
      </c>
      <c r="I40" s="118">
        <v>169.8</v>
      </c>
      <c r="J40" s="118">
        <v>248</v>
      </c>
      <c r="K40" s="118">
        <v>565</v>
      </c>
      <c r="L40" s="118">
        <v>199.02</v>
      </c>
      <c r="M40" s="108">
        <v>363</v>
      </c>
    </row>
    <row r="41" spans="1:13" s="15" customFormat="1" ht="12.75">
      <c r="A41" s="77" t="s">
        <v>239</v>
      </c>
      <c r="B41" s="119"/>
      <c r="C41" s="118">
        <v>99.38</v>
      </c>
      <c r="D41" s="118">
        <v>235</v>
      </c>
      <c r="E41" s="118"/>
      <c r="F41" s="118">
        <v>306.06</v>
      </c>
      <c r="G41" s="118"/>
      <c r="H41" s="118">
        <v>142.43</v>
      </c>
      <c r="I41" s="118">
        <v>191.49</v>
      </c>
      <c r="J41" s="118">
        <v>282.83</v>
      </c>
      <c r="K41" s="118">
        <v>625.08</v>
      </c>
      <c r="L41" s="118">
        <v>185.51</v>
      </c>
      <c r="M41" s="118">
        <v>271</v>
      </c>
    </row>
    <row r="42" spans="1:13" s="15" customFormat="1" ht="12.75">
      <c r="A42" s="77" t="s">
        <v>250</v>
      </c>
      <c r="B42" s="119"/>
      <c r="C42" s="118">
        <v>94.24</v>
      </c>
      <c r="D42" s="118">
        <v>275.22</v>
      </c>
      <c r="E42" s="118">
        <v>131</v>
      </c>
      <c r="F42" s="118">
        <v>464.87</v>
      </c>
      <c r="G42" s="118"/>
      <c r="H42" s="118">
        <v>130.45</v>
      </c>
      <c r="I42" s="118">
        <v>198.19</v>
      </c>
      <c r="J42" s="118">
        <v>250.65</v>
      </c>
      <c r="K42" s="118">
        <v>680.13</v>
      </c>
      <c r="L42" s="118">
        <v>193.31</v>
      </c>
      <c r="M42" s="118">
        <v>251.05</v>
      </c>
    </row>
    <row r="43" spans="1:13" s="15" customFormat="1" ht="12.75">
      <c r="A43" s="77" t="s">
        <v>280</v>
      </c>
      <c r="B43" s="127"/>
      <c r="C43" s="118">
        <v>95.63</v>
      </c>
      <c r="D43" s="118">
        <v>436.89</v>
      </c>
      <c r="E43" s="118">
        <v>97.42</v>
      </c>
      <c r="F43" s="118">
        <v>333.95</v>
      </c>
      <c r="G43" s="118">
        <v>545.11</v>
      </c>
      <c r="H43" s="118">
        <v>140</v>
      </c>
      <c r="I43" s="118">
        <v>185.27</v>
      </c>
      <c r="J43" s="118">
        <v>324.59</v>
      </c>
      <c r="K43" s="118">
        <v>609.09</v>
      </c>
      <c r="L43" s="118">
        <v>196.25</v>
      </c>
      <c r="M43" s="118">
        <v>288.32</v>
      </c>
    </row>
    <row r="44" spans="1:13" s="15" customFormat="1" ht="12.75">
      <c r="A44" s="77" t="s">
        <v>333</v>
      </c>
      <c r="B44" s="127"/>
      <c r="C44" s="215">
        <v>89.11</v>
      </c>
      <c r="D44" s="215"/>
      <c r="E44" s="215">
        <v>78.44</v>
      </c>
      <c r="F44" s="215">
        <v>201.44</v>
      </c>
      <c r="G44" s="215">
        <v>397.11</v>
      </c>
      <c r="H44" s="215">
        <v>136.11</v>
      </c>
      <c r="I44" s="215">
        <v>202.25</v>
      </c>
      <c r="J44" s="215"/>
      <c r="K44" s="215">
        <v>608.26</v>
      </c>
      <c r="L44" s="215">
        <v>198.26</v>
      </c>
      <c r="M44" s="215">
        <v>296.66</v>
      </c>
    </row>
    <row r="45" spans="1:13" s="15" customFormat="1" ht="12.75">
      <c r="A45" s="77" t="s">
        <v>364</v>
      </c>
      <c r="B45" s="248"/>
      <c r="C45" s="118">
        <v>46.69</v>
      </c>
      <c r="D45" s="118"/>
      <c r="E45" s="118">
        <v>80.08</v>
      </c>
      <c r="F45" s="118">
        <v>94.68</v>
      </c>
      <c r="G45" s="118">
        <v>319.77</v>
      </c>
      <c r="H45" s="118">
        <v>149.64</v>
      </c>
      <c r="I45" s="118">
        <v>133.1</v>
      </c>
      <c r="J45" s="118"/>
      <c r="K45" s="118">
        <v>839.82</v>
      </c>
      <c r="L45" s="118">
        <v>220</v>
      </c>
      <c r="M45" s="118">
        <v>381.64</v>
      </c>
    </row>
    <row r="46" spans="1:13" s="15" customFormat="1" ht="12.75">
      <c r="A46" s="77" t="s">
        <v>365</v>
      </c>
      <c r="B46" s="248"/>
      <c r="C46" s="118"/>
      <c r="D46" s="118"/>
      <c r="E46" s="118">
        <v>91.22</v>
      </c>
      <c r="F46" s="118">
        <v>72.39</v>
      </c>
      <c r="G46" s="118">
        <v>293.57</v>
      </c>
      <c r="H46" s="118">
        <v>179.25</v>
      </c>
      <c r="I46" s="118">
        <v>92.4</v>
      </c>
      <c r="J46" s="118"/>
      <c r="K46" s="118">
        <v>1249.68</v>
      </c>
      <c r="L46" s="118">
        <v>237.52</v>
      </c>
      <c r="M46" s="118">
        <v>545.89</v>
      </c>
    </row>
    <row r="47" spans="1:14" s="15" customFormat="1" ht="12.75">
      <c r="A47" s="77" t="s">
        <v>392</v>
      </c>
      <c r="B47" s="251"/>
      <c r="C47" s="251"/>
      <c r="D47" s="251"/>
      <c r="E47" s="119">
        <v>91</v>
      </c>
      <c r="F47" s="119">
        <v>68</v>
      </c>
      <c r="G47" s="119">
        <v>330</v>
      </c>
      <c r="H47" s="119">
        <v>196</v>
      </c>
      <c r="I47" s="119"/>
      <c r="J47" s="119"/>
      <c r="K47" s="119">
        <v>987</v>
      </c>
      <c r="L47" s="119">
        <v>257</v>
      </c>
      <c r="M47" s="119">
        <v>700</v>
      </c>
      <c r="N47" s="127"/>
    </row>
    <row r="48" spans="1:14" s="15" customFormat="1" ht="12.75">
      <c r="A48" s="77" t="s">
        <v>459</v>
      </c>
      <c r="B48" s="303"/>
      <c r="C48" s="303"/>
      <c r="D48" s="303"/>
      <c r="E48" s="215">
        <v>84.06</v>
      </c>
      <c r="F48" s="215">
        <v>72.88</v>
      </c>
      <c r="G48" s="307">
        <v>308</v>
      </c>
      <c r="H48" s="215">
        <v>238.71</v>
      </c>
      <c r="I48" s="215">
        <v>382.96</v>
      </c>
      <c r="J48" s="215"/>
      <c r="K48" s="215">
        <v>817.59</v>
      </c>
      <c r="L48" s="215">
        <v>293.01</v>
      </c>
      <c r="M48" s="303"/>
      <c r="N48" s="127"/>
    </row>
    <row r="49" spans="1:13" ht="12.75">
      <c r="A49" s="413" t="s">
        <v>114</v>
      </c>
      <c r="B49" s="414" t="s">
        <v>26</v>
      </c>
      <c r="C49" s="414" t="s">
        <v>26</v>
      </c>
      <c r="D49" s="414" t="s">
        <v>26</v>
      </c>
      <c r="E49" s="414" t="s">
        <v>26</v>
      </c>
      <c r="F49" s="414" t="s">
        <v>26</v>
      </c>
      <c r="G49" s="414" t="s">
        <v>26</v>
      </c>
      <c r="H49" s="414" t="s">
        <v>26</v>
      </c>
      <c r="I49" s="414" t="s">
        <v>26</v>
      </c>
      <c r="J49" s="414" t="s">
        <v>26</v>
      </c>
      <c r="K49" s="414" t="s">
        <v>26</v>
      </c>
      <c r="L49" s="414" t="s">
        <v>26</v>
      </c>
      <c r="M49" s="414" t="s">
        <v>26</v>
      </c>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57" spans="1:13" ht="12.75">
      <c r="A57" s="23"/>
      <c r="B57" s="23"/>
      <c r="C57" s="23"/>
      <c r="D57" s="23"/>
      <c r="E57" s="23"/>
      <c r="F57" s="23"/>
      <c r="G57" s="23"/>
      <c r="H57" s="23"/>
      <c r="I57" s="23"/>
      <c r="J57" s="23"/>
      <c r="K57" s="23"/>
      <c r="L57" s="23"/>
      <c r="M57" s="23"/>
    </row>
    <row r="58" spans="1:13" ht="12.75">
      <c r="A58" s="23"/>
      <c r="B58" s="23"/>
      <c r="C58" s="23"/>
      <c r="D58" s="23"/>
      <c r="E58" s="23"/>
      <c r="F58" s="23"/>
      <c r="G58" s="23"/>
      <c r="H58" s="23"/>
      <c r="I58" s="23"/>
      <c r="J58" s="23"/>
      <c r="K58" s="23"/>
      <c r="L58" s="23"/>
      <c r="M58" s="23"/>
    </row>
    <row r="59" spans="1:13" ht="12.75">
      <c r="A59" s="23"/>
      <c r="B59" s="23"/>
      <c r="C59" s="23"/>
      <c r="D59" s="23"/>
      <c r="E59" s="23"/>
      <c r="F59" s="23"/>
      <c r="G59" s="23"/>
      <c r="H59" s="23"/>
      <c r="I59" s="23"/>
      <c r="J59" s="23"/>
      <c r="K59" s="23"/>
      <c r="L59" s="23"/>
      <c r="M59" s="23"/>
    </row>
    <row r="64" ht="12.75">
      <c r="D64" s="15"/>
    </row>
    <row r="66" spans="5:13" ht="12.75">
      <c r="E66" s="103"/>
      <c r="F66" s="103"/>
      <c r="G66" s="103"/>
      <c r="H66" s="103"/>
      <c r="I66" s="103"/>
      <c r="J66" s="103"/>
      <c r="K66" s="103"/>
      <c r="L66" s="103"/>
      <c r="M66" s="103"/>
    </row>
    <row r="68" spans="4:13" ht="12.75">
      <c r="D68" s="76"/>
      <c r="E68" s="53"/>
      <c r="F68" s="53"/>
      <c r="G68" s="53"/>
      <c r="H68" s="53"/>
      <c r="I68" s="53"/>
      <c r="J68" s="53"/>
      <c r="K68" s="53"/>
      <c r="L68" s="53"/>
      <c r="M68" s="53"/>
    </row>
    <row r="70" spans="4:13" ht="12.75">
      <c r="D70" s="76"/>
      <c r="E70" s="80"/>
      <c r="F70" s="80"/>
      <c r="G70" s="80"/>
      <c r="H70" s="80"/>
      <c r="I70" s="80"/>
      <c r="J70" s="80"/>
      <c r="K70" s="80"/>
      <c r="L70" s="80"/>
      <c r="M70" s="80"/>
    </row>
    <row r="72" spans="4:13" ht="12.75">
      <c r="D72" s="15"/>
      <c r="E72" s="101"/>
      <c r="F72" s="101"/>
      <c r="G72" s="101"/>
      <c r="H72" s="101"/>
      <c r="I72" s="101"/>
      <c r="J72" s="101"/>
      <c r="K72" s="101"/>
      <c r="L72" s="101"/>
      <c r="M72" s="101"/>
    </row>
    <row r="82" spans="2:13" ht="12.75">
      <c r="B82" s="410"/>
      <c r="C82" s="410"/>
      <c r="D82" s="410"/>
      <c r="E82" s="410"/>
      <c r="F82" s="410"/>
      <c r="G82" s="410"/>
      <c r="H82" s="410"/>
      <c r="I82" s="410"/>
      <c r="J82" s="410"/>
      <c r="K82" s="410"/>
      <c r="L82" s="410"/>
      <c r="M82" s="410"/>
    </row>
    <row r="83" spans="2:13" ht="12.75">
      <c r="B83" s="102"/>
      <c r="C83" s="102"/>
      <c r="D83" s="102"/>
      <c r="E83" s="102"/>
      <c r="F83" s="102"/>
      <c r="G83" s="102"/>
      <c r="H83" s="102"/>
      <c r="I83" s="102"/>
      <c r="J83" s="102"/>
      <c r="K83" s="102"/>
      <c r="L83" s="102"/>
      <c r="M83" s="102"/>
    </row>
    <row r="85" spans="1:13" ht="12.75">
      <c r="A85" s="76"/>
      <c r="B85" s="49"/>
      <c r="C85" s="49"/>
      <c r="D85" s="49"/>
      <c r="E85" s="49"/>
      <c r="F85" s="54"/>
      <c r="G85" s="54"/>
      <c r="H85" s="55"/>
      <c r="I85" s="55"/>
      <c r="J85" s="55"/>
      <c r="K85" s="55"/>
      <c r="L85" s="55"/>
      <c r="M85" s="55"/>
    </row>
    <row r="87" spans="1:13" ht="12.75">
      <c r="A87" s="76"/>
      <c r="B87" s="100"/>
      <c r="C87" s="49"/>
      <c r="D87" s="48"/>
      <c r="E87" s="48"/>
      <c r="F87" s="78"/>
      <c r="G87" s="78"/>
      <c r="H87" s="48"/>
      <c r="I87" s="48"/>
      <c r="J87" s="48"/>
      <c r="K87" s="48"/>
      <c r="L87" s="48"/>
      <c r="M87" s="48"/>
    </row>
    <row r="90" spans="1:13" ht="12.75">
      <c r="A90" s="15"/>
      <c r="B90" s="101"/>
      <c r="C90" s="101"/>
      <c r="D90" s="101"/>
      <c r="E90" s="101"/>
      <c r="F90" s="101"/>
      <c r="G90" s="101"/>
      <c r="H90" s="101"/>
      <c r="I90" s="101"/>
      <c r="J90" s="101"/>
      <c r="K90" s="101"/>
      <c r="L90" s="101"/>
      <c r="M90" s="101"/>
    </row>
    <row r="91" ht="12.75">
      <c r="A91" s="15"/>
    </row>
    <row r="92" ht="12.75">
      <c r="A92" s="15"/>
    </row>
    <row r="93" spans="1:12" ht="12.75">
      <c r="A93" s="15"/>
      <c r="B93" s="101"/>
      <c r="C93" s="101"/>
      <c r="D93" s="101"/>
      <c r="E93" s="101"/>
      <c r="F93" s="101"/>
      <c r="G93" s="101"/>
      <c r="H93" s="101"/>
      <c r="I93" s="101"/>
      <c r="J93" s="101"/>
      <c r="K93" s="101"/>
      <c r="L93" s="101"/>
    </row>
  </sheetData>
  <sheetProtection/>
  <mergeCells count="11">
    <mergeCell ref="L82:M82"/>
    <mergeCell ref="A1:M1"/>
    <mergeCell ref="A3:M3"/>
    <mergeCell ref="A2:M2"/>
    <mergeCell ref="A4:M4"/>
    <mergeCell ref="A49:M49"/>
    <mergeCell ref="B82:C82"/>
    <mergeCell ref="D82:E82"/>
    <mergeCell ref="F82:G82"/>
    <mergeCell ref="H82:I82"/>
    <mergeCell ref="J82:K8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16</oddFooter>
  </headerFooter>
  <rowBreaks count="1" manualBreakCount="1">
    <brk id="61" max="12" man="1"/>
  </rowBreaks>
  <drawing r:id="rId1"/>
</worksheet>
</file>

<file path=xl/worksheets/sheet11.xml><?xml version="1.0" encoding="utf-8"?>
<worksheet xmlns="http://schemas.openxmlformats.org/spreadsheetml/2006/main" xmlns:r="http://schemas.openxmlformats.org/officeDocument/2006/relationships">
  <dimension ref="A1:Q67"/>
  <sheetViews>
    <sheetView view="pageBreakPreview" zoomScaleSheetLayoutView="100" zoomScalePageLayoutView="0" workbookViewId="0" topLeftCell="A37">
      <selection activeCell="F66" sqref="F66"/>
    </sheetView>
  </sheetViews>
  <sheetFormatPr defaultColWidth="11.421875" defaultRowHeight="15"/>
  <cols>
    <col min="1" max="1" width="10.57421875" style="7" customWidth="1"/>
    <col min="2" max="17" width="10.00390625" style="5" customWidth="1"/>
    <col min="18" max="16384" width="11.421875" style="5" customWidth="1"/>
  </cols>
  <sheetData>
    <row r="1" spans="1:17" ht="12.75">
      <c r="A1" s="375" t="s">
        <v>389</v>
      </c>
      <c r="B1" s="375"/>
      <c r="C1" s="375"/>
      <c r="D1" s="375"/>
      <c r="E1" s="375"/>
      <c r="F1" s="375"/>
      <c r="G1" s="375"/>
      <c r="H1" s="375"/>
      <c r="I1" s="375"/>
      <c r="J1" s="375"/>
      <c r="K1" s="375"/>
      <c r="L1" s="375"/>
      <c r="M1" s="375"/>
      <c r="N1" s="375"/>
      <c r="O1" s="375"/>
      <c r="P1" s="375"/>
      <c r="Q1" s="375"/>
    </row>
    <row r="2" spans="1:17" s="14" customFormat="1" ht="12.75">
      <c r="A2" s="375" t="s">
        <v>115</v>
      </c>
      <c r="B2" s="375"/>
      <c r="C2" s="375"/>
      <c r="D2" s="375"/>
      <c r="E2" s="375"/>
      <c r="F2" s="375"/>
      <c r="G2" s="375"/>
      <c r="H2" s="375"/>
      <c r="I2" s="375"/>
      <c r="J2" s="375"/>
      <c r="K2" s="375"/>
      <c r="L2" s="375"/>
      <c r="M2" s="375"/>
      <c r="N2" s="375"/>
      <c r="O2" s="375"/>
      <c r="P2" s="375"/>
      <c r="Q2" s="375"/>
    </row>
    <row r="3" spans="1:17" ht="12.75">
      <c r="A3" s="375" t="s">
        <v>80</v>
      </c>
      <c r="B3" s="375"/>
      <c r="C3" s="375"/>
      <c r="D3" s="375"/>
      <c r="E3" s="375"/>
      <c r="F3" s="375"/>
      <c r="G3" s="375"/>
      <c r="H3" s="375"/>
      <c r="I3" s="375"/>
      <c r="J3" s="375"/>
      <c r="K3" s="375"/>
      <c r="L3" s="375"/>
      <c r="M3" s="375"/>
      <c r="N3" s="375"/>
      <c r="O3" s="375"/>
      <c r="P3" s="375"/>
      <c r="Q3" s="375"/>
    </row>
    <row r="4" spans="1:17" ht="12.75">
      <c r="A4" s="375" t="s">
        <v>81</v>
      </c>
      <c r="B4" s="375"/>
      <c r="C4" s="375"/>
      <c r="D4" s="375"/>
      <c r="E4" s="375"/>
      <c r="F4" s="375"/>
      <c r="G4" s="375"/>
      <c r="H4" s="375"/>
      <c r="I4" s="375"/>
      <c r="J4" s="375"/>
      <c r="K4" s="375"/>
      <c r="L4" s="375"/>
      <c r="M4" s="375"/>
      <c r="N4" s="375"/>
      <c r="O4" s="375"/>
      <c r="P4" s="375"/>
      <c r="Q4" s="375"/>
    </row>
    <row r="5" spans="1:17" s="15" customFormat="1" ht="12.75">
      <c r="A5" s="128"/>
      <c r="B5" s="128"/>
      <c r="C5" s="128"/>
      <c r="D5" s="128"/>
      <c r="E5" s="128"/>
      <c r="F5" s="128"/>
      <c r="G5" s="128"/>
      <c r="H5" s="128"/>
      <c r="I5" s="128"/>
      <c r="J5" s="128"/>
      <c r="K5" s="128"/>
      <c r="L5" s="128"/>
      <c r="M5" s="128"/>
      <c r="N5" s="129"/>
      <c r="O5" s="129"/>
      <c r="P5" s="129"/>
      <c r="Q5" s="129"/>
    </row>
    <row r="6" spans="1:17" ht="24.75" customHeight="1">
      <c r="A6" s="365" t="s">
        <v>52</v>
      </c>
      <c r="B6" s="416" t="s">
        <v>50</v>
      </c>
      <c r="C6" s="416"/>
      <c r="D6" s="416" t="s">
        <v>84</v>
      </c>
      <c r="E6" s="416"/>
      <c r="F6" s="416" t="s">
        <v>85</v>
      </c>
      <c r="G6" s="416"/>
      <c r="H6" s="416" t="s">
        <v>86</v>
      </c>
      <c r="I6" s="416"/>
      <c r="J6" s="416" t="s">
        <v>87</v>
      </c>
      <c r="K6" s="416"/>
      <c r="L6" s="416" t="s">
        <v>88</v>
      </c>
      <c r="M6" s="416"/>
      <c r="N6" s="416" t="s">
        <v>37</v>
      </c>
      <c r="O6" s="416"/>
      <c r="P6" s="416" t="s">
        <v>39</v>
      </c>
      <c r="Q6" s="416"/>
    </row>
    <row r="7" spans="1:17" ht="24.75" customHeight="1">
      <c r="A7" s="372"/>
      <c r="B7" s="136" t="s">
        <v>318</v>
      </c>
      <c r="C7" s="136" t="s">
        <v>82</v>
      </c>
      <c r="D7" s="136" t="s">
        <v>318</v>
      </c>
      <c r="E7" s="136" t="s">
        <v>82</v>
      </c>
      <c r="F7" s="136" t="s">
        <v>318</v>
      </c>
      <c r="G7" s="136" t="s">
        <v>82</v>
      </c>
      <c r="H7" s="136" t="s">
        <v>318</v>
      </c>
      <c r="I7" s="136" t="s">
        <v>82</v>
      </c>
      <c r="J7" s="136" t="s">
        <v>318</v>
      </c>
      <c r="K7" s="136" t="s">
        <v>82</v>
      </c>
      <c r="L7" s="136" t="s">
        <v>318</v>
      </c>
      <c r="M7" s="136" t="s">
        <v>82</v>
      </c>
      <c r="N7" s="136" t="s">
        <v>318</v>
      </c>
      <c r="O7" s="136" t="s">
        <v>82</v>
      </c>
      <c r="P7" s="136" t="s">
        <v>318</v>
      </c>
      <c r="Q7" s="136" t="s">
        <v>82</v>
      </c>
    </row>
    <row r="8" spans="1:17" ht="12.75">
      <c r="A8" s="52" t="s">
        <v>53</v>
      </c>
      <c r="B8" s="49">
        <v>2002.625</v>
      </c>
      <c r="C8" s="49">
        <v>1900</v>
      </c>
      <c r="D8" s="49">
        <v>388.75</v>
      </c>
      <c r="E8" s="49">
        <v>256.25</v>
      </c>
      <c r="F8" s="99">
        <v>0</v>
      </c>
      <c r="G8" s="99">
        <v>0</v>
      </c>
      <c r="H8" s="48"/>
      <c r="I8" s="48"/>
      <c r="J8" s="55">
        <v>481.53333333333336</v>
      </c>
      <c r="K8" s="55">
        <v>271.875</v>
      </c>
      <c r="L8" s="55">
        <v>585.5625</v>
      </c>
      <c r="M8" s="55">
        <v>264.1666666666667</v>
      </c>
      <c r="N8" s="55">
        <v>707.3333333333334</v>
      </c>
      <c r="O8" s="55">
        <v>291.6666666666667</v>
      </c>
      <c r="P8" s="55"/>
      <c r="Q8" s="55"/>
    </row>
    <row r="9" spans="1:17" ht="12.75">
      <c r="A9" s="52" t="s">
        <v>55</v>
      </c>
      <c r="B9" s="49">
        <v>2244.7</v>
      </c>
      <c r="C9" s="49">
        <v>2050</v>
      </c>
      <c r="D9" s="49">
        <v>342.75</v>
      </c>
      <c r="E9" s="49">
        <v>225</v>
      </c>
      <c r="F9" s="99">
        <v>0</v>
      </c>
      <c r="G9" s="99">
        <v>0</v>
      </c>
      <c r="H9" s="48"/>
      <c r="I9" s="48"/>
      <c r="J9" s="55">
        <v>488.55</v>
      </c>
      <c r="K9" s="55">
        <v>274</v>
      </c>
      <c r="L9" s="55">
        <v>583</v>
      </c>
      <c r="M9" s="55">
        <v>250</v>
      </c>
      <c r="N9" s="55">
        <v>686.5</v>
      </c>
      <c r="O9" s="55">
        <v>346.42857142857144</v>
      </c>
      <c r="P9" s="55"/>
      <c r="Q9" s="55"/>
    </row>
    <row r="10" spans="1:17" ht="12.75">
      <c r="A10" s="52" t="s">
        <v>56</v>
      </c>
      <c r="B10" s="49">
        <v>2765</v>
      </c>
      <c r="C10" s="49">
        <v>2418.75</v>
      </c>
      <c r="D10" s="49">
        <v>318.25</v>
      </c>
      <c r="E10" s="49">
        <v>225</v>
      </c>
      <c r="F10" s="99">
        <v>555.75</v>
      </c>
      <c r="G10" s="99">
        <v>246.875</v>
      </c>
      <c r="H10" s="48"/>
      <c r="I10" s="48"/>
      <c r="J10" s="55">
        <v>476</v>
      </c>
      <c r="K10" s="55">
        <v>275</v>
      </c>
      <c r="L10" s="55">
        <v>597.84375</v>
      </c>
      <c r="M10" s="55">
        <v>297.8125</v>
      </c>
      <c r="N10" s="55">
        <v>567.1</v>
      </c>
      <c r="O10" s="55">
        <v>340</v>
      </c>
      <c r="P10" s="55"/>
      <c r="Q10" s="55"/>
    </row>
    <row r="11" spans="1:17" ht="12.75">
      <c r="A11" s="52" t="s">
        <v>57</v>
      </c>
      <c r="B11" s="49">
        <v>2714.875</v>
      </c>
      <c r="C11" s="49">
        <v>1800</v>
      </c>
      <c r="D11" s="49">
        <v>241.3125</v>
      </c>
      <c r="E11" s="49">
        <v>156.25</v>
      </c>
      <c r="F11" s="99">
        <v>438.25</v>
      </c>
      <c r="G11" s="99">
        <v>240.625</v>
      </c>
      <c r="H11" s="49">
        <v>669.5</v>
      </c>
      <c r="I11" s="49">
        <v>325</v>
      </c>
      <c r="J11" s="55">
        <v>440.2307692307692</v>
      </c>
      <c r="K11" s="55">
        <v>267.5</v>
      </c>
      <c r="L11" s="55">
        <v>597.28125</v>
      </c>
      <c r="M11" s="55">
        <v>301.41666666666663</v>
      </c>
      <c r="N11" s="55">
        <v>546.75</v>
      </c>
      <c r="O11" s="55">
        <v>375</v>
      </c>
      <c r="P11" s="55"/>
      <c r="Q11" s="55"/>
    </row>
    <row r="12" spans="1:17" ht="12.75">
      <c r="A12" s="52" t="s">
        <v>58</v>
      </c>
      <c r="B12" s="49">
        <v>2092.45</v>
      </c>
      <c r="C12" s="49">
        <v>1305.8823529411766</v>
      </c>
      <c r="D12" s="49">
        <v>206.75</v>
      </c>
      <c r="E12" s="49">
        <v>100</v>
      </c>
      <c r="F12" s="99">
        <v>382.45</v>
      </c>
      <c r="G12" s="99">
        <v>207.5</v>
      </c>
      <c r="H12" s="49">
        <v>609</v>
      </c>
      <c r="I12" s="49">
        <v>342.5</v>
      </c>
      <c r="J12" s="55">
        <v>385.09375</v>
      </c>
      <c r="K12" s="55">
        <v>281.25</v>
      </c>
      <c r="L12" s="55">
        <v>525.95</v>
      </c>
      <c r="M12" s="55">
        <v>288.5</v>
      </c>
      <c r="N12" s="55">
        <v>549.9375</v>
      </c>
      <c r="O12" s="55">
        <v>384.375</v>
      </c>
      <c r="P12" s="55"/>
      <c r="Q12" s="55"/>
    </row>
    <row r="13" spans="1:17" ht="12.75">
      <c r="A13" s="52" t="s">
        <v>59</v>
      </c>
      <c r="B13" s="49">
        <v>1296.6875</v>
      </c>
      <c r="C13" s="49">
        <v>1037.5</v>
      </c>
      <c r="D13" s="49">
        <v>147.85</v>
      </c>
      <c r="E13" s="49">
        <v>100</v>
      </c>
      <c r="F13" s="99">
        <v>371.1875</v>
      </c>
      <c r="G13" s="99">
        <v>243.75</v>
      </c>
      <c r="H13" s="49">
        <v>705.5625</v>
      </c>
      <c r="I13" s="49">
        <v>412.5</v>
      </c>
      <c r="J13" s="55">
        <v>356.77777777777777</v>
      </c>
      <c r="K13" s="55">
        <v>247.91666666666669</v>
      </c>
      <c r="L13" s="55">
        <v>518</v>
      </c>
      <c r="M13" s="55">
        <v>279</v>
      </c>
      <c r="N13" s="55">
        <v>553.4</v>
      </c>
      <c r="O13" s="55">
        <v>431.57894736842104</v>
      </c>
      <c r="P13" s="55"/>
      <c r="Q13" s="55"/>
    </row>
    <row r="14" spans="1:17" ht="12.75">
      <c r="A14" s="52" t="s">
        <v>60</v>
      </c>
      <c r="B14" s="49">
        <v>1214.875</v>
      </c>
      <c r="C14" s="49">
        <v>962.5</v>
      </c>
      <c r="D14" s="49">
        <v>188.95</v>
      </c>
      <c r="E14" s="49">
        <v>104.16666666666667</v>
      </c>
      <c r="F14" s="99">
        <v>395.625</v>
      </c>
      <c r="G14" s="99">
        <v>246.875</v>
      </c>
      <c r="H14" s="49">
        <v>765.75</v>
      </c>
      <c r="I14" s="49">
        <v>468.75</v>
      </c>
      <c r="J14" s="55">
        <v>373.375</v>
      </c>
      <c r="K14" s="55">
        <v>225</v>
      </c>
      <c r="L14" s="55">
        <v>525.1875</v>
      </c>
      <c r="M14" s="55">
        <v>292.1875</v>
      </c>
      <c r="N14" s="55">
        <v>544.5333333333333</v>
      </c>
      <c r="O14" s="55">
        <v>421.875</v>
      </c>
      <c r="P14" s="55"/>
      <c r="Q14" s="55"/>
    </row>
    <row r="15" spans="1:17" ht="12.75">
      <c r="A15" s="52" t="s">
        <v>61</v>
      </c>
      <c r="B15" s="49">
        <v>1061.9722222222222</v>
      </c>
      <c r="C15" s="49">
        <v>901.4285714285714</v>
      </c>
      <c r="D15" s="49">
        <v>273.9512195121951</v>
      </c>
      <c r="E15" s="49">
        <v>118.38709677419355</v>
      </c>
      <c r="F15" s="99">
        <v>449.72727272727275</v>
      </c>
      <c r="G15" s="99">
        <v>261.3888888888889</v>
      </c>
      <c r="H15" s="49">
        <v>811.0909090909091</v>
      </c>
      <c r="I15" s="49">
        <v>466.6666666666667</v>
      </c>
      <c r="J15" s="55">
        <v>428.3611111111111</v>
      </c>
      <c r="K15" s="55">
        <v>309.72222222222223</v>
      </c>
      <c r="L15" s="55">
        <v>662.4583333333333</v>
      </c>
      <c r="M15" s="55">
        <v>392.3611111111111</v>
      </c>
      <c r="N15" s="55">
        <v>574.6666666666666</v>
      </c>
      <c r="O15" s="55">
        <v>475</v>
      </c>
      <c r="P15" s="55"/>
      <c r="Q15" s="55"/>
    </row>
    <row r="16" spans="1:17" ht="12.75">
      <c r="A16" s="52" t="s">
        <v>62</v>
      </c>
      <c r="B16" s="49">
        <v>981.375</v>
      </c>
      <c r="C16" s="49">
        <v>796.875</v>
      </c>
      <c r="D16" s="49">
        <v>340.94444444444446</v>
      </c>
      <c r="E16" s="49">
        <v>152.85714285714286</v>
      </c>
      <c r="F16" s="99">
        <v>806.8</v>
      </c>
      <c r="G16" s="99">
        <v>341.93548387096774</v>
      </c>
      <c r="H16" s="48"/>
      <c r="I16" s="48"/>
      <c r="J16" s="55">
        <v>569.4666666666667</v>
      </c>
      <c r="K16" s="55">
        <v>443.75</v>
      </c>
      <c r="L16" s="55">
        <v>777.3572916666667</v>
      </c>
      <c r="M16" s="55">
        <v>521.5625</v>
      </c>
      <c r="N16" s="55">
        <v>712.3870967741935</v>
      </c>
      <c r="O16" s="55">
        <v>653.030303030303</v>
      </c>
      <c r="P16" s="55"/>
      <c r="Q16" s="55"/>
    </row>
    <row r="17" spans="1:17" ht="12.75">
      <c r="A17" s="52" t="s">
        <v>63</v>
      </c>
      <c r="B17" s="49">
        <v>920.75</v>
      </c>
      <c r="C17" s="49">
        <v>734.375</v>
      </c>
      <c r="D17" s="49">
        <v>398.02222222222224</v>
      </c>
      <c r="E17" s="49">
        <v>232.85714285714286</v>
      </c>
      <c r="F17" s="99">
        <v>921.5238095238095</v>
      </c>
      <c r="G17" s="99">
        <v>396.6666666666667</v>
      </c>
      <c r="H17" s="48"/>
      <c r="I17" s="48"/>
      <c r="J17" s="55">
        <v>883.45</v>
      </c>
      <c r="K17" s="55">
        <v>641.025641025641</v>
      </c>
      <c r="L17" s="55">
        <v>957.3929824561403</v>
      </c>
      <c r="M17" s="55">
        <v>599.21875</v>
      </c>
      <c r="N17" s="55"/>
      <c r="O17" s="55"/>
      <c r="P17" s="55"/>
      <c r="Q17" s="55"/>
    </row>
    <row r="18" spans="1:17" ht="12.75">
      <c r="A18" s="52" t="s">
        <v>64</v>
      </c>
      <c r="B18" s="49"/>
      <c r="C18" s="49"/>
      <c r="D18" s="49">
        <v>610.1388888888889</v>
      </c>
      <c r="E18" s="49">
        <v>362.85714285714283</v>
      </c>
      <c r="F18" s="99"/>
      <c r="G18" s="99"/>
      <c r="H18" s="48"/>
      <c r="I18" s="48"/>
      <c r="J18" s="55">
        <v>741.75</v>
      </c>
      <c r="K18" s="55">
        <v>614.2857142857143</v>
      </c>
      <c r="L18" s="48"/>
      <c r="M18" s="48"/>
      <c r="N18" s="48"/>
      <c r="O18" s="48"/>
      <c r="P18" s="48"/>
      <c r="Q18" s="48"/>
    </row>
    <row r="19" spans="1:17" ht="12.75">
      <c r="A19" s="52" t="s">
        <v>65</v>
      </c>
      <c r="B19" s="49">
        <v>913.9354838709677</v>
      </c>
      <c r="C19" s="49">
        <v>739.0625</v>
      </c>
      <c r="D19" s="49">
        <v>682.8888888888889</v>
      </c>
      <c r="E19" s="49">
        <v>430.95238095238096</v>
      </c>
      <c r="F19" s="99"/>
      <c r="G19" s="99"/>
      <c r="H19" s="48"/>
      <c r="I19" s="48"/>
      <c r="J19" s="48"/>
      <c r="K19" s="48"/>
      <c r="L19" s="48"/>
      <c r="M19" s="48"/>
      <c r="N19" s="48"/>
      <c r="O19" s="48"/>
      <c r="P19" s="48"/>
      <c r="Q19" s="48"/>
    </row>
    <row r="20" spans="1:17" ht="15">
      <c r="A20" s="52" t="s">
        <v>66</v>
      </c>
      <c r="B20" s="49">
        <v>1002.775</v>
      </c>
      <c r="C20" s="49">
        <v>905</v>
      </c>
      <c r="D20" s="49">
        <v>600</v>
      </c>
      <c r="E20" s="49">
        <v>733.3333333333334</v>
      </c>
      <c r="F20" s="99"/>
      <c r="G20" s="99"/>
      <c r="H20" s="48"/>
      <c r="I20" s="48"/>
      <c r="J20" s="48"/>
      <c r="K20" s="48"/>
      <c r="L20" s="55">
        <v>615.7863300492611</v>
      </c>
      <c r="M20" s="55">
        <v>289.289314516129</v>
      </c>
      <c r="N20" s="138"/>
      <c r="O20" s="138"/>
      <c r="P20" s="55"/>
      <c r="Q20" s="55"/>
    </row>
    <row r="21" spans="1:17" ht="12.75">
      <c r="A21" s="52" t="s">
        <v>67</v>
      </c>
      <c r="B21" s="49">
        <v>1099.84375</v>
      </c>
      <c r="C21" s="49">
        <v>856.25</v>
      </c>
      <c r="D21" s="49">
        <v>1061.28125</v>
      </c>
      <c r="E21" s="49">
        <v>856.25</v>
      </c>
      <c r="F21" s="99">
        <v>697.875</v>
      </c>
      <c r="G21" s="99">
        <v>308.3333333333333</v>
      </c>
      <c r="H21" s="48"/>
      <c r="I21" s="48"/>
      <c r="J21" s="48"/>
      <c r="K21" s="48"/>
      <c r="L21" s="55">
        <v>566.96875</v>
      </c>
      <c r="M21" s="55">
        <v>262.5</v>
      </c>
      <c r="N21" s="55">
        <v>545.7</v>
      </c>
      <c r="O21" s="55">
        <v>479.6875</v>
      </c>
      <c r="P21" s="55"/>
      <c r="Q21" s="55"/>
    </row>
    <row r="22" spans="1:17" ht="12.75">
      <c r="A22" s="52" t="s">
        <v>68</v>
      </c>
      <c r="B22" s="49">
        <v>1072.9375</v>
      </c>
      <c r="C22" s="49">
        <v>850</v>
      </c>
      <c r="D22" s="49">
        <v>868.1875</v>
      </c>
      <c r="E22" s="49">
        <v>609.375</v>
      </c>
      <c r="F22" s="99">
        <v>537.6129032258065</v>
      </c>
      <c r="G22" s="99">
        <v>257.8125</v>
      </c>
      <c r="H22" s="48"/>
      <c r="I22" s="48"/>
      <c r="J22" s="48"/>
      <c r="K22" s="48"/>
      <c r="L22" s="55">
        <v>501</v>
      </c>
      <c r="M22" s="139">
        <v>292</v>
      </c>
      <c r="N22" s="55">
        <v>503.3333333333333</v>
      </c>
      <c r="O22" s="139">
        <v>423.4375</v>
      </c>
      <c r="P22" s="55"/>
      <c r="Q22" s="55"/>
    </row>
    <row r="23" spans="1:17" ht="12.75">
      <c r="A23" s="52" t="s">
        <v>69</v>
      </c>
      <c r="B23" s="49">
        <v>1164.96875</v>
      </c>
      <c r="C23" s="49">
        <v>910.9375</v>
      </c>
      <c r="D23" s="49">
        <v>644.28125</v>
      </c>
      <c r="E23" s="49">
        <v>326.5625</v>
      </c>
      <c r="F23" s="99">
        <v>402.34375</v>
      </c>
      <c r="G23" s="99">
        <v>273.4375</v>
      </c>
      <c r="H23" s="48"/>
      <c r="I23" s="48"/>
      <c r="J23" s="55">
        <v>864.875</v>
      </c>
      <c r="K23" s="55">
        <v>580</v>
      </c>
      <c r="L23" s="55">
        <v>508.23487903225805</v>
      </c>
      <c r="M23" s="55">
        <v>278.90625</v>
      </c>
      <c r="N23" s="55">
        <v>483.96875</v>
      </c>
      <c r="O23" s="55">
        <v>480.625</v>
      </c>
      <c r="P23" s="55"/>
      <c r="Q23" s="55"/>
    </row>
    <row r="24" spans="1:17" ht="12.75">
      <c r="A24" s="52" t="s">
        <v>70</v>
      </c>
      <c r="B24" s="49">
        <v>1658</v>
      </c>
      <c r="C24" s="49">
        <v>1432.5</v>
      </c>
      <c r="D24" s="49">
        <v>547.59375</v>
      </c>
      <c r="E24" s="49">
        <v>226.5625</v>
      </c>
      <c r="F24" s="99">
        <v>417.75</v>
      </c>
      <c r="G24" s="99">
        <v>238.75</v>
      </c>
      <c r="H24" s="55">
        <v>561</v>
      </c>
      <c r="I24" s="55">
        <v>337.5</v>
      </c>
      <c r="J24" s="55">
        <v>667.1</v>
      </c>
      <c r="K24" s="55">
        <v>295.25</v>
      </c>
      <c r="L24" s="55">
        <v>519.2125</v>
      </c>
      <c r="M24" s="55">
        <v>298.125</v>
      </c>
      <c r="N24" s="55">
        <v>506.15384615384613</v>
      </c>
      <c r="O24" s="55">
        <v>469.5</v>
      </c>
      <c r="P24" s="55"/>
      <c r="Q24" s="55"/>
    </row>
    <row r="25" spans="1:17" ht="12.75">
      <c r="A25" s="52" t="s">
        <v>71</v>
      </c>
      <c r="B25" s="49">
        <v>1817.53125</v>
      </c>
      <c r="C25" s="49">
        <v>1323.4375</v>
      </c>
      <c r="D25" s="49">
        <v>407.1111111111111</v>
      </c>
      <c r="E25" s="49">
        <v>207.14285714285714</v>
      </c>
      <c r="F25" s="99">
        <v>399.375</v>
      </c>
      <c r="G25" s="99">
        <v>245.3125</v>
      </c>
      <c r="H25" s="55">
        <f>SUM(E25+E29)/2</f>
        <v>458.07142857142856</v>
      </c>
      <c r="I25" s="55">
        <f>SUM(F25+F29)/2</f>
        <v>199.6875</v>
      </c>
      <c r="J25" s="55">
        <v>457.71875</v>
      </c>
      <c r="K25" s="55">
        <v>239.0625</v>
      </c>
      <c r="L25" s="55">
        <v>607.359375</v>
      </c>
      <c r="M25" s="55">
        <v>312.1875</v>
      </c>
      <c r="N25" s="55">
        <v>548.78125</v>
      </c>
      <c r="O25" s="55">
        <v>513.4375</v>
      </c>
      <c r="P25" s="55"/>
      <c r="Q25" s="55"/>
    </row>
    <row r="26" spans="1:17" ht="12.75">
      <c r="A26" s="52" t="s">
        <v>72</v>
      </c>
      <c r="B26" s="49">
        <v>1869.55</v>
      </c>
      <c r="C26" s="49">
        <v>1520</v>
      </c>
      <c r="D26" s="49">
        <v>431.1777777777778</v>
      </c>
      <c r="E26" s="49">
        <v>314.2857142857143</v>
      </c>
      <c r="F26" s="99">
        <v>465.60526315789474</v>
      </c>
      <c r="G26" s="99">
        <v>255</v>
      </c>
      <c r="H26" s="55">
        <f>SUM(E26+E30)/2</f>
        <v>536.1428571428571</v>
      </c>
      <c r="I26" s="55">
        <f>SUM(F26+F30)/2</f>
        <v>232.80263157894737</v>
      </c>
      <c r="J26" s="55">
        <v>369.275</v>
      </c>
      <c r="K26" s="55">
        <v>236.875</v>
      </c>
      <c r="L26" s="55">
        <v>555.5625</v>
      </c>
      <c r="M26" s="55">
        <v>326.375</v>
      </c>
      <c r="N26" s="55">
        <v>612.375</v>
      </c>
      <c r="O26" s="55">
        <v>442.5</v>
      </c>
      <c r="P26" s="55"/>
      <c r="Q26" s="55"/>
    </row>
    <row r="27" spans="1:17" ht="12.75">
      <c r="A27" s="52" t="s">
        <v>73</v>
      </c>
      <c r="B27" s="49">
        <v>1835</v>
      </c>
      <c r="C27" s="49">
        <v>1420</v>
      </c>
      <c r="D27" s="49">
        <v>567</v>
      </c>
      <c r="E27" s="49">
        <v>388</v>
      </c>
      <c r="F27" s="99">
        <v>453.3666666666667</v>
      </c>
      <c r="G27" s="99">
        <v>268.75</v>
      </c>
      <c r="H27" s="49">
        <v>844</v>
      </c>
      <c r="I27" s="49">
        <v>455</v>
      </c>
      <c r="J27" s="55">
        <v>412.5</v>
      </c>
      <c r="K27" s="55">
        <v>276</v>
      </c>
      <c r="L27" s="55">
        <v>592</v>
      </c>
      <c r="M27" s="55">
        <v>331.5</v>
      </c>
      <c r="N27" s="55">
        <v>665</v>
      </c>
      <c r="O27" s="55">
        <v>461</v>
      </c>
      <c r="P27" s="55"/>
      <c r="Q27" s="55"/>
    </row>
    <row r="28" spans="1:17" ht="12.75">
      <c r="A28" s="52" t="s">
        <v>74</v>
      </c>
      <c r="B28" s="49">
        <v>1727</v>
      </c>
      <c r="C28" s="49">
        <v>1086</v>
      </c>
      <c r="D28" s="49">
        <v>818</v>
      </c>
      <c r="E28" s="49">
        <v>671</v>
      </c>
      <c r="F28" s="99">
        <v>699.5384615384615</v>
      </c>
      <c r="G28" s="99">
        <v>350</v>
      </c>
      <c r="H28" s="48"/>
      <c r="I28" s="48"/>
      <c r="J28" s="55">
        <v>442</v>
      </c>
      <c r="K28" s="55">
        <v>312</v>
      </c>
      <c r="L28" s="55">
        <v>614</v>
      </c>
      <c r="M28" s="55">
        <v>356.5</v>
      </c>
      <c r="N28" s="55">
        <v>693</v>
      </c>
      <c r="O28" s="55">
        <v>447</v>
      </c>
      <c r="P28" s="55"/>
      <c r="Q28" s="55"/>
    </row>
    <row r="29" spans="1:17" ht="12.75">
      <c r="A29" s="52" t="s">
        <v>75</v>
      </c>
      <c r="B29" s="49">
        <v>1776</v>
      </c>
      <c r="C29" s="49">
        <v>1148</v>
      </c>
      <c r="D29" s="49">
        <v>993</v>
      </c>
      <c r="E29" s="49">
        <v>709</v>
      </c>
      <c r="F29" s="99"/>
      <c r="G29" s="99"/>
      <c r="H29" s="48"/>
      <c r="I29" s="48"/>
      <c r="J29" s="55">
        <v>405</v>
      </c>
      <c r="K29" s="55">
        <v>314</v>
      </c>
      <c r="L29" s="55">
        <v>667</v>
      </c>
      <c r="M29" s="55">
        <v>344</v>
      </c>
      <c r="N29" s="55">
        <v>746</v>
      </c>
      <c r="O29" s="55">
        <v>486</v>
      </c>
      <c r="P29" s="55"/>
      <c r="Q29" s="55"/>
    </row>
    <row r="30" spans="1:17" ht="12.75">
      <c r="A30" s="52" t="s">
        <v>76</v>
      </c>
      <c r="B30" s="49">
        <v>1759</v>
      </c>
      <c r="C30" s="49">
        <v>1428</v>
      </c>
      <c r="D30" s="49">
        <v>966</v>
      </c>
      <c r="E30" s="49">
        <v>758</v>
      </c>
      <c r="F30" s="99"/>
      <c r="G30" s="99"/>
      <c r="H30" s="48"/>
      <c r="I30" s="48"/>
      <c r="J30" s="55">
        <v>383</v>
      </c>
      <c r="K30" s="55">
        <v>359</v>
      </c>
      <c r="L30" s="48"/>
      <c r="M30" s="48"/>
      <c r="N30" s="48"/>
      <c r="O30" s="48"/>
      <c r="P30" s="48"/>
      <c r="Q30" s="48"/>
    </row>
    <row r="31" spans="1:17" ht="12.75">
      <c r="A31" s="52" t="s">
        <v>77</v>
      </c>
      <c r="B31" s="49">
        <v>1869</v>
      </c>
      <c r="C31" s="49">
        <v>1606</v>
      </c>
      <c r="D31" s="49">
        <v>1123</v>
      </c>
      <c r="E31" s="49">
        <v>884</v>
      </c>
      <c r="F31" s="99"/>
      <c r="G31" s="99"/>
      <c r="H31" s="48"/>
      <c r="I31" s="48"/>
      <c r="J31" s="55">
        <v>437</v>
      </c>
      <c r="K31" s="55">
        <v>353</v>
      </c>
      <c r="L31" s="48"/>
      <c r="M31" s="48"/>
      <c r="N31" s="48"/>
      <c r="O31" s="48"/>
      <c r="P31" s="48">
        <v>1143</v>
      </c>
      <c r="Q31" s="48">
        <v>605</v>
      </c>
    </row>
    <row r="32" spans="1:17" ht="12.75">
      <c r="A32" s="52" t="s">
        <v>78</v>
      </c>
      <c r="B32" s="49">
        <v>2318</v>
      </c>
      <c r="C32" s="49">
        <v>1813</v>
      </c>
      <c r="D32" s="49">
        <v>1430</v>
      </c>
      <c r="E32" s="49">
        <v>1290</v>
      </c>
      <c r="F32" s="99"/>
      <c r="G32" s="99"/>
      <c r="H32" s="48"/>
      <c r="I32" s="48"/>
      <c r="J32" s="55">
        <v>492</v>
      </c>
      <c r="K32" s="55">
        <v>393</v>
      </c>
      <c r="L32" s="55">
        <v>612</v>
      </c>
      <c r="M32" s="55">
        <v>286</v>
      </c>
      <c r="N32" s="55">
        <v>690</v>
      </c>
      <c r="O32" s="55">
        <v>376</v>
      </c>
      <c r="P32" s="55">
        <v>1321</v>
      </c>
      <c r="Q32" s="55">
        <v>528</v>
      </c>
    </row>
    <row r="33" spans="1:17" ht="12.75">
      <c r="A33" s="52" t="s">
        <v>79</v>
      </c>
      <c r="B33" s="49">
        <v>2513</v>
      </c>
      <c r="C33" s="49">
        <v>2166</v>
      </c>
      <c r="D33" s="49">
        <v>1341</v>
      </c>
      <c r="E33" s="49">
        <v>769</v>
      </c>
      <c r="F33" s="99"/>
      <c r="G33" s="99"/>
      <c r="H33" s="48"/>
      <c r="I33" s="48"/>
      <c r="J33" s="55">
        <v>511</v>
      </c>
      <c r="K33" s="55">
        <v>379</v>
      </c>
      <c r="L33" s="55">
        <v>664</v>
      </c>
      <c r="M33" s="55">
        <v>358.5</v>
      </c>
      <c r="N33" s="55">
        <v>654</v>
      </c>
      <c r="O33" s="55">
        <v>481</v>
      </c>
      <c r="P33" s="55"/>
      <c r="Q33" s="55"/>
    </row>
    <row r="34" spans="1:17" s="15" customFormat="1" ht="12.75">
      <c r="A34" s="77" t="s">
        <v>140</v>
      </c>
      <c r="B34" s="49">
        <v>2910</v>
      </c>
      <c r="C34" s="99">
        <v>2625</v>
      </c>
      <c r="D34" s="49">
        <v>969</v>
      </c>
      <c r="E34" s="49">
        <v>529</v>
      </c>
      <c r="F34" s="99">
        <v>453</v>
      </c>
      <c r="G34" s="99">
        <v>217</v>
      </c>
      <c r="H34" s="48"/>
      <c r="I34" s="48"/>
      <c r="J34" s="55">
        <v>544</v>
      </c>
      <c r="K34" s="55">
        <v>387</v>
      </c>
      <c r="L34" s="55">
        <v>596</v>
      </c>
      <c r="M34" s="55">
        <v>341</v>
      </c>
      <c r="N34" s="55">
        <v>624</v>
      </c>
      <c r="O34" s="55">
        <v>482</v>
      </c>
      <c r="P34" s="55"/>
      <c r="Q34" s="55"/>
    </row>
    <row r="35" spans="1:17" ht="12.75">
      <c r="A35" s="77" t="s">
        <v>141</v>
      </c>
      <c r="B35" s="79">
        <v>2989</v>
      </c>
      <c r="C35" s="99">
        <v>2928</v>
      </c>
      <c r="D35" s="48">
        <v>651</v>
      </c>
      <c r="E35" s="48">
        <v>253</v>
      </c>
      <c r="F35" s="120">
        <v>462</v>
      </c>
      <c r="G35" s="120">
        <v>271</v>
      </c>
      <c r="H35" s="48"/>
      <c r="I35" s="48"/>
      <c r="J35" s="48">
        <v>632</v>
      </c>
      <c r="K35" s="48">
        <v>358</v>
      </c>
      <c r="L35" s="48">
        <v>644</v>
      </c>
      <c r="M35" s="48">
        <v>337</v>
      </c>
      <c r="N35" s="48">
        <v>634</v>
      </c>
      <c r="O35" s="48">
        <v>475</v>
      </c>
      <c r="P35" s="48"/>
      <c r="Q35" s="48"/>
    </row>
    <row r="36" spans="1:17" s="15" customFormat="1" ht="12.75">
      <c r="A36" s="77" t="s">
        <v>145</v>
      </c>
      <c r="B36" s="49">
        <v>2989</v>
      </c>
      <c r="C36" s="49">
        <v>2964</v>
      </c>
      <c r="D36" s="49">
        <v>423</v>
      </c>
      <c r="E36" s="49">
        <v>216</v>
      </c>
      <c r="F36" s="99">
        <v>485</v>
      </c>
      <c r="G36" s="99">
        <v>273</v>
      </c>
      <c r="H36" s="49">
        <v>998</v>
      </c>
      <c r="I36" s="49">
        <v>470</v>
      </c>
      <c r="J36" s="55">
        <v>535</v>
      </c>
      <c r="K36" s="55">
        <v>330</v>
      </c>
      <c r="L36" s="48">
        <v>603</v>
      </c>
      <c r="M36" s="48">
        <v>332</v>
      </c>
      <c r="N36" s="48">
        <v>673</v>
      </c>
      <c r="O36" s="48">
        <v>478</v>
      </c>
      <c r="P36" s="48"/>
      <c r="Q36" s="48"/>
    </row>
    <row r="37" spans="1:17" ht="12.75">
      <c r="A37" s="77" t="s">
        <v>172</v>
      </c>
      <c r="B37" s="49">
        <v>2125</v>
      </c>
      <c r="C37" s="49">
        <v>1071</v>
      </c>
      <c r="D37" s="48">
        <v>388</v>
      </c>
      <c r="E37" s="48">
        <v>245</v>
      </c>
      <c r="F37" s="120">
        <v>475</v>
      </c>
      <c r="G37" s="120">
        <v>272</v>
      </c>
      <c r="H37" s="48">
        <v>824</v>
      </c>
      <c r="I37" s="48">
        <v>455</v>
      </c>
      <c r="J37" s="48">
        <v>450</v>
      </c>
      <c r="K37" s="48">
        <v>318</v>
      </c>
      <c r="L37" s="48">
        <v>601</v>
      </c>
      <c r="M37" s="48">
        <v>365</v>
      </c>
      <c r="N37" s="48">
        <v>673</v>
      </c>
      <c r="O37" s="48">
        <v>513</v>
      </c>
      <c r="P37" s="48"/>
      <c r="Q37" s="48"/>
    </row>
    <row r="38" spans="1:17" s="15" customFormat="1" ht="12.75">
      <c r="A38" s="77" t="s">
        <v>177</v>
      </c>
      <c r="B38" s="49">
        <v>2562</v>
      </c>
      <c r="C38" s="49">
        <v>1479</v>
      </c>
      <c r="D38" s="48">
        <v>483</v>
      </c>
      <c r="E38" s="48">
        <v>309</v>
      </c>
      <c r="F38" s="120">
        <v>540</v>
      </c>
      <c r="G38" s="120">
        <v>414</v>
      </c>
      <c r="H38" s="48">
        <v>765</v>
      </c>
      <c r="I38" s="48">
        <v>491</v>
      </c>
      <c r="J38" s="48">
        <v>428</v>
      </c>
      <c r="K38" s="48">
        <v>303</v>
      </c>
      <c r="L38" s="48">
        <v>636</v>
      </c>
      <c r="M38" s="48">
        <v>420</v>
      </c>
      <c r="N38" s="48">
        <v>701</v>
      </c>
      <c r="O38" s="48">
        <v>612</v>
      </c>
      <c r="P38" s="48"/>
      <c r="Q38" s="48"/>
    </row>
    <row r="39" spans="1:17" s="15" customFormat="1" ht="12.75">
      <c r="A39" s="77" t="s">
        <v>180</v>
      </c>
      <c r="B39" s="49">
        <v>2496</v>
      </c>
      <c r="C39" s="49">
        <v>1553</v>
      </c>
      <c r="D39" s="48">
        <v>538</v>
      </c>
      <c r="E39" s="48">
        <v>298</v>
      </c>
      <c r="F39" s="120">
        <v>658</v>
      </c>
      <c r="G39" s="120">
        <v>620</v>
      </c>
      <c r="H39" s="48"/>
      <c r="I39" s="48"/>
      <c r="J39" s="48">
        <v>451</v>
      </c>
      <c r="K39" s="48">
        <v>298</v>
      </c>
      <c r="L39" s="48">
        <v>702</v>
      </c>
      <c r="M39" s="48">
        <v>531</v>
      </c>
      <c r="N39" s="48">
        <v>762</v>
      </c>
      <c r="O39" s="48">
        <v>809</v>
      </c>
      <c r="P39" s="48"/>
      <c r="Q39" s="48"/>
    </row>
    <row r="40" spans="1:17" s="15" customFormat="1" ht="12.75">
      <c r="A40" s="77" t="s">
        <v>194</v>
      </c>
      <c r="B40" s="49">
        <v>2111</v>
      </c>
      <c r="C40" s="49">
        <v>1518</v>
      </c>
      <c r="D40" s="48">
        <v>519</v>
      </c>
      <c r="E40" s="48">
        <v>376</v>
      </c>
      <c r="F40" s="120"/>
      <c r="G40" s="120"/>
      <c r="H40" s="48"/>
      <c r="I40" s="48"/>
      <c r="J40" s="48">
        <v>486</v>
      </c>
      <c r="K40" s="48">
        <v>358</v>
      </c>
      <c r="L40" s="48">
        <v>830</v>
      </c>
      <c r="M40" s="48">
        <v>656</v>
      </c>
      <c r="N40" s="48"/>
      <c r="O40" s="48"/>
      <c r="P40" s="48"/>
      <c r="Q40" s="48"/>
    </row>
    <row r="41" spans="1:17" ht="15">
      <c r="A41" s="77" t="s">
        <v>235</v>
      </c>
      <c r="B41" s="140">
        <v>1895</v>
      </c>
      <c r="C41" s="140">
        <v>1384</v>
      </c>
      <c r="D41" s="140">
        <v>582</v>
      </c>
      <c r="E41" s="141">
        <v>383</v>
      </c>
      <c r="F41" s="51"/>
      <c r="G41" s="51"/>
      <c r="H41" s="129"/>
      <c r="I41" s="129"/>
      <c r="J41" s="142">
        <v>415</v>
      </c>
      <c r="K41" s="142">
        <v>324</v>
      </c>
      <c r="L41" s="129"/>
      <c r="M41" s="129"/>
      <c r="N41" s="138"/>
      <c r="O41" s="138"/>
      <c r="P41" s="129"/>
      <c r="Q41" s="129"/>
    </row>
    <row r="42" spans="1:17" s="15" customFormat="1" ht="15">
      <c r="A42" s="77" t="s">
        <v>234</v>
      </c>
      <c r="B42" s="140">
        <v>1860</v>
      </c>
      <c r="C42" s="140">
        <v>1268</v>
      </c>
      <c r="D42" s="140">
        <v>767</v>
      </c>
      <c r="E42" s="140">
        <v>431</v>
      </c>
      <c r="F42" s="120"/>
      <c r="G42" s="120"/>
      <c r="H42" s="120"/>
      <c r="I42" s="120"/>
      <c r="J42" s="142">
        <v>528</v>
      </c>
      <c r="K42" s="142">
        <v>474</v>
      </c>
      <c r="L42" s="120"/>
      <c r="M42" s="120"/>
      <c r="N42" s="142"/>
      <c r="O42" s="142"/>
      <c r="P42" s="140"/>
      <c r="Q42" s="140"/>
    </row>
    <row r="43" spans="1:17" s="15" customFormat="1" ht="15">
      <c r="A43" s="77" t="s">
        <v>239</v>
      </c>
      <c r="B43" s="140">
        <v>1855</v>
      </c>
      <c r="C43" s="140">
        <v>1314</v>
      </c>
      <c r="D43" s="140">
        <v>833</v>
      </c>
      <c r="E43" s="140">
        <v>602</v>
      </c>
      <c r="F43" s="120"/>
      <c r="G43" s="120"/>
      <c r="H43" s="120"/>
      <c r="I43" s="120"/>
      <c r="J43" s="142">
        <v>571</v>
      </c>
      <c r="K43" s="142">
        <v>514</v>
      </c>
      <c r="L43" s="120"/>
      <c r="M43" s="120"/>
      <c r="N43" s="142"/>
      <c r="O43" s="142"/>
      <c r="P43" s="140">
        <v>1513</v>
      </c>
      <c r="Q43" s="140">
        <v>554</v>
      </c>
    </row>
    <row r="44" spans="1:17" s="15" customFormat="1" ht="15">
      <c r="A44" s="77" t="s">
        <v>250</v>
      </c>
      <c r="B44" s="143">
        <v>1912</v>
      </c>
      <c r="C44" s="143">
        <v>1498</v>
      </c>
      <c r="D44" s="143">
        <v>1074</v>
      </c>
      <c r="E44" s="143">
        <v>885</v>
      </c>
      <c r="F44" s="121"/>
      <c r="G44" s="121"/>
      <c r="H44" s="121"/>
      <c r="I44" s="121"/>
      <c r="J44" s="142">
        <v>616</v>
      </c>
      <c r="K44" s="142">
        <v>556</v>
      </c>
      <c r="L44" s="121">
        <v>836</v>
      </c>
      <c r="M44" s="121">
        <v>369</v>
      </c>
      <c r="N44" s="144"/>
      <c r="O44" s="144"/>
      <c r="P44" s="140">
        <v>1210</v>
      </c>
      <c r="Q44" s="140">
        <v>511</v>
      </c>
    </row>
    <row r="45" spans="1:17" s="15" customFormat="1" ht="15">
      <c r="A45" s="77" t="s">
        <v>280</v>
      </c>
      <c r="B45" s="140">
        <v>1849</v>
      </c>
      <c r="C45" s="140">
        <v>1432</v>
      </c>
      <c r="D45" s="140">
        <v>1281</v>
      </c>
      <c r="E45" s="140">
        <v>935</v>
      </c>
      <c r="F45" s="121"/>
      <c r="G45" s="121"/>
      <c r="H45" s="121"/>
      <c r="I45" s="121"/>
      <c r="J45" s="142">
        <v>734</v>
      </c>
      <c r="K45" s="142">
        <v>404</v>
      </c>
      <c r="L45" s="121">
        <v>835</v>
      </c>
      <c r="M45" s="121">
        <v>445</v>
      </c>
      <c r="N45" s="142">
        <v>891</v>
      </c>
      <c r="O45" s="142">
        <v>593</v>
      </c>
      <c r="P45" s="140"/>
      <c r="Q45" s="140"/>
    </row>
    <row r="46" spans="1:17" s="15" customFormat="1" ht="15">
      <c r="A46" s="77" t="s">
        <v>333</v>
      </c>
      <c r="B46" s="216">
        <v>1816</v>
      </c>
      <c r="C46" s="216">
        <v>1400</v>
      </c>
      <c r="D46" s="216">
        <v>781</v>
      </c>
      <c r="E46" s="216">
        <v>375</v>
      </c>
      <c r="F46" s="216"/>
      <c r="G46" s="216"/>
      <c r="H46" s="121"/>
      <c r="I46" s="121"/>
      <c r="J46" s="217">
        <v>641</v>
      </c>
      <c r="K46" s="217">
        <v>555</v>
      </c>
      <c r="L46" s="121">
        <v>855</v>
      </c>
      <c r="M46" s="121">
        <v>559</v>
      </c>
      <c r="N46" s="217">
        <v>768</v>
      </c>
      <c r="O46" s="217">
        <v>555</v>
      </c>
      <c r="P46" s="140"/>
      <c r="Q46" s="140"/>
    </row>
    <row r="47" spans="1:17" s="15" customFormat="1" ht="15">
      <c r="A47" s="77" t="s">
        <v>364</v>
      </c>
      <c r="B47" s="216">
        <v>1916</v>
      </c>
      <c r="C47" s="216">
        <v>1507</v>
      </c>
      <c r="D47" s="216">
        <v>718</v>
      </c>
      <c r="E47" s="216">
        <v>350</v>
      </c>
      <c r="F47" s="121">
        <v>626</v>
      </c>
      <c r="G47" s="121">
        <v>309</v>
      </c>
      <c r="H47" s="121"/>
      <c r="I47" s="121"/>
      <c r="J47" s="217">
        <v>767</v>
      </c>
      <c r="K47" s="217">
        <v>424</v>
      </c>
      <c r="L47" s="121">
        <v>710</v>
      </c>
      <c r="M47" s="121">
        <v>414</v>
      </c>
      <c r="N47" s="217">
        <v>772</v>
      </c>
      <c r="O47" s="217">
        <v>583</v>
      </c>
      <c r="P47" s="140"/>
      <c r="Q47" s="140"/>
    </row>
    <row r="48" spans="1:17" s="15" customFormat="1" ht="15">
      <c r="A48" s="77" t="s">
        <v>365</v>
      </c>
      <c r="B48" s="216">
        <v>2238</v>
      </c>
      <c r="C48" s="216">
        <v>2162</v>
      </c>
      <c r="D48" s="216">
        <v>577</v>
      </c>
      <c r="E48" s="216">
        <v>275</v>
      </c>
      <c r="F48" s="216">
        <v>610</v>
      </c>
      <c r="G48" s="216">
        <v>287</v>
      </c>
      <c r="H48" s="121"/>
      <c r="I48" s="121"/>
      <c r="J48" s="217">
        <v>637</v>
      </c>
      <c r="K48" s="217">
        <v>328</v>
      </c>
      <c r="L48" s="142">
        <v>734</v>
      </c>
      <c r="M48" s="142">
        <v>417</v>
      </c>
      <c r="N48" s="217">
        <v>785</v>
      </c>
      <c r="O48" s="217">
        <v>629</v>
      </c>
      <c r="P48" s="140"/>
      <c r="Q48" s="140"/>
    </row>
    <row r="49" spans="1:17" s="15" customFormat="1" ht="15">
      <c r="A49" s="77" t="s">
        <v>392</v>
      </c>
      <c r="B49" s="216">
        <v>2196</v>
      </c>
      <c r="C49" s="216">
        <v>1921</v>
      </c>
      <c r="D49" s="216">
        <v>492</v>
      </c>
      <c r="E49" s="216">
        <v>229</v>
      </c>
      <c r="F49" s="216">
        <v>517</v>
      </c>
      <c r="G49" s="216">
        <v>267</v>
      </c>
      <c r="H49" s="121"/>
      <c r="I49" s="121"/>
      <c r="J49" s="217">
        <v>476</v>
      </c>
      <c r="K49" s="217">
        <v>301</v>
      </c>
      <c r="L49" s="142">
        <v>730.5</v>
      </c>
      <c r="M49" s="142">
        <v>453.5</v>
      </c>
      <c r="N49" s="216">
        <v>730</v>
      </c>
      <c r="O49" s="216">
        <v>479</v>
      </c>
      <c r="P49" s="140"/>
      <c r="Q49" s="140"/>
    </row>
    <row r="50" spans="1:17" s="15" customFormat="1" ht="15">
      <c r="A50" s="77" t="s">
        <v>459</v>
      </c>
      <c r="B50" s="216">
        <v>1962</v>
      </c>
      <c r="C50" s="216">
        <v>1640</v>
      </c>
      <c r="D50" s="216">
        <v>459</v>
      </c>
      <c r="E50" s="216">
        <v>255</v>
      </c>
      <c r="F50" s="216">
        <v>568</v>
      </c>
      <c r="G50" s="216">
        <v>298</v>
      </c>
      <c r="H50" s="121"/>
      <c r="I50" s="121"/>
      <c r="J50" s="217">
        <v>451</v>
      </c>
      <c r="K50" s="217">
        <v>303</v>
      </c>
      <c r="L50" s="142">
        <v>760</v>
      </c>
      <c r="M50" s="142">
        <v>545</v>
      </c>
      <c r="N50" s="217">
        <v>893</v>
      </c>
      <c r="O50" s="217">
        <v>712</v>
      </c>
      <c r="P50" s="140"/>
      <c r="Q50" s="140"/>
    </row>
    <row r="51" spans="1:17" ht="12.75">
      <c r="A51" s="415" t="s">
        <v>114</v>
      </c>
      <c r="B51" s="415"/>
      <c r="C51" s="48"/>
      <c r="D51" s="48"/>
      <c r="E51" s="48"/>
      <c r="F51" s="48"/>
      <c r="G51" s="48"/>
      <c r="H51" s="48"/>
      <c r="I51" s="48"/>
      <c r="J51" s="48"/>
      <c r="K51" s="48"/>
      <c r="L51" s="48"/>
      <c r="M51" s="48"/>
      <c r="N51" s="48"/>
      <c r="O51" s="48"/>
      <c r="P51" s="48"/>
      <c r="Q51" s="48"/>
    </row>
    <row r="52" spans="1:17" ht="12.75">
      <c r="A52" s="405"/>
      <c r="B52" s="405"/>
      <c r="C52" s="405"/>
      <c r="D52" s="405"/>
      <c r="E52" s="405"/>
      <c r="F52" s="405"/>
      <c r="G52" s="129"/>
      <c r="H52" s="129"/>
      <c r="I52" s="129"/>
      <c r="J52" s="129"/>
      <c r="K52" s="129"/>
      <c r="L52" s="129"/>
      <c r="M52" s="129"/>
      <c r="N52" s="129"/>
      <c r="O52" s="129"/>
      <c r="P52" s="129"/>
      <c r="Q52" s="129"/>
    </row>
    <row r="53" spans="1:17" ht="12.75">
      <c r="A53" s="51"/>
      <c r="B53" s="129"/>
      <c r="C53" s="129"/>
      <c r="D53" s="129"/>
      <c r="E53" s="105"/>
      <c r="F53" s="129"/>
      <c r="G53" s="129"/>
      <c r="H53" s="129"/>
      <c r="I53" s="129"/>
      <c r="J53" s="129"/>
      <c r="K53" s="129"/>
      <c r="L53" s="129"/>
      <c r="M53" s="129"/>
      <c r="N53" s="129"/>
      <c r="O53" s="129"/>
      <c r="P53" s="129"/>
      <c r="Q53" s="129"/>
    </row>
    <row r="54" spans="1:17" ht="12.75">
      <c r="A54" s="51"/>
      <c r="B54" s="129"/>
      <c r="C54" s="129"/>
      <c r="D54" s="129"/>
      <c r="E54" s="129"/>
      <c r="F54" s="129"/>
      <c r="G54" s="129"/>
      <c r="H54" s="129"/>
      <c r="I54" s="129"/>
      <c r="J54" s="129"/>
      <c r="K54" s="129"/>
      <c r="L54" s="129"/>
      <c r="M54" s="129"/>
      <c r="N54" s="129"/>
      <c r="O54" s="129"/>
      <c r="P54" s="129"/>
      <c r="Q54" s="129"/>
    </row>
    <row r="55" spans="1:17" ht="12.75">
      <c r="A55" s="51"/>
      <c r="B55" s="129"/>
      <c r="C55" s="129"/>
      <c r="D55" s="129"/>
      <c r="E55" s="129"/>
      <c r="F55" s="129"/>
      <c r="G55" s="129"/>
      <c r="H55" s="129"/>
      <c r="I55" s="129"/>
      <c r="J55" s="129"/>
      <c r="K55" s="129"/>
      <c r="L55" s="129"/>
      <c r="M55" s="129"/>
      <c r="N55" s="129"/>
      <c r="O55" s="129"/>
      <c r="P55" s="129"/>
      <c r="Q55" s="129"/>
    </row>
    <row r="56" spans="1:17" ht="12.75">
      <c r="A56" s="51"/>
      <c r="B56" s="129"/>
      <c r="C56" s="129"/>
      <c r="D56" s="129"/>
      <c r="E56" s="129"/>
      <c r="F56" s="129"/>
      <c r="G56" s="129"/>
      <c r="H56" s="129"/>
      <c r="I56" s="129"/>
      <c r="J56" s="129"/>
      <c r="K56" s="129"/>
      <c r="L56" s="129"/>
      <c r="M56" s="129"/>
      <c r="N56" s="129"/>
      <c r="O56" s="129"/>
      <c r="P56" s="129"/>
      <c r="Q56" s="129"/>
    </row>
    <row r="57" spans="1:17" ht="12.75">
      <c r="A57" s="51"/>
      <c r="B57" s="129"/>
      <c r="C57" s="129"/>
      <c r="D57" s="129"/>
      <c r="E57" s="129"/>
      <c r="F57" s="129"/>
      <c r="G57" s="129"/>
      <c r="H57" s="129"/>
      <c r="I57" s="129"/>
      <c r="J57" s="129"/>
      <c r="K57" s="129"/>
      <c r="L57" s="129"/>
      <c r="M57" s="129"/>
      <c r="N57" s="129"/>
      <c r="O57" s="129"/>
      <c r="P57" s="129"/>
      <c r="Q57" s="129"/>
    </row>
    <row r="58" spans="1:17" ht="12.75">
      <c r="A58" s="51"/>
      <c r="B58" s="129"/>
      <c r="C58" s="129"/>
      <c r="D58" s="129"/>
      <c r="E58" s="129"/>
      <c r="F58" s="129"/>
      <c r="G58" s="129"/>
      <c r="H58" s="129"/>
      <c r="I58" s="129"/>
      <c r="J58" s="129"/>
      <c r="K58" s="129"/>
      <c r="L58" s="129"/>
      <c r="M58" s="129"/>
      <c r="N58" s="129"/>
      <c r="O58" s="129"/>
      <c r="P58" s="129"/>
      <c r="Q58" s="129"/>
    </row>
    <row r="59" spans="1:17" ht="12.75">
      <c r="A59" s="51"/>
      <c r="B59" s="129"/>
      <c r="C59" s="129"/>
      <c r="D59" s="129"/>
      <c r="E59" s="129"/>
      <c r="F59" s="129"/>
      <c r="G59" s="129"/>
      <c r="H59" s="129"/>
      <c r="I59" s="129"/>
      <c r="J59" s="129"/>
      <c r="K59" s="129"/>
      <c r="L59" s="129"/>
      <c r="M59" s="129"/>
      <c r="N59" s="129"/>
      <c r="O59" s="129"/>
      <c r="P59" s="129"/>
      <c r="Q59" s="129"/>
    </row>
    <row r="60" spans="1:17" ht="12.75">
      <c r="A60" s="51"/>
      <c r="B60" s="129"/>
      <c r="C60" s="129"/>
      <c r="D60" s="129"/>
      <c r="E60" s="129"/>
      <c r="F60" s="129"/>
      <c r="G60" s="129"/>
      <c r="H60" s="129"/>
      <c r="I60" s="129"/>
      <c r="J60" s="129"/>
      <c r="K60" s="129"/>
      <c r="L60" s="129"/>
      <c r="M60" s="129"/>
      <c r="N60" s="129"/>
      <c r="O60" s="129"/>
      <c r="P60" s="129"/>
      <c r="Q60" s="129"/>
    </row>
    <row r="61" spans="1:13" ht="12.75">
      <c r="A61" s="51"/>
      <c r="B61" s="23"/>
      <c r="C61" s="23"/>
      <c r="D61" s="23"/>
      <c r="E61" s="23"/>
      <c r="F61" s="23"/>
      <c r="G61" s="23"/>
      <c r="H61" s="23"/>
      <c r="I61" s="23"/>
      <c r="J61" s="23"/>
      <c r="K61" s="23"/>
      <c r="L61" s="23"/>
      <c r="M61" s="23"/>
    </row>
    <row r="62" spans="1:13" ht="12.75">
      <c r="A62" s="51"/>
      <c r="B62" s="23"/>
      <c r="C62" s="23"/>
      <c r="D62" s="23"/>
      <c r="E62" s="23"/>
      <c r="F62" s="23"/>
      <c r="G62" s="23"/>
      <c r="H62" s="23"/>
      <c r="I62" s="23"/>
      <c r="J62" s="23"/>
      <c r="K62" s="23"/>
      <c r="L62" s="23"/>
      <c r="M62" s="23"/>
    </row>
    <row r="63" spans="1:13" ht="12.75">
      <c r="A63" s="51"/>
      <c r="B63" s="23"/>
      <c r="C63" s="23"/>
      <c r="D63" s="23"/>
      <c r="E63" s="23"/>
      <c r="F63" s="23"/>
      <c r="G63" s="23"/>
      <c r="H63" s="23"/>
      <c r="I63" s="23"/>
      <c r="J63" s="23"/>
      <c r="K63" s="23"/>
      <c r="L63" s="23"/>
      <c r="M63" s="23"/>
    </row>
    <row r="64" spans="1:13" ht="12.75">
      <c r="A64" s="51"/>
      <c r="B64" s="23"/>
      <c r="C64" s="23"/>
      <c r="D64" s="23"/>
      <c r="E64" s="23"/>
      <c r="F64" s="23"/>
      <c r="G64" s="23"/>
      <c r="H64" s="23"/>
      <c r="I64" s="23"/>
      <c r="J64" s="23"/>
      <c r="K64" s="23"/>
      <c r="L64" s="23"/>
      <c r="M64" s="23"/>
    </row>
    <row r="65" spans="1:13" ht="12.75">
      <c r="A65" s="51"/>
      <c r="B65" s="23"/>
      <c r="C65" s="23"/>
      <c r="D65" s="23"/>
      <c r="E65" s="23"/>
      <c r="F65" s="23"/>
      <c r="G65" s="23"/>
      <c r="H65" s="23"/>
      <c r="I65" s="23"/>
      <c r="J65" s="23"/>
      <c r="K65" s="23"/>
      <c r="L65" s="23"/>
      <c r="M65" s="23"/>
    </row>
    <row r="66" spans="1:13" ht="12.75">
      <c r="A66" s="51"/>
      <c r="B66" s="23"/>
      <c r="C66" s="23"/>
      <c r="D66" s="23"/>
      <c r="E66" s="23"/>
      <c r="F66" s="23"/>
      <c r="G66" s="23"/>
      <c r="H66" s="23"/>
      <c r="I66" s="23"/>
      <c r="J66" s="23"/>
      <c r="K66" s="23"/>
      <c r="L66" s="23"/>
      <c r="M66" s="23"/>
    </row>
    <row r="67" spans="1:13" ht="12.75">
      <c r="A67" s="51"/>
      <c r="B67" s="23"/>
      <c r="C67" s="23"/>
      <c r="D67" s="23"/>
      <c r="E67" s="23"/>
      <c r="F67" s="23"/>
      <c r="G67" s="23"/>
      <c r="H67" s="23"/>
      <c r="I67" s="23"/>
      <c r="J67" s="23"/>
      <c r="K67" s="23"/>
      <c r="L67" s="23"/>
      <c r="M67" s="23"/>
    </row>
  </sheetData>
  <sheetProtection/>
  <mergeCells count="15">
    <mergeCell ref="A1:Q1"/>
    <mergeCell ref="A2:Q2"/>
    <mergeCell ref="A3:Q3"/>
    <mergeCell ref="A4:Q4"/>
    <mergeCell ref="A52:F52"/>
    <mergeCell ref="A51:B51"/>
    <mergeCell ref="B6:C6"/>
    <mergeCell ref="D6:E6"/>
    <mergeCell ref="F6:G6"/>
    <mergeCell ref="H6:I6"/>
    <mergeCell ref="P6:Q6"/>
    <mergeCell ref="A6:A7"/>
    <mergeCell ref="J6:K6"/>
    <mergeCell ref="N6:O6"/>
    <mergeCell ref="L6:M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1"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N18" sqref="N18"/>
    </sheetView>
  </sheetViews>
  <sheetFormatPr defaultColWidth="11.421875" defaultRowHeight="15"/>
  <sheetData>
    <row r="1" spans="1:10" ht="15">
      <c r="A1" s="112"/>
      <c r="B1" s="112"/>
      <c r="C1" s="112"/>
      <c r="D1" s="112"/>
      <c r="E1" s="112"/>
      <c r="F1" s="112"/>
      <c r="G1" s="112"/>
      <c r="H1" s="112"/>
      <c r="I1" s="112"/>
      <c r="J1" s="112"/>
    </row>
    <row r="2" spans="1:10" ht="15">
      <c r="A2" s="112"/>
      <c r="B2" s="112"/>
      <c r="C2" s="112"/>
      <c r="D2" s="112"/>
      <c r="E2" s="112"/>
      <c r="F2" s="112"/>
      <c r="G2" s="112"/>
      <c r="H2" s="112"/>
      <c r="I2" s="112"/>
      <c r="J2" s="112"/>
    </row>
    <row r="3" spans="1:10" ht="15">
      <c r="A3" s="112"/>
      <c r="B3" s="112"/>
      <c r="C3" s="112"/>
      <c r="D3" s="112"/>
      <c r="E3" s="112"/>
      <c r="F3" s="112"/>
      <c r="G3" s="112"/>
      <c r="H3" s="112"/>
      <c r="I3" s="112"/>
      <c r="J3" s="112"/>
    </row>
    <row r="4" spans="1:10" ht="15">
      <c r="A4" s="112"/>
      <c r="B4" s="112"/>
      <c r="C4" s="112"/>
      <c r="D4" s="112"/>
      <c r="E4" s="112"/>
      <c r="F4" s="112"/>
      <c r="G4" s="112"/>
      <c r="H4" s="112"/>
      <c r="I4" s="112"/>
      <c r="J4" s="112"/>
    </row>
    <row r="5" spans="1:10" ht="15">
      <c r="A5" s="112"/>
      <c r="B5" s="112"/>
      <c r="C5" s="112"/>
      <c r="D5" s="112"/>
      <c r="E5" s="112"/>
      <c r="F5" s="112"/>
      <c r="G5" s="112"/>
      <c r="H5" s="112"/>
      <c r="I5" s="112"/>
      <c r="J5" s="112"/>
    </row>
    <row r="6" spans="1:10" ht="15">
      <c r="A6" s="112"/>
      <c r="B6" s="112"/>
      <c r="C6" s="112"/>
      <c r="D6" s="112"/>
      <c r="E6" s="112"/>
      <c r="F6" s="112"/>
      <c r="G6" s="112"/>
      <c r="H6" s="112"/>
      <c r="I6" s="112"/>
      <c r="J6" s="112"/>
    </row>
    <row r="7" spans="1:10" ht="15">
      <c r="A7" s="112"/>
      <c r="B7" s="112"/>
      <c r="C7" s="112"/>
      <c r="D7" s="112"/>
      <c r="E7" s="112"/>
      <c r="F7" s="112"/>
      <c r="G7" s="112"/>
      <c r="H7" s="112"/>
      <c r="I7" s="112"/>
      <c r="J7" s="112"/>
    </row>
    <row r="8" spans="1:10" ht="15">
      <c r="A8" s="112"/>
      <c r="B8" s="112"/>
      <c r="C8" s="112"/>
      <c r="D8" s="112"/>
      <c r="E8" s="112"/>
      <c r="F8" s="112"/>
      <c r="G8" s="112"/>
      <c r="H8" s="112"/>
      <c r="I8" s="112"/>
      <c r="J8" s="112"/>
    </row>
    <row r="9" spans="1:10" ht="15">
      <c r="A9" s="112"/>
      <c r="B9" s="112"/>
      <c r="C9" s="112"/>
      <c r="D9" s="112"/>
      <c r="E9" s="112"/>
      <c r="F9" s="112"/>
      <c r="G9" s="112"/>
      <c r="H9" s="112"/>
      <c r="I9" s="112"/>
      <c r="J9" s="112"/>
    </row>
    <row r="10" spans="1:10" ht="15">
      <c r="A10" s="112"/>
      <c r="B10" s="112"/>
      <c r="C10" s="112"/>
      <c r="D10" s="112"/>
      <c r="E10" s="112"/>
      <c r="F10" s="112"/>
      <c r="G10" s="112"/>
      <c r="H10" s="112"/>
      <c r="I10" s="112"/>
      <c r="J10" s="112"/>
    </row>
    <row r="11" spans="1:10" ht="15">
      <c r="A11" s="112"/>
      <c r="B11" s="112"/>
      <c r="C11" s="112"/>
      <c r="D11" s="112"/>
      <c r="E11" s="112"/>
      <c r="F11" s="112"/>
      <c r="G11" s="112"/>
      <c r="H11" s="112"/>
      <c r="I11" s="112"/>
      <c r="J11" s="112"/>
    </row>
    <row r="12" spans="1:10" ht="15">
      <c r="A12" s="112"/>
      <c r="B12" s="112"/>
      <c r="C12" s="112"/>
      <c r="D12" s="112"/>
      <c r="E12" s="112"/>
      <c r="F12" s="112"/>
      <c r="G12" s="112"/>
      <c r="H12" s="112"/>
      <c r="I12" s="112"/>
      <c r="J12" s="112"/>
    </row>
    <row r="13" spans="1:10" ht="15">
      <c r="A13" s="112"/>
      <c r="B13" s="112"/>
      <c r="C13" s="112"/>
      <c r="D13" s="112"/>
      <c r="E13" s="112"/>
      <c r="F13" s="112"/>
      <c r="G13" s="112"/>
      <c r="H13" s="112"/>
      <c r="I13" s="112"/>
      <c r="J13" s="112"/>
    </row>
    <row r="14" spans="1:10" ht="15">
      <c r="A14" s="112"/>
      <c r="B14" s="112"/>
      <c r="C14" s="112"/>
      <c r="D14" s="112"/>
      <c r="E14" s="112"/>
      <c r="F14" s="112"/>
      <c r="G14" s="112"/>
      <c r="H14" s="112"/>
      <c r="I14" s="112"/>
      <c r="J14" s="112"/>
    </row>
    <row r="15" spans="1:10" ht="15">
      <c r="A15" s="112"/>
      <c r="B15" s="112"/>
      <c r="C15" s="112"/>
      <c r="D15" s="112"/>
      <c r="E15" s="112"/>
      <c r="F15" s="112"/>
      <c r="G15" s="112"/>
      <c r="H15" s="112"/>
      <c r="I15" s="112"/>
      <c r="J15" s="112"/>
    </row>
    <row r="16" spans="1:10" ht="15">
      <c r="A16" s="112"/>
      <c r="B16" s="112"/>
      <c r="C16" s="112"/>
      <c r="D16" s="112"/>
      <c r="E16" s="112"/>
      <c r="F16" s="112"/>
      <c r="G16" s="112"/>
      <c r="H16" s="112"/>
      <c r="I16" s="112"/>
      <c r="J16" s="112"/>
    </row>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93"/>
  <sheetViews>
    <sheetView view="pageBreakPreview" zoomScaleSheetLayoutView="100" zoomScalePageLayoutView="0" workbookViewId="0" topLeftCell="A1">
      <selection activeCell="Q20" sqref="Q20"/>
    </sheetView>
  </sheetViews>
  <sheetFormatPr defaultColWidth="11.421875" defaultRowHeight="15"/>
  <cols>
    <col min="1" max="1" width="23.8515625" style="0" customWidth="1"/>
  </cols>
  <sheetData>
    <row r="1" spans="1:13" ht="15">
      <c r="A1" s="112"/>
      <c r="B1" s="112"/>
      <c r="C1" s="112"/>
      <c r="D1" s="112"/>
      <c r="E1" s="112"/>
      <c r="F1" s="112"/>
      <c r="G1" s="112"/>
      <c r="H1" s="112"/>
      <c r="I1" s="112"/>
      <c r="J1" s="112"/>
      <c r="K1" s="112"/>
      <c r="L1" s="112"/>
      <c r="M1" s="112"/>
    </row>
    <row r="2" spans="1:13" ht="15">
      <c r="A2" s="112"/>
      <c r="B2" s="112"/>
      <c r="C2" s="112"/>
      <c r="D2" s="112"/>
      <c r="E2" s="375" t="s">
        <v>206</v>
      </c>
      <c r="F2" s="375"/>
      <c r="G2" s="375"/>
      <c r="H2" s="375"/>
      <c r="I2" s="112"/>
      <c r="J2" s="112"/>
      <c r="K2" s="112"/>
      <c r="L2" s="112"/>
      <c r="M2" s="112"/>
    </row>
    <row r="3" spans="1:13" ht="15">
      <c r="A3" s="112"/>
      <c r="B3" s="112"/>
      <c r="C3" s="112"/>
      <c r="D3" s="112"/>
      <c r="E3" s="112"/>
      <c r="F3" s="112"/>
      <c r="G3" s="112"/>
      <c r="H3" s="112"/>
      <c r="I3" s="112"/>
      <c r="J3" s="112"/>
      <c r="K3" s="112"/>
      <c r="L3" s="112"/>
      <c r="M3" s="112"/>
    </row>
    <row r="4" spans="1:13" ht="15">
      <c r="A4" s="132"/>
      <c r="B4" s="132"/>
      <c r="C4" s="132"/>
      <c r="D4" s="132"/>
      <c r="E4" s="132"/>
      <c r="F4" s="132"/>
      <c r="G4" s="132"/>
      <c r="H4" s="132"/>
      <c r="I4" s="132"/>
      <c r="J4" s="132"/>
      <c r="K4" s="132"/>
      <c r="L4" s="132"/>
      <c r="M4" s="112"/>
    </row>
    <row r="5" spans="1:13" ht="15">
      <c r="A5" s="380" t="s">
        <v>111</v>
      </c>
      <c r="B5" s="417" t="s">
        <v>158</v>
      </c>
      <c r="C5" s="417"/>
      <c r="D5" s="417"/>
      <c r="E5" s="417"/>
      <c r="F5" s="417"/>
      <c r="G5" s="417"/>
      <c r="H5" s="417"/>
      <c r="I5" s="417"/>
      <c r="J5" s="417"/>
      <c r="K5" s="417"/>
      <c r="L5" s="417"/>
      <c r="M5" s="145"/>
    </row>
    <row r="6" spans="1:13" ht="15">
      <c r="A6" s="382"/>
      <c r="B6" s="146">
        <v>2000</v>
      </c>
      <c r="C6" s="146">
        <v>2001</v>
      </c>
      <c r="D6" s="146">
        <v>2002</v>
      </c>
      <c r="E6" s="146">
        <v>2003</v>
      </c>
      <c r="F6" s="146">
        <v>2004</v>
      </c>
      <c r="G6" s="146">
        <v>2005</v>
      </c>
      <c r="H6" s="146">
        <v>2006</v>
      </c>
      <c r="I6" s="146">
        <v>2007</v>
      </c>
      <c r="J6" s="146">
        <v>2008</v>
      </c>
      <c r="K6" s="146">
        <v>2009</v>
      </c>
      <c r="L6" s="146">
        <v>2010</v>
      </c>
      <c r="M6" s="147">
        <v>2011</v>
      </c>
    </row>
    <row r="7" spans="1:13" ht="15">
      <c r="A7" s="148"/>
      <c r="B7" s="148"/>
      <c r="C7" s="148"/>
      <c r="D7" s="148"/>
      <c r="E7" s="148"/>
      <c r="F7" s="148"/>
      <c r="G7" s="148"/>
      <c r="H7" s="148"/>
      <c r="I7" s="148"/>
      <c r="J7" s="148"/>
      <c r="K7" s="148"/>
      <c r="L7" s="148"/>
      <c r="M7" s="132"/>
    </row>
    <row r="8" spans="1:13" ht="15">
      <c r="A8" s="129" t="s">
        <v>146</v>
      </c>
      <c r="B8" s="149">
        <v>800</v>
      </c>
      <c r="C8" s="149">
        <v>850</v>
      </c>
      <c r="D8" s="149">
        <v>1220</v>
      </c>
      <c r="E8" s="149">
        <v>1280</v>
      </c>
      <c r="F8" s="149">
        <v>1320</v>
      </c>
      <c r="G8" s="150">
        <v>1360</v>
      </c>
      <c r="H8" s="149">
        <v>3820</v>
      </c>
      <c r="I8" s="149">
        <v>5664</v>
      </c>
      <c r="J8" s="150">
        <v>5953</v>
      </c>
      <c r="K8" s="151">
        <v>6779</v>
      </c>
      <c r="L8" s="151">
        <v>7876</v>
      </c>
      <c r="M8" s="152">
        <v>8460</v>
      </c>
    </row>
    <row r="9" spans="1:13" ht="15">
      <c r="A9" s="153" t="s">
        <v>157</v>
      </c>
      <c r="B9" s="153"/>
      <c r="C9" s="153"/>
      <c r="D9" s="153"/>
      <c r="E9" s="153"/>
      <c r="F9" s="153"/>
      <c r="G9" s="153"/>
      <c r="H9" s="153"/>
      <c r="I9" s="153"/>
      <c r="J9" s="153"/>
      <c r="K9" s="153"/>
      <c r="L9" s="153"/>
      <c r="M9" s="154"/>
    </row>
    <row r="10" spans="1:13" ht="15">
      <c r="A10" s="129"/>
      <c r="B10" s="129"/>
      <c r="C10" s="129"/>
      <c r="D10" s="129"/>
      <c r="E10" s="129"/>
      <c r="F10" s="129"/>
      <c r="G10" s="129"/>
      <c r="H10" s="129"/>
      <c r="I10" s="129"/>
      <c r="J10" s="129"/>
      <c r="K10" s="129"/>
      <c r="L10" s="129"/>
      <c r="M10" s="155"/>
    </row>
    <row r="11" spans="1:13" ht="15">
      <c r="A11" s="380" t="s">
        <v>111</v>
      </c>
      <c r="B11" s="417" t="s">
        <v>162</v>
      </c>
      <c r="C11" s="417"/>
      <c r="D11" s="417"/>
      <c r="E11" s="417"/>
      <c r="F11" s="417"/>
      <c r="G11" s="417"/>
      <c r="H11" s="417"/>
      <c r="I11" s="417"/>
      <c r="J11" s="417"/>
      <c r="K11" s="417"/>
      <c r="L11" s="417"/>
      <c r="M11" s="154"/>
    </row>
    <row r="12" spans="1:13" ht="15">
      <c r="A12" s="382"/>
      <c r="B12" s="156">
        <v>2000</v>
      </c>
      <c r="C12" s="156">
        <v>2001</v>
      </c>
      <c r="D12" s="156">
        <v>2002</v>
      </c>
      <c r="E12" s="156">
        <v>2003</v>
      </c>
      <c r="F12" s="156">
        <v>2004</v>
      </c>
      <c r="G12" s="156">
        <v>2005</v>
      </c>
      <c r="H12" s="156">
        <v>2006</v>
      </c>
      <c r="I12" s="156">
        <v>2007</v>
      </c>
      <c r="J12" s="156">
        <v>2008</v>
      </c>
      <c r="K12" s="156">
        <v>2009</v>
      </c>
      <c r="L12" s="156">
        <v>2010</v>
      </c>
      <c r="M12" s="147">
        <v>2011</v>
      </c>
    </row>
    <row r="13" spans="1:13" ht="15">
      <c r="A13" s="129"/>
      <c r="B13" s="129"/>
      <c r="C13" s="129"/>
      <c r="D13" s="129"/>
      <c r="E13" s="129"/>
      <c r="F13" s="129"/>
      <c r="G13" s="129"/>
      <c r="H13" s="129"/>
      <c r="I13" s="129"/>
      <c r="J13" s="129"/>
      <c r="K13" s="129"/>
      <c r="L13" s="129"/>
      <c r="M13" s="132"/>
    </row>
    <row r="14" spans="1:13" ht="15">
      <c r="A14" s="129" t="s">
        <v>146</v>
      </c>
      <c r="B14" s="157">
        <v>4800</v>
      </c>
      <c r="C14" s="157">
        <v>5253.065465881537</v>
      </c>
      <c r="D14" s="157">
        <v>8010.4112029293865</v>
      </c>
      <c r="E14" s="157">
        <v>8211.351378098867</v>
      </c>
      <c r="F14" s="157">
        <v>12667.187886585183</v>
      </c>
      <c r="G14" s="157">
        <v>17336.671779900043</v>
      </c>
      <c r="H14" s="157">
        <v>23705.715275372357</v>
      </c>
      <c r="I14" s="157">
        <v>28597.27844029887</v>
      </c>
      <c r="J14" s="157">
        <v>47893.71072294521</v>
      </c>
      <c r="K14" s="157">
        <v>57514.2560245435</v>
      </c>
      <c r="L14" s="157">
        <v>76386.36251175216</v>
      </c>
      <c r="M14" s="158">
        <v>101147</v>
      </c>
    </row>
    <row r="15" spans="1:13" ht="15">
      <c r="A15" s="153" t="s">
        <v>159</v>
      </c>
      <c r="B15" s="153"/>
      <c r="C15" s="153"/>
      <c r="D15" s="153"/>
      <c r="E15" s="153"/>
      <c r="F15" s="153"/>
      <c r="G15" s="153"/>
      <c r="H15" s="153"/>
      <c r="I15" s="153"/>
      <c r="J15" s="153"/>
      <c r="K15" s="153"/>
      <c r="L15" s="153"/>
      <c r="M15" s="145"/>
    </row>
    <row r="16" spans="1:13" ht="15">
      <c r="A16" s="129"/>
      <c r="B16" s="129"/>
      <c r="C16" s="129"/>
      <c r="D16" s="129"/>
      <c r="E16" s="129"/>
      <c r="F16" s="129"/>
      <c r="G16" s="129"/>
      <c r="H16" s="129"/>
      <c r="I16" s="129"/>
      <c r="J16" s="129"/>
      <c r="K16" s="129"/>
      <c r="L16" s="129"/>
      <c r="M16" s="112"/>
    </row>
    <row r="17" spans="1:13" ht="15">
      <c r="A17" s="129"/>
      <c r="B17" s="129"/>
      <c r="C17" s="129"/>
      <c r="D17" s="129"/>
      <c r="E17" s="129"/>
      <c r="F17" s="129"/>
      <c r="G17" s="129"/>
      <c r="H17" s="129"/>
      <c r="I17" s="129"/>
      <c r="J17" s="129"/>
      <c r="K17" s="129"/>
      <c r="L17" s="129"/>
      <c r="M17" s="112"/>
    </row>
    <row r="18" spans="1:13" ht="15">
      <c r="A18" s="129"/>
      <c r="B18" s="129"/>
      <c r="C18" s="129"/>
      <c r="D18" s="129"/>
      <c r="E18" s="129"/>
      <c r="F18" s="129"/>
      <c r="G18" s="129"/>
      <c r="H18" s="129"/>
      <c r="I18" s="129"/>
      <c r="J18" s="129"/>
      <c r="K18" s="129"/>
      <c r="L18" s="129"/>
      <c r="M18" s="112"/>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15">
      <c r="A27" s="129"/>
      <c r="B27" s="129"/>
      <c r="C27" s="129"/>
      <c r="D27" s="129"/>
      <c r="E27" s="129"/>
      <c r="F27" s="129"/>
      <c r="G27" s="129"/>
      <c r="H27" s="129"/>
      <c r="I27" s="129"/>
      <c r="J27" s="129"/>
      <c r="K27" s="129"/>
      <c r="L27" s="129"/>
      <c r="M27" s="112"/>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29"/>
      <c r="F35" s="129"/>
      <c r="G35" s="129"/>
      <c r="H35" s="129"/>
      <c r="I35" s="129"/>
      <c r="J35" s="129"/>
      <c r="K35" s="129"/>
      <c r="L35" s="129"/>
      <c r="M35" s="112"/>
    </row>
    <row r="36" spans="1:13" ht="15">
      <c r="A36" s="129"/>
      <c r="B36" s="129"/>
      <c r="C36" s="129"/>
      <c r="D36" s="129"/>
      <c r="E36" s="129"/>
      <c r="F36" s="129"/>
      <c r="G36" s="129"/>
      <c r="H36" s="129"/>
      <c r="I36" s="129"/>
      <c r="J36" s="129"/>
      <c r="K36" s="129"/>
      <c r="L36" s="129"/>
      <c r="M36" s="112"/>
    </row>
    <row r="37" spans="1:13" ht="15">
      <c r="A37" s="129"/>
      <c r="B37" s="129"/>
      <c r="C37" s="129"/>
      <c r="D37" s="129"/>
      <c r="E37" s="129"/>
      <c r="F37" s="129"/>
      <c r="G37" s="129"/>
      <c r="H37" s="129"/>
      <c r="I37" s="129"/>
      <c r="J37" s="129"/>
      <c r="K37" s="129"/>
      <c r="L37" s="129"/>
      <c r="M37" s="112"/>
    </row>
    <row r="38" spans="1:13" ht="15">
      <c r="A38" s="129"/>
      <c r="B38" s="129"/>
      <c r="C38" s="129"/>
      <c r="D38" s="129"/>
      <c r="E38" s="129"/>
      <c r="F38" s="129"/>
      <c r="G38" s="129"/>
      <c r="H38" s="129"/>
      <c r="I38" s="129"/>
      <c r="J38" s="129"/>
      <c r="K38" s="129"/>
      <c r="L38" s="129"/>
      <c r="M38" s="112"/>
    </row>
    <row r="39" spans="1:13" ht="15">
      <c r="A39" s="129"/>
      <c r="B39" s="129"/>
      <c r="C39" s="129"/>
      <c r="D39" s="129"/>
      <c r="E39" s="129"/>
      <c r="F39" s="129"/>
      <c r="G39" s="129"/>
      <c r="H39" s="129"/>
      <c r="I39" s="129"/>
      <c r="J39" s="129"/>
      <c r="K39" s="129"/>
      <c r="L39" s="129"/>
      <c r="M39" s="112"/>
    </row>
    <row r="40" spans="1:13" ht="15">
      <c r="A40" s="129"/>
      <c r="B40" s="129"/>
      <c r="C40" s="129"/>
      <c r="D40" s="129"/>
      <c r="E40" s="129"/>
      <c r="F40" s="129"/>
      <c r="G40" s="129"/>
      <c r="H40" s="129"/>
      <c r="I40" s="129"/>
      <c r="J40" s="129"/>
      <c r="K40" s="129"/>
      <c r="L40" s="129"/>
      <c r="M40" s="112"/>
    </row>
    <row r="41" spans="1:13" ht="15">
      <c r="A41" s="129"/>
      <c r="B41" s="129"/>
      <c r="C41" s="129"/>
      <c r="D41" s="129"/>
      <c r="E41" s="129"/>
      <c r="F41" s="129"/>
      <c r="G41" s="129"/>
      <c r="H41" s="129"/>
      <c r="I41" s="129"/>
      <c r="J41" s="129"/>
      <c r="K41" s="129"/>
      <c r="L41" s="129"/>
      <c r="M41" s="112"/>
    </row>
    <row r="42" spans="1:13" ht="15">
      <c r="A42" s="129"/>
      <c r="B42" s="129"/>
      <c r="C42" s="129"/>
      <c r="D42" s="129"/>
      <c r="E42" s="129"/>
      <c r="F42" s="129"/>
      <c r="G42" s="129"/>
      <c r="H42" s="129"/>
      <c r="I42" s="129"/>
      <c r="J42" s="129"/>
      <c r="K42" s="129"/>
      <c r="L42" s="129"/>
      <c r="M42" s="112"/>
    </row>
    <row r="43" spans="1:13" ht="15">
      <c r="A43" s="129"/>
      <c r="B43" s="129"/>
      <c r="C43" s="129"/>
      <c r="D43" s="129"/>
      <c r="E43" s="129"/>
      <c r="F43" s="129"/>
      <c r="G43" s="129"/>
      <c r="H43" s="129"/>
      <c r="I43" s="129"/>
      <c r="J43" s="129"/>
      <c r="K43" s="129"/>
      <c r="L43" s="129"/>
      <c r="M43" s="112"/>
    </row>
    <row r="44" spans="1:13" ht="15">
      <c r="A44" s="129"/>
      <c r="B44" s="129"/>
      <c r="C44" s="129"/>
      <c r="D44" s="129"/>
      <c r="E44" s="129"/>
      <c r="F44" s="129"/>
      <c r="G44" s="129"/>
      <c r="H44" s="129"/>
      <c r="I44" s="129"/>
      <c r="J44" s="129"/>
      <c r="K44" s="129"/>
      <c r="L44" s="129"/>
      <c r="M44" s="112"/>
    </row>
    <row r="45" spans="1:13" ht="15">
      <c r="A45" s="129"/>
      <c r="B45" s="129"/>
      <c r="C45" s="129"/>
      <c r="D45" s="129"/>
      <c r="E45" s="129"/>
      <c r="F45" s="129"/>
      <c r="G45" s="129"/>
      <c r="H45" s="129"/>
      <c r="I45" s="129"/>
      <c r="J45" s="129"/>
      <c r="K45" s="129"/>
      <c r="L45" s="129"/>
      <c r="M45" s="112"/>
    </row>
    <row r="46" spans="1:13" ht="15">
      <c r="A46" s="221"/>
      <c r="B46" s="221"/>
      <c r="C46" s="221"/>
      <c r="D46" s="221"/>
      <c r="E46" s="221"/>
      <c r="F46" s="221"/>
      <c r="G46" s="221"/>
      <c r="H46" s="221"/>
      <c r="I46" s="221"/>
      <c r="J46" s="221"/>
      <c r="K46" s="221"/>
      <c r="L46" s="221"/>
      <c r="M46" s="112"/>
    </row>
    <row r="47" spans="1:13" ht="15">
      <c r="A47" s="129"/>
      <c r="B47" s="129"/>
      <c r="C47" s="129"/>
      <c r="D47" s="129"/>
      <c r="E47" s="129"/>
      <c r="F47" s="129"/>
      <c r="G47" s="129"/>
      <c r="H47" s="129"/>
      <c r="I47" s="129"/>
      <c r="J47" s="129"/>
      <c r="K47" s="129"/>
      <c r="L47" s="129"/>
      <c r="M47" s="112"/>
    </row>
    <row r="48" spans="1:13" ht="15">
      <c r="A48" s="129"/>
      <c r="B48" s="129"/>
      <c r="C48" s="129"/>
      <c r="D48" s="129"/>
      <c r="E48" s="418" t="s">
        <v>151</v>
      </c>
      <c r="F48" s="418"/>
      <c r="G48" s="418"/>
      <c r="H48" s="418"/>
      <c r="I48" s="129"/>
      <c r="J48" s="129"/>
      <c r="K48" s="129"/>
      <c r="L48" s="129"/>
      <c r="M48" s="112"/>
    </row>
    <row r="49" spans="1:13" ht="15">
      <c r="A49" s="129"/>
      <c r="B49" s="129"/>
      <c r="C49" s="129"/>
      <c r="D49" s="129"/>
      <c r="E49" s="129"/>
      <c r="F49" s="129"/>
      <c r="G49" s="129"/>
      <c r="H49" s="129"/>
      <c r="I49" s="129"/>
      <c r="J49" s="129"/>
      <c r="K49" s="129"/>
      <c r="L49" s="129"/>
      <c r="M49" s="112"/>
    </row>
    <row r="50" spans="1:13" ht="15">
      <c r="A50" s="380" t="s">
        <v>111</v>
      </c>
      <c r="B50" s="417" t="s">
        <v>148</v>
      </c>
      <c r="C50" s="417"/>
      <c r="D50" s="417"/>
      <c r="E50" s="417"/>
      <c r="F50" s="417"/>
      <c r="G50" s="417"/>
      <c r="H50" s="417"/>
      <c r="I50" s="417"/>
      <c r="J50" s="417"/>
      <c r="K50" s="417"/>
      <c r="L50" s="417"/>
      <c r="M50" s="159"/>
    </row>
    <row r="51" spans="1:13" ht="15">
      <c r="A51" s="382"/>
      <c r="B51" s="156">
        <v>2000</v>
      </c>
      <c r="C51" s="156">
        <v>2001</v>
      </c>
      <c r="D51" s="156">
        <v>2002</v>
      </c>
      <c r="E51" s="156">
        <v>2003</v>
      </c>
      <c r="F51" s="156">
        <v>2004</v>
      </c>
      <c r="G51" s="156">
        <v>2005</v>
      </c>
      <c r="H51" s="156">
        <v>2006</v>
      </c>
      <c r="I51" s="156">
        <v>2007</v>
      </c>
      <c r="J51" s="156">
        <v>2008</v>
      </c>
      <c r="K51" s="156">
        <v>2009</v>
      </c>
      <c r="L51" s="156">
        <v>2010</v>
      </c>
      <c r="M51" s="156">
        <v>2011</v>
      </c>
    </row>
    <row r="52" spans="1:13" ht="15">
      <c r="A52" s="129" t="s">
        <v>150</v>
      </c>
      <c r="B52" s="157">
        <v>4800</v>
      </c>
      <c r="C52" s="157">
        <v>5253.065465881537</v>
      </c>
      <c r="D52" s="157">
        <v>8010.4112029293865</v>
      </c>
      <c r="E52" s="157">
        <v>8211.351378098867</v>
      </c>
      <c r="F52" s="157">
        <v>12667.187886585183</v>
      </c>
      <c r="G52" s="157">
        <v>17336.671779900043</v>
      </c>
      <c r="H52" s="157">
        <v>23705.715275372357</v>
      </c>
      <c r="I52" s="157">
        <v>28597.27844029887</v>
      </c>
      <c r="J52" s="157">
        <v>47893.71072294521</v>
      </c>
      <c r="K52" s="157">
        <v>57514.2560245435</v>
      </c>
      <c r="L52" s="157">
        <v>76386.36251175216</v>
      </c>
      <c r="M52" s="157">
        <v>101147</v>
      </c>
    </row>
    <row r="53" spans="1:13" ht="15">
      <c r="A53" s="49" t="s">
        <v>173</v>
      </c>
      <c r="B53" s="160">
        <v>4041.841</v>
      </c>
      <c r="C53" s="160">
        <v>4423.343</v>
      </c>
      <c r="D53" s="160">
        <v>6357.947</v>
      </c>
      <c r="E53" s="160">
        <v>6410.191</v>
      </c>
      <c r="F53" s="160">
        <v>10104.442</v>
      </c>
      <c r="G53" s="160">
        <v>11938.038</v>
      </c>
      <c r="H53" s="160">
        <v>15432.593</v>
      </c>
      <c r="I53" s="160">
        <v>20872.322</v>
      </c>
      <c r="J53" s="160">
        <v>35330.215</v>
      </c>
      <c r="K53" s="160">
        <v>38506.044</v>
      </c>
      <c r="L53" s="160">
        <v>55011.49</v>
      </c>
      <c r="M53" s="161">
        <v>73741</v>
      </c>
    </row>
    <row r="54" spans="1:13" ht="15">
      <c r="A54" s="162" t="s">
        <v>174</v>
      </c>
      <c r="B54" s="152">
        <v>0</v>
      </c>
      <c r="C54" s="152">
        <v>0</v>
      </c>
      <c r="D54" s="152">
        <v>387.2</v>
      </c>
      <c r="E54" s="152">
        <v>504.1</v>
      </c>
      <c r="F54" s="152">
        <v>561.9</v>
      </c>
      <c r="G54" s="152">
        <v>2660.2</v>
      </c>
      <c r="H54" s="152">
        <v>4528.6</v>
      </c>
      <c r="I54" s="152">
        <v>3207.8</v>
      </c>
      <c r="J54" s="152">
        <v>4998.3</v>
      </c>
      <c r="K54" s="152">
        <v>9923.4</v>
      </c>
      <c r="L54" s="152">
        <v>9309</v>
      </c>
      <c r="M54" s="152">
        <v>27406</v>
      </c>
    </row>
    <row r="55" spans="1:13" ht="15">
      <c r="A55" s="111" t="s">
        <v>163</v>
      </c>
      <c r="B55" s="111"/>
      <c r="C55" s="111"/>
      <c r="D55" s="111"/>
      <c r="E55" s="111"/>
      <c r="F55" s="111"/>
      <c r="G55" s="111"/>
      <c r="H55" s="111"/>
      <c r="I55" s="111"/>
      <c r="J55" s="111"/>
      <c r="K55" s="111"/>
      <c r="L55" s="111"/>
      <c r="M55" s="112"/>
    </row>
    <row r="56" spans="1:13" ht="15">
      <c r="A56" s="111"/>
      <c r="B56" s="111"/>
      <c r="C56" s="111"/>
      <c r="D56" s="111"/>
      <c r="E56" s="111"/>
      <c r="F56" s="111"/>
      <c r="G56" s="111"/>
      <c r="H56" s="111"/>
      <c r="I56" s="111"/>
      <c r="J56" s="111"/>
      <c r="K56" s="111"/>
      <c r="L56" s="111"/>
      <c r="M56" s="112"/>
    </row>
    <row r="57" spans="1:13" ht="15">
      <c r="A57" s="129"/>
      <c r="B57" s="129"/>
      <c r="C57" s="129"/>
      <c r="D57" s="129"/>
      <c r="E57" s="129"/>
      <c r="F57" s="129"/>
      <c r="G57" s="129"/>
      <c r="H57" s="129"/>
      <c r="I57" s="129"/>
      <c r="J57" s="129"/>
      <c r="K57" s="129"/>
      <c r="L57" s="129"/>
      <c r="M57" s="112"/>
    </row>
    <row r="58" spans="1:13" ht="15">
      <c r="A58" s="129"/>
      <c r="B58" s="129"/>
      <c r="C58" s="129"/>
      <c r="D58" s="129"/>
      <c r="E58" s="129"/>
      <c r="F58" s="129"/>
      <c r="G58" s="129"/>
      <c r="H58" s="129"/>
      <c r="I58" s="129"/>
      <c r="J58" s="129"/>
      <c r="K58" s="129"/>
      <c r="L58" s="129"/>
      <c r="M58" s="112"/>
    </row>
    <row r="59" spans="1:13" ht="15">
      <c r="A59" s="129"/>
      <c r="B59" s="129"/>
      <c r="C59" s="129"/>
      <c r="D59" s="129"/>
      <c r="E59" s="129"/>
      <c r="F59" s="129"/>
      <c r="G59" s="129"/>
      <c r="H59" s="129"/>
      <c r="I59" s="129"/>
      <c r="J59" s="129"/>
      <c r="K59" s="129"/>
      <c r="L59" s="129"/>
      <c r="M59" s="112"/>
    </row>
    <row r="60" spans="1:13" ht="15">
      <c r="A60" s="129"/>
      <c r="B60" s="129"/>
      <c r="C60" s="129"/>
      <c r="D60" s="129"/>
      <c r="E60" s="129"/>
      <c r="F60" s="129"/>
      <c r="G60" s="129"/>
      <c r="H60" s="129"/>
      <c r="I60" s="129"/>
      <c r="J60" s="129"/>
      <c r="K60" s="129"/>
      <c r="L60" s="129"/>
      <c r="M60" s="112"/>
    </row>
    <row r="61" spans="1:13" ht="15">
      <c r="A61" s="129"/>
      <c r="B61" s="129"/>
      <c r="C61" s="129"/>
      <c r="D61" s="129"/>
      <c r="E61" s="129"/>
      <c r="F61" s="129"/>
      <c r="G61" s="129"/>
      <c r="H61" s="129"/>
      <c r="I61" s="129"/>
      <c r="J61" s="129"/>
      <c r="K61" s="129"/>
      <c r="L61" s="129"/>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29"/>
      <c r="B64" s="129"/>
      <c r="C64" s="129"/>
      <c r="D64" s="129"/>
      <c r="E64" s="129"/>
      <c r="F64" s="129"/>
      <c r="G64" s="129"/>
      <c r="H64" s="129"/>
      <c r="I64" s="129"/>
      <c r="J64" s="129"/>
      <c r="K64" s="129"/>
      <c r="L64" s="129"/>
      <c r="M64" s="112"/>
    </row>
    <row r="65" spans="1:13" ht="15">
      <c r="A65" s="129"/>
      <c r="B65" s="129"/>
      <c r="C65" s="129"/>
      <c r="D65" s="129"/>
      <c r="E65" s="129"/>
      <c r="F65" s="129"/>
      <c r="G65" s="129"/>
      <c r="H65" s="129"/>
      <c r="I65" s="129"/>
      <c r="J65" s="129"/>
      <c r="K65" s="129"/>
      <c r="L65" s="129"/>
      <c r="M65" s="112"/>
    </row>
    <row r="66" spans="1:13" ht="15">
      <c r="A66" s="129"/>
      <c r="B66" s="129"/>
      <c r="C66" s="129"/>
      <c r="D66" s="129"/>
      <c r="E66" s="129"/>
      <c r="F66" s="129"/>
      <c r="G66" s="129"/>
      <c r="H66" s="129"/>
      <c r="I66" s="129"/>
      <c r="J66" s="129"/>
      <c r="K66" s="129"/>
      <c r="L66" s="129"/>
      <c r="M66" s="112"/>
    </row>
    <row r="67" spans="1:13" ht="15">
      <c r="A67" s="129"/>
      <c r="B67" s="129"/>
      <c r="C67" s="129"/>
      <c r="D67" s="129"/>
      <c r="E67" s="129"/>
      <c r="F67" s="129"/>
      <c r="G67" s="129"/>
      <c r="H67" s="129"/>
      <c r="I67" s="129"/>
      <c r="J67" s="129"/>
      <c r="K67" s="129"/>
      <c r="L67" s="129"/>
      <c r="M67" s="112"/>
    </row>
    <row r="68" spans="1:13" ht="15">
      <c r="A68" s="129"/>
      <c r="B68" s="129"/>
      <c r="C68" s="129"/>
      <c r="D68" s="129"/>
      <c r="E68" s="129"/>
      <c r="F68" s="129"/>
      <c r="G68" s="129"/>
      <c r="H68" s="129"/>
      <c r="I68" s="129"/>
      <c r="J68" s="129"/>
      <c r="K68" s="129"/>
      <c r="L68" s="129"/>
      <c r="M68" s="112"/>
    </row>
    <row r="69" spans="1:13" ht="15">
      <c r="A69" s="129"/>
      <c r="B69" s="129"/>
      <c r="C69" s="129"/>
      <c r="D69" s="129"/>
      <c r="E69" s="129"/>
      <c r="F69" s="129"/>
      <c r="G69" s="129"/>
      <c r="H69" s="129"/>
      <c r="I69" s="129"/>
      <c r="J69" s="129"/>
      <c r="K69" s="129"/>
      <c r="L69" s="129"/>
      <c r="M69" s="112"/>
    </row>
    <row r="70" spans="1:13" ht="15">
      <c r="A70" s="129"/>
      <c r="B70" s="129"/>
      <c r="C70" s="129"/>
      <c r="D70" s="129"/>
      <c r="E70" s="129"/>
      <c r="F70" s="129"/>
      <c r="G70" s="129"/>
      <c r="H70" s="129"/>
      <c r="I70" s="129"/>
      <c r="J70" s="129"/>
      <c r="K70" s="129"/>
      <c r="L70" s="129"/>
      <c r="M70" s="112"/>
    </row>
    <row r="71" spans="1:13" ht="15">
      <c r="A71" s="129"/>
      <c r="B71" s="129"/>
      <c r="C71" s="129"/>
      <c r="D71" s="129"/>
      <c r="E71" s="129"/>
      <c r="F71" s="129"/>
      <c r="G71" s="129"/>
      <c r="H71" s="129"/>
      <c r="I71" s="129"/>
      <c r="J71" s="129"/>
      <c r="K71" s="129"/>
      <c r="L71" s="129"/>
      <c r="M71" s="112"/>
    </row>
    <row r="72" spans="1:13" ht="15">
      <c r="A72" s="129"/>
      <c r="B72" s="129"/>
      <c r="C72" s="129"/>
      <c r="D72" s="129"/>
      <c r="E72" s="129"/>
      <c r="F72" s="129"/>
      <c r="G72" s="129"/>
      <c r="H72" s="129"/>
      <c r="I72" s="129"/>
      <c r="J72" s="129"/>
      <c r="K72" s="129"/>
      <c r="L72" s="129"/>
      <c r="M72" s="112"/>
    </row>
    <row r="73" spans="1:13" ht="15">
      <c r="A73" s="129"/>
      <c r="B73" s="129"/>
      <c r="C73" s="129"/>
      <c r="D73" s="129"/>
      <c r="E73" s="129"/>
      <c r="F73" s="129"/>
      <c r="G73" s="129"/>
      <c r="H73" s="129"/>
      <c r="I73" s="129"/>
      <c r="J73" s="129"/>
      <c r="K73" s="129"/>
      <c r="L73" s="129"/>
      <c r="M73" s="112"/>
    </row>
    <row r="74" spans="1:13" ht="15">
      <c r="A74" s="129"/>
      <c r="B74" s="129"/>
      <c r="C74" s="129"/>
      <c r="D74" s="129"/>
      <c r="E74" s="129"/>
      <c r="F74" s="129"/>
      <c r="G74" s="129"/>
      <c r="H74" s="129"/>
      <c r="I74" s="129"/>
      <c r="J74" s="129"/>
      <c r="K74" s="129"/>
      <c r="L74" s="129"/>
      <c r="M74" s="112"/>
    </row>
    <row r="75" spans="1:13" ht="15">
      <c r="A75" s="129"/>
      <c r="B75" s="129"/>
      <c r="C75" s="129"/>
      <c r="D75" s="129"/>
      <c r="E75" s="129"/>
      <c r="F75" s="129"/>
      <c r="G75" s="129"/>
      <c r="H75" s="129"/>
      <c r="I75" s="129"/>
      <c r="J75" s="129"/>
      <c r="K75" s="129"/>
      <c r="L75" s="129"/>
      <c r="M75" s="112"/>
    </row>
    <row r="76" spans="1:13" ht="15">
      <c r="A76" s="129"/>
      <c r="B76" s="129"/>
      <c r="C76" s="129"/>
      <c r="D76" s="129"/>
      <c r="E76" s="129"/>
      <c r="F76" s="129"/>
      <c r="G76" s="129"/>
      <c r="H76" s="129"/>
      <c r="I76" s="129"/>
      <c r="J76" s="129"/>
      <c r="K76" s="129"/>
      <c r="L76" s="129"/>
      <c r="M76" s="112"/>
    </row>
    <row r="77" spans="1:13" ht="15">
      <c r="A77" s="129"/>
      <c r="B77" s="129"/>
      <c r="C77" s="129"/>
      <c r="D77" s="129"/>
      <c r="E77" s="129"/>
      <c r="F77" s="129"/>
      <c r="G77" s="129"/>
      <c r="H77" s="129"/>
      <c r="I77" s="129"/>
      <c r="J77" s="129"/>
      <c r="K77" s="129"/>
      <c r="L77" s="129"/>
      <c r="M77" s="112"/>
    </row>
    <row r="78" spans="1:13" ht="15">
      <c r="A78" s="132"/>
      <c r="B78" s="132"/>
      <c r="C78" s="132"/>
      <c r="D78" s="132"/>
      <c r="E78" s="132"/>
      <c r="F78" s="132"/>
      <c r="G78" s="132"/>
      <c r="H78" s="132"/>
      <c r="I78" s="132"/>
      <c r="J78" s="132"/>
      <c r="K78" s="132"/>
      <c r="L78" s="132"/>
      <c r="M78" s="112"/>
    </row>
    <row r="79" spans="1:13" ht="15">
      <c r="A79" s="112"/>
      <c r="B79" s="112"/>
      <c r="C79" s="112"/>
      <c r="D79" s="112"/>
      <c r="E79" s="112"/>
      <c r="F79" s="112"/>
      <c r="G79" s="112"/>
      <c r="H79" s="112"/>
      <c r="I79" s="112"/>
      <c r="J79" s="112"/>
      <c r="K79" s="112"/>
      <c r="L79" s="112"/>
      <c r="M79" s="112"/>
    </row>
    <row r="80" spans="1:13" ht="15">
      <c r="A80" s="112"/>
      <c r="B80" s="112"/>
      <c r="C80" s="112"/>
      <c r="D80" s="112"/>
      <c r="E80" s="112"/>
      <c r="F80" s="112"/>
      <c r="G80" s="112"/>
      <c r="H80" s="112"/>
      <c r="I80" s="112"/>
      <c r="J80" s="112"/>
      <c r="K80" s="112"/>
      <c r="L80" s="112"/>
      <c r="M80" s="112"/>
    </row>
    <row r="81" spans="1:13" ht="15">
      <c r="A81" s="112"/>
      <c r="B81" s="112"/>
      <c r="C81" s="112"/>
      <c r="D81" s="112"/>
      <c r="E81" s="112"/>
      <c r="F81" s="112"/>
      <c r="G81" s="112"/>
      <c r="H81" s="112"/>
      <c r="I81" s="112"/>
      <c r="J81" s="112"/>
      <c r="K81" s="112"/>
      <c r="L81" s="112"/>
      <c r="M81" s="112"/>
    </row>
    <row r="82" spans="1:13" ht="15">
      <c r="A82" s="112"/>
      <c r="B82" s="112"/>
      <c r="C82" s="112"/>
      <c r="D82" s="112"/>
      <c r="E82" s="112"/>
      <c r="F82" s="112"/>
      <c r="G82" s="112"/>
      <c r="H82" s="112"/>
      <c r="I82" s="112"/>
      <c r="J82" s="112"/>
      <c r="K82" s="112"/>
      <c r="L82" s="112"/>
      <c r="M82" s="112"/>
    </row>
    <row r="83" spans="1:13" ht="15">
      <c r="A83" s="112"/>
      <c r="B83" s="112"/>
      <c r="C83" s="112"/>
      <c r="D83" s="112"/>
      <c r="E83" s="112"/>
      <c r="F83" s="112"/>
      <c r="G83" s="112"/>
      <c r="H83" s="112"/>
      <c r="I83" s="112"/>
      <c r="J83" s="112"/>
      <c r="K83" s="112"/>
      <c r="L83" s="112"/>
      <c r="M83" s="112"/>
    </row>
    <row r="84" spans="1:13" ht="15">
      <c r="A84" s="112"/>
      <c r="B84" s="112"/>
      <c r="C84" s="112"/>
      <c r="D84" s="112"/>
      <c r="E84" s="112"/>
      <c r="F84" s="112"/>
      <c r="G84" s="112"/>
      <c r="H84" s="112"/>
      <c r="I84" s="112"/>
      <c r="J84" s="112"/>
      <c r="K84" s="112"/>
      <c r="L84" s="112"/>
      <c r="M84" s="112"/>
    </row>
    <row r="85" spans="1:13" ht="15">
      <c r="A85" s="112"/>
      <c r="B85" s="112"/>
      <c r="C85" s="112"/>
      <c r="D85" s="112"/>
      <c r="E85" s="112"/>
      <c r="F85" s="112"/>
      <c r="G85" s="112"/>
      <c r="H85" s="112"/>
      <c r="I85" s="112"/>
      <c r="J85" s="112"/>
      <c r="K85" s="112"/>
      <c r="L85" s="112"/>
      <c r="M85" s="112"/>
    </row>
    <row r="86" spans="1:13" ht="15">
      <c r="A86" s="112"/>
      <c r="B86" s="112"/>
      <c r="C86" s="112"/>
      <c r="D86" s="112"/>
      <c r="E86" s="112"/>
      <c r="F86" s="112"/>
      <c r="G86" s="112"/>
      <c r="H86" s="112"/>
      <c r="I86" s="112"/>
      <c r="J86" s="112"/>
      <c r="K86" s="112"/>
      <c r="L86" s="112"/>
      <c r="M86" s="112"/>
    </row>
    <row r="87" spans="1:13" ht="15">
      <c r="A87" s="112"/>
      <c r="B87" s="112"/>
      <c r="C87" s="112"/>
      <c r="D87" s="112"/>
      <c r="E87" s="112"/>
      <c r="F87" s="112"/>
      <c r="G87" s="112"/>
      <c r="H87" s="112"/>
      <c r="I87" s="112"/>
      <c r="J87" s="112"/>
      <c r="K87" s="112"/>
      <c r="L87" s="112"/>
      <c r="M87" s="112"/>
    </row>
    <row r="88" spans="1:13" ht="15">
      <c r="A88" s="112"/>
      <c r="B88" s="112"/>
      <c r="C88" s="112"/>
      <c r="D88" s="112"/>
      <c r="E88" s="112"/>
      <c r="F88" s="112"/>
      <c r="G88" s="112"/>
      <c r="H88" s="112"/>
      <c r="I88" s="112"/>
      <c r="J88" s="112"/>
      <c r="K88" s="112"/>
      <c r="L88" s="112"/>
      <c r="M88" s="112"/>
    </row>
    <row r="89" spans="1:13" ht="15">
      <c r="A89" s="112"/>
      <c r="B89" s="112"/>
      <c r="C89" s="112"/>
      <c r="D89" s="112"/>
      <c r="E89" s="112"/>
      <c r="F89" s="112"/>
      <c r="G89" s="112"/>
      <c r="H89" s="112"/>
      <c r="I89" s="112"/>
      <c r="J89" s="112"/>
      <c r="K89" s="112"/>
      <c r="L89" s="112"/>
      <c r="M89" s="112"/>
    </row>
    <row r="90" spans="1:13" ht="15">
      <c r="A90" s="112"/>
      <c r="B90" s="112"/>
      <c r="C90" s="112"/>
      <c r="D90" s="112"/>
      <c r="E90" s="112"/>
      <c r="F90" s="112"/>
      <c r="G90" s="112"/>
      <c r="H90" s="112"/>
      <c r="I90" s="112"/>
      <c r="J90" s="112"/>
      <c r="K90" s="112"/>
      <c r="L90" s="112"/>
      <c r="M90" s="112"/>
    </row>
    <row r="91" spans="1:13" ht="15">
      <c r="A91" s="112"/>
      <c r="B91" s="112"/>
      <c r="C91" s="112"/>
      <c r="D91" s="112"/>
      <c r="E91" s="112"/>
      <c r="F91" s="112"/>
      <c r="G91" s="112"/>
      <c r="H91" s="112"/>
      <c r="I91" s="112"/>
      <c r="J91" s="112"/>
      <c r="K91" s="112"/>
      <c r="L91" s="112"/>
      <c r="M91" s="112"/>
    </row>
    <row r="92" spans="1:13" ht="15">
      <c r="A92" s="112"/>
      <c r="B92" s="112"/>
      <c r="C92" s="112"/>
      <c r="D92" s="112"/>
      <c r="E92" s="112"/>
      <c r="F92" s="112"/>
      <c r="G92" s="112"/>
      <c r="H92" s="112"/>
      <c r="I92" s="112"/>
      <c r="J92" s="112"/>
      <c r="K92" s="112"/>
      <c r="L92" s="112"/>
      <c r="M92" s="112"/>
    </row>
    <row r="93" spans="1:13" ht="15">
      <c r="A93" s="112"/>
      <c r="B93" s="112"/>
      <c r="C93" s="112"/>
      <c r="D93" s="112"/>
      <c r="E93" s="112"/>
      <c r="F93" s="112"/>
      <c r="G93" s="112"/>
      <c r="H93" s="112"/>
      <c r="I93" s="112"/>
      <c r="J93" s="112"/>
      <c r="K93" s="112"/>
      <c r="L93" s="112"/>
      <c r="M93" s="112"/>
    </row>
  </sheetData>
  <sheetProtection/>
  <mergeCells count="8">
    <mergeCell ref="A50:A51"/>
    <mergeCell ref="B50:L50"/>
    <mergeCell ref="E48:H48"/>
    <mergeCell ref="E2:H2"/>
    <mergeCell ref="A5:A6"/>
    <mergeCell ref="B5:L5"/>
    <mergeCell ref="A11:A12"/>
    <mergeCell ref="B11:L11"/>
  </mergeCells>
  <printOptions/>
  <pageMargins left="0.1968503937007874" right="0.15748031496062992" top="0.17" bottom="0.37" header="0.17" footer="0.31496062992125984"/>
  <pageSetup fitToHeight="3" fitToWidth="1" horizontalDpi="600" verticalDpi="600" orientation="landscape"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84"/>
  <sheetViews>
    <sheetView view="pageBreakPreview" zoomScaleSheetLayoutView="100" zoomScalePageLayoutView="0" workbookViewId="0" topLeftCell="A38">
      <selection activeCell="C39" sqref="C39"/>
    </sheetView>
  </sheetViews>
  <sheetFormatPr defaultColWidth="11.421875" defaultRowHeight="15"/>
  <cols>
    <col min="1" max="1" width="13.421875" style="0" customWidth="1"/>
  </cols>
  <sheetData>
    <row r="1" spans="1:13" ht="15">
      <c r="A1" s="112"/>
      <c r="B1" s="112"/>
      <c r="C1" s="112"/>
      <c r="D1" s="112"/>
      <c r="E1" s="112"/>
      <c r="F1" s="112"/>
      <c r="G1" s="112"/>
      <c r="H1" s="112"/>
      <c r="I1" s="112"/>
      <c r="J1" s="112"/>
      <c r="K1" s="112"/>
      <c r="L1" s="112"/>
      <c r="M1" s="112"/>
    </row>
    <row r="2" spans="1:13" ht="15">
      <c r="A2" s="112"/>
      <c r="B2" s="112"/>
      <c r="C2" s="112"/>
      <c r="D2" s="112"/>
      <c r="E2" s="375" t="s">
        <v>199</v>
      </c>
      <c r="F2" s="375"/>
      <c r="G2" s="375"/>
      <c r="H2" s="375"/>
      <c r="I2" s="112"/>
      <c r="J2" s="112"/>
      <c r="K2" s="112"/>
      <c r="L2" s="112"/>
      <c r="M2" s="112"/>
    </row>
    <row r="3" spans="1:13" ht="15">
      <c r="A3" s="112"/>
      <c r="B3" s="112"/>
      <c r="C3" s="112"/>
      <c r="D3" s="112"/>
      <c r="E3" s="112"/>
      <c r="F3" s="112"/>
      <c r="G3" s="112"/>
      <c r="H3" s="112"/>
      <c r="I3" s="112"/>
      <c r="J3" s="112"/>
      <c r="K3" s="112"/>
      <c r="L3" s="112"/>
      <c r="M3" s="112"/>
    </row>
    <row r="4" spans="1:13" ht="15">
      <c r="A4" s="380" t="s">
        <v>111</v>
      </c>
      <c r="B4" s="417" t="s">
        <v>158</v>
      </c>
      <c r="C4" s="417"/>
      <c r="D4" s="417"/>
      <c r="E4" s="417"/>
      <c r="F4" s="417"/>
      <c r="G4" s="417"/>
      <c r="H4" s="417"/>
      <c r="I4" s="417"/>
      <c r="J4" s="417"/>
      <c r="K4" s="417"/>
      <c r="L4" s="417"/>
      <c r="M4" s="163"/>
    </row>
    <row r="5" spans="1:13" ht="15">
      <c r="A5" s="382"/>
      <c r="B5" s="146">
        <v>2000</v>
      </c>
      <c r="C5" s="146">
        <v>2001</v>
      </c>
      <c r="D5" s="146">
        <v>2002</v>
      </c>
      <c r="E5" s="146">
        <v>2003</v>
      </c>
      <c r="F5" s="146">
        <v>2004</v>
      </c>
      <c r="G5" s="146">
        <v>2005</v>
      </c>
      <c r="H5" s="146">
        <v>2006</v>
      </c>
      <c r="I5" s="146">
        <v>2007</v>
      </c>
      <c r="J5" s="146">
        <v>2008</v>
      </c>
      <c r="K5" s="146">
        <v>2009</v>
      </c>
      <c r="L5" s="146">
        <v>2010</v>
      </c>
      <c r="M5" s="156">
        <v>2011</v>
      </c>
    </row>
    <row r="6" spans="1:13" ht="15">
      <c r="A6" s="148"/>
      <c r="B6" s="148"/>
      <c r="C6" s="148"/>
      <c r="D6" s="148"/>
      <c r="E6" s="148"/>
      <c r="F6" s="148"/>
      <c r="G6" s="148"/>
      <c r="H6" s="148"/>
      <c r="I6" s="148"/>
      <c r="J6" s="148"/>
      <c r="K6" s="148"/>
      <c r="L6" s="148"/>
      <c r="M6" s="163"/>
    </row>
    <row r="7" spans="1:13" ht="15">
      <c r="A7" s="129" t="s">
        <v>281</v>
      </c>
      <c r="B7" s="149">
        <v>5832</v>
      </c>
      <c r="C7" s="149">
        <v>6020</v>
      </c>
      <c r="D7" s="149">
        <v>6550</v>
      </c>
      <c r="E7" s="149">
        <v>6990</v>
      </c>
      <c r="F7" s="149">
        <v>7200</v>
      </c>
      <c r="G7" s="150">
        <v>7124.98</v>
      </c>
      <c r="H7" s="149">
        <v>7620.89</v>
      </c>
      <c r="I7" s="149">
        <v>9922.09</v>
      </c>
      <c r="J7" s="150">
        <v>10053.9</v>
      </c>
      <c r="K7" s="151">
        <v>12467.68</v>
      </c>
      <c r="L7" s="151">
        <v>13143.119999837352</v>
      </c>
      <c r="M7" s="164">
        <v>14928</v>
      </c>
    </row>
    <row r="8" spans="1:13" ht="15">
      <c r="A8" s="153" t="s">
        <v>147</v>
      </c>
      <c r="B8" s="153"/>
      <c r="C8" s="153"/>
      <c r="D8" s="153"/>
      <c r="E8" s="153"/>
      <c r="F8" s="153"/>
      <c r="G8" s="153"/>
      <c r="H8" s="153"/>
      <c r="I8" s="153"/>
      <c r="J8" s="153"/>
      <c r="K8" s="153"/>
      <c r="L8" s="153"/>
      <c r="M8" s="165"/>
    </row>
    <row r="9" spans="1:13" ht="15">
      <c r="A9" s="129"/>
      <c r="B9" s="129"/>
      <c r="C9" s="129"/>
      <c r="D9" s="129"/>
      <c r="E9" s="129"/>
      <c r="F9" s="129"/>
      <c r="G9" s="129"/>
      <c r="H9" s="129"/>
      <c r="I9" s="129"/>
      <c r="J9" s="129"/>
      <c r="K9" s="129"/>
      <c r="L9" s="129"/>
      <c r="M9" s="165"/>
    </row>
    <row r="10" spans="1:13" ht="15">
      <c r="A10" s="380" t="s">
        <v>111</v>
      </c>
      <c r="B10" s="417" t="s">
        <v>160</v>
      </c>
      <c r="C10" s="417"/>
      <c r="D10" s="417"/>
      <c r="E10" s="417"/>
      <c r="F10" s="417"/>
      <c r="G10" s="417"/>
      <c r="H10" s="417"/>
      <c r="I10" s="417"/>
      <c r="J10" s="417"/>
      <c r="K10" s="417"/>
      <c r="L10" s="417"/>
      <c r="M10" s="165"/>
    </row>
    <row r="11" spans="1:13" ht="15">
      <c r="A11" s="382"/>
      <c r="B11" s="156">
        <v>2000</v>
      </c>
      <c r="C11" s="156">
        <v>2001</v>
      </c>
      <c r="D11" s="156">
        <v>2002</v>
      </c>
      <c r="E11" s="156">
        <v>2003</v>
      </c>
      <c r="F11" s="156">
        <v>2004</v>
      </c>
      <c r="G11" s="156">
        <v>2005</v>
      </c>
      <c r="H11" s="156">
        <v>2006</v>
      </c>
      <c r="I11" s="156">
        <v>2007</v>
      </c>
      <c r="J11" s="156">
        <v>2008</v>
      </c>
      <c r="K11" s="156">
        <v>2009</v>
      </c>
      <c r="L11" s="156">
        <v>2010</v>
      </c>
      <c r="M11" s="156">
        <v>2011</v>
      </c>
    </row>
    <row r="12" spans="1:13" ht="15">
      <c r="A12" s="129"/>
      <c r="B12" s="129"/>
      <c r="C12" s="129"/>
      <c r="D12" s="129"/>
      <c r="E12" s="129"/>
      <c r="F12" s="129"/>
      <c r="G12" s="129"/>
      <c r="H12" s="129"/>
      <c r="I12" s="129"/>
      <c r="J12" s="129"/>
      <c r="K12" s="129"/>
      <c r="L12" s="129"/>
      <c r="M12" s="112"/>
    </row>
    <row r="13" spans="1:13" ht="15">
      <c r="A13" s="129" t="s">
        <v>11</v>
      </c>
      <c r="B13" s="157">
        <v>31000</v>
      </c>
      <c r="C13" s="157">
        <v>28000</v>
      </c>
      <c r="D13" s="157">
        <v>30000</v>
      </c>
      <c r="E13" s="157">
        <v>29000</v>
      </c>
      <c r="F13" s="157">
        <v>29500</v>
      </c>
      <c r="G13" s="157">
        <v>32000</v>
      </c>
      <c r="H13" s="157">
        <v>37917.040123458624</v>
      </c>
      <c r="I13" s="157">
        <v>43001.3008160287</v>
      </c>
      <c r="J13" s="157">
        <v>70364.49606866612</v>
      </c>
      <c r="K13" s="157">
        <v>41095.37418173652</v>
      </c>
      <c r="L13" s="157">
        <v>60355.75154420438</v>
      </c>
      <c r="M13" s="166">
        <v>85793</v>
      </c>
    </row>
    <row r="14" spans="1:13" ht="15">
      <c r="A14" s="153" t="s">
        <v>161</v>
      </c>
      <c r="B14" s="153"/>
      <c r="C14" s="153"/>
      <c r="D14" s="153"/>
      <c r="E14" s="153"/>
      <c r="F14" s="153"/>
      <c r="G14" s="153"/>
      <c r="H14" s="153"/>
      <c r="I14" s="153"/>
      <c r="J14" s="153"/>
      <c r="K14" s="153"/>
      <c r="L14" s="153"/>
      <c r="M14" s="145"/>
    </row>
    <row r="15" spans="1:13" ht="15">
      <c r="A15" s="129"/>
      <c r="B15" s="129"/>
      <c r="C15" s="129"/>
      <c r="D15" s="129"/>
      <c r="E15" s="129"/>
      <c r="F15" s="129"/>
      <c r="G15" s="129"/>
      <c r="H15" s="129"/>
      <c r="I15" s="129"/>
      <c r="J15" s="129"/>
      <c r="K15" s="129"/>
      <c r="L15" s="129"/>
      <c r="M15" s="112"/>
    </row>
    <row r="16" spans="1:13" ht="15">
      <c r="A16" s="129"/>
      <c r="B16" s="129"/>
      <c r="C16" s="129"/>
      <c r="D16" s="129"/>
      <c r="E16" s="129"/>
      <c r="F16" s="129"/>
      <c r="G16" s="129"/>
      <c r="H16" s="129"/>
      <c r="I16" s="129"/>
      <c r="J16" s="129"/>
      <c r="K16" s="129"/>
      <c r="L16" s="129"/>
      <c r="M16" s="112"/>
    </row>
    <row r="17" spans="1:13" ht="15">
      <c r="A17" s="129"/>
      <c r="B17" s="129"/>
      <c r="C17" s="129"/>
      <c r="D17" s="129"/>
      <c r="E17" s="129"/>
      <c r="F17" s="129"/>
      <c r="G17" s="129"/>
      <c r="H17" s="129"/>
      <c r="I17" s="129"/>
      <c r="J17" s="129"/>
      <c r="K17" s="129"/>
      <c r="L17" s="129"/>
      <c r="M17" s="112"/>
    </row>
    <row r="18" spans="1:13" ht="15">
      <c r="A18" s="129"/>
      <c r="B18" s="129"/>
      <c r="C18" s="129"/>
      <c r="D18" s="129"/>
      <c r="E18" s="129"/>
      <c r="F18" s="129"/>
      <c r="G18" s="129"/>
      <c r="H18" s="129"/>
      <c r="I18" s="129"/>
      <c r="J18" s="129"/>
      <c r="K18" s="129"/>
      <c r="L18" s="129"/>
      <c r="M18" s="112"/>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15">
      <c r="A27" s="129"/>
      <c r="B27" s="129"/>
      <c r="C27" s="129"/>
      <c r="D27" s="129"/>
      <c r="E27" s="129"/>
      <c r="F27" s="129"/>
      <c r="G27" s="129"/>
      <c r="H27" s="129"/>
      <c r="I27" s="129"/>
      <c r="J27" s="129"/>
      <c r="K27" s="129"/>
      <c r="L27" s="129"/>
      <c r="M27" s="112"/>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29"/>
      <c r="F35" s="129"/>
      <c r="G35" s="129"/>
      <c r="H35" s="129"/>
      <c r="I35" s="129"/>
      <c r="J35" s="129"/>
      <c r="K35" s="129"/>
      <c r="L35" s="129"/>
      <c r="M35" s="112"/>
    </row>
    <row r="36" spans="1:13" ht="15">
      <c r="A36" s="129"/>
      <c r="B36" s="129"/>
      <c r="C36" s="129"/>
      <c r="D36" s="129"/>
      <c r="E36" s="129"/>
      <c r="F36" s="129"/>
      <c r="G36" s="129"/>
      <c r="H36" s="129"/>
      <c r="I36" s="129"/>
      <c r="J36" s="129"/>
      <c r="K36" s="129"/>
      <c r="L36" s="129"/>
      <c r="M36" s="112"/>
    </row>
    <row r="37" spans="1:13" ht="15">
      <c r="A37" s="129"/>
      <c r="B37" s="129"/>
      <c r="C37" s="129"/>
      <c r="D37" s="129"/>
      <c r="E37" s="129"/>
      <c r="F37" s="129"/>
      <c r="G37" s="129"/>
      <c r="H37" s="129"/>
      <c r="I37" s="129"/>
      <c r="J37" s="129"/>
      <c r="K37" s="129"/>
      <c r="L37" s="129"/>
      <c r="M37" s="112"/>
    </row>
    <row r="38" spans="1:13" ht="15">
      <c r="A38" s="129"/>
      <c r="B38" s="129"/>
      <c r="C38" s="129"/>
      <c r="D38" s="129"/>
      <c r="E38" s="129"/>
      <c r="F38" s="129"/>
      <c r="G38" s="129"/>
      <c r="H38" s="129"/>
      <c r="I38" s="129"/>
      <c r="J38" s="129"/>
      <c r="K38" s="129"/>
      <c r="L38" s="129"/>
      <c r="M38" s="112"/>
    </row>
    <row r="39" spans="1:13" ht="15">
      <c r="A39" s="129"/>
      <c r="B39" s="129"/>
      <c r="C39" s="129"/>
      <c r="D39" s="129"/>
      <c r="E39" s="129"/>
      <c r="F39" s="129"/>
      <c r="G39" s="129"/>
      <c r="H39" s="129"/>
      <c r="I39" s="129"/>
      <c r="J39" s="129"/>
      <c r="K39" s="129"/>
      <c r="L39" s="129"/>
      <c r="M39" s="112"/>
    </row>
    <row r="40" spans="1:13" ht="15">
      <c r="A40" s="129"/>
      <c r="B40" s="129"/>
      <c r="C40" s="129"/>
      <c r="D40" s="129"/>
      <c r="E40" s="129"/>
      <c r="F40" s="129"/>
      <c r="G40" s="129"/>
      <c r="H40" s="129"/>
      <c r="I40" s="129"/>
      <c r="J40" s="129"/>
      <c r="K40" s="129"/>
      <c r="L40" s="129"/>
      <c r="M40" s="112"/>
    </row>
    <row r="41" spans="1:13" ht="15">
      <c r="A41" s="221"/>
      <c r="B41" s="221"/>
      <c r="C41" s="221"/>
      <c r="D41" s="221"/>
      <c r="E41" s="221"/>
      <c r="F41" s="221"/>
      <c r="G41" s="221"/>
      <c r="H41" s="221"/>
      <c r="I41" s="221"/>
      <c r="J41" s="221"/>
      <c r="K41" s="221"/>
      <c r="L41" s="221"/>
      <c r="M41" s="112"/>
    </row>
    <row r="42" spans="1:13" ht="15">
      <c r="A42" s="129"/>
      <c r="B42" s="129"/>
      <c r="C42" s="129"/>
      <c r="D42" s="129"/>
      <c r="E42" s="129"/>
      <c r="F42" s="129"/>
      <c r="G42" s="129"/>
      <c r="H42" s="129"/>
      <c r="I42" s="129"/>
      <c r="J42" s="129"/>
      <c r="K42" s="129"/>
      <c r="L42" s="129"/>
      <c r="M42" s="112"/>
    </row>
    <row r="43" spans="1:13" ht="15">
      <c r="A43" s="129"/>
      <c r="B43" s="129"/>
      <c r="C43" s="129"/>
      <c r="D43" s="129"/>
      <c r="E43" s="375" t="s">
        <v>200</v>
      </c>
      <c r="F43" s="375"/>
      <c r="G43" s="375"/>
      <c r="H43" s="375"/>
      <c r="I43" s="129"/>
      <c r="J43" s="129"/>
      <c r="K43" s="129"/>
      <c r="L43" s="129"/>
      <c r="M43" s="112"/>
    </row>
    <row r="44" spans="1:13" ht="9" customHeight="1">
      <c r="A44" s="129"/>
      <c r="B44" s="129"/>
      <c r="C44" s="129"/>
      <c r="D44" s="129"/>
      <c r="E44" s="129"/>
      <c r="F44" s="129"/>
      <c r="G44" s="129"/>
      <c r="H44" s="129"/>
      <c r="I44" s="129"/>
      <c r="J44" s="129"/>
      <c r="K44" s="129"/>
      <c r="L44" s="129"/>
      <c r="M44" s="112"/>
    </row>
    <row r="45" spans="1:13" ht="15">
      <c r="A45" s="380" t="s">
        <v>111</v>
      </c>
      <c r="B45" s="417" t="s">
        <v>148</v>
      </c>
      <c r="C45" s="417"/>
      <c r="D45" s="417"/>
      <c r="E45" s="417"/>
      <c r="F45" s="417"/>
      <c r="G45" s="417"/>
      <c r="H45" s="417"/>
      <c r="I45" s="417"/>
      <c r="J45" s="417"/>
      <c r="K45" s="417"/>
      <c r="L45" s="417"/>
      <c r="M45" s="145"/>
    </row>
    <row r="46" spans="1:13" ht="15">
      <c r="A46" s="382"/>
      <c r="B46" s="156">
        <v>2000</v>
      </c>
      <c r="C46" s="156">
        <v>2001</v>
      </c>
      <c r="D46" s="156">
        <v>2002</v>
      </c>
      <c r="E46" s="156">
        <v>2003</v>
      </c>
      <c r="F46" s="156">
        <v>2004</v>
      </c>
      <c r="G46" s="156">
        <v>2005</v>
      </c>
      <c r="H46" s="156">
        <v>2006</v>
      </c>
      <c r="I46" s="156">
        <v>2007</v>
      </c>
      <c r="J46" s="156">
        <v>2008</v>
      </c>
      <c r="K46" s="156">
        <v>2009</v>
      </c>
      <c r="L46" s="156">
        <v>2010</v>
      </c>
      <c r="M46" s="156">
        <v>2011</v>
      </c>
    </row>
    <row r="47" spans="1:13" ht="15">
      <c r="A47" s="129" t="s">
        <v>150</v>
      </c>
      <c r="B47" s="157">
        <v>31000</v>
      </c>
      <c r="C47" s="157">
        <v>28000</v>
      </c>
      <c r="D47" s="157">
        <v>30000</v>
      </c>
      <c r="E47" s="157">
        <v>29000</v>
      </c>
      <c r="F47" s="157">
        <v>29500</v>
      </c>
      <c r="G47" s="157">
        <v>32000</v>
      </c>
      <c r="H47" s="157">
        <v>37917.040123458624</v>
      </c>
      <c r="I47" s="157">
        <v>43001.3008160287</v>
      </c>
      <c r="J47" s="157">
        <v>70364.49606866612</v>
      </c>
      <c r="K47" s="157">
        <v>41095.37418173652</v>
      </c>
      <c r="L47" s="157">
        <v>60355.75154420438</v>
      </c>
      <c r="M47" s="167">
        <v>85793</v>
      </c>
    </row>
    <row r="48" spans="1:13" ht="15">
      <c r="A48" s="162" t="s">
        <v>149</v>
      </c>
      <c r="B48" s="113">
        <v>6062.188</v>
      </c>
      <c r="C48" s="113">
        <v>7450.472</v>
      </c>
      <c r="D48" s="113">
        <v>12784.065</v>
      </c>
      <c r="E48" s="113">
        <v>12817.626</v>
      </c>
      <c r="F48" s="113">
        <v>11304.563</v>
      </c>
      <c r="G48" s="113">
        <v>17916.195</v>
      </c>
      <c r="H48" s="113">
        <v>22463.222</v>
      </c>
      <c r="I48" s="113">
        <v>26884.527</v>
      </c>
      <c r="J48" s="113">
        <v>51865.315</v>
      </c>
      <c r="K48" s="113">
        <v>23474.385</v>
      </c>
      <c r="L48" s="113">
        <v>44112.113</v>
      </c>
      <c r="M48" s="114">
        <v>64668</v>
      </c>
    </row>
    <row r="49" spans="1:13" ht="15">
      <c r="A49" s="129" t="s">
        <v>163</v>
      </c>
      <c r="B49" s="129"/>
      <c r="C49" s="129"/>
      <c r="D49" s="129"/>
      <c r="E49" s="129"/>
      <c r="F49" s="129"/>
      <c r="G49" s="129"/>
      <c r="H49" s="129"/>
      <c r="I49" s="129"/>
      <c r="J49" s="129"/>
      <c r="K49" s="129"/>
      <c r="L49" s="129"/>
      <c r="M49" s="112"/>
    </row>
    <row r="50" spans="1:13" ht="15">
      <c r="A50" s="129"/>
      <c r="B50" s="168"/>
      <c r="C50" s="168"/>
      <c r="D50" s="168"/>
      <c r="E50" s="168"/>
      <c r="F50" s="168"/>
      <c r="G50" s="168"/>
      <c r="H50" s="168"/>
      <c r="I50" s="168"/>
      <c r="J50" s="168"/>
      <c r="K50" s="168"/>
      <c r="L50" s="168"/>
      <c r="M50" s="168"/>
    </row>
    <row r="51" spans="1:13" ht="15">
      <c r="A51" s="129"/>
      <c r="B51" s="129"/>
      <c r="C51" s="129"/>
      <c r="D51" s="129"/>
      <c r="E51" s="129"/>
      <c r="F51" s="129"/>
      <c r="G51" s="129"/>
      <c r="H51" s="129"/>
      <c r="I51" s="129"/>
      <c r="J51" s="129"/>
      <c r="K51" s="129"/>
      <c r="L51" s="129"/>
      <c r="M51" s="112"/>
    </row>
    <row r="52" spans="1:13" ht="15">
      <c r="A52" s="129"/>
      <c r="B52" s="129"/>
      <c r="C52" s="129"/>
      <c r="D52" s="129"/>
      <c r="E52" s="129"/>
      <c r="F52" s="129"/>
      <c r="G52" s="129"/>
      <c r="H52" s="129"/>
      <c r="I52" s="129"/>
      <c r="J52" s="129"/>
      <c r="K52" s="129"/>
      <c r="L52" s="129"/>
      <c r="M52" s="112"/>
    </row>
    <row r="53" spans="1:13" ht="15">
      <c r="A53" s="129"/>
      <c r="B53" s="129"/>
      <c r="C53" s="129"/>
      <c r="D53" s="129"/>
      <c r="E53" s="129"/>
      <c r="F53" s="129"/>
      <c r="G53" s="129"/>
      <c r="H53" s="129"/>
      <c r="I53" s="129"/>
      <c r="J53" s="129"/>
      <c r="K53" s="129"/>
      <c r="L53" s="129"/>
      <c r="M53" s="112"/>
    </row>
    <row r="54" spans="1:13" ht="15">
      <c r="A54" s="129"/>
      <c r="B54" s="129"/>
      <c r="C54" s="129"/>
      <c r="D54" s="129"/>
      <c r="E54" s="129"/>
      <c r="F54" s="129"/>
      <c r="G54" s="129"/>
      <c r="H54" s="129"/>
      <c r="I54" s="129"/>
      <c r="J54" s="129"/>
      <c r="K54" s="129"/>
      <c r="L54" s="129"/>
      <c r="M54" s="112"/>
    </row>
    <row r="55" spans="1:13" ht="15">
      <c r="A55" s="129"/>
      <c r="B55" s="129"/>
      <c r="C55" s="129"/>
      <c r="D55" s="129"/>
      <c r="E55" s="129"/>
      <c r="F55" s="129"/>
      <c r="G55" s="129"/>
      <c r="H55" s="129"/>
      <c r="I55" s="129"/>
      <c r="J55" s="129"/>
      <c r="K55" s="129"/>
      <c r="L55" s="129"/>
      <c r="M55" s="112"/>
    </row>
    <row r="56" spans="1:13" ht="15">
      <c r="A56" s="129"/>
      <c r="B56" s="129"/>
      <c r="C56" s="129"/>
      <c r="D56" s="129"/>
      <c r="E56" s="129"/>
      <c r="F56" s="129"/>
      <c r="G56" s="129"/>
      <c r="H56" s="129"/>
      <c r="I56" s="129"/>
      <c r="J56" s="129"/>
      <c r="K56" s="129"/>
      <c r="L56" s="129"/>
      <c r="M56" s="112"/>
    </row>
    <row r="57" spans="1:13" ht="15">
      <c r="A57" s="129"/>
      <c r="B57" s="129"/>
      <c r="C57" s="129"/>
      <c r="D57" s="129"/>
      <c r="E57" s="129"/>
      <c r="F57" s="129"/>
      <c r="G57" s="129"/>
      <c r="H57" s="129"/>
      <c r="I57" s="129"/>
      <c r="J57" s="129"/>
      <c r="K57" s="129"/>
      <c r="L57" s="129"/>
      <c r="M57" s="112"/>
    </row>
    <row r="58" spans="1:13" ht="15">
      <c r="A58" s="129"/>
      <c r="B58" s="129"/>
      <c r="C58" s="129"/>
      <c r="D58" s="129"/>
      <c r="E58" s="129"/>
      <c r="F58" s="129"/>
      <c r="G58" s="129"/>
      <c r="H58" s="129"/>
      <c r="I58" s="129"/>
      <c r="J58" s="129"/>
      <c r="K58" s="129"/>
      <c r="L58" s="129"/>
      <c r="M58" s="112"/>
    </row>
    <row r="59" spans="1:13" ht="15">
      <c r="A59" s="129"/>
      <c r="B59" s="129"/>
      <c r="C59" s="129"/>
      <c r="D59" s="129"/>
      <c r="E59" s="129"/>
      <c r="F59" s="129"/>
      <c r="G59" s="129"/>
      <c r="H59" s="129"/>
      <c r="I59" s="129"/>
      <c r="J59" s="129"/>
      <c r="K59" s="129"/>
      <c r="L59" s="129"/>
      <c r="M59" s="112"/>
    </row>
    <row r="60" spans="1:13" ht="15">
      <c r="A60" s="129"/>
      <c r="B60" s="129"/>
      <c r="C60" s="129"/>
      <c r="D60" s="129"/>
      <c r="E60" s="129"/>
      <c r="F60" s="129"/>
      <c r="G60" s="129"/>
      <c r="H60" s="129"/>
      <c r="I60" s="129"/>
      <c r="J60" s="129"/>
      <c r="K60" s="129"/>
      <c r="L60" s="129"/>
      <c r="M60" s="112"/>
    </row>
    <row r="61" spans="1:13" ht="15">
      <c r="A61" s="129"/>
      <c r="B61" s="129"/>
      <c r="C61" s="129"/>
      <c r="D61" s="129"/>
      <c r="E61" s="129"/>
      <c r="F61" s="129"/>
      <c r="G61" s="129"/>
      <c r="H61" s="129"/>
      <c r="I61" s="129"/>
      <c r="J61" s="129"/>
      <c r="K61" s="129"/>
      <c r="L61" s="129"/>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29"/>
      <c r="B64" s="129"/>
      <c r="C64" s="129"/>
      <c r="D64" s="129"/>
      <c r="E64" s="129"/>
      <c r="F64" s="129"/>
      <c r="G64" s="129"/>
      <c r="H64" s="129"/>
      <c r="I64" s="129"/>
      <c r="J64" s="129"/>
      <c r="K64" s="129"/>
      <c r="L64" s="129"/>
      <c r="M64" s="112"/>
    </row>
    <row r="65" spans="1:13" ht="15">
      <c r="A65" s="129"/>
      <c r="B65" s="129"/>
      <c r="C65" s="129"/>
      <c r="D65" s="129"/>
      <c r="E65" s="129"/>
      <c r="F65" s="129"/>
      <c r="G65" s="129"/>
      <c r="H65" s="129"/>
      <c r="I65" s="129"/>
      <c r="J65" s="129"/>
      <c r="K65" s="129"/>
      <c r="L65" s="129"/>
      <c r="M65" s="112"/>
    </row>
    <row r="66" spans="1:13" ht="15">
      <c r="A66" s="129"/>
      <c r="B66" s="129"/>
      <c r="C66" s="129"/>
      <c r="D66" s="129"/>
      <c r="E66" s="129"/>
      <c r="F66" s="129"/>
      <c r="G66" s="129"/>
      <c r="H66" s="129"/>
      <c r="I66" s="129"/>
      <c r="J66" s="129"/>
      <c r="K66" s="129"/>
      <c r="L66" s="129"/>
      <c r="M66" s="112"/>
    </row>
    <row r="67" spans="1:13" ht="15">
      <c r="A67" s="129"/>
      <c r="B67" s="129"/>
      <c r="C67" s="129"/>
      <c r="D67" s="129"/>
      <c r="E67" s="129"/>
      <c r="F67" s="129"/>
      <c r="G67" s="129"/>
      <c r="H67" s="129"/>
      <c r="I67" s="129"/>
      <c r="J67" s="129"/>
      <c r="K67" s="129"/>
      <c r="L67" s="129"/>
      <c r="M67" s="112"/>
    </row>
    <row r="68" spans="1:13" ht="15">
      <c r="A68" s="129"/>
      <c r="B68" s="129"/>
      <c r="C68" s="129"/>
      <c r="D68" s="129"/>
      <c r="E68" s="129"/>
      <c r="F68" s="129"/>
      <c r="G68" s="129"/>
      <c r="H68" s="129"/>
      <c r="I68" s="129"/>
      <c r="J68" s="129"/>
      <c r="K68" s="129"/>
      <c r="L68" s="129"/>
      <c r="M68" s="112"/>
    </row>
    <row r="69" spans="1:13" ht="15">
      <c r="A69" s="129"/>
      <c r="B69" s="129"/>
      <c r="C69" s="129"/>
      <c r="D69" s="129"/>
      <c r="E69" s="129"/>
      <c r="F69" s="129"/>
      <c r="G69" s="129"/>
      <c r="H69" s="129"/>
      <c r="I69" s="129"/>
      <c r="J69" s="129"/>
      <c r="K69" s="129"/>
      <c r="L69" s="129"/>
      <c r="M69" s="112"/>
    </row>
    <row r="70" spans="1:13" ht="15">
      <c r="A70" s="129"/>
      <c r="B70" s="129"/>
      <c r="C70" s="129"/>
      <c r="D70" s="129"/>
      <c r="E70" s="129"/>
      <c r="F70" s="129"/>
      <c r="G70" s="129"/>
      <c r="H70" s="129"/>
      <c r="I70" s="129"/>
      <c r="J70" s="129"/>
      <c r="K70" s="129"/>
      <c r="L70" s="129"/>
      <c r="M70" s="112"/>
    </row>
    <row r="71" spans="1:13" ht="15">
      <c r="A71" s="132"/>
      <c r="B71" s="132"/>
      <c r="C71" s="132"/>
      <c r="D71" s="132"/>
      <c r="E71" s="132"/>
      <c r="F71" s="132"/>
      <c r="G71" s="132"/>
      <c r="H71" s="132"/>
      <c r="I71" s="132"/>
      <c r="J71" s="132"/>
      <c r="K71" s="132"/>
      <c r="L71" s="132"/>
      <c r="M71" s="112"/>
    </row>
    <row r="72" spans="1:13" ht="15">
      <c r="A72" s="112"/>
      <c r="B72" s="112"/>
      <c r="C72" s="112"/>
      <c r="D72" s="112"/>
      <c r="E72" s="112"/>
      <c r="F72" s="112"/>
      <c r="G72" s="112"/>
      <c r="H72" s="112"/>
      <c r="I72" s="112"/>
      <c r="J72" s="112"/>
      <c r="K72" s="112"/>
      <c r="L72" s="112"/>
      <c r="M72" s="112"/>
    </row>
    <row r="73" spans="1:13" ht="15">
      <c r="A73" s="112"/>
      <c r="B73" s="112"/>
      <c r="C73" s="112"/>
      <c r="D73" s="112"/>
      <c r="E73" s="112"/>
      <c r="F73" s="112"/>
      <c r="G73" s="112"/>
      <c r="H73" s="112"/>
      <c r="I73" s="112"/>
      <c r="J73" s="112"/>
      <c r="K73" s="112"/>
      <c r="L73" s="112"/>
      <c r="M73" s="112"/>
    </row>
    <row r="74" spans="1:13" ht="15">
      <c r="A74" s="112"/>
      <c r="B74" s="112"/>
      <c r="C74" s="112"/>
      <c r="D74" s="112"/>
      <c r="E74" s="112"/>
      <c r="F74" s="112"/>
      <c r="G74" s="112"/>
      <c r="H74" s="112"/>
      <c r="I74" s="112"/>
      <c r="J74" s="112"/>
      <c r="K74" s="112"/>
      <c r="L74" s="112"/>
      <c r="M74" s="112"/>
    </row>
    <row r="75" spans="1:13" ht="15">
      <c r="A75" s="112"/>
      <c r="B75" s="112"/>
      <c r="C75" s="112"/>
      <c r="D75" s="112"/>
      <c r="E75" s="112"/>
      <c r="F75" s="112"/>
      <c r="G75" s="112"/>
      <c r="H75" s="112"/>
      <c r="I75" s="112"/>
      <c r="J75" s="112"/>
      <c r="K75" s="112"/>
      <c r="L75" s="112"/>
      <c r="M75" s="112"/>
    </row>
    <row r="76" spans="1:13" ht="15">
      <c r="A76" s="112"/>
      <c r="B76" s="112"/>
      <c r="C76" s="112"/>
      <c r="D76" s="112"/>
      <c r="E76" s="112"/>
      <c r="F76" s="112"/>
      <c r="G76" s="112"/>
      <c r="H76" s="112"/>
      <c r="I76" s="112"/>
      <c r="J76" s="112"/>
      <c r="K76" s="112"/>
      <c r="L76" s="112"/>
      <c r="M76" s="112"/>
    </row>
    <row r="77" spans="1:13" ht="15">
      <c r="A77" s="112"/>
      <c r="B77" s="112"/>
      <c r="C77" s="112"/>
      <c r="D77" s="112"/>
      <c r="E77" s="112"/>
      <c r="F77" s="112"/>
      <c r="G77" s="112"/>
      <c r="H77" s="112"/>
      <c r="I77" s="112"/>
      <c r="J77" s="112"/>
      <c r="K77" s="112"/>
      <c r="L77" s="112"/>
      <c r="M77" s="112"/>
    </row>
    <row r="78" spans="1:13" ht="15">
      <c r="A78" s="112"/>
      <c r="B78" s="112"/>
      <c r="C78" s="112"/>
      <c r="D78" s="112"/>
      <c r="E78" s="112"/>
      <c r="F78" s="112"/>
      <c r="G78" s="112"/>
      <c r="H78" s="112"/>
      <c r="I78" s="112"/>
      <c r="J78" s="112"/>
      <c r="K78" s="112"/>
      <c r="L78" s="112"/>
      <c r="M78" s="112"/>
    </row>
    <row r="79" spans="1:13" ht="15">
      <c r="A79" s="112"/>
      <c r="B79" s="112"/>
      <c r="C79" s="112"/>
      <c r="D79" s="112"/>
      <c r="E79" s="112"/>
      <c r="F79" s="112"/>
      <c r="G79" s="112"/>
      <c r="H79" s="112"/>
      <c r="I79" s="112"/>
      <c r="J79" s="112"/>
      <c r="K79" s="112"/>
      <c r="L79" s="112"/>
      <c r="M79" s="112"/>
    </row>
    <row r="80" spans="1:13" ht="15">
      <c r="A80" s="112"/>
      <c r="B80" s="112"/>
      <c r="C80" s="112"/>
      <c r="D80" s="112"/>
      <c r="E80" s="112"/>
      <c r="F80" s="112"/>
      <c r="G80" s="112"/>
      <c r="H80" s="112"/>
      <c r="I80" s="112"/>
      <c r="J80" s="112"/>
      <c r="K80" s="112"/>
      <c r="L80" s="112"/>
      <c r="M80" s="112"/>
    </row>
    <row r="81" spans="1:13" ht="15">
      <c r="A81" s="112"/>
      <c r="B81" s="112"/>
      <c r="C81" s="112"/>
      <c r="D81" s="112"/>
      <c r="E81" s="112"/>
      <c r="F81" s="112"/>
      <c r="G81" s="112"/>
      <c r="H81" s="112"/>
      <c r="I81" s="112"/>
      <c r="J81" s="112"/>
      <c r="K81" s="112"/>
      <c r="L81" s="112"/>
      <c r="M81" s="112"/>
    </row>
    <row r="82" spans="1:13" ht="15">
      <c r="A82" s="112"/>
      <c r="B82" s="112"/>
      <c r="C82" s="112"/>
      <c r="D82" s="112"/>
      <c r="E82" s="112"/>
      <c r="F82" s="112"/>
      <c r="G82" s="112"/>
      <c r="H82" s="112"/>
      <c r="I82" s="112"/>
      <c r="J82" s="112"/>
      <c r="K82" s="112"/>
      <c r="L82" s="112"/>
      <c r="M82" s="112"/>
    </row>
    <row r="83" spans="1:13" ht="15">
      <c r="A83" s="112"/>
      <c r="B83" s="112"/>
      <c r="C83" s="112"/>
      <c r="D83" s="112"/>
      <c r="E83" s="112"/>
      <c r="F83" s="112"/>
      <c r="G83" s="112"/>
      <c r="H83" s="112"/>
      <c r="I83" s="112"/>
      <c r="J83" s="112"/>
      <c r="K83" s="112"/>
      <c r="L83" s="112"/>
      <c r="M83" s="112"/>
    </row>
    <row r="84" spans="1:13" ht="15">
      <c r="A84" s="112"/>
      <c r="B84" s="112"/>
      <c r="C84" s="112"/>
      <c r="D84" s="112"/>
      <c r="E84" s="112"/>
      <c r="F84" s="112"/>
      <c r="G84" s="112"/>
      <c r="H84" s="112"/>
      <c r="I84" s="112"/>
      <c r="J84" s="112"/>
      <c r="K84" s="112"/>
      <c r="L84" s="112"/>
      <c r="M84" s="112"/>
    </row>
  </sheetData>
  <sheetProtection/>
  <mergeCells count="8">
    <mergeCell ref="A45:A46"/>
    <mergeCell ref="B45:L45"/>
    <mergeCell ref="E43:H43"/>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88" r:id="rId2"/>
  <drawing r:id="rId1"/>
</worksheet>
</file>

<file path=xl/worksheets/sheet15.xml><?xml version="1.0" encoding="utf-8"?>
<worksheet xmlns="http://schemas.openxmlformats.org/spreadsheetml/2006/main" xmlns:r="http://schemas.openxmlformats.org/officeDocument/2006/relationships">
  <dimension ref="A1:M88"/>
  <sheetViews>
    <sheetView view="pageBreakPreview" zoomScaleSheetLayoutView="100" zoomScalePageLayoutView="0" workbookViewId="0" topLeftCell="A61">
      <selection activeCell="P76" sqref="P76"/>
    </sheetView>
  </sheetViews>
  <sheetFormatPr defaultColWidth="11.421875" defaultRowHeight="15"/>
  <cols>
    <col min="1" max="1" width="13.7109375" style="0" customWidth="1"/>
    <col min="2" max="13" width="8.421875" style="0" customWidth="1"/>
  </cols>
  <sheetData>
    <row r="1" spans="1:13" ht="15">
      <c r="A1" s="112"/>
      <c r="B1" s="112"/>
      <c r="C1" s="112"/>
      <c r="D1" s="112"/>
      <c r="E1" s="112"/>
      <c r="F1" s="112"/>
      <c r="G1" s="112"/>
      <c r="H1" s="112"/>
      <c r="I1" s="112"/>
      <c r="J1" s="112"/>
      <c r="K1" s="112"/>
      <c r="L1" s="112"/>
      <c r="M1" s="112"/>
    </row>
    <row r="2" spans="1:13" ht="15">
      <c r="A2" s="112"/>
      <c r="B2" s="112"/>
      <c r="C2" s="112"/>
      <c r="D2" s="112"/>
      <c r="E2" s="112"/>
      <c r="F2" s="112"/>
      <c r="G2" s="112"/>
      <c r="H2" s="112"/>
      <c r="I2" s="112"/>
      <c r="J2" s="112"/>
      <c r="K2" s="112"/>
      <c r="L2" s="112"/>
      <c r="M2" s="112"/>
    </row>
    <row r="3" spans="1:13" ht="15">
      <c r="A3" s="419" t="s">
        <v>319</v>
      </c>
      <c r="B3" s="419"/>
      <c r="C3" s="419"/>
      <c r="D3" s="419"/>
      <c r="E3" s="419"/>
      <c r="F3" s="419"/>
      <c r="G3" s="419"/>
      <c r="H3" s="419"/>
      <c r="I3" s="419"/>
      <c r="J3" s="419"/>
      <c r="K3" s="419"/>
      <c r="L3" s="419"/>
      <c r="M3" s="419"/>
    </row>
    <row r="4" spans="1:13" ht="15">
      <c r="A4" s="112"/>
      <c r="B4" s="112"/>
      <c r="C4" s="112"/>
      <c r="D4" s="112"/>
      <c r="E4" s="112"/>
      <c r="F4" s="112"/>
      <c r="G4" s="112"/>
      <c r="H4" s="112"/>
      <c r="I4" s="112"/>
      <c r="J4" s="112"/>
      <c r="K4" s="112"/>
      <c r="L4" s="112"/>
      <c r="M4" s="112"/>
    </row>
    <row r="5" spans="1:13" ht="15">
      <c r="A5" s="132"/>
      <c r="B5" s="132"/>
      <c r="C5" s="132"/>
      <c r="D5" s="132"/>
      <c r="E5" s="132"/>
      <c r="F5" s="132"/>
      <c r="G5" s="132"/>
      <c r="H5" s="132"/>
      <c r="I5" s="132"/>
      <c r="J5" s="132"/>
      <c r="K5" s="132"/>
      <c r="L5" s="132"/>
      <c r="M5" s="112"/>
    </row>
    <row r="6" spans="1:13" ht="15">
      <c r="A6" s="380" t="s">
        <v>111</v>
      </c>
      <c r="B6" s="417" t="s">
        <v>158</v>
      </c>
      <c r="C6" s="417"/>
      <c r="D6" s="417"/>
      <c r="E6" s="417"/>
      <c r="F6" s="417"/>
      <c r="G6" s="417"/>
      <c r="H6" s="417"/>
      <c r="I6" s="417"/>
      <c r="J6" s="417"/>
      <c r="K6" s="417"/>
      <c r="L6" s="417"/>
      <c r="M6" s="145"/>
    </row>
    <row r="7" spans="1:13" ht="15">
      <c r="A7" s="382"/>
      <c r="B7" s="146">
        <v>2000</v>
      </c>
      <c r="C7" s="146">
        <v>2001</v>
      </c>
      <c r="D7" s="146">
        <v>2002</v>
      </c>
      <c r="E7" s="146">
        <v>2003</v>
      </c>
      <c r="F7" s="146">
        <v>2004</v>
      </c>
      <c r="G7" s="146">
        <v>2005</v>
      </c>
      <c r="H7" s="146">
        <v>2006</v>
      </c>
      <c r="I7" s="146">
        <v>2007</v>
      </c>
      <c r="J7" s="146">
        <v>2008</v>
      </c>
      <c r="K7" s="146">
        <v>2009</v>
      </c>
      <c r="L7" s="146">
        <v>2010</v>
      </c>
      <c r="M7" s="147">
        <v>2011</v>
      </c>
    </row>
    <row r="8" spans="1:13" ht="15">
      <c r="A8" s="148"/>
      <c r="B8" s="148"/>
      <c r="C8" s="148"/>
      <c r="D8" s="148"/>
      <c r="E8" s="148"/>
      <c r="F8" s="148"/>
      <c r="G8" s="148"/>
      <c r="H8" s="148"/>
      <c r="I8" s="148"/>
      <c r="J8" s="148"/>
      <c r="K8" s="148"/>
      <c r="L8" s="148"/>
      <c r="M8" s="132"/>
    </row>
    <row r="9" spans="1:13" ht="15">
      <c r="A9" s="129" t="s">
        <v>314</v>
      </c>
      <c r="B9" s="149">
        <v>7058</v>
      </c>
      <c r="C9" s="149">
        <v>7200</v>
      </c>
      <c r="D9" s="149">
        <v>7600</v>
      </c>
      <c r="E9" s="149">
        <v>8150</v>
      </c>
      <c r="F9" s="149">
        <v>8485</v>
      </c>
      <c r="G9" s="150">
        <v>8474</v>
      </c>
      <c r="H9" s="149">
        <v>8486</v>
      </c>
      <c r="I9" s="149">
        <v>8437</v>
      </c>
      <c r="J9" s="150">
        <v>8061</v>
      </c>
      <c r="K9" s="151">
        <v>7352</v>
      </c>
      <c r="L9" s="151">
        <v>6209</v>
      </c>
      <c r="M9" s="152">
        <v>6047</v>
      </c>
    </row>
    <row r="10" spans="1:13" ht="15">
      <c r="A10" s="153" t="s">
        <v>157</v>
      </c>
      <c r="B10" s="153"/>
      <c r="C10" s="153"/>
      <c r="D10" s="153"/>
      <c r="E10" s="153"/>
      <c r="F10" s="153"/>
      <c r="G10" s="153"/>
      <c r="H10" s="153"/>
      <c r="I10" s="153"/>
      <c r="J10" s="153"/>
      <c r="K10" s="153"/>
      <c r="L10" s="153"/>
      <c r="M10" s="154"/>
    </row>
    <row r="11" spans="1:13" ht="15">
      <c r="A11" s="129"/>
      <c r="B11" s="129"/>
      <c r="C11" s="129"/>
      <c r="D11" s="129"/>
      <c r="E11" s="129"/>
      <c r="F11" s="129"/>
      <c r="G11" s="129"/>
      <c r="H11" s="129"/>
      <c r="I11" s="129"/>
      <c r="J11" s="129"/>
      <c r="K11" s="129"/>
      <c r="L11" s="129"/>
      <c r="M11" s="155"/>
    </row>
    <row r="12" spans="1:13" ht="15">
      <c r="A12" s="380" t="s">
        <v>111</v>
      </c>
      <c r="B12" s="417" t="s">
        <v>162</v>
      </c>
      <c r="C12" s="417"/>
      <c r="D12" s="417"/>
      <c r="E12" s="417"/>
      <c r="F12" s="417"/>
      <c r="G12" s="417"/>
      <c r="H12" s="417"/>
      <c r="I12" s="417"/>
      <c r="J12" s="417"/>
      <c r="K12" s="417"/>
      <c r="L12" s="417"/>
      <c r="M12" s="154"/>
    </row>
    <row r="13" spans="1:13" ht="15">
      <c r="A13" s="382"/>
      <c r="B13" s="156">
        <v>2000</v>
      </c>
      <c r="C13" s="156">
        <v>2001</v>
      </c>
      <c r="D13" s="156">
        <v>2002</v>
      </c>
      <c r="E13" s="156">
        <v>2003</v>
      </c>
      <c r="F13" s="156">
        <v>2004</v>
      </c>
      <c r="G13" s="156">
        <v>2005</v>
      </c>
      <c r="H13" s="156">
        <v>2006</v>
      </c>
      <c r="I13" s="156">
        <v>2007</v>
      </c>
      <c r="J13" s="156">
        <v>2008</v>
      </c>
      <c r="K13" s="156">
        <v>2009</v>
      </c>
      <c r="L13" s="156">
        <v>2010</v>
      </c>
      <c r="M13" s="147">
        <v>2011</v>
      </c>
    </row>
    <row r="14" spans="1:13" ht="15">
      <c r="A14" s="129"/>
      <c r="B14" s="129"/>
      <c r="C14" s="129"/>
      <c r="D14" s="129"/>
      <c r="E14" s="129"/>
      <c r="F14" s="129"/>
      <c r="G14" s="129"/>
      <c r="H14" s="129"/>
      <c r="I14" s="129"/>
      <c r="J14" s="129"/>
      <c r="K14" s="129"/>
      <c r="L14" s="129"/>
      <c r="M14" s="132"/>
    </row>
    <row r="15" spans="1:13" ht="15">
      <c r="A15" s="129" t="s">
        <v>315</v>
      </c>
      <c r="B15" s="157">
        <v>53854.028</v>
      </c>
      <c r="C15" s="157">
        <v>83140.848</v>
      </c>
      <c r="D15" s="157">
        <v>98457.01320000002</v>
      </c>
      <c r="E15" s="157">
        <v>112100.10360000002</v>
      </c>
      <c r="F15" s="157">
        <v>136610.6716</v>
      </c>
      <c r="G15" s="157">
        <v>127206.9108</v>
      </c>
      <c r="H15" s="157">
        <v>127859.77760000002</v>
      </c>
      <c r="I15" s="157">
        <v>168688.2644</v>
      </c>
      <c r="J15" s="157">
        <v>153114.2108</v>
      </c>
      <c r="K15" s="157">
        <v>157846.9644</v>
      </c>
      <c r="L15" s="157">
        <v>137460.4904</v>
      </c>
      <c r="M15" s="158">
        <v>163591.69640000002</v>
      </c>
    </row>
    <row r="16" spans="1:13" ht="15">
      <c r="A16" s="153" t="s">
        <v>159</v>
      </c>
      <c r="B16" s="153"/>
      <c r="C16" s="153"/>
      <c r="D16" s="153"/>
      <c r="E16" s="153"/>
      <c r="F16" s="153"/>
      <c r="G16" s="153"/>
      <c r="H16" s="153"/>
      <c r="I16" s="153"/>
      <c r="J16" s="153"/>
      <c r="K16" s="153"/>
      <c r="L16" s="153"/>
      <c r="M16" s="145"/>
    </row>
    <row r="17" spans="1:13" ht="15">
      <c r="A17" s="129"/>
      <c r="B17" s="129"/>
      <c r="C17" s="129"/>
      <c r="D17" s="129"/>
      <c r="E17" s="129"/>
      <c r="F17" s="129"/>
      <c r="G17" s="129"/>
      <c r="H17" s="129"/>
      <c r="I17" s="129"/>
      <c r="J17" s="129"/>
      <c r="K17" s="129"/>
      <c r="L17" s="129"/>
      <c r="M17" s="112"/>
    </row>
    <row r="18" spans="1:13" ht="15">
      <c r="A18" s="129"/>
      <c r="B18" s="129"/>
      <c r="C18" s="129"/>
      <c r="D18" s="129"/>
      <c r="E18" s="129"/>
      <c r="F18" s="129"/>
      <c r="G18" s="129"/>
      <c r="H18" s="129"/>
      <c r="I18" s="129"/>
      <c r="J18" s="129"/>
      <c r="K18" s="129"/>
      <c r="L18" s="129"/>
      <c r="M18" s="112"/>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15">
      <c r="A27" s="129"/>
      <c r="B27" s="129"/>
      <c r="C27" s="129"/>
      <c r="D27" s="129"/>
      <c r="E27" s="129"/>
      <c r="F27" s="129"/>
      <c r="G27" s="129"/>
      <c r="H27" s="129"/>
      <c r="I27" s="129"/>
      <c r="J27" s="129"/>
      <c r="K27" s="129"/>
      <c r="L27" s="129"/>
      <c r="M27" s="112"/>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69" t="s">
        <v>316</v>
      </c>
      <c r="F35" s="169"/>
      <c r="G35" s="169"/>
      <c r="H35" s="169"/>
      <c r="I35" s="129"/>
      <c r="J35" s="129"/>
      <c r="K35" s="129"/>
      <c r="L35" s="129"/>
      <c r="M35" s="112"/>
    </row>
    <row r="36" spans="1:13" ht="15">
      <c r="A36" s="129"/>
      <c r="B36" s="129"/>
      <c r="C36" s="129"/>
      <c r="D36" s="129"/>
      <c r="E36" s="129"/>
      <c r="F36" s="129"/>
      <c r="G36" s="129"/>
      <c r="H36" s="129"/>
      <c r="I36" s="129"/>
      <c r="J36" s="129"/>
      <c r="K36" s="129"/>
      <c r="L36" s="129"/>
      <c r="M36" s="129"/>
    </row>
    <row r="37" spans="1:13" ht="15">
      <c r="A37" s="420" t="s">
        <v>111</v>
      </c>
      <c r="B37" s="421" t="s">
        <v>148</v>
      </c>
      <c r="C37" s="421"/>
      <c r="D37" s="421"/>
      <c r="E37" s="421"/>
      <c r="F37" s="421"/>
      <c r="G37" s="421"/>
      <c r="H37" s="421"/>
      <c r="I37" s="421"/>
      <c r="J37" s="421"/>
      <c r="K37" s="421"/>
      <c r="L37" s="421"/>
      <c r="M37" s="170"/>
    </row>
    <row r="38" spans="1:13" ht="15">
      <c r="A38" s="420"/>
      <c r="B38" s="171">
        <v>2000</v>
      </c>
      <c r="C38" s="171">
        <v>2001</v>
      </c>
      <c r="D38" s="171">
        <v>2002</v>
      </c>
      <c r="E38" s="171">
        <v>2003</v>
      </c>
      <c r="F38" s="171">
        <v>2004</v>
      </c>
      <c r="G38" s="171">
        <v>2005</v>
      </c>
      <c r="H38" s="171">
        <v>2006</v>
      </c>
      <c r="I38" s="171">
        <v>2007</v>
      </c>
      <c r="J38" s="171">
        <v>2008</v>
      </c>
      <c r="K38" s="171">
        <v>2009</v>
      </c>
      <c r="L38" s="171">
        <v>2010</v>
      </c>
      <c r="M38" s="171">
        <v>2011</v>
      </c>
    </row>
    <row r="39" spans="1:13" ht="15">
      <c r="A39" s="172" t="s">
        <v>150</v>
      </c>
      <c r="B39" s="173">
        <v>53854.028</v>
      </c>
      <c r="C39" s="173">
        <v>83140.848</v>
      </c>
      <c r="D39" s="173">
        <v>98457.01320000002</v>
      </c>
      <c r="E39" s="173">
        <v>112100.10360000002</v>
      </c>
      <c r="F39" s="173">
        <v>136610.6716</v>
      </c>
      <c r="G39" s="173">
        <v>127206.9108</v>
      </c>
      <c r="H39" s="173">
        <v>127859.77760000002</v>
      </c>
      <c r="I39" s="173">
        <v>168688.2644</v>
      </c>
      <c r="J39" s="173">
        <v>153114.2108</v>
      </c>
      <c r="K39" s="173">
        <v>157846.9644</v>
      </c>
      <c r="L39" s="173">
        <v>137460.4904</v>
      </c>
      <c r="M39" s="173">
        <v>163591.69640000002</v>
      </c>
    </row>
    <row r="40" spans="1:13" ht="15">
      <c r="A40" s="174" t="s">
        <v>317</v>
      </c>
      <c r="B40" s="175">
        <v>52676.6</v>
      </c>
      <c r="C40" s="175">
        <v>81610.8</v>
      </c>
      <c r="D40" s="175">
        <v>75893</v>
      </c>
      <c r="E40" s="175">
        <v>77137.8</v>
      </c>
      <c r="F40" s="175">
        <v>103191.4</v>
      </c>
      <c r="G40" s="175">
        <v>95032.4</v>
      </c>
      <c r="H40" s="175">
        <v>80156.3</v>
      </c>
      <c r="I40" s="175">
        <v>105054.9</v>
      </c>
      <c r="J40" s="175">
        <v>88816.4</v>
      </c>
      <c r="K40" s="175">
        <v>95057</v>
      </c>
      <c r="L40" s="175">
        <v>74398.6</v>
      </c>
      <c r="M40" s="175">
        <v>100926.7</v>
      </c>
    </row>
    <row r="41" spans="1:13" ht="15">
      <c r="A41" s="49" t="s">
        <v>163</v>
      </c>
      <c r="B41" s="49"/>
      <c r="C41" s="49"/>
      <c r="D41" s="49"/>
      <c r="E41" s="49"/>
      <c r="F41" s="49"/>
      <c r="G41" s="49"/>
      <c r="H41" s="49"/>
      <c r="I41" s="49"/>
      <c r="J41" s="49"/>
      <c r="K41" s="49"/>
      <c r="L41" s="49"/>
      <c r="M41" s="176"/>
    </row>
    <row r="42" spans="1:13" ht="15">
      <c r="A42" s="111"/>
      <c r="B42" s="111"/>
      <c r="C42" s="111"/>
      <c r="D42" s="111"/>
      <c r="E42" s="111"/>
      <c r="F42" s="111"/>
      <c r="G42" s="111"/>
      <c r="H42" s="111"/>
      <c r="I42" s="111"/>
      <c r="J42" s="111"/>
      <c r="K42" s="111"/>
      <c r="L42" s="111"/>
      <c r="M42" s="112"/>
    </row>
    <row r="43" spans="1:13" ht="15">
      <c r="A43" s="129"/>
      <c r="B43" s="129"/>
      <c r="C43" s="129"/>
      <c r="D43" s="129"/>
      <c r="E43" s="129"/>
      <c r="F43" s="129"/>
      <c r="G43" s="129"/>
      <c r="H43" s="129"/>
      <c r="I43" s="129"/>
      <c r="J43" s="129"/>
      <c r="K43" s="129"/>
      <c r="L43" s="129"/>
      <c r="M43" s="112"/>
    </row>
    <row r="44" spans="1:13" ht="15">
      <c r="A44" s="129"/>
      <c r="B44" s="129"/>
      <c r="C44" s="129"/>
      <c r="D44" s="129"/>
      <c r="E44" s="129"/>
      <c r="F44" s="129"/>
      <c r="G44" s="129"/>
      <c r="H44" s="129"/>
      <c r="I44" s="129"/>
      <c r="J44" s="129"/>
      <c r="K44" s="129"/>
      <c r="L44" s="129"/>
      <c r="M44" s="112"/>
    </row>
    <row r="45" spans="1:13" ht="15">
      <c r="A45" s="129"/>
      <c r="B45" s="129"/>
      <c r="C45" s="129"/>
      <c r="D45" s="129"/>
      <c r="E45" s="129"/>
      <c r="F45" s="129"/>
      <c r="G45" s="129"/>
      <c r="H45" s="129"/>
      <c r="I45" s="129"/>
      <c r="J45" s="129"/>
      <c r="K45" s="129"/>
      <c r="L45" s="129"/>
      <c r="M45" s="112"/>
    </row>
    <row r="46" spans="1:13" ht="15">
      <c r="A46" s="129"/>
      <c r="B46" s="129"/>
      <c r="C46" s="129"/>
      <c r="D46" s="129"/>
      <c r="E46" s="129"/>
      <c r="F46" s="129"/>
      <c r="G46" s="129"/>
      <c r="H46" s="129"/>
      <c r="I46" s="129"/>
      <c r="J46" s="129"/>
      <c r="K46" s="129"/>
      <c r="L46" s="129"/>
      <c r="M46" s="112"/>
    </row>
    <row r="47" spans="1:13" ht="15">
      <c r="A47" s="129"/>
      <c r="B47" s="129"/>
      <c r="C47" s="129"/>
      <c r="D47" s="129"/>
      <c r="E47" s="129"/>
      <c r="F47" s="129"/>
      <c r="G47" s="129"/>
      <c r="H47" s="129"/>
      <c r="I47" s="129"/>
      <c r="J47" s="129"/>
      <c r="K47" s="129"/>
      <c r="L47" s="129"/>
      <c r="M47" s="112"/>
    </row>
    <row r="48" spans="1:13" ht="15">
      <c r="A48" s="129"/>
      <c r="B48" s="129"/>
      <c r="C48" s="129"/>
      <c r="D48" s="129"/>
      <c r="E48" s="129"/>
      <c r="F48" s="129"/>
      <c r="G48" s="129"/>
      <c r="H48" s="129"/>
      <c r="I48" s="129"/>
      <c r="J48" s="129"/>
      <c r="K48" s="129"/>
      <c r="L48" s="129"/>
      <c r="M48" s="112"/>
    </row>
    <row r="49" spans="1:13" ht="15">
      <c r="A49" s="129"/>
      <c r="B49" s="129"/>
      <c r="C49" s="129"/>
      <c r="D49" s="129"/>
      <c r="E49" s="129"/>
      <c r="F49" s="129"/>
      <c r="G49" s="129"/>
      <c r="H49" s="129"/>
      <c r="I49" s="129"/>
      <c r="J49" s="129"/>
      <c r="K49" s="129"/>
      <c r="L49" s="129"/>
      <c r="M49" s="112"/>
    </row>
    <row r="50" spans="1:13" ht="15">
      <c r="A50" s="129"/>
      <c r="B50" s="129"/>
      <c r="C50" s="129"/>
      <c r="D50" s="129"/>
      <c r="E50" s="129"/>
      <c r="F50" s="129"/>
      <c r="G50" s="129"/>
      <c r="H50" s="129"/>
      <c r="I50" s="129"/>
      <c r="J50" s="129"/>
      <c r="K50" s="129"/>
      <c r="L50" s="129"/>
      <c r="M50" s="112"/>
    </row>
    <row r="51" spans="1:13" ht="15">
      <c r="A51" s="129"/>
      <c r="B51" s="129"/>
      <c r="C51" s="129"/>
      <c r="D51" s="129"/>
      <c r="E51" s="129"/>
      <c r="F51" s="129"/>
      <c r="G51" s="129"/>
      <c r="H51" s="129"/>
      <c r="I51" s="129"/>
      <c r="J51" s="129"/>
      <c r="K51" s="129"/>
      <c r="L51" s="129"/>
      <c r="M51" s="112"/>
    </row>
    <row r="52" spans="1:13" ht="15">
      <c r="A52" s="129"/>
      <c r="B52" s="129"/>
      <c r="C52" s="129"/>
      <c r="D52" s="129"/>
      <c r="E52" s="129"/>
      <c r="F52" s="129"/>
      <c r="G52" s="129"/>
      <c r="H52" s="129"/>
      <c r="I52" s="129"/>
      <c r="J52" s="129"/>
      <c r="K52" s="129"/>
      <c r="L52" s="129"/>
      <c r="M52" s="112"/>
    </row>
    <row r="53" spans="1:13" ht="15">
      <c r="A53" s="129"/>
      <c r="B53" s="129"/>
      <c r="C53" s="129"/>
      <c r="D53" s="129"/>
      <c r="E53" s="129"/>
      <c r="F53" s="129"/>
      <c r="G53" s="129"/>
      <c r="H53" s="129"/>
      <c r="I53" s="129"/>
      <c r="J53" s="129"/>
      <c r="K53" s="129"/>
      <c r="L53" s="129"/>
      <c r="M53" s="112"/>
    </row>
    <row r="54" spans="1:13" ht="15">
      <c r="A54" s="129"/>
      <c r="B54" s="129"/>
      <c r="C54" s="129"/>
      <c r="D54" s="129"/>
      <c r="E54" s="129"/>
      <c r="F54" s="129"/>
      <c r="G54" s="129"/>
      <c r="H54" s="129"/>
      <c r="I54" s="129"/>
      <c r="J54" s="129"/>
      <c r="K54" s="129"/>
      <c r="L54" s="129"/>
      <c r="M54" s="112"/>
    </row>
    <row r="55" spans="1:13" ht="15">
      <c r="A55" s="129"/>
      <c r="B55" s="129"/>
      <c r="C55" s="129"/>
      <c r="D55" s="129"/>
      <c r="E55" s="129"/>
      <c r="F55" s="129"/>
      <c r="G55" s="129"/>
      <c r="H55" s="129"/>
      <c r="I55" s="129"/>
      <c r="J55" s="129"/>
      <c r="K55" s="129"/>
      <c r="L55" s="129"/>
      <c r="M55" s="112"/>
    </row>
    <row r="56" spans="1:13" ht="15">
      <c r="A56" s="129"/>
      <c r="B56" s="129"/>
      <c r="C56" s="129"/>
      <c r="D56" s="129"/>
      <c r="E56" s="129"/>
      <c r="F56" s="129"/>
      <c r="G56" s="129"/>
      <c r="H56" s="129"/>
      <c r="I56" s="129"/>
      <c r="J56" s="129"/>
      <c r="K56" s="129"/>
      <c r="L56" s="129"/>
      <c r="M56" s="112"/>
    </row>
    <row r="57" spans="1:13" ht="15">
      <c r="A57" s="129"/>
      <c r="B57" s="129"/>
      <c r="C57" s="129"/>
      <c r="D57" s="129"/>
      <c r="E57" s="129"/>
      <c r="F57" s="129"/>
      <c r="G57" s="129"/>
      <c r="H57" s="129"/>
      <c r="I57" s="129"/>
      <c r="J57" s="129"/>
      <c r="K57" s="129"/>
      <c r="L57" s="129"/>
      <c r="M57" s="112"/>
    </row>
    <row r="58" spans="1:13" ht="15">
      <c r="A58" s="129"/>
      <c r="B58" s="129"/>
      <c r="C58" s="129"/>
      <c r="D58" s="129"/>
      <c r="E58" s="129"/>
      <c r="F58" s="129"/>
      <c r="G58" s="129"/>
      <c r="H58" s="129"/>
      <c r="I58" s="129"/>
      <c r="J58" s="129"/>
      <c r="K58" s="129"/>
      <c r="L58" s="129"/>
      <c r="M58" s="112"/>
    </row>
    <row r="59" spans="1:13" ht="15">
      <c r="A59" s="129"/>
      <c r="B59" s="129"/>
      <c r="C59" s="129"/>
      <c r="D59" s="129"/>
      <c r="E59" s="129"/>
      <c r="F59" s="129"/>
      <c r="G59" s="129"/>
      <c r="H59" s="129"/>
      <c r="I59" s="129"/>
      <c r="J59" s="129"/>
      <c r="K59" s="129"/>
      <c r="L59" s="129"/>
      <c r="M59" s="112"/>
    </row>
    <row r="60" spans="1:13" ht="15">
      <c r="A60" s="129"/>
      <c r="B60" s="129"/>
      <c r="C60" s="129"/>
      <c r="D60" s="129"/>
      <c r="E60" s="129"/>
      <c r="F60" s="129"/>
      <c r="G60" s="129"/>
      <c r="H60" s="129"/>
      <c r="I60" s="129"/>
      <c r="J60" s="129"/>
      <c r="K60" s="129"/>
      <c r="L60" s="129"/>
      <c r="M60" s="112"/>
    </row>
    <row r="61" spans="1:13" ht="15">
      <c r="A61" s="129"/>
      <c r="B61" s="129"/>
      <c r="C61" s="129"/>
      <c r="D61" s="129"/>
      <c r="E61" s="129"/>
      <c r="F61" s="129"/>
      <c r="G61" s="129"/>
      <c r="H61" s="129"/>
      <c r="I61" s="129"/>
      <c r="J61" s="129"/>
      <c r="K61" s="129"/>
      <c r="L61" s="129"/>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32"/>
      <c r="B64" s="132"/>
      <c r="C64" s="132"/>
      <c r="D64" s="132"/>
      <c r="E64" s="132"/>
      <c r="F64" s="132"/>
      <c r="G64" s="132"/>
      <c r="H64" s="132"/>
      <c r="I64" s="132"/>
      <c r="J64" s="132"/>
      <c r="K64" s="132"/>
      <c r="L64" s="132"/>
      <c r="M64" s="112"/>
    </row>
    <row r="65" spans="1:13" ht="15">
      <c r="A65" s="112"/>
      <c r="B65" s="112"/>
      <c r="C65" s="112"/>
      <c r="D65" s="112"/>
      <c r="E65" s="112"/>
      <c r="F65" s="112"/>
      <c r="G65" s="112"/>
      <c r="H65" s="112"/>
      <c r="I65" s="112"/>
      <c r="J65" s="112"/>
      <c r="K65" s="112"/>
      <c r="L65" s="112"/>
      <c r="M65" s="112"/>
    </row>
    <row r="66" spans="1:13" ht="15">
      <c r="A66" s="112"/>
      <c r="B66" s="112"/>
      <c r="C66" s="112"/>
      <c r="D66" s="112"/>
      <c r="E66" s="112"/>
      <c r="F66" s="112"/>
      <c r="G66" s="112"/>
      <c r="H66" s="112"/>
      <c r="I66" s="112"/>
      <c r="J66" s="112"/>
      <c r="K66" s="112"/>
      <c r="L66" s="112"/>
      <c r="M66" s="112"/>
    </row>
    <row r="67" spans="1:13" ht="15">
      <c r="A67" s="112"/>
      <c r="B67" s="112"/>
      <c r="C67" s="112"/>
      <c r="D67" s="112"/>
      <c r="E67" s="112"/>
      <c r="F67" s="112"/>
      <c r="G67" s="112"/>
      <c r="H67" s="112"/>
      <c r="I67" s="112"/>
      <c r="J67" s="112"/>
      <c r="K67" s="112"/>
      <c r="L67" s="112"/>
      <c r="M67" s="112"/>
    </row>
    <row r="68" spans="1:13" ht="15">
      <c r="A68" s="112"/>
      <c r="B68" s="112"/>
      <c r="C68" s="112"/>
      <c r="D68" s="112"/>
      <c r="E68" s="112"/>
      <c r="F68" s="112"/>
      <c r="G68" s="112"/>
      <c r="H68" s="112"/>
      <c r="I68" s="112"/>
      <c r="J68" s="112"/>
      <c r="K68" s="112"/>
      <c r="L68" s="112"/>
      <c r="M68" s="112"/>
    </row>
    <row r="69" spans="1:13" ht="15">
      <c r="A69" s="112"/>
      <c r="B69" s="112"/>
      <c r="C69" s="112"/>
      <c r="D69" s="112"/>
      <c r="E69" s="112"/>
      <c r="F69" s="112"/>
      <c r="G69" s="112"/>
      <c r="H69" s="112"/>
      <c r="I69" s="112"/>
      <c r="J69" s="112"/>
      <c r="K69" s="112"/>
      <c r="L69" s="112"/>
      <c r="M69" s="112"/>
    </row>
    <row r="70" spans="1:13" ht="15">
      <c r="A70" s="112"/>
      <c r="B70" s="112"/>
      <c r="C70" s="112"/>
      <c r="D70" s="112"/>
      <c r="E70" s="112"/>
      <c r="F70" s="112"/>
      <c r="G70" s="112"/>
      <c r="H70" s="112"/>
      <c r="I70" s="112"/>
      <c r="J70" s="112"/>
      <c r="K70" s="112"/>
      <c r="L70" s="112"/>
      <c r="M70" s="112"/>
    </row>
    <row r="71" spans="1:13" ht="15">
      <c r="A71" s="112"/>
      <c r="B71" s="112"/>
      <c r="C71" s="112"/>
      <c r="D71" s="112"/>
      <c r="E71" s="112"/>
      <c r="F71" s="112"/>
      <c r="G71" s="112"/>
      <c r="H71" s="112"/>
      <c r="I71" s="112"/>
      <c r="J71" s="112"/>
      <c r="K71" s="112"/>
      <c r="L71" s="112"/>
      <c r="M71" s="112"/>
    </row>
    <row r="72" spans="1:13" ht="15">
      <c r="A72" s="112"/>
      <c r="B72" s="112"/>
      <c r="C72" s="112"/>
      <c r="D72" s="112"/>
      <c r="E72" s="112"/>
      <c r="F72" s="112"/>
      <c r="G72" s="112"/>
      <c r="H72" s="112"/>
      <c r="I72" s="112"/>
      <c r="J72" s="112"/>
      <c r="K72" s="112"/>
      <c r="L72" s="112"/>
      <c r="M72" s="112"/>
    </row>
    <row r="73" spans="1:13" ht="15">
      <c r="A73" s="112"/>
      <c r="B73" s="112"/>
      <c r="C73" s="112"/>
      <c r="D73" s="112"/>
      <c r="E73" s="112"/>
      <c r="F73" s="112"/>
      <c r="G73" s="112"/>
      <c r="H73" s="112"/>
      <c r="I73" s="112"/>
      <c r="J73" s="112"/>
      <c r="K73" s="112"/>
      <c r="L73" s="112"/>
      <c r="M73" s="112"/>
    </row>
    <row r="74" spans="1:13" ht="15">
      <c r="A74" s="112"/>
      <c r="B74" s="112"/>
      <c r="C74" s="112"/>
      <c r="D74" s="112"/>
      <c r="E74" s="112"/>
      <c r="F74" s="112"/>
      <c r="G74" s="112"/>
      <c r="H74" s="112"/>
      <c r="I74" s="112"/>
      <c r="J74" s="112"/>
      <c r="K74" s="112"/>
      <c r="L74" s="112"/>
      <c r="M74" s="112"/>
    </row>
    <row r="75" spans="1:13" ht="15">
      <c r="A75" s="112"/>
      <c r="B75" s="112"/>
      <c r="C75" s="112"/>
      <c r="D75" s="112"/>
      <c r="E75" s="112"/>
      <c r="F75" s="112"/>
      <c r="G75" s="112"/>
      <c r="H75" s="112"/>
      <c r="I75" s="112"/>
      <c r="J75" s="112"/>
      <c r="K75" s="112"/>
      <c r="L75" s="112"/>
      <c r="M75" s="112"/>
    </row>
    <row r="76" spans="1:13" ht="15">
      <c r="A76" s="112"/>
      <c r="B76" s="112"/>
      <c r="C76" s="112"/>
      <c r="D76" s="112"/>
      <c r="E76" s="112"/>
      <c r="F76" s="112"/>
      <c r="G76" s="112"/>
      <c r="H76" s="112"/>
      <c r="I76" s="112"/>
      <c r="J76" s="112"/>
      <c r="K76" s="112"/>
      <c r="L76" s="112"/>
      <c r="M76" s="112"/>
    </row>
    <row r="77" spans="1:13" ht="15">
      <c r="A77" s="112"/>
      <c r="B77" s="112"/>
      <c r="C77" s="112"/>
      <c r="D77" s="112"/>
      <c r="E77" s="112"/>
      <c r="F77" s="112"/>
      <c r="G77" s="112"/>
      <c r="H77" s="112"/>
      <c r="I77" s="112"/>
      <c r="J77" s="112"/>
      <c r="K77" s="112"/>
      <c r="L77" s="112"/>
      <c r="M77" s="112"/>
    </row>
    <row r="78" spans="1:13" ht="15">
      <c r="A78" s="112"/>
      <c r="B78" s="112"/>
      <c r="C78" s="112"/>
      <c r="D78" s="112"/>
      <c r="E78" s="112"/>
      <c r="F78" s="112"/>
      <c r="G78" s="112"/>
      <c r="H78" s="112"/>
      <c r="I78" s="112"/>
      <c r="J78" s="112"/>
      <c r="K78" s="112"/>
      <c r="L78" s="112"/>
      <c r="M78" s="112"/>
    </row>
    <row r="79" spans="1:13" ht="15">
      <c r="A79" s="112"/>
      <c r="B79" s="112"/>
      <c r="C79" s="112"/>
      <c r="D79" s="112"/>
      <c r="E79" s="112"/>
      <c r="F79" s="112"/>
      <c r="G79" s="112"/>
      <c r="H79" s="112"/>
      <c r="I79" s="112"/>
      <c r="J79" s="112"/>
      <c r="K79" s="112"/>
      <c r="L79" s="112"/>
      <c r="M79" s="112"/>
    </row>
    <row r="80" spans="1:13" ht="15">
      <c r="A80" s="112"/>
      <c r="B80" s="112"/>
      <c r="C80" s="112"/>
      <c r="D80" s="112"/>
      <c r="E80" s="112"/>
      <c r="F80" s="112"/>
      <c r="G80" s="112"/>
      <c r="H80" s="112"/>
      <c r="I80" s="112"/>
      <c r="J80" s="112"/>
      <c r="K80" s="112"/>
      <c r="L80" s="112"/>
      <c r="M80" s="112"/>
    </row>
    <row r="81" spans="1:13" ht="15">
      <c r="A81" s="112"/>
      <c r="B81" s="112"/>
      <c r="C81" s="112"/>
      <c r="D81" s="112"/>
      <c r="E81" s="112"/>
      <c r="F81" s="112"/>
      <c r="G81" s="112"/>
      <c r="H81" s="112"/>
      <c r="I81" s="112"/>
      <c r="J81" s="112"/>
      <c r="K81" s="112"/>
      <c r="L81" s="112"/>
      <c r="M81" s="112"/>
    </row>
    <row r="82" spans="1:13" ht="15">
      <c r="A82" s="112"/>
      <c r="B82" s="112"/>
      <c r="C82" s="112"/>
      <c r="D82" s="112"/>
      <c r="E82" s="112"/>
      <c r="F82" s="112"/>
      <c r="G82" s="112"/>
      <c r="H82" s="112"/>
      <c r="I82" s="112"/>
      <c r="J82" s="112"/>
      <c r="K82" s="112"/>
      <c r="L82" s="112"/>
      <c r="M82" s="112"/>
    </row>
    <row r="83" spans="1:13" ht="15">
      <c r="A83" s="112"/>
      <c r="B83" s="112"/>
      <c r="C83" s="112"/>
      <c r="D83" s="112"/>
      <c r="E83" s="112"/>
      <c r="F83" s="112"/>
      <c r="G83" s="112"/>
      <c r="H83" s="112"/>
      <c r="I83" s="112"/>
      <c r="J83" s="112"/>
      <c r="K83" s="112"/>
      <c r="L83" s="112"/>
      <c r="M83" s="112"/>
    </row>
    <row r="84" spans="1:13" ht="15">
      <c r="A84" s="112"/>
      <c r="B84" s="112"/>
      <c r="C84" s="112"/>
      <c r="D84" s="112"/>
      <c r="E84" s="112"/>
      <c r="F84" s="112"/>
      <c r="G84" s="112"/>
      <c r="H84" s="112"/>
      <c r="I84" s="112"/>
      <c r="J84" s="112"/>
      <c r="K84" s="112"/>
      <c r="L84" s="112"/>
      <c r="M84" s="112"/>
    </row>
    <row r="85" spans="1:13" ht="15">
      <c r="A85" s="112"/>
      <c r="B85" s="112"/>
      <c r="C85" s="112"/>
      <c r="D85" s="112"/>
      <c r="E85" s="112"/>
      <c r="F85" s="112"/>
      <c r="G85" s="112"/>
      <c r="H85" s="112"/>
      <c r="I85" s="112"/>
      <c r="J85" s="112"/>
      <c r="K85" s="112"/>
      <c r="L85" s="112"/>
      <c r="M85" s="112"/>
    </row>
    <row r="86" spans="1:13" ht="15">
      <c r="A86" s="112"/>
      <c r="B86" s="112"/>
      <c r="C86" s="112"/>
      <c r="D86" s="112"/>
      <c r="E86" s="112"/>
      <c r="F86" s="112"/>
      <c r="G86" s="112"/>
      <c r="H86" s="112"/>
      <c r="I86" s="112"/>
      <c r="J86" s="112"/>
      <c r="K86" s="112"/>
      <c r="L86" s="112"/>
      <c r="M86" s="112"/>
    </row>
    <row r="87" spans="1:13" ht="15">
      <c r="A87" s="112"/>
      <c r="B87" s="112"/>
      <c r="C87" s="112"/>
      <c r="D87" s="112"/>
      <c r="E87" s="112"/>
      <c r="F87" s="112"/>
      <c r="G87" s="112"/>
      <c r="H87" s="112"/>
      <c r="I87" s="112"/>
      <c r="J87" s="112"/>
      <c r="K87" s="112"/>
      <c r="L87" s="112"/>
      <c r="M87" s="112"/>
    </row>
    <row r="88" spans="1:13" ht="15">
      <c r="A88" s="112"/>
      <c r="B88" s="112"/>
      <c r="C88" s="112"/>
      <c r="D88" s="112"/>
      <c r="E88" s="112"/>
      <c r="F88" s="112"/>
      <c r="G88" s="112"/>
      <c r="H88" s="112"/>
      <c r="I88" s="112"/>
      <c r="J88" s="112"/>
      <c r="K88" s="112"/>
      <c r="L88" s="112"/>
      <c r="M88" s="112"/>
    </row>
  </sheetData>
  <sheetProtection/>
  <mergeCells count="7">
    <mergeCell ref="A3:M3"/>
    <mergeCell ref="A37:A38"/>
    <mergeCell ref="B37:L37"/>
    <mergeCell ref="A6:A7"/>
    <mergeCell ref="B6:L6"/>
    <mergeCell ref="A12:A13"/>
    <mergeCell ref="B12:L12"/>
  </mergeCells>
  <printOptions/>
  <pageMargins left="0.7" right="0.7" top="0.75" bottom="0.75" header="0.3" footer="0.3"/>
  <pageSetup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86"/>
  <sheetViews>
    <sheetView view="pageBreakPreview" zoomScaleSheetLayoutView="100" zoomScalePageLayoutView="0" workbookViewId="0" topLeftCell="A1">
      <selection activeCell="O91" sqref="O91"/>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1.57421875" style="0" customWidth="1"/>
  </cols>
  <sheetData>
    <row r="1" spans="1:13" ht="15">
      <c r="A1" s="112"/>
      <c r="B1" s="112"/>
      <c r="C1" s="112"/>
      <c r="D1" s="112"/>
      <c r="E1" s="112"/>
      <c r="F1" s="112"/>
      <c r="G1" s="112"/>
      <c r="H1" s="112"/>
      <c r="I1" s="112"/>
      <c r="J1" s="112"/>
      <c r="K1" s="112"/>
      <c r="L1" s="112"/>
      <c r="M1" s="112"/>
    </row>
    <row r="2" spans="1:13" ht="15">
      <c r="A2" s="112"/>
      <c r="B2" s="112"/>
      <c r="C2" s="112"/>
      <c r="D2" s="112"/>
      <c r="E2" s="422" t="s">
        <v>197</v>
      </c>
      <c r="F2" s="422"/>
      <c r="G2" s="422"/>
      <c r="H2" s="422"/>
      <c r="I2" s="112"/>
      <c r="J2" s="112"/>
      <c r="K2" s="112"/>
      <c r="L2" s="112"/>
      <c r="M2" s="112"/>
    </row>
    <row r="3" spans="1:13" ht="15">
      <c r="A3" s="112"/>
      <c r="B3" s="112"/>
      <c r="C3" s="112"/>
      <c r="D3" s="112"/>
      <c r="E3" s="112"/>
      <c r="F3" s="112"/>
      <c r="G3" s="112"/>
      <c r="H3" s="112"/>
      <c r="I3" s="112"/>
      <c r="J3" s="112"/>
      <c r="K3" s="112"/>
      <c r="L3" s="112"/>
      <c r="M3" s="112"/>
    </row>
    <row r="4" spans="1:13" ht="15">
      <c r="A4" s="129"/>
      <c r="B4" s="129"/>
      <c r="C4" s="129"/>
      <c r="D4" s="129"/>
      <c r="E4" s="129"/>
      <c r="F4" s="129"/>
      <c r="G4" s="129"/>
      <c r="H4" s="129"/>
      <c r="I4" s="129"/>
      <c r="J4" s="129"/>
      <c r="K4" s="129"/>
      <c r="L4" s="129"/>
      <c r="M4" s="112"/>
    </row>
    <row r="5" spans="1:13" ht="15">
      <c r="A5" s="380" t="s">
        <v>111</v>
      </c>
      <c r="B5" s="417" t="s">
        <v>158</v>
      </c>
      <c r="C5" s="417"/>
      <c r="D5" s="417"/>
      <c r="E5" s="417"/>
      <c r="F5" s="417"/>
      <c r="G5" s="417"/>
      <c r="H5" s="417"/>
      <c r="I5" s="417"/>
      <c r="J5" s="417"/>
      <c r="K5" s="417"/>
      <c r="L5" s="417"/>
      <c r="M5" s="163"/>
    </row>
    <row r="6" spans="1:13" ht="15">
      <c r="A6" s="382"/>
      <c r="B6" s="146">
        <v>2000</v>
      </c>
      <c r="C6" s="146">
        <v>2001</v>
      </c>
      <c r="D6" s="146">
        <v>2002</v>
      </c>
      <c r="E6" s="146">
        <v>2003</v>
      </c>
      <c r="F6" s="146">
        <v>2004</v>
      </c>
      <c r="G6" s="146">
        <v>2005</v>
      </c>
      <c r="H6" s="146">
        <v>2006</v>
      </c>
      <c r="I6" s="146">
        <v>2007</v>
      </c>
      <c r="J6" s="146">
        <v>2008</v>
      </c>
      <c r="K6" s="146">
        <v>2009</v>
      </c>
      <c r="L6" s="146">
        <v>2010</v>
      </c>
      <c r="M6" s="156">
        <v>2011</v>
      </c>
    </row>
    <row r="7" spans="1:13" ht="15">
      <c r="A7" s="148"/>
      <c r="B7" s="148"/>
      <c r="C7" s="148"/>
      <c r="D7" s="148"/>
      <c r="E7" s="148"/>
      <c r="F7" s="148"/>
      <c r="G7" s="148"/>
      <c r="H7" s="148"/>
      <c r="I7" s="148"/>
      <c r="J7" s="148"/>
      <c r="K7" s="148"/>
      <c r="L7" s="148"/>
      <c r="M7" s="163"/>
    </row>
    <row r="8" spans="1:13" ht="15">
      <c r="A8" s="129" t="s">
        <v>4</v>
      </c>
      <c r="B8" s="177">
        <v>35790</v>
      </c>
      <c r="C8" s="177">
        <v>34715</v>
      </c>
      <c r="D8" s="177">
        <v>34865</v>
      </c>
      <c r="E8" s="177">
        <v>35410</v>
      </c>
      <c r="F8" s="177">
        <v>36095</v>
      </c>
      <c r="G8" s="178">
        <v>34819.5</v>
      </c>
      <c r="H8" s="177">
        <v>35247.16</v>
      </c>
      <c r="I8" s="177">
        <v>34972.17</v>
      </c>
      <c r="J8" s="178">
        <v>34962.69</v>
      </c>
      <c r="K8" s="179">
        <v>35075.36</v>
      </c>
      <c r="L8" s="179">
        <v>35029.30997912113</v>
      </c>
      <c r="M8" s="180">
        <v>35682</v>
      </c>
    </row>
    <row r="9" spans="1:13" ht="15">
      <c r="A9" s="181" t="s">
        <v>211</v>
      </c>
      <c r="B9" s="181"/>
      <c r="C9" s="181"/>
      <c r="D9" s="181"/>
      <c r="E9" s="153"/>
      <c r="F9" s="153"/>
      <c r="G9" s="153"/>
      <c r="H9" s="153"/>
      <c r="I9" s="153"/>
      <c r="J9" s="153"/>
      <c r="K9" s="153"/>
      <c r="L9" s="153"/>
      <c r="M9" s="165"/>
    </row>
    <row r="10" spans="1:13" ht="15">
      <c r="A10" s="129"/>
      <c r="B10" s="129"/>
      <c r="C10" s="129"/>
      <c r="D10" s="129"/>
      <c r="E10" s="129"/>
      <c r="F10" s="129"/>
      <c r="G10" s="129"/>
      <c r="H10" s="129"/>
      <c r="I10" s="129"/>
      <c r="J10" s="129"/>
      <c r="K10" s="129"/>
      <c r="L10" s="129"/>
      <c r="M10" s="165"/>
    </row>
    <row r="11" spans="1:13" ht="15">
      <c r="A11" s="380" t="s">
        <v>111</v>
      </c>
      <c r="B11" s="417" t="s">
        <v>164</v>
      </c>
      <c r="C11" s="417"/>
      <c r="D11" s="417"/>
      <c r="E11" s="417"/>
      <c r="F11" s="417"/>
      <c r="G11" s="417"/>
      <c r="H11" s="417"/>
      <c r="I11" s="417"/>
      <c r="J11" s="417"/>
      <c r="K11" s="417"/>
      <c r="L11" s="417"/>
      <c r="M11" s="165"/>
    </row>
    <row r="12" spans="1:13" ht="15">
      <c r="A12" s="382"/>
      <c r="B12" s="156">
        <v>2000</v>
      </c>
      <c r="C12" s="156">
        <v>2001</v>
      </c>
      <c r="D12" s="156">
        <v>2002</v>
      </c>
      <c r="E12" s="156">
        <v>2003</v>
      </c>
      <c r="F12" s="156">
        <v>2004</v>
      </c>
      <c r="G12" s="156">
        <v>2005</v>
      </c>
      <c r="H12" s="156">
        <v>2006</v>
      </c>
      <c r="I12" s="156">
        <v>2007</v>
      </c>
      <c r="J12" s="156">
        <v>2008</v>
      </c>
      <c r="K12" s="156">
        <v>2009</v>
      </c>
      <c r="L12" s="156">
        <v>2010</v>
      </c>
      <c r="M12" s="156">
        <v>2011</v>
      </c>
    </row>
    <row r="13" spans="1:13" ht="15">
      <c r="A13" s="129"/>
      <c r="B13" s="129"/>
      <c r="C13" s="129"/>
      <c r="D13" s="129"/>
      <c r="E13" s="129"/>
      <c r="F13" s="129"/>
      <c r="G13" s="129"/>
      <c r="H13" s="129"/>
      <c r="I13" s="129"/>
      <c r="J13" s="129"/>
      <c r="K13" s="129"/>
      <c r="L13" s="129"/>
      <c r="M13" s="112"/>
    </row>
    <row r="14" spans="1:13" ht="15">
      <c r="A14" s="129" t="s">
        <v>4</v>
      </c>
      <c r="B14" s="157">
        <v>805000</v>
      </c>
      <c r="C14" s="157">
        <v>1135000</v>
      </c>
      <c r="D14" s="157">
        <v>1050000</v>
      </c>
      <c r="E14" s="157">
        <v>1150000</v>
      </c>
      <c r="F14" s="157">
        <v>1250000</v>
      </c>
      <c r="G14" s="157">
        <v>1300000</v>
      </c>
      <c r="H14" s="157">
        <v>1471857.6600882215</v>
      </c>
      <c r="I14" s="157">
        <v>1507842.8770338118</v>
      </c>
      <c r="J14" s="157">
        <v>1504100.8588990043</v>
      </c>
      <c r="K14" s="157">
        <v>1330617.4050276077</v>
      </c>
      <c r="L14" s="157">
        <v>1624242.4040596802</v>
      </c>
      <c r="M14" s="166">
        <f>SUM(L14*-2.21%)+L14</f>
        <v>1588346.6469299612</v>
      </c>
    </row>
    <row r="15" spans="1:13" ht="15">
      <c r="A15" s="181" t="s">
        <v>196</v>
      </c>
      <c r="B15" s="181"/>
      <c r="C15" s="181"/>
      <c r="D15" s="181"/>
      <c r="E15" s="181"/>
      <c r="F15" s="153"/>
      <c r="G15" s="153"/>
      <c r="H15" s="153"/>
      <c r="I15" s="153"/>
      <c r="J15" s="153"/>
      <c r="K15" s="153"/>
      <c r="L15" s="153"/>
      <c r="M15" s="145"/>
    </row>
    <row r="16" spans="1:13" ht="15">
      <c r="A16" s="129"/>
      <c r="B16" s="129"/>
      <c r="C16" s="129"/>
      <c r="D16" s="129"/>
      <c r="E16" s="129"/>
      <c r="F16" s="129"/>
      <c r="G16" s="129"/>
      <c r="H16" s="129"/>
      <c r="I16" s="129"/>
      <c r="J16" s="129"/>
      <c r="K16" s="129"/>
      <c r="L16" s="129"/>
      <c r="M16" s="112"/>
    </row>
    <row r="17" spans="1:13" ht="15">
      <c r="A17" s="129"/>
      <c r="B17" s="129"/>
      <c r="C17" s="129"/>
      <c r="D17" s="129"/>
      <c r="E17" s="129"/>
      <c r="F17" s="129"/>
      <c r="G17" s="129"/>
      <c r="H17" s="129"/>
      <c r="I17" s="129"/>
      <c r="J17" s="129"/>
      <c r="K17" s="129"/>
      <c r="L17" s="129"/>
      <c r="M17" s="112"/>
    </row>
    <row r="18" spans="1:13" ht="15">
      <c r="A18" s="129"/>
      <c r="B18" s="129"/>
      <c r="C18" s="129"/>
      <c r="D18" s="129"/>
      <c r="E18" s="129"/>
      <c r="F18" s="129"/>
      <c r="G18" s="129"/>
      <c r="H18" s="129"/>
      <c r="I18" s="129"/>
      <c r="J18" s="129"/>
      <c r="K18" s="129"/>
      <c r="L18" s="129"/>
      <c r="M18" s="112"/>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15">
      <c r="A27" s="129"/>
      <c r="B27" s="129"/>
      <c r="C27" s="129"/>
      <c r="D27" s="129"/>
      <c r="E27" s="129"/>
      <c r="F27" s="129"/>
      <c r="G27" s="129"/>
      <c r="H27" s="129"/>
      <c r="I27" s="129"/>
      <c r="J27" s="129"/>
      <c r="K27" s="129"/>
      <c r="L27" s="129"/>
      <c r="M27" s="112"/>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29"/>
      <c r="F35" s="129"/>
      <c r="G35" s="129"/>
      <c r="H35" s="129"/>
      <c r="I35" s="129"/>
      <c r="J35" s="129"/>
      <c r="K35" s="129"/>
      <c r="L35" s="129"/>
      <c r="M35" s="112"/>
    </row>
    <row r="36" spans="1:13" ht="15">
      <c r="A36" s="129"/>
      <c r="B36" s="129"/>
      <c r="C36" s="129"/>
      <c r="D36" s="129"/>
      <c r="E36" s="129"/>
      <c r="F36" s="129"/>
      <c r="G36" s="129"/>
      <c r="H36" s="129"/>
      <c r="I36" s="129"/>
      <c r="J36" s="129"/>
      <c r="K36" s="129"/>
      <c r="L36" s="129"/>
      <c r="M36" s="112"/>
    </row>
    <row r="37" spans="1:13" ht="15">
      <c r="A37" s="129"/>
      <c r="B37" s="129"/>
      <c r="C37" s="129"/>
      <c r="D37" s="129"/>
      <c r="E37" s="129"/>
      <c r="F37" s="129"/>
      <c r="G37" s="129"/>
      <c r="H37" s="129"/>
      <c r="I37" s="129"/>
      <c r="J37" s="129"/>
      <c r="K37" s="129"/>
      <c r="L37" s="129"/>
      <c r="M37" s="112"/>
    </row>
    <row r="38" spans="1:13" ht="15">
      <c r="A38" s="129"/>
      <c r="B38" s="129"/>
      <c r="C38" s="129"/>
      <c r="D38" s="129"/>
      <c r="E38" s="129"/>
      <c r="F38" s="129"/>
      <c r="G38" s="129"/>
      <c r="H38" s="129"/>
      <c r="I38" s="129"/>
      <c r="J38" s="129"/>
      <c r="K38" s="129"/>
      <c r="L38" s="129"/>
      <c r="M38" s="112"/>
    </row>
    <row r="39" spans="1:13" ht="15">
      <c r="A39" s="129"/>
      <c r="B39" s="129"/>
      <c r="C39" s="129"/>
      <c r="D39" s="129"/>
      <c r="E39" s="129"/>
      <c r="F39" s="129"/>
      <c r="G39" s="129"/>
      <c r="H39" s="129"/>
      <c r="I39" s="129"/>
      <c r="J39" s="129"/>
      <c r="K39" s="129"/>
      <c r="L39" s="129"/>
      <c r="M39" s="112"/>
    </row>
    <row r="40" spans="1:13" ht="15">
      <c r="A40" s="129"/>
      <c r="B40" s="129"/>
      <c r="C40" s="129"/>
      <c r="D40" s="129"/>
      <c r="E40" s="129"/>
      <c r="F40" s="129"/>
      <c r="G40" s="129"/>
      <c r="H40" s="129"/>
      <c r="I40" s="129"/>
      <c r="J40" s="129"/>
      <c r="K40" s="129"/>
      <c r="L40" s="129"/>
      <c r="M40" s="112"/>
    </row>
    <row r="41" spans="1:13" ht="15">
      <c r="A41" s="129"/>
      <c r="B41" s="129"/>
      <c r="C41" s="129"/>
      <c r="D41" s="129"/>
      <c r="E41" s="129"/>
      <c r="F41" s="129"/>
      <c r="G41" s="129"/>
      <c r="H41" s="129"/>
      <c r="I41" s="129"/>
      <c r="J41" s="129"/>
      <c r="K41" s="129"/>
      <c r="L41" s="129"/>
      <c r="M41" s="112"/>
    </row>
    <row r="42" spans="1:13" ht="15">
      <c r="A42" s="129"/>
      <c r="B42" s="129"/>
      <c r="C42" s="129"/>
      <c r="D42" s="129"/>
      <c r="E42" s="129"/>
      <c r="F42" s="129"/>
      <c r="G42" s="129"/>
      <c r="H42" s="129"/>
      <c r="I42" s="129"/>
      <c r="J42" s="129"/>
      <c r="K42" s="129"/>
      <c r="L42" s="129"/>
      <c r="M42" s="112"/>
    </row>
    <row r="43" spans="1:13" ht="15">
      <c r="A43" s="129"/>
      <c r="B43" s="129"/>
      <c r="C43" s="129"/>
      <c r="D43" s="129"/>
      <c r="E43" s="129"/>
      <c r="F43" s="129"/>
      <c r="G43" s="129"/>
      <c r="H43" s="129"/>
      <c r="I43" s="129"/>
      <c r="J43" s="129"/>
      <c r="K43" s="129"/>
      <c r="L43" s="129"/>
      <c r="M43" s="112"/>
    </row>
    <row r="44" spans="1:13" ht="15">
      <c r="A44" s="129"/>
      <c r="B44" s="129"/>
      <c r="C44" s="129"/>
      <c r="D44" s="129"/>
      <c r="E44" s="375" t="s">
        <v>198</v>
      </c>
      <c r="F44" s="375"/>
      <c r="G44" s="375"/>
      <c r="H44" s="375"/>
      <c r="I44" s="129"/>
      <c r="J44" s="129"/>
      <c r="K44" s="129"/>
      <c r="L44" s="129"/>
      <c r="M44" s="112"/>
    </row>
    <row r="45" spans="1:13" ht="15">
      <c r="A45" s="129"/>
      <c r="B45" s="129"/>
      <c r="C45" s="129"/>
      <c r="D45" s="129"/>
      <c r="E45" s="129"/>
      <c r="F45" s="129"/>
      <c r="G45" s="129"/>
      <c r="H45" s="129"/>
      <c r="I45" s="129"/>
      <c r="J45" s="129"/>
      <c r="K45" s="129"/>
      <c r="L45" s="129"/>
      <c r="M45" s="112"/>
    </row>
    <row r="46" spans="1:13" ht="15">
      <c r="A46" s="380" t="s">
        <v>111</v>
      </c>
      <c r="B46" s="417" t="s">
        <v>148</v>
      </c>
      <c r="C46" s="417"/>
      <c r="D46" s="417"/>
      <c r="E46" s="417"/>
      <c r="F46" s="417"/>
      <c r="G46" s="417"/>
      <c r="H46" s="417"/>
      <c r="I46" s="417"/>
      <c r="J46" s="417"/>
      <c r="K46" s="417"/>
      <c r="L46" s="417"/>
      <c r="M46" s="145"/>
    </row>
    <row r="47" spans="1:13" ht="15">
      <c r="A47" s="382"/>
      <c r="B47" s="156">
        <v>2000</v>
      </c>
      <c r="C47" s="156">
        <v>2001</v>
      </c>
      <c r="D47" s="156">
        <v>2002</v>
      </c>
      <c r="E47" s="156">
        <v>2003</v>
      </c>
      <c r="F47" s="156">
        <v>2004</v>
      </c>
      <c r="G47" s="156">
        <v>2005</v>
      </c>
      <c r="H47" s="156">
        <v>2006</v>
      </c>
      <c r="I47" s="156">
        <v>2007</v>
      </c>
      <c r="J47" s="156">
        <v>2008</v>
      </c>
      <c r="K47" s="156">
        <v>2009</v>
      </c>
      <c r="L47" s="156">
        <v>2010</v>
      </c>
      <c r="M47" s="156">
        <v>2011</v>
      </c>
    </row>
    <row r="48" spans="1:15" ht="15">
      <c r="A48" s="129" t="s">
        <v>150</v>
      </c>
      <c r="B48" s="157">
        <v>805000</v>
      </c>
      <c r="C48" s="157">
        <v>1135000</v>
      </c>
      <c r="D48" s="157">
        <v>1050000</v>
      </c>
      <c r="E48" s="157">
        <v>1150000</v>
      </c>
      <c r="F48" s="157">
        <v>1250000</v>
      </c>
      <c r="G48" s="157">
        <v>1300000</v>
      </c>
      <c r="H48" s="157">
        <v>1471857.6600882215</v>
      </c>
      <c r="I48" s="157">
        <v>1507842.8770338118</v>
      </c>
      <c r="J48" s="157">
        <v>1504100.8588990043</v>
      </c>
      <c r="K48" s="157">
        <v>1330617.4050276077</v>
      </c>
      <c r="L48" s="157">
        <v>1624242.4040596802</v>
      </c>
      <c r="M48" s="182">
        <f>SUM(L48*-2.21%)+L48</f>
        <v>1588346.6469299612</v>
      </c>
      <c r="O48" s="107"/>
    </row>
    <row r="49" spans="1:15" ht="15">
      <c r="A49" s="162" t="s">
        <v>149</v>
      </c>
      <c r="B49" s="113">
        <v>387714.053</v>
      </c>
      <c r="C49" s="113">
        <v>540746.438</v>
      </c>
      <c r="D49" s="113">
        <v>548194.21</v>
      </c>
      <c r="E49" s="113">
        <v>596407.956</v>
      </c>
      <c r="F49" s="113">
        <v>739048.423</v>
      </c>
      <c r="G49" s="113">
        <v>639371.196</v>
      </c>
      <c r="H49" s="113">
        <v>725107.866</v>
      </c>
      <c r="I49" s="113">
        <v>774634.4</v>
      </c>
      <c r="J49" s="113">
        <v>770708.218</v>
      </c>
      <c r="K49" s="113">
        <v>678499.468</v>
      </c>
      <c r="L49" s="113">
        <v>837149.04</v>
      </c>
      <c r="M49" s="114">
        <v>800834</v>
      </c>
      <c r="O49" s="107"/>
    </row>
    <row r="50" spans="1:13" ht="15">
      <c r="A50" s="111" t="s">
        <v>165</v>
      </c>
      <c r="B50" s="111"/>
      <c r="C50" s="111"/>
      <c r="D50" s="111"/>
      <c r="E50" s="111"/>
      <c r="F50" s="111"/>
      <c r="G50" s="111"/>
      <c r="H50" s="111"/>
      <c r="I50" s="111"/>
      <c r="J50" s="111"/>
      <c r="K50" s="111"/>
      <c r="L50" s="111"/>
      <c r="M50" s="112"/>
    </row>
    <row r="51" spans="1:13" ht="15">
      <c r="A51" s="111"/>
      <c r="B51" s="111"/>
      <c r="C51" s="111"/>
      <c r="D51" s="111"/>
      <c r="E51" s="111"/>
      <c r="F51" s="111"/>
      <c r="G51" s="111"/>
      <c r="H51" s="111"/>
      <c r="I51" s="111"/>
      <c r="J51" s="111"/>
      <c r="K51" s="111"/>
      <c r="L51" s="111"/>
      <c r="M51" s="112"/>
    </row>
    <row r="52" spans="1:13" ht="15">
      <c r="A52" s="129"/>
      <c r="B52" s="129"/>
      <c r="C52" s="129"/>
      <c r="D52" s="129"/>
      <c r="E52" s="129"/>
      <c r="F52" s="129"/>
      <c r="G52" s="129"/>
      <c r="H52" s="129"/>
      <c r="I52" s="129"/>
      <c r="J52" s="129"/>
      <c r="K52" s="129"/>
      <c r="L52" s="129"/>
      <c r="M52" s="112"/>
    </row>
    <row r="53" spans="1:13" ht="15">
      <c r="A53" s="129"/>
      <c r="B53" s="129"/>
      <c r="C53" s="129"/>
      <c r="D53" s="129"/>
      <c r="E53" s="129"/>
      <c r="F53" s="129"/>
      <c r="G53" s="129"/>
      <c r="H53" s="129"/>
      <c r="I53" s="129"/>
      <c r="J53" s="129"/>
      <c r="K53" s="129"/>
      <c r="L53" s="129"/>
      <c r="M53" s="112"/>
    </row>
    <row r="54" spans="1:13" ht="15">
      <c r="A54" s="129"/>
      <c r="B54" s="129"/>
      <c r="C54" s="129"/>
      <c r="D54" s="129"/>
      <c r="E54" s="129"/>
      <c r="F54" s="129"/>
      <c r="G54" s="129"/>
      <c r="H54" s="129"/>
      <c r="I54" s="129"/>
      <c r="J54" s="129"/>
      <c r="K54" s="129"/>
      <c r="L54" s="129"/>
      <c r="M54" s="112"/>
    </row>
    <row r="55" spans="1:13" ht="15">
      <c r="A55" s="129"/>
      <c r="B55" s="129"/>
      <c r="C55" s="129"/>
      <c r="D55" s="129"/>
      <c r="E55" s="129"/>
      <c r="F55" s="129"/>
      <c r="G55" s="129"/>
      <c r="H55" s="129"/>
      <c r="I55" s="129"/>
      <c r="J55" s="129"/>
      <c r="K55" s="129"/>
      <c r="L55" s="129"/>
      <c r="M55" s="112"/>
    </row>
    <row r="56" spans="1:13" ht="15">
      <c r="A56" s="129"/>
      <c r="B56" s="129"/>
      <c r="C56" s="129"/>
      <c r="D56" s="129"/>
      <c r="E56" s="129"/>
      <c r="F56" s="129"/>
      <c r="G56" s="129"/>
      <c r="H56" s="129"/>
      <c r="I56" s="129"/>
      <c r="J56" s="129"/>
      <c r="K56" s="129"/>
      <c r="L56" s="129"/>
      <c r="M56" s="112"/>
    </row>
    <row r="57" spans="1:13" ht="15">
      <c r="A57" s="129"/>
      <c r="B57" s="129"/>
      <c r="C57" s="129"/>
      <c r="D57" s="129"/>
      <c r="E57" s="129"/>
      <c r="F57" s="129"/>
      <c r="G57" s="129"/>
      <c r="H57" s="129"/>
      <c r="I57" s="129"/>
      <c r="J57" s="129"/>
      <c r="K57" s="129"/>
      <c r="L57" s="129"/>
      <c r="M57" s="112"/>
    </row>
    <row r="58" spans="1:13" ht="15">
      <c r="A58" s="129"/>
      <c r="B58" s="129"/>
      <c r="C58" s="129"/>
      <c r="D58" s="129"/>
      <c r="E58" s="129"/>
      <c r="F58" s="129"/>
      <c r="G58" s="129"/>
      <c r="H58" s="129"/>
      <c r="I58" s="129"/>
      <c r="J58" s="129"/>
      <c r="K58" s="129"/>
      <c r="L58" s="129"/>
      <c r="M58" s="112"/>
    </row>
    <row r="59" spans="1:13" ht="15">
      <c r="A59" s="129"/>
      <c r="B59" s="129"/>
      <c r="C59" s="129"/>
      <c r="D59" s="129"/>
      <c r="E59" s="129"/>
      <c r="F59" s="129"/>
      <c r="G59" s="129"/>
      <c r="H59" s="129"/>
      <c r="I59" s="129"/>
      <c r="J59" s="129"/>
      <c r="K59" s="129"/>
      <c r="L59" s="129"/>
      <c r="M59" s="112"/>
    </row>
    <row r="60" spans="1:13" ht="15">
      <c r="A60" s="129"/>
      <c r="B60" s="129"/>
      <c r="C60" s="129"/>
      <c r="D60" s="129"/>
      <c r="E60" s="129"/>
      <c r="F60" s="129"/>
      <c r="G60" s="129"/>
      <c r="H60" s="129"/>
      <c r="I60" s="129"/>
      <c r="J60" s="129"/>
      <c r="K60" s="129"/>
      <c r="L60" s="129"/>
      <c r="M60" s="183"/>
    </row>
    <row r="61" spans="1:13" ht="15">
      <c r="A61" s="129"/>
      <c r="B61" s="129"/>
      <c r="C61" s="129"/>
      <c r="D61" s="129"/>
      <c r="E61" s="129"/>
      <c r="F61" s="129"/>
      <c r="G61" s="129"/>
      <c r="H61" s="129"/>
      <c r="I61" s="129"/>
      <c r="J61" s="129"/>
      <c r="K61" s="129"/>
      <c r="L61" s="129"/>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29"/>
      <c r="B64" s="129"/>
      <c r="C64" s="129"/>
      <c r="D64" s="129"/>
      <c r="E64" s="129"/>
      <c r="F64" s="129"/>
      <c r="G64" s="129"/>
      <c r="H64" s="129"/>
      <c r="I64" s="129"/>
      <c r="J64" s="129"/>
      <c r="K64" s="129"/>
      <c r="L64" s="129"/>
      <c r="M64" s="112"/>
    </row>
    <row r="65" spans="1:13" ht="15">
      <c r="A65" s="129"/>
      <c r="B65" s="129"/>
      <c r="C65" s="129"/>
      <c r="D65" s="129"/>
      <c r="E65" s="129"/>
      <c r="F65" s="129"/>
      <c r="G65" s="129"/>
      <c r="H65" s="129"/>
      <c r="I65" s="129"/>
      <c r="J65" s="129"/>
      <c r="K65" s="129"/>
      <c r="L65" s="129"/>
      <c r="M65" s="112"/>
    </row>
    <row r="66" spans="1:13" ht="15">
      <c r="A66" s="129"/>
      <c r="B66" s="129"/>
      <c r="C66" s="129"/>
      <c r="D66" s="129"/>
      <c r="E66" s="129"/>
      <c r="F66" s="129"/>
      <c r="G66" s="129"/>
      <c r="H66" s="129"/>
      <c r="I66" s="129"/>
      <c r="J66" s="129"/>
      <c r="K66" s="129"/>
      <c r="L66" s="129"/>
      <c r="M66" s="112"/>
    </row>
    <row r="67" spans="1:13" ht="15">
      <c r="A67" s="129"/>
      <c r="B67" s="129"/>
      <c r="C67" s="129"/>
      <c r="D67" s="129"/>
      <c r="E67" s="129"/>
      <c r="F67" s="129"/>
      <c r="G67" s="129"/>
      <c r="H67" s="129"/>
      <c r="I67" s="129"/>
      <c r="J67" s="129"/>
      <c r="K67" s="129"/>
      <c r="L67" s="129"/>
      <c r="M67" s="112"/>
    </row>
    <row r="68" spans="1:13" ht="15">
      <c r="A68" s="129"/>
      <c r="B68" s="129"/>
      <c r="C68" s="129"/>
      <c r="D68" s="129"/>
      <c r="E68" s="129"/>
      <c r="F68" s="129"/>
      <c r="G68" s="129"/>
      <c r="H68" s="129"/>
      <c r="I68" s="129"/>
      <c r="J68" s="129"/>
      <c r="K68" s="129"/>
      <c r="L68" s="129"/>
      <c r="M68" s="112"/>
    </row>
    <row r="69" spans="1:13" ht="15">
      <c r="A69" s="129"/>
      <c r="B69" s="129"/>
      <c r="C69" s="129"/>
      <c r="D69" s="129"/>
      <c r="E69" s="129"/>
      <c r="F69" s="129"/>
      <c r="G69" s="129"/>
      <c r="H69" s="129"/>
      <c r="I69" s="129"/>
      <c r="J69" s="129"/>
      <c r="K69" s="129"/>
      <c r="L69" s="129"/>
      <c r="M69" s="112"/>
    </row>
    <row r="70" spans="1:13" ht="15">
      <c r="A70" s="129"/>
      <c r="B70" s="129"/>
      <c r="C70" s="129"/>
      <c r="D70" s="129"/>
      <c r="E70" s="129"/>
      <c r="F70" s="129"/>
      <c r="G70" s="129"/>
      <c r="H70" s="129"/>
      <c r="I70" s="129"/>
      <c r="J70" s="129"/>
      <c r="K70" s="129"/>
      <c r="L70" s="129"/>
      <c r="M70" s="112"/>
    </row>
    <row r="71" spans="1:13" ht="15">
      <c r="A71" s="129"/>
      <c r="B71" s="129"/>
      <c r="C71" s="129"/>
      <c r="D71" s="129"/>
      <c r="E71" s="129"/>
      <c r="F71" s="129"/>
      <c r="G71" s="129"/>
      <c r="H71" s="129"/>
      <c r="I71" s="129"/>
      <c r="J71" s="129"/>
      <c r="K71" s="129"/>
      <c r="L71" s="129"/>
      <c r="M71" s="112"/>
    </row>
    <row r="72" spans="1:13" ht="15">
      <c r="A72" s="129"/>
      <c r="B72" s="129"/>
      <c r="C72" s="129"/>
      <c r="D72" s="129"/>
      <c r="E72" s="129"/>
      <c r="F72" s="129"/>
      <c r="G72" s="129"/>
      <c r="H72" s="129"/>
      <c r="I72" s="129"/>
      <c r="J72" s="129"/>
      <c r="K72" s="129"/>
      <c r="L72" s="129"/>
      <c r="M72" s="112"/>
    </row>
    <row r="73" spans="1:13" ht="15">
      <c r="A73" s="129"/>
      <c r="B73" s="129"/>
      <c r="C73" s="129"/>
      <c r="D73" s="129"/>
      <c r="E73" s="129"/>
      <c r="F73" s="129"/>
      <c r="G73" s="129"/>
      <c r="H73" s="129"/>
      <c r="I73" s="129"/>
      <c r="J73" s="129"/>
      <c r="K73" s="129"/>
      <c r="L73" s="129"/>
      <c r="M73" s="112"/>
    </row>
    <row r="74" spans="1:13" ht="15">
      <c r="A74" s="112"/>
      <c r="B74" s="112"/>
      <c r="C74" s="112"/>
      <c r="D74" s="112"/>
      <c r="E74" s="112"/>
      <c r="F74" s="112"/>
      <c r="G74" s="112"/>
      <c r="H74" s="112"/>
      <c r="I74" s="112"/>
      <c r="J74" s="112"/>
      <c r="K74" s="112"/>
      <c r="L74" s="112"/>
      <c r="M74" s="112"/>
    </row>
    <row r="75" spans="1:13" ht="15">
      <c r="A75" s="112"/>
      <c r="B75" s="112"/>
      <c r="C75" s="112"/>
      <c r="D75" s="112"/>
      <c r="E75" s="112"/>
      <c r="F75" s="112"/>
      <c r="G75" s="112"/>
      <c r="H75" s="112"/>
      <c r="I75" s="112"/>
      <c r="J75" s="112"/>
      <c r="K75" s="112"/>
      <c r="L75" s="112"/>
      <c r="M75" s="112"/>
    </row>
    <row r="76" spans="1:13" ht="15">
      <c r="A76" s="112"/>
      <c r="B76" s="112"/>
      <c r="C76" s="112"/>
      <c r="D76" s="112"/>
      <c r="E76" s="112"/>
      <c r="F76" s="112"/>
      <c r="G76" s="112"/>
      <c r="H76" s="112"/>
      <c r="I76" s="112"/>
      <c r="J76" s="112"/>
      <c r="K76" s="112"/>
      <c r="L76" s="112"/>
      <c r="M76" s="112"/>
    </row>
    <row r="77" spans="1:13" ht="15">
      <c r="A77" s="112"/>
      <c r="B77" s="112"/>
      <c r="C77" s="112"/>
      <c r="D77" s="112"/>
      <c r="E77" s="112"/>
      <c r="F77" s="112"/>
      <c r="G77" s="112"/>
      <c r="H77" s="112"/>
      <c r="I77" s="112"/>
      <c r="J77" s="112"/>
      <c r="K77" s="112"/>
      <c r="L77" s="112"/>
      <c r="M77" s="112"/>
    </row>
    <row r="78" spans="1:13" ht="15">
      <c r="A78" s="112"/>
      <c r="B78" s="112"/>
      <c r="C78" s="112"/>
      <c r="D78" s="112"/>
      <c r="E78" s="112"/>
      <c r="F78" s="112"/>
      <c r="G78" s="112"/>
      <c r="H78" s="112"/>
      <c r="I78" s="112"/>
      <c r="J78" s="112"/>
      <c r="K78" s="112"/>
      <c r="L78" s="112"/>
      <c r="M78" s="112"/>
    </row>
    <row r="79" spans="1:13" ht="15">
      <c r="A79" s="112"/>
      <c r="B79" s="112"/>
      <c r="C79" s="112"/>
      <c r="D79" s="112"/>
      <c r="E79" s="112"/>
      <c r="F79" s="112"/>
      <c r="G79" s="112"/>
      <c r="H79" s="112"/>
      <c r="I79" s="112"/>
      <c r="J79" s="112"/>
      <c r="K79" s="112"/>
      <c r="L79" s="112"/>
      <c r="M79" s="112"/>
    </row>
    <row r="80" spans="1:13" ht="15">
      <c r="A80" s="112"/>
      <c r="B80" s="112"/>
      <c r="C80" s="112"/>
      <c r="D80" s="112"/>
      <c r="E80" s="112"/>
      <c r="F80" s="112"/>
      <c r="G80" s="112"/>
      <c r="H80" s="112"/>
      <c r="I80" s="112"/>
      <c r="J80" s="112"/>
      <c r="K80" s="112"/>
      <c r="L80" s="112"/>
      <c r="M80" s="112"/>
    </row>
    <row r="81" spans="1:13" ht="15">
      <c r="A81" s="112"/>
      <c r="B81" s="112"/>
      <c r="C81" s="112"/>
      <c r="D81" s="112"/>
      <c r="E81" s="112"/>
      <c r="F81" s="112"/>
      <c r="G81" s="112"/>
      <c r="H81" s="112"/>
      <c r="I81" s="112"/>
      <c r="J81" s="112"/>
      <c r="K81" s="112"/>
      <c r="L81" s="112"/>
      <c r="M81" s="112"/>
    </row>
    <row r="82" spans="1:13" ht="15">
      <c r="A82" s="112"/>
      <c r="B82" s="112"/>
      <c r="C82" s="112"/>
      <c r="D82" s="112"/>
      <c r="E82" s="112"/>
      <c r="F82" s="112"/>
      <c r="G82" s="112"/>
      <c r="H82" s="112"/>
      <c r="I82" s="112"/>
      <c r="J82" s="112"/>
      <c r="K82" s="112"/>
      <c r="L82" s="112"/>
      <c r="M82" s="112"/>
    </row>
    <row r="83" spans="1:13" ht="15">
      <c r="A83" s="112"/>
      <c r="B83" s="112"/>
      <c r="C83" s="112"/>
      <c r="D83" s="112"/>
      <c r="E83" s="112"/>
      <c r="F83" s="112"/>
      <c r="G83" s="112"/>
      <c r="H83" s="112"/>
      <c r="I83" s="112"/>
      <c r="J83" s="112"/>
      <c r="K83" s="112"/>
      <c r="L83" s="112"/>
      <c r="M83" s="112"/>
    </row>
    <row r="84" spans="1:13" ht="15">
      <c r="A84" s="112"/>
      <c r="B84" s="112"/>
      <c r="C84" s="112"/>
      <c r="D84" s="112"/>
      <c r="E84" s="112"/>
      <c r="F84" s="112"/>
      <c r="G84" s="112"/>
      <c r="H84" s="112"/>
      <c r="I84" s="112"/>
      <c r="J84" s="112"/>
      <c r="K84" s="112"/>
      <c r="L84" s="112"/>
      <c r="M84" s="112"/>
    </row>
    <row r="85" spans="1:13" ht="15">
      <c r="A85" s="112"/>
      <c r="B85" s="112"/>
      <c r="C85" s="112"/>
      <c r="D85" s="112"/>
      <c r="E85" s="112"/>
      <c r="F85" s="112"/>
      <c r="G85" s="112"/>
      <c r="H85" s="112"/>
      <c r="I85" s="112"/>
      <c r="J85" s="112"/>
      <c r="K85" s="112"/>
      <c r="L85" s="112"/>
      <c r="M85" s="112"/>
    </row>
    <row r="86" spans="1:13" ht="15">
      <c r="A86" s="112"/>
      <c r="B86" s="112"/>
      <c r="C86" s="112"/>
      <c r="D86" s="112"/>
      <c r="E86" s="112"/>
      <c r="F86" s="112"/>
      <c r="G86" s="112"/>
      <c r="H86" s="112"/>
      <c r="I86" s="112"/>
      <c r="J86" s="112"/>
      <c r="K86" s="112"/>
      <c r="L86" s="112"/>
      <c r="M86" s="112"/>
    </row>
  </sheetData>
  <sheetProtection/>
  <mergeCells count="8">
    <mergeCell ref="A46:A47"/>
    <mergeCell ref="B46:L46"/>
    <mergeCell ref="E2:H2"/>
    <mergeCell ref="E44:H44"/>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34">
      <selection activeCell="F93" sqref="F93"/>
    </sheetView>
  </sheetViews>
  <sheetFormatPr defaultColWidth="11.421875" defaultRowHeight="15"/>
  <cols>
    <col min="1" max="1" width="24.00390625" style="0" customWidth="1"/>
    <col min="2" max="2" width="11.57421875" style="0" customWidth="1"/>
  </cols>
  <sheetData>
    <row r="1" spans="1:13" ht="15">
      <c r="A1" s="112"/>
      <c r="B1" s="112"/>
      <c r="C1" s="112"/>
      <c r="D1" s="112"/>
      <c r="E1" s="112"/>
      <c r="F1" s="112"/>
      <c r="G1" s="112"/>
      <c r="H1" s="112"/>
      <c r="I1" s="112"/>
      <c r="J1" s="112"/>
      <c r="K1" s="112"/>
      <c r="L1" s="112"/>
      <c r="M1" s="112"/>
    </row>
    <row r="2" spans="1:13" ht="15">
      <c r="A2" s="112"/>
      <c r="B2" s="112"/>
      <c r="C2" s="112"/>
      <c r="D2" s="112"/>
      <c r="E2" s="112"/>
      <c r="F2" s="112"/>
      <c r="G2" s="112"/>
      <c r="H2" s="112"/>
      <c r="I2" s="112"/>
      <c r="J2" s="112"/>
      <c r="K2" s="112"/>
      <c r="L2" s="112"/>
      <c r="M2" s="112"/>
    </row>
    <row r="3" spans="1:13" ht="15">
      <c r="A3" s="112"/>
      <c r="B3" s="112"/>
      <c r="C3" s="112"/>
      <c r="D3" s="112"/>
      <c r="E3" s="137" t="s">
        <v>204</v>
      </c>
      <c r="F3" s="137"/>
      <c r="G3" s="137"/>
      <c r="H3" s="137"/>
      <c r="I3" s="112"/>
      <c r="J3" s="184"/>
      <c r="K3" s="112"/>
      <c r="L3" s="112"/>
      <c r="M3" s="112"/>
    </row>
    <row r="4" spans="1:13" ht="15">
      <c r="A4" s="112"/>
      <c r="B4" s="112"/>
      <c r="C4" s="112"/>
      <c r="D4" s="112"/>
      <c r="E4" s="112"/>
      <c r="F4" s="112"/>
      <c r="G4" s="112"/>
      <c r="H4" s="112"/>
      <c r="I4" s="112"/>
      <c r="J4" s="112"/>
      <c r="K4" s="112"/>
      <c r="L4" s="112"/>
      <c r="M4" s="112"/>
    </row>
    <row r="5" spans="1:13" ht="15">
      <c r="A5" s="129"/>
      <c r="B5" s="129"/>
      <c r="C5" s="129"/>
      <c r="D5" s="129"/>
      <c r="E5" s="129"/>
      <c r="F5" s="129"/>
      <c r="G5" s="129"/>
      <c r="H5" s="129"/>
      <c r="I5" s="129"/>
      <c r="J5" s="129"/>
      <c r="K5" s="129"/>
      <c r="L5" s="129"/>
      <c r="M5" s="112"/>
    </row>
    <row r="6" spans="1:13" ht="15">
      <c r="A6" s="380" t="s">
        <v>111</v>
      </c>
      <c r="B6" s="417" t="s">
        <v>158</v>
      </c>
      <c r="C6" s="417"/>
      <c r="D6" s="417"/>
      <c r="E6" s="417"/>
      <c r="F6" s="417"/>
      <c r="G6" s="417"/>
      <c r="H6" s="417"/>
      <c r="I6" s="417"/>
      <c r="J6" s="417"/>
      <c r="K6" s="417"/>
      <c r="L6" s="417"/>
      <c r="M6" s="112"/>
    </row>
    <row r="7" spans="1:13" ht="15">
      <c r="A7" s="382"/>
      <c r="B7" s="146">
        <v>2000</v>
      </c>
      <c r="C7" s="146">
        <v>2001</v>
      </c>
      <c r="D7" s="146">
        <v>2002</v>
      </c>
      <c r="E7" s="146">
        <v>2003</v>
      </c>
      <c r="F7" s="146">
        <v>2004</v>
      </c>
      <c r="G7" s="146">
        <v>2005</v>
      </c>
      <c r="H7" s="146">
        <v>2006</v>
      </c>
      <c r="I7" s="146">
        <v>2007</v>
      </c>
      <c r="J7" s="146">
        <v>2008</v>
      </c>
      <c r="K7" s="146">
        <v>2009</v>
      </c>
      <c r="L7" s="146">
        <v>2010</v>
      </c>
      <c r="M7" s="156">
        <v>2011</v>
      </c>
    </row>
    <row r="8" spans="1:13" ht="15">
      <c r="A8" s="148"/>
      <c r="B8" s="148"/>
      <c r="C8" s="148"/>
      <c r="D8" s="148"/>
      <c r="E8" s="148"/>
      <c r="F8" s="148"/>
      <c r="G8" s="148"/>
      <c r="H8" s="148"/>
      <c r="I8" s="148"/>
      <c r="J8" s="148"/>
      <c r="K8" s="148"/>
      <c r="L8" s="148"/>
      <c r="M8" s="112"/>
    </row>
    <row r="9" spans="1:13" ht="15">
      <c r="A9" s="129" t="s">
        <v>152</v>
      </c>
      <c r="B9" s="177">
        <v>7808</v>
      </c>
      <c r="C9" s="177">
        <v>8300</v>
      </c>
      <c r="D9" s="177">
        <v>8650</v>
      </c>
      <c r="E9" s="177">
        <v>8900</v>
      </c>
      <c r="F9" s="177">
        <v>9230</v>
      </c>
      <c r="G9" s="178">
        <v>9616.27</v>
      </c>
      <c r="H9" s="149">
        <v>9733</v>
      </c>
      <c r="I9" s="149">
        <v>10067</v>
      </c>
      <c r="J9" s="150">
        <v>11134</v>
      </c>
      <c r="K9" s="151">
        <v>12555</v>
      </c>
      <c r="L9" s="151">
        <v>15458</v>
      </c>
      <c r="M9" s="185">
        <v>16658</v>
      </c>
    </row>
    <row r="10" spans="1:13" ht="15">
      <c r="A10" s="153" t="s">
        <v>147</v>
      </c>
      <c r="B10" s="153"/>
      <c r="C10" s="153"/>
      <c r="D10" s="153"/>
      <c r="E10" s="153"/>
      <c r="F10" s="153"/>
      <c r="G10" s="153"/>
      <c r="H10" s="153"/>
      <c r="I10" s="153"/>
      <c r="J10" s="153"/>
      <c r="K10" s="153"/>
      <c r="L10" s="153"/>
      <c r="M10" s="145"/>
    </row>
    <row r="11" spans="1:13" ht="15">
      <c r="A11" s="129"/>
      <c r="B11" s="129"/>
      <c r="C11" s="129"/>
      <c r="D11" s="129"/>
      <c r="E11" s="129"/>
      <c r="F11" s="129"/>
      <c r="G11" s="129"/>
      <c r="H11" s="129"/>
      <c r="I11" s="129"/>
      <c r="J11" s="129"/>
      <c r="K11" s="129"/>
      <c r="L11" s="129"/>
      <c r="M11" s="112"/>
    </row>
    <row r="12" spans="1:13" ht="15">
      <c r="A12" s="129"/>
      <c r="B12" s="129"/>
      <c r="C12" s="129"/>
      <c r="D12" s="129"/>
      <c r="E12" s="129"/>
      <c r="F12" s="129"/>
      <c r="G12" s="129"/>
      <c r="H12" s="129"/>
      <c r="I12" s="129"/>
      <c r="J12" s="129"/>
      <c r="K12" s="129"/>
      <c r="L12" s="129"/>
      <c r="M12" s="112"/>
    </row>
    <row r="13" spans="1:13" ht="15">
      <c r="A13" s="380" t="s">
        <v>111</v>
      </c>
      <c r="B13" s="417" t="s">
        <v>160</v>
      </c>
      <c r="C13" s="417"/>
      <c r="D13" s="417"/>
      <c r="E13" s="417"/>
      <c r="F13" s="417"/>
      <c r="G13" s="417"/>
      <c r="H13" s="417"/>
      <c r="I13" s="417"/>
      <c r="J13" s="417"/>
      <c r="K13" s="417"/>
      <c r="L13" s="417"/>
      <c r="M13" s="112"/>
    </row>
    <row r="14" spans="1:13" ht="15">
      <c r="A14" s="382"/>
      <c r="B14" s="156">
        <v>2000</v>
      </c>
      <c r="C14" s="156">
        <v>2001</v>
      </c>
      <c r="D14" s="156">
        <v>2002</v>
      </c>
      <c r="E14" s="156">
        <v>2003</v>
      </c>
      <c r="F14" s="156">
        <v>2004</v>
      </c>
      <c r="G14" s="156">
        <v>2005</v>
      </c>
      <c r="H14" s="156">
        <v>2006</v>
      </c>
      <c r="I14" s="156">
        <v>2007</v>
      </c>
      <c r="J14" s="156">
        <v>2008</v>
      </c>
      <c r="K14" s="156">
        <v>2009</v>
      </c>
      <c r="L14" s="156">
        <v>2010</v>
      </c>
      <c r="M14" s="156">
        <v>2011</v>
      </c>
    </row>
    <row r="15" spans="1:13" ht="15">
      <c r="A15" s="129"/>
      <c r="B15" s="129"/>
      <c r="C15" s="129"/>
      <c r="D15" s="129"/>
      <c r="E15" s="129"/>
      <c r="F15" s="129"/>
      <c r="G15" s="129"/>
      <c r="H15" s="129"/>
      <c r="I15" s="129"/>
      <c r="J15" s="129"/>
      <c r="K15" s="129"/>
      <c r="L15" s="129"/>
      <c r="M15" s="112"/>
    </row>
    <row r="16" spans="1:13" ht="15">
      <c r="A16" s="129" t="s">
        <v>282</v>
      </c>
      <c r="B16" s="157">
        <v>11300</v>
      </c>
      <c r="C16" s="157">
        <v>12500</v>
      </c>
      <c r="D16" s="157">
        <v>13000</v>
      </c>
      <c r="E16" s="157">
        <v>14000</v>
      </c>
      <c r="F16" s="157">
        <v>13600</v>
      </c>
      <c r="G16" s="157">
        <v>14500</v>
      </c>
      <c r="H16" s="157">
        <v>18909.71896222577</v>
      </c>
      <c r="I16" s="157">
        <v>22666.43194692204</v>
      </c>
      <c r="J16" s="157">
        <v>24161.561512221073</v>
      </c>
      <c r="K16" s="157">
        <v>28406.440709792503</v>
      </c>
      <c r="L16" s="157">
        <v>33570.13425969392</v>
      </c>
      <c r="M16" s="157">
        <v>39838</v>
      </c>
    </row>
    <row r="17" spans="1:13" ht="15">
      <c r="A17" s="153" t="s">
        <v>147</v>
      </c>
      <c r="B17" s="153"/>
      <c r="C17" s="153"/>
      <c r="D17" s="153"/>
      <c r="E17" s="153"/>
      <c r="F17" s="153"/>
      <c r="G17" s="153"/>
      <c r="H17" s="153"/>
      <c r="I17" s="153"/>
      <c r="J17" s="153"/>
      <c r="K17" s="153"/>
      <c r="L17" s="153"/>
      <c r="M17" s="145"/>
    </row>
    <row r="18" spans="1:13" ht="15">
      <c r="A18" s="48"/>
      <c r="B18" s="48"/>
      <c r="C18" s="48"/>
      <c r="D18" s="48"/>
      <c r="E18" s="48"/>
      <c r="F18" s="48"/>
      <c r="G18" s="48"/>
      <c r="H18" s="48"/>
      <c r="I18" s="48"/>
      <c r="J18" s="48"/>
      <c r="K18" s="48"/>
      <c r="L18" s="48"/>
      <c r="M18" s="112"/>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21">
      <c r="A27" s="129"/>
      <c r="B27" s="129"/>
      <c r="C27" s="129"/>
      <c r="D27" s="129"/>
      <c r="E27" s="129"/>
      <c r="F27" s="129"/>
      <c r="G27" s="129"/>
      <c r="H27" s="129"/>
      <c r="I27" s="129"/>
      <c r="J27" s="129"/>
      <c r="K27" s="129"/>
      <c r="L27" s="129"/>
      <c r="M27" s="186"/>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29"/>
      <c r="F35" s="129"/>
      <c r="G35" s="129"/>
      <c r="H35" s="129"/>
      <c r="I35" s="129"/>
      <c r="J35" s="129"/>
      <c r="K35" s="129"/>
      <c r="L35" s="129"/>
      <c r="M35" s="112"/>
    </row>
    <row r="36" spans="1:13" ht="15">
      <c r="A36" s="129"/>
      <c r="B36" s="129"/>
      <c r="C36" s="129"/>
      <c r="D36" s="129"/>
      <c r="E36" s="129"/>
      <c r="F36" s="129"/>
      <c r="G36" s="129"/>
      <c r="H36" s="129"/>
      <c r="I36" s="129"/>
      <c r="J36" s="129"/>
      <c r="K36" s="129"/>
      <c r="L36" s="129"/>
      <c r="M36" s="112"/>
    </row>
    <row r="37" spans="1:13" ht="15">
      <c r="A37" s="129"/>
      <c r="B37" s="129"/>
      <c r="C37" s="129"/>
      <c r="D37" s="129"/>
      <c r="E37" s="129"/>
      <c r="F37" s="129"/>
      <c r="G37" s="129"/>
      <c r="H37" s="129"/>
      <c r="I37" s="129"/>
      <c r="J37" s="129"/>
      <c r="K37" s="129"/>
      <c r="L37" s="129"/>
      <c r="M37" s="112"/>
    </row>
    <row r="38" spans="1:13" ht="15">
      <c r="A38" s="129"/>
      <c r="B38" s="129"/>
      <c r="C38" s="129"/>
      <c r="D38" s="129"/>
      <c r="E38" s="129"/>
      <c r="F38" s="129"/>
      <c r="G38" s="129"/>
      <c r="H38" s="129"/>
      <c r="I38" s="129"/>
      <c r="J38" s="129"/>
      <c r="K38" s="129"/>
      <c r="L38" s="129"/>
      <c r="M38" s="112"/>
    </row>
    <row r="39" spans="1:13" ht="15">
      <c r="A39" s="129"/>
      <c r="B39" s="129"/>
      <c r="C39" s="129"/>
      <c r="D39" s="129"/>
      <c r="E39" s="129"/>
      <c r="F39" s="129"/>
      <c r="G39" s="129"/>
      <c r="H39" s="129"/>
      <c r="I39" s="129"/>
      <c r="J39" s="129"/>
      <c r="K39" s="129"/>
      <c r="L39" s="129"/>
      <c r="M39" s="112"/>
    </row>
    <row r="40" spans="1:13" ht="15">
      <c r="A40" s="129"/>
      <c r="B40" s="129"/>
      <c r="C40" s="129"/>
      <c r="D40" s="129"/>
      <c r="E40" s="129"/>
      <c r="F40" s="129"/>
      <c r="G40" s="129"/>
      <c r="H40" s="129"/>
      <c r="I40" s="129"/>
      <c r="J40" s="129"/>
      <c r="K40" s="129"/>
      <c r="L40" s="129"/>
      <c r="M40" s="112"/>
    </row>
    <row r="41" spans="1:13" ht="15">
      <c r="A41" s="129"/>
      <c r="B41" s="129"/>
      <c r="C41" s="129"/>
      <c r="D41" s="129"/>
      <c r="E41" s="129"/>
      <c r="F41" s="129"/>
      <c r="G41" s="129"/>
      <c r="H41" s="129"/>
      <c r="I41" s="129"/>
      <c r="J41" s="129"/>
      <c r="K41" s="129"/>
      <c r="L41" s="129"/>
      <c r="M41" s="112"/>
    </row>
    <row r="42" spans="1:13" ht="15">
      <c r="A42" s="129"/>
      <c r="B42" s="129"/>
      <c r="C42" s="129"/>
      <c r="D42" s="129"/>
      <c r="E42" s="129"/>
      <c r="F42" s="129"/>
      <c r="G42" s="129"/>
      <c r="H42" s="129"/>
      <c r="I42" s="129"/>
      <c r="J42" s="129"/>
      <c r="K42" s="129"/>
      <c r="L42" s="129"/>
      <c r="M42" s="112"/>
    </row>
    <row r="43" spans="1:13" ht="15">
      <c r="A43" s="129"/>
      <c r="B43" s="129"/>
      <c r="C43" s="129"/>
      <c r="D43" s="129"/>
      <c r="E43" s="129"/>
      <c r="F43" s="129"/>
      <c r="G43" s="129"/>
      <c r="H43" s="129"/>
      <c r="I43" s="129"/>
      <c r="J43" s="129"/>
      <c r="K43" s="129"/>
      <c r="L43" s="129"/>
      <c r="M43" s="112"/>
    </row>
    <row r="44" spans="1:13" ht="15">
      <c r="A44" s="129"/>
      <c r="B44" s="129"/>
      <c r="C44" s="129"/>
      <c r="D44" s="129"/>
      <c r="E44" s="129"/>
      <c r="F44" s="129"/>
      <c r="G44" s="129"/>
      <c r="H44" s="129"/>
      <c r="I44" s="129"/>
      <c r="J44" s="129"/>
      <c r="K44" s="129"/>
      <c r="L44" s="129"/>
      <c r="M44" s="112"/>
    </row>
    <row r="45" spans="1:13" ht="15">
      <c r="A45" s="129"/>
      <c r="B45" s="129"/>
      <c r="C45" s="129"/>
      <c r="D45" s="129"/>
      <c r="E45" s="129"/>
      <c r="F45" s="129"/>
      <c r="G45" s="129"/>
      <c r="H45" s="129"/>
      <c r="I45" s="129"/>
      <c r="J45" s="129"/>
      <c r="K45" s="129"/>
      <c r="L45" s="129"/>
      <c r="M45" s="112"/>
    </row>
    <row r="46" spans="1:13" ht="15">
      <c r="A46" s="129"/>
      <c r="B46" s="129"/>
      <c r="C46" s="129"/>
      <c r="D46" s="129"/>
      <c r="E46" s="375" t="s">
        <v>205</v>
      </c>
      <c r="F46" s="375"/>
      <c r="G46" s="375"/>
      <c r="H46" s="375"/>
      <c r="I46" s="129"/>
      <c r="J46" s="129"/>
      <c r="K46" s="129"/>
      <c r="L46" s="129"/>
      <c r="M46" s="112"/>
    </row>
    <row r="47" spans="1:13" ht="15">
      <c r="A47" s="129"/>
      <c r="B47" s="129"/>
      <c r="C47" s="129"/>
      <c r="D47" s="129"/>
      <c r="E47" s="129"/>
      <c r="F47" s="129"/>
      <c r="G47" s="129"/>
      <c r="H47" s="129"/>
      <c r="I47" s="129"/>
      <c r="J47" s="129"/>
      <c r="K47" s="129"/>
      <c r="L47" s="129"/>
      <c r="M47" s="112"/>
    </row>
    <row r="48" spans="1:13" ht="15">
      <c r="A48" s="380" t="s">
        <v>111</v>
      </c>
      <c r="B48" s="417" t="s">
        <v>148</v>
      </c>
      <c r="C48" s="417"/>
      <c r="D48" s="417"/>
      <c r="E48" s="417"/>
      <c r="F48" s="417"/>
      <c r="G48" s="417"/>
      <c r="H48" s="417"/>
      <c r="I48" s="417"/>
      <c r="J48" s="417"/>
      <c r="K48" s="417"/>
      <c r="L48" s="417"/>
      <c r="M48" s="145"/>
    </row>
    <row r="49" spans="1:13" ht="15">
      <c r="A49" s="382"/>
      <c r="B49" s="156">
        <v>2000</v>
      </c>
      <c r="C49" s="156">
        <v>2001</v>
      </c>
      <c r="D49" s="156">
        <v>2002</v>
      </c>
      <c r="E49" s="156">
        <v>2003</v>
      </c>
      <c r="F49" s="156">
        <v>2004</v>
      </c>
      <c r="G49" s="156">
        <v>2005</v>
      </c>
      <c r="H49" s="156">
        <v>2006</v>
      </c>
      <c r="I49" s="156">
        <v>2007</v>
      </c>
      <c r="J49" s="156">
        <v>2008</v>
      </c>
      <c r="K49" s="156">
        <v>2009</v>
      </c>
      <c r="L49" s="156">
        <v>2010</v>
      </c>
      <c r="M49" s="156">
        <v>2011</v>
      </c>
    </row>
    <row r="50" spans="1:13" ht="15">
      <c r="A50" s="129" t="s">
        <v>150</v>
      </c>
      <c r="B50" s="157">
        <v>11300</v>
      </c>
      <c r="C50" s="157">
        <v>12500</v>
      </c>
      <c r="D50" s="157">
        <v>13000</v>
      </c>
      <c r="E50" s="157">
        <v>14000</v>
      </c>
      <c r="F50" s="157">
        <v>13600</v>
      </c>
      <c r="G50" s="157">
        <v>14500</v>
      </c>
      <c r="H50" s="157">
        <v>18909.71896222577</v>
      </c>
      <c r="I50" s="157">
        <v>22666.43194692204</v>
      </c>
      <c r="J50" s="157">
        <v>24161.561512221073</v>
      </c>
      <c r="K50" s="157">
        <v>28406.440709792503</v>
      </c>
      <c r="L50" s="157">
        <v>33570.13425969392</v>
      </c>
      <c r="M50" s="157">
        <v>39838</v>
      </c>
    </row>
    <row r="51" spans="1:13" ht="15">
      <c r="A51" s="187" t="s">
        <v>166</v>
      </c>
      <c r="B51" s="113">
        <v>8002.8</v>
      </c>
      <c r="C51" s="113">
        <v>9550.8</v>
      </c>
      <c r="D51" s="113">
        <v>8889.6</v>
      </c>
      <c r="E51" s="113">
        <v>12195.900000000001</v>
      </c>
      <c r="F51" s="113">
        <v>10791.7</v>
      </c>
      <c r="G51" s="113">
        <v>12781.2</v>
      </c>
      <c r="H51" s="113">
        <v>16668.2</v>
      </c>
      <c r="I51" s="113">
        <v>19979.6</v>
      </c>
      <c r="J51" s="113">
        <v>21297.5</v>
      </c>
      <c r="K51" s="113">
        <v>25039.199999999997</v>
      </c>
      <c r="L51" s="113">
        <v>29590.8</v>
      </c>
      <c r="M51" s="113">
        <v>35116</v>
      </c>
    </row>
    <row r="52" spans="1:13" ht="15">
      <c r="A52" s="129" t="s">
        <v>167</v>
      </c>
      <c r="B52" s="129"/>
      <c r="C52" s="129"/>
      <c r="D52" s="129"/>
      <c r="E52" s="129"/>
      <c r="F52" s="129"/>
      <c r="G52" s="129"/>
      <c r="H52" s="129"/>
      <c r="I52" s="129"/>
      <c r="J52" s="129"/>
      <c r="K52" s="129"/>
      <c r="L52" s="129"/>
      <c r="M52" s="112"/>
    </row>
    <row r="53" spans="1:13" ht="15">
      <c r="A53" s="129"/>
      <c r="B53" s="111"/>
      <c r="C53" s="111"/>
      <c r="D53" s="111"/>
      <c r="E53" s="111"/>
      <c r="F53" s="111"/>
      <c r="G53" s="111"/>
      <c r="H53" s="111"/>
      <c r="I53" s="111"/>
      <c r="J53" s="111"/>
      <c r="K53" s="111"/>
      <c r="L53" s="111"/>
      <c r="M53" s="111"/>
    </row>
    <row r="54" spans="1:13" ht="15">
      <c r="A54" s="129"/>
      <c r="B54" s="129"/>
      <c r="C54" s="129"/>
      <c r="D54" s="129"/>
      <c r="E54" s="129"/>
      <c r="F54" s="129"/>
      <c r="G54" s="129"/>
      <c r="H54" s="129"/>
      <c r="I54" s="129"/>
      <c r="J54" s="129"/>
      <c r="K54" s="129"/>
      <c r="L54" s="129"/>
      <c r="M54" s="112"/>
    </row>
    <row r="55" spans="1:13" ht="15">
      <c r="A55" s="129"/>
      <c r="B55" s="129"/>
      <c r="C55" s="129"/>
      <c r="D55" s="129"/>
      <c r="E55" s="129"/>
      <c r="F55" s="129"/>
      <c r="G55" s="129"/>
      <c r="H55" s="129"/>
      <c r="I55" s="129"/>
      <c r="J55" s="129"/>
      <c r="K55" s="129"/>
      <c r="L55" s="129"/>
      <c r="M55" s="112"/>
    </row>
    <row r="56" spans="1:13" ht="15">
      <c r="A56" s="129"/>
      <c r="B56" s="129"/>
      <c r="C56" s="129"/>
      <c r="D56" s="129"/>
      <c r="E56" s="129"/>
      <c r="F56" s="129"/>
      <c r="G56" s="129"/>
      <c r="H56" s="129"/>
      <c r="I56" s="129"/>
      <c r="J56" s="129"/>
      <c r="K56" s="129"/>
      <c r="L56" s="129"/>
      <c r="M56" s="112"/>
    </row>
    <row r="57" spans="1:13" ht="15">
      <c r="A57" s="129"/>
      <c r="B57" s="129"/>
      <c r="C57" s="129"/>
      <c r="D57" s="129"/>
      <c r="E57" s="129"/>
      <c r="F57" s="129"/>
      <c r="G57" s="129"/>
      <c r="H57" s="129"/>
      <c r="I57" s="129"/>
      <c r="J57" s="129"/>
      <c r="K57" s="129"/>
      <c r="L57" s="129"/>
      <c r="M57" s="112"/>
    </row>
    <row r="58" spans="1:13" ht="15">
      <c r="A58" s="129"/>
      <c r="B58" s="129"/>
      <c r="C58" s="129"/>
      <c r="D58" s="129"/>
      <c r="E58" s="129"/>
      <c r="F58" s="129"/>
      <c r="G58" s="129"/>
      <c r="H58" s="129"/>
      <c r="I58" s="129"/>
      <c r="J58" s="129"/>
      <c r="K58" s="129"/>
      <c r="L58" s="129"/>
      <c r="M58" s="112"/>
    </row>
    <row r="59" spans="1:13" ht="15">
      <c r="A59" s="129"/>
      <c r="B59" s="129"/>
      <c r="C59" s="129"/>
      <c r="D59" s="129"/>
      <c r="E59" s="129"/>
      <c r="F59" s="129"/>
      <c r="G59" s="129"/>
      <c r="H59" s="129"/>
      <c r="I59" s="129"/>
      <c r="J59" s="129"/>
      <c r="K59" s="129"/>
      <c r="L59" s="129"/>
      <c r="M59" s="112"/>
    </row>
    <row r="60" spans="1:13" ht="15">
      <c r="A60" s="129"/>
      <c r="B60" s="129"/>
      <c r="C60" s="129"/>
      <c r="D60" s="129"/>
      <c r="E60" s="129"/>
      <c r="F60" s="129"/>
      <c r="G60" s="129"/>
      <c r="H60" s="129"/>
      <c r="I60" s="129"/>
      <c r="J60" s="129"/>
      <c r="K60" s="129"/>
      <c r="L60" s="129"/>
      <c r="M60" s="112"/>
    </row>
    <row r="61" spans="1:13" ht="15">
      <c r="A61" s="129"/>
      <c r="B61" s="129"/>
      <c r="C61" s="129"/>
      <c r="D61" s="129"/>
      <c r="E61" s="129"/>
      <c r="F61" s="129"/>
      <c r="G61" s="129"/>
      <c r="H61" s="129"/>
      <c r="I61" s="129"/>
      <c r="J61" s="129"/>
      <c r="K61" s="129"/>
      <c r="L61" s="129"/>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29"/>
      <c r="B64" s="129"/>
      <c r="C64" s="129"/>
      <c r="D64" s="129"/>
      <c r="E64" s="129"/>
      <c r="F64" s="129"/>
      <c r="G64" s="129"/>
      <c r="H64" s="129"/>
      <c r="I64" s="129"/>
      <c r="J64" s="129"/>
      <c r="K64" s="129"/>
      <c r="L64" s="129"/>
      <c r="M64" s="112"/>
    </row>
    <row r="65" spans="1:13" ht="15">
      <c r="A65" s="129"/>
      <c r="B65" s="129"/>
      <c r="C65" s="129"/>
      <c r="D65" s="129"/>
      <c r="E65" s="129"/>
      <c r="F65" s="129"/>
      <c r="G65" s="129"/>
      <c r="H65" s="129"/>
      <c r="I65" s="129"/>
      <c r="J65" s="129"/>
      <c r="K65" s="129"/>
      <c r="L65" s="129"/>
      <c r="M65" s="112"/>
    </row>
    <row r="66" spans="1:13" ht="15">
      <c r="A66" s="129"/>
      <c r="B66" s="129"/>
      <c r="C66" s="129"/>
      <c r="D66" s="129"/>
      <c r="E66" s="129"/>
      <c r="F66" s="129"/>
      <c r="G66" s="129"/>
      <c r="H66" s="129"/>
      <c r="I66" s="129"/>
      <c r="J66" s="129"/>
      <c r="K66" s="129"/>
      <c r="L66" s="129"/>
      <c r="M66" s="112"/>
    </row>
    <row r="67" spans="1:13" ht="15">
      <c r="A67" s="129"/>
      <c r="B67" s="129"/>
      <c r="C67" s="129"/>
      <c r="D67" s="129"/>
      <c r="E67" s="129"/>
      <c r="F67" s="129"/>
      <c r="G67" s="129"/>
      <c r="H67" s="129"/>
      <c r="I67" s="129"/>
      <c r="J67" s="129"/>
      <c r="K67" s="129"/>
      <c r="L67" s="129"/>
      <c r="M67" s="112"/>
    </row>
    <row r="68" spans="1:13" ht="15">
      <c r="A68" s="129"/>
      <c r="B68" s="129"/>
      <c r="C68" s="129"/>
      <c r="D68" s="129"/>
      <c r="E68" s="129"/>
      <c r="F68" s="129"/>
      <c r="G68" s="129"/>
      <c r="H68" s="129"/>
      <c r="I68" s="129"/>
      <c r="J68" s="129"/>
      <c r="K68" s="129"/>
      <c r="L68" s="129"/>
      <c r="M68" s="112"/>
    </row>
    <row r="69" spans="1:13" ht="15">
      <c r="A69" s="129"/>
      <c r="B69" s="129"/>
      <c r="C69" s="129"/>
      <c r="D69" s="129"/>
      <c r="E69" s="129"/>
      <c r="F69" s="129"/>
      <c r="G69" s="129"/>
      <c r="H69" s="129"/>
      <c r="I69" s="129"/>
      <c r="J69" s="129"/>
      <c r="K69" s="129"/>
      <c r="L69" s="129"/>
      <c r="M69" s="112"/>
    </row>
    <row r="70" spans="1:13" ht="15">
      <c r="A70" s="129"/>
      <c r="B70" s="129"/>
      <c r="C70" s="129"/>
      <c r="D70" s="129"/>
      <c r="E70" s="129"/>
      <c r="F70" s="129"/>
      <c r="G70" s="129"/>
      <c r="H70" s="129"/>
      <c r="I70" s="129"/>
      <c r="J70" s="129"/>
      <c r="K70" s="129"/>
      <c r="L70" s="129"/>
      <c r="M70" s="112"/>
    </row>
    <row r="71" spans="1:13" ht="15">
      <c r="A71" s="129"/>
      <c r="B71" s="129"/>
      <c r="C71" s="129"/>
      <c r="D71" s="129"/>
      <c r="E71" s="129"/>
      <c r="F71" s="129"/>
      <c r="G71" s="129"/>
      <c r="H71" s="129"/>
      <c r="I71" s="129"/>
      <c r="J71" s="129"/>
      <c r="K71" s="129"/>
      <c r="L71" s="129"/>
      <c r="M71" s="112"/>
    </row>
    <row r="72" spans="1:13" ht="15">
      <c r="A72" s="129"/>
      <c r="B72" s="129"/>
      <c r="C72" s="129"/>
      <c r="D72" s="129"/>
      <c r="E72" s="129"/>
      <c r="F72" s="129"/>
      <c r="G72" s="129"/>
      <c r="H72" s="129"/>
      <c r="I72" s="129"/>
      <c r="J72" s="129"/>
      <c r="K72" s="129"/>
      <c r="L72" s="129"/>
      <c r="M72" s="112"/>
    </row>
    <row r="73" spans="1:13" ht="15">
      <c r="A73" s="129"/>
      <c r="B73" s="129"/>
      <c r="C73" s="129"/>
      <c r="D73" s="129"/>
      <c r="E73" s="129"/>
      <c r="F73" s="129"/>
      <c r="G73" s="129"/>
      <c r="H73" s="129"/>
      <c r="I73" s="129"/>
      <c r="J73" s="129"/>
      <c r="K73" s="129"/>
      <c r="L73" s="129"/>
      <c r="M73" s="112"/>
    </row>
    <row r="74" spans="1:13" ht="15">
      <c r="A74" s="112"/>
      <c r="B74" s="112"/>
      <c r="C74" s="112"/>
      <c r="D74" s="112"/>
      <c r="E74" s="112"/>
      <c r="F74" s="112"/>
      <c r="G74" s="112"/>
      <c r="H74" s="112"/>
      <c r="I74" s="112"/>
      <c r="J74" s="112"/>
      <c r="K74" s="112"/>
      <c r="L74" s="112"/>
      <c r="M74" s="112"/>
    </row>
    <row r="75" spans="1:13" ht="15">
      <c r="A75" s="112"/>
      <c r="B75" s="112"/>
      <c r="C75" s="112"/>
      <c r="D75" s="112"/>
      <c r="E75" s="112"/>
      <c r="F75" s="112"/>
      <c r="G75" s="112"/>
      <c r="H75" s="112"/>
      <c r="I75" s="112"/>
      <c r="J75" s="112"/>
      <c r="K75" s="112"/>
      <c r="L75" s="112"/>
      <c r="M75" s="112"/>
    </row>
    <row r="76" spans="1:13" ht="15">
      <c r="A76" s="112"/>
      <c r="B76" s="112"/>
      <c r="C76" s="112"/>
      <c r="D76" s="112"/>
      <c r="E76" s="112"/>
      <c r="F76" s="112"/>
      <c r="G76" s="112"/>
      <c r="H76" s="112"/>
      <c r="I76" s="112"/>
      <c r="J76" s="112"/>
      <c r="K76" s="112"/>
      <c r="L76" s="112"/>
      <c r="M76" s="112"/>
    </row>
    <row r="77" spans="1:13" ht="15">
      <c r="A77" s="112"/>
      <c r="B77" s="112"/>
      <c r="C77" s="112"/>
      <c r="D77" s="112"/>
      <c r="E77" s="112"/>
      <c r="F77" s="112"/>
      <c r="G77" s="112"/>
      <c r="H77" s="112"/>
      <c r="I77" s="112"/>
      <c r="J77" s="112"/>
      <c r="K77" s="112"/>
      <c r="L77" s="112"/>
      <c r="M77" s="112"/>
    </row>
    <row r="78" spans="1:13" ht="15">
      <c r="A78" s="112"/>
      <c r="B78" s="112"/>
      <c r="C78" s="112"/>
      <c r="D78" s="112"/>
      <c r="E78" s="112"/>
      <c r="F78" s="112"/>
      <c r="G78" s="112"/>
      <c r="H78" s="112"/>
      <c r="I78" s="112"/>
      <c r="J78" s="112"/>
      <c r="K78" s="112"/>
      <c r="L78" s="112"/>
      <c r="M78" s="112"/>
    </row>
    <row r="79" spans="1:13" ht="15">
      <c r="A79" s="112"/>
      <c r="B79" s="112"/>
      <c r="C79" s="112"/>
      <c r="D79" s="112"/>
      <c r="E79" s="112"/>
      <c r="F79" s="112"/>
      <c r="G79" s="112"/>
      <c r="H79" s="112"/>
      <c r="I79" s="112"/>
      <c r="J79" s="112"/>
      <c r="K79" s="112"/>
      <c r="L79" s="112"/>
      <c r="M79" s="112"/>
    </row>
    <row r="80" spans="1:13" ht="15">
      <c r="A80" s="112"/>
      <c r="B80" s="112"/>
      <c r="C80" s="112"/>
      <c r="D80" s="112"/>
      <c r="E80" s="112"/>
      <c r="F80" s="112"/>
      <c r="G80" s="112"/>
      <c r="H80" s="112"/>
      <c r="I80" s="112"/>
      <c r="J80" s="112"/>
      <c r="K80" s="112"/>
      <c r="L80" s="112"/>
      <c r="M80" s="112"/>
    </row>
    <row r="81" spans="1:13" ht="15">
      <c r="A81" s="112"/>
      <c r="B81" s="112"/>
      <c r="C81" s="112"/>
      <c r="D81" s="112"/>
      <c r="E81" s="112"/>
      <c r="F81" s="112"/>
      <c r="G81" s="112"/>
      <c r="H81" s="112"/>
      <c r="I81" s="112"/>
      <c r="J81" s="112"/>
      <c r="K81" s="112"/>
      <c r="L81" s="112"/>
      <c r="M81" s="112"/>
    </row>
    <row r="82" spans="1:13" ht="15">
      <c r="A82" s="112"/>
      <c r="B82" s="112"/>
      <c r="C82" s="112"/>
      <c r="D82" s="112"/>
      <c r="E82" s="112"/>
      <c r="F82" s="112"/>
      <c r="G82" s="112"/>
      <c r="H82" s="112"/>
      <c r="I82" s="112"/>
      <c r="J82" s="112"/>
      <c r="K82" s="112"/>
      <c r="L82" s="112"/>
      <c r="M82" s="112"/>
    </row>
    <row r="83" spans="1:13" ht="15">
      <c r="A83" s="112"/>
      <c r="B83" s="112"/>
      <c r="C83" s="112"/>
      <c r="D83" s="112"/>
      <c r="E83" s="112"/>
      <c r="F83" s="112"/>
      <c r="G83" s="112"/>
      <c r="H83" s="112"/>
      <c r="I83" s="112"/>
      <c r="J83" s="112"/>
      <c r="K83" s="112"/>
      <c r="L83" s="112"/>
      <c r="M83" s="112"/>
    </row>
    <row r="84" spans="1:13" ht="15">
      <c r="A84" s="112"/>
      <c r="B84" s="112"/>
      <c r="C84" s="112"/>
      <c r="D84" s="112"/>
      <c r="E84" s="112"/>
      <c r="F84" s="112"/>
      <c r="G84" s="112"/>
      <c r="H84" s="112"/>
      <c r="I84" s="112"/>
      <c r="J84" s="112"/>
      <c r="K84" s="112"/>
      <c r="L84" s="112"/>
      <c r="M84" s="112"/>
    </row>
    <row r="85" spans="1:13" ht="15">
      <c r="A85" s="112"/>
      <c r="B85" s="112"/>
      <c r="C85" s="112"/>
      <c r="D85" s="112"/>
      <c r="E85" s="112"/>
      <c r="F85" s="112"/>
      <c r="G85" s="112"/>
      <c r="H85" s="112"/>
      <c r="I85" s="112"/>
      <c r="J85" s="112"/>
      <c r="K85" s="112"/>
      <c r="L85" s="112"/>
      <c r="M85" s="112"/>
    </row>
    <row r="86" spans="1:13" ht="15">
      <c r="A86" s="112"/>
      <c r="B86" s="112"/>
      <c r="C86" s="112"/>
      <c r="D86" s="112"/>
      <c r="E86" s="112"/>
      <c r="F86" s="112"/>
      <c r="G86" s="112"/>
      <c r="H86" s="112"/>
      <c r="I86" s="112"/>
      <c r="J86" s="112"/>
      <c r="K86" s="112"/>
      <c r="L86" s="112"/>
      <c r="M86" s="112"/>
    </row>
    <row r="87" spans="1:13" ht="15">
      <c r="A87" s="112"/>
      <c r="B87" s="112"/>
      <c r="C87" s="112"/>
      <c r="D87" s="112"/>
      <c r="E87" s="112"/>
      <c r="F87" s="112"/>
      <c r="G87" s="112"/>
      <c r="H87" s="112"/>
      <c r="I87" s="112"/>
      <c r="J87" s="112"/>
      <c r="K87" s="112"/>
      <c r="L87" s="112"/>
      <c r="M87" s="112"/>
    </row>
    <row r="88" spans="1:13" ht="15">
      <c r="A88" s="112"/>
      <c r="B88" s="112"/>
      <c r="C88" s="112"/>
      <c r="D88" s="112"/>
      <c r="E88" s="112"/>
      <c r="F88" s="112"/>
      <c r="G88" s="112"/>
      <c r="H88" s="112"/>
      <c r="I88" s="112"/>
      <c r="J88" s="112"/>
      <c r="K88" s="112"/>
      <c r="L88" s="112"/>
      <c r="M88" s="112"/>
    </row>
    <row r="89" spans="1:13" ht="15">
      <c r="A89" s="112"/>
      <c r="B89" s="112"/>
      <c r="C89" s="112"/>
      <c r="D89" s="112"/>
      <c r="E89" s="112"/>
      <c r="F89" s="112"/>
      <c r="G89" s="112"/>
      <c r="H89" s="112"/>
      <c r="I89" s="112"/>
      <c r="J89" s="112"/>
      <c r="K89" s="112"/>
      <c r="L89" s="112"/>
      <c r="M89" s="112"/>
    </row>
    <row r="90" spans="1:13" ht="15">
      <c r="A90" s="112"/>
      <c r="B90" s="112"/>
      <c r="C90" s="112"/>
      <c r="D90" s="112"/>
      <c r="E90" s="112"/>
      <c r="F90" s="112"/>
      <c r="G90" s="112"/>
      <c r="H90" s="112"/>
      <c r="I90" s="112"/>
      <c r="J90" s="112"/>
      <c r="K90" s="112"/>
      <c r="L90" s="112"/>
      <c r="M90" s="112"/>
    </row>
    <row r="91" spans="1:13" ht="15">
      <c r="A91" s="112"/>
      <c r="B91" s="112"/>
      <c r="C91" s="112"/>
      <c r="D91" s="112"/>
      <c r="E91" s="112"/>
      <c r="F91" s="112"/>
      <c r="G91" s="112"/>
      <c r="H91" s="112"/>
      <c r="I91" s="112"/>
      <c r="J91" s="112"/>
      <c r="K91" s="112"/>
      <c r="L91" s="112"/>
      <c r="M91" s="112"/>
    </row>
  </sheetData>
  <sheetProtection/>
  <mergeCells count="7">
    <mergeCell ref="A48:A49"/>
    <mergeCell ref="B48:L48"/>
    <mergeCell ref="E46:H46"/>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87"/>
  <sheetViews>
    <sheetView view="pageBreakPreview" zoomScaleSheetLayoutView="100" zoomScalePageLayoutView="0" workbookViewId="0" topLeftCell="A76">
      <selection activeCell="A1" sqref="A1"/>
    </sheetView>
  </sheetViews>
  <sheetFormatPr defaultColWidth="11.421875" defaultRowHeight="15"/>
  <cols>
    <col min="1" max="1" width="13.7109375" style="0" customWidth="1"/>
    <col min="13" max="13" width="11.57421875" style="0" bestFit="1" customWidth="1"/>
  </cols>
  <sheetData>
    <row r="1" spans="1:13" ht="15">
      <c r="A1" s="112"/>
      <c r="B1" s="112"/>
      <c r="C1" s="112"/>
      <c r="D1" s="112"/>
      <c r="E1" s="112"/>
      <c r="F1" s="112"/>
      <c r="G1" s="112"/>
      <c r="H1" s="112"/>
      <c r="I1" s="112"/>
      <c r="J1" s="112"/>
      <c r="K1" s="112"/>
      <c r="L1" s="112"/>
      <c r="M1" s="112"/>
    </row>
    <row r="2" spans="1:13" ht="15">
      <c r="A2" s="112"/>
      <c r="B2" s="112"/>
      <c r="C2" s="112"/>
      <c r="D2" s="112"/>
      <c r="E2" s="112"/>
      <c r="F2" s="112"/>
      <c r="G2" s="112"/>
      <c r="H2" s="112"/>
      <c r="I2" s="112"/>
      <c r="J2" s="112"/>
      <c r="K2" s="112"/>
      <c r="L2" s="112"/>
      <c r="M2" s="112"/>
    </row>
    <row r="3" spans="1:13" ht="15">
      <c r="A3" s="112"/>
      <c r="B3" s="112"/>
      <c r="C3" s="112"/>
      <c r="D3" s="112"/>
      <c r="E3" s="422" t="s">
        <v>207</v>
      </c>
      <c r="F3" s="422"/>
      <c r="G3" s="422"/>
      <c r="H3" s="422"/>
      <c r="I3" s="112"/>
      <c r="J3" s="112"/>
      <c r="K3" s="112"/>
      <c r="L3" s="112"/>
      <c r="M3" s="112"/>
    </row>
    <row r="4" spans="1:13" ht="15">
      <c r="A4" s="112"/>
      <c r="B4" s="112"/>
      <c r="C4" s="112"/>
      <c r="D4" s="112"/>
      <c r="E4" s="112"/>
      <c r="F4" s="112"/>
      <c r="G4" s="112"/>
      <c r="H4" s="112"/>
      <c r="I4" s="112"/>
      <c r="J4" s="112"/>
      <c r="K4" s="112"/>
      <c r="L4" s="112"/>
      <c r="M4" s="112"/>
    </row>
    <row r="5" spans="1:13" ht="15">
      <c r="A5" s="129"/>
      <c r="B5" s="129"/>
      <c r="C5" s="129"/>
      <c r="D5" s="129"/>
      <c r="E5" s="129"/>
      <c r="F5" s="129"/>
      <c r="G5" s="129"/>
      <c r="H5" s="129"/>
      <c r="I5" s="129"/>
      <c r="J5" s="129"/>
      <c r="K5" s="129"/>
      <c r="L5" s="129"/>
      <c r="M5" s="112"/>
    </row>
    <row r="6" spans="1:13" ht="15">
      <c r="A6" s="380" t="s">
        <v>111</v>
      </c>
      <c r="B6" s="417" t="s">
        <v>158</v>
      </c>
      <c r="C6" s="417"/>
      <c r="D6" s="417"/>
      <c r="E6" s="417"/>
      <c r="F6" s="417"/>
      <c r="G6" s="417"/>
      <c r="H6" s="417"/>
      <c r="I6" s="417"/>
      <c r="J6" s="417"/>
      <c r="K6" s="417"/>
      <c r="L6" s="417"/>
      <c r="M6" s="145"/>
    </row>
    <row r="7" spans="1:13" ht="15">
      <c r="A7" s="382"/>
      <c r="B7" s="146">
        <v>2000</v>
      </c>
      <c r="C7" s="146">
        <v>2001</v>
      </c>
      <c r="D7" s="146">
        <v>2002</v>
      </c>
      <c r="E7" s="146">
        <v>2003</v>
      </c>
      <c r="F7" s="146">
        <v>2004</v>
      </c>
      <c r="G7" s="146">
        <v>2005</v>
      </c>
      <c r="H7" s="146">
        <v>2006</v>
      </c>
      <c r="I7" s="146">
        <v>2007</v>
      </c>
      <c r="J7" s="146">
        <v>2008</v>
      </c>
      <c r="K7" s="146">
        <v>2009</v>
      </c>
      <c r="L7" s="146">
        <v>2010</v>
      </c>
      <c r="M7" s="146">
        <v>2011</v>
      </c>
    </row>
    <row r="8" spans="1:13" ht="15">
      <c r="A8" s="148"/>
      <c r="B8" s="148"/>
      <c r="C8" s="148"/>
      <c r="D8" s="148"/>
      <c r="E8" s="148"/>
      <c r="F8" s="148"/>
      <c r="G8" s="148"/>
      <c r="H8" s="148"/>
      <c r="I8" s="148"/>
      <c r="J8" s="148"/>
      <c r="K8" s="148"/>
      <c r="L8" s="148"/>
      <c r="M8" s="163"/>
    </row>
    <row r="9" spans="1:13" ht="15">
      <c r="A9" s="129" t="s">
        <v>283</v>
      </c>
      <c r="B9" s="188">
        <v>21208</v>
      </c>
      <c r="C9" s="188">
        <v>22290</v>
      </c>
      <c r="D9" s="188">
        <v>23260</v>
      </c>
      <c r="E9" s="188">
        <v>23800</v>
      </c>
      <c r="F9" s="188">
        <v>24000</v>
      </c>
      <c r="G9" s="189">
        <v>26731</v>
      </c>
      <c r="H9" s="188">
        <v>26743.6</v>
      </c>
      <c r="I9" s="188">
        <v>26759</v>
      </c>
      <c r="J9" s="189">
        <v>33836.77</v>
      </c>
      <c r="K9" s="190">
        <v>33531.41</v>
      </c>
      <c r="L9" s="190">
        <v>34056.940022001414</v>
      </c>
      <c r="M9" s="191">
        <v>36387</v>
      </c>
    </row>
    <row r="10" spans="1:13" ht="15">
      <c r="A10" s="153" t="s">
        <v>147</v>
      </c>
      <c r="B10" s="153"/>
      <c r="C10" s="153"/>
      <c r="D10" s="153"/>
      <c r="E10" s="153"/>
      <c r="F10" s="153"/>
      <c r="G10" s="153"/>
      <c r="H10" s="153"/>
      <c r="I10" s="153"/>
      <c r="J10" s="153"/>
      <c r="K10" s="153"/>
      <c r="L10" s="153"/>
      <c r="M10" s="163"/>
    </row>
    <row r="11" spans="1:13" ht="15">
      <c r="A11" s="129"/>
      <c r="B11" s="129"/>
      <c r="C11" s="129"/>
      <c r="D11" s="129"/>
      <c r="E11" s="129"/>
      <c r="F11" s="129"/>
      <c r="G11" s="129"/>
      <c r="H11" s="129"/>
      <c r="I11" s="129"/>
      <c r="J11" s="129"/>
      <c r="K11" s="129"/>
      <c r="L11" s="129"/>
      <c r="M11" s="163"/>
    </row>
    <row r="12" spans="1:13" ht="15">
      <c r="A12" s="380" t="s">
        <v>111</v>
      </c>
      <c r="B12" s="417" t="s">
        <v>160</v>
      </c>
      <c r="C12" s="417"/>
      <c r="D12" s="417"/>
      <c r="E12" s="417"/>
      <c r="F12" s="417"/>
      <c r="G12" s="417"/>
      <c r="H12" s="417"/>
      <c r="I12" s="417"/>
      <c r="J12" s="417"/>
      <c r="K12" s="417"/>
      <c r="L12" s="417"/>
      <c r="M12" s="163"/>
    </row>
    <row r="13" spans="1:13" ht="15">
      <c r="A13" s="382"/>
      <c r="B13" s="156">
        <v>2000</v>
      </c>
      <c r="C13" s="156">
        <v>2001</v>
      </c>
      <c r="D13" s="156">
        <v>2002</v>
      </c>
      <c r="E13" s="156">
        <v>2003</v>
      </c>
      <c r="F13" s="156">
        <v>2004</v>
      </c>
      <c r="G13" s="156">
        <v>2005</v>
      </c>
      <c r="H13" s="156">
        <v>2006</v>
      </c>
      <c r="I13" s="156">
        <v>2007</v>
      </c>
      <c r="J13" s="156">
        <v>2008</v>
      </c>
      <c r="K13" s="156">
        <v>2009</v>
      </c>
      <c r="L13" s="156">
        <v>2010</v>
      </c>
      <c r="M13" s="156">
        <v>2011</v>
      </c>
    </row>
    <row r="14" spans="1:13" ht="15">
      <c r="A14" s="129"/>
      <c r="B14" s="129"/>
      <c r="C14" s="129"/>
      <c r="D14" s="129"/>
      <c r="E14" s="129"/>
      <c r="F14" s="129"/>
      <c r="G14" s="129"/>
      <c r="H14" s="129"/>
      <c r="I14" s="129"/>
      <c r="J14" s="129"/>
      <c r="K14" s="129"/>
      <c r="L14" s="129"/>
      <c r="M14" s="163"/>
    </row>
    <row r="15" spans="1:13" ht="15">
      <c r="A15" s="129" t="s">
        <v>153</v>
      </c>
      <c r="B15" s="157">
        <v>110000</v>
      </c>
      <c r="C15" s="157">
        <v>130000</v>
      </c>
      <c r="D15" s="157">
        <v>140000</v>
      </c>
      <c r="E15" s="157">
        <v>140000</v>
      </c>
      <c r="F15" s="157">
        <v>160000</v>
      </c>
      <c r="G15" s="157">
        <v>188604.05062777156</v>
      </c>
      <c r="H15" s="157">
        <v>163119.31290658348</v>
      </c>
      <c r="I15" s="157">
        <v>209644.63889567798</v>
      </c>
      <c r="J15" s="157">
        <v>122632.58789934102</v>
      </c>
      <c r="K15" s="157">
        <v>232202.09254584223</v>
      </c>
      <c r="L15" s="157">
        <v>166381.5542372921</v>
      </c>
      <c r="M15" s="157">
        <v>156247</v>
      </c>
    </row>
    <row r="16" spans="1:13" ht="15">
      <c r="A16" s="153" t="s">
        <v>168</v>
      </c>
      <c r="B16" s="153"/>
      <c r="C16" s="153"/>
      <c r="D16" s="153"/>
      <c r="E16" s="153"/>
      <c r="F16" s="153"/>
      <c r="G16" s="153"/>
      <c r="H16" s="153"/>
      <c r="I16" s="153"/>
      <c r="J16" s="153"/>
      <c r="K16" s="153"/>
      <c r="L16" s="153"/>
      <c r="M16" s="163"/>
    </row>
    <row r="17" spans="1:13" ht="15">
      <c r="A17" s="129"/>
      <c r="B17" s="129"/>
      <c r="C17" s="129"/>
      <c r="D17" s="129"/>
      <c r="E17" s="129"/>
      <c r="F17" s="129"/>
      <c r="G17" s="129"/>
      <c r="H17" s="129"/>
      <c r="I17" s="129"/>
      <c r="J17" s="129"/>
      <c r="K17" s="129"/>
      <c r="L17" s="129"/>
      <c r="M17" s="163"/>
    </row>
    <row r="18" spans="1:13" ht="15">
      <c r="A18" s="129"/>
      <c r="B18" s="129"/>
      <c r="C18" s="129"/>
      <c r="D18" s="129"/>
      <c r="E18" s="129"/>
      <c r="F18" s="129"/>
      <c r="G18" s="129"/>
      <c r="H18" s="129"/>
      <c r="I18" s="129"/>
      <c r="J18" s="129"/>
      <c r="K18" s="129"/>
      <c r="L18" s="129"/>
      <c r="M18" s="112"/>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15">
      <c r="A27" s="129"/>
      <c r="B27" s="129"/>
      <c r="C27" s="129"/>
      <c r="D27" s="129"/>
      <c r="E27" s="129"/>
      <c r="F27" s="129"/>
      <c r="G27" s="129"/>
      <c r="H27" s="129"/>
      <c r="I27" s="129"/>
      <c r="J27" s="129"/>
      <c r="K27" s="129"/>
      <c r="L27" s="129"/>
      <c r="M27" s="112"/>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29"/>
      <c r="F35" s="129"/>
      <c r="G35" s="129"/>
      <c r="H35" s="129"/>
      <c r="I35" s="129"/>
      <c r="J35" s="129"/>
      <c r="K35" s="129"/>
      <c r="L35" s="129"/>
      <c r="M35" s="112"/>
    </row>
    <row r="36" spans="1:13" ht="15">
      <c r="A36" s="129"/>
      <c r="B36" s="129"/>
      <c r="C36" s="129"/>
      <c r="D36" s="129"/>
      <c r="E36" s="129"/>
      <c r="F36" s="129"/>
      <c r="G36" s="129"/>
      <c r="H36" s="129"/>
      <c r="I36" s="129"/>
      <c r="J36" s="129"/>
      <c r="K36" s="129"/>
      <c r="L36" s="129"/>
      <c r="M36" s="112"/>
    </row>
    <row r="37" spans="1:13" ht="15">
      <c r="A37" s="129"/>
      <c r="B37" s="129"/>
      <c r="C37" s="129"/>
      <c r="D37" s="129"/>
      <c r="E37" s="129"/>
      <c r="F37" s="129"/>
      <c r="G37" s="129"/>
      <c r="H37" s="129"/>
      <c r="I37" s="129"/>
      <c r="J37" s="129"/>
      <c r="K37" s="129"/>
      <c r="L37" s="129"/>
      <c r="M37" s="112"/>
    </row>
    <row r="38" spans="1:13" ht="15">
      <c r="A38" s="129"/>
      <c r="B38" s="129"/>
      <c r="C38" s="129"/>
      <c r="D38" s="129"/>
      <c r="E38" s="129"/>
      <c r="F38" s="129"/>
      <c r="G38" s="129"/>
      <c r="H38" s="129"/>
      <c r="I38" s="129"/>
      <c r="J38" s="129"/>
      <c r="K38" s="129"/>
      <c r="L38" s="129"/>
      <c r="M38" s="112"/>
    </row>
    <row r="39" spans="1:13" ht="15">
      <c r="A39" s="129"/>
      <c r="B39" s="129"/>
      <c r="C39" s="129"/>
      <c r="D39" s="129"/>
      <c r="E39" s="129"/>
      <c r="F39" s="129"/>
      <c r="G39" s="129"/>
      <c r="H39" s="129"/>
      <c r="I39" s="129"/>
      <c r="J39" s="129"/>
      <c r="K39" s="129"/>
      <c r="L39" s="129"/>
      <c r="M39" s="112"/>
    </row>
    <row r="40" spans="1:13" ht="15">
      <c r="A40" s="129"/>
      <c r="B40" s="129"/>
      <c r="C40" s="129"/>
      <c r="D40" s="129"/>
      <c r="E40" s="129"/>
      <c r="F40" s="129"/>
      <c r="G40" s="129"/>
      <c r="H40" s="129"/>
      <c r="I40" s="129"/>
      <c r="J40" s="129"/>
      <c r="K40" s="129"/>
      <c r="L40" s="129"/>
      <c r="M40" s="112"/>
    </row>
    <row r="41" spans="1:13" ht="15">
      <c r="A41" s="129"/>
      <c r="B41" s="129"/>
      <c r="C41" s="129"/>
      <c r="D41" s="129"/>
      <c r="E41" s="129"/>
      <c r="F41" s="129"/>
      <c r="G41" s="129"/>
      <c r="H41" s="129"/>
      <c r="I41" s="129"/>
      <c r="J41" s="129"/>
      <c r="K41" s="129"/>
      <c r="L41" s="129"/>
      <c r="M41" s="112"/>
    </row>
    <row r="42" spans="1:13" ht="15">
      <c r="A42" s="129"/>
      <c r="B42" s="129"/>
      <c r="C42" s="129"/>
      <c r="D42" s="129"/>
      <c r="E42" s="129"/>
      <c r="F42" s="129"/>
      <c r="G42" s="129"/>
      <c r="H42" s="129"/>
      <c r="I42" s="129"/>
      <c r="J42" s="129"/>
      <c r="K42" s="129"/>
      <c r="L42" s="129"/>
      <c r="M42" s="112"/>
    </row>
    <row r="43" spans="1:13" ht="15">
      <c r="A43" s="221"/>
      <c r="B43" s="221"/>
      <c r="C43" s="221"/>
      <c r="D43" s="221"/>
      <c r="E43" s="221"/>
      <c r="F43" s="221"/>
      <c r="G43" s="221"/>
      <c r="H43" s="221"/>
      <c r="I43" s="221"/>
      <c r="J43" s="221"/>
      <c r="K43" s="221"/>
      <c r="L43" s="221"/>
      <c r="M43" s="112"/>
    </row>
    <row r="44" spans="1:13" ht="15">
      <c r="A44" s="129"/>
      <c r="B44" s="129"/>
      <c r="C44" s="129"/>
      <c r="D44" s="129"/>
      <c r="E44" s="129"/>
      <c r="F44" s="129"/>
      <c r="G44" s="129"/>
      <c r="H44" s="129"/>
      <c r="I44" s="129"/>
      <c r="J44" s="129"/>
      <c r="K44" s="129"/>
      <c r="L44" s="129"/>
      <c r="M44" s="112"/>
    </row>
    <row r="45" spans="1:13" ht="15">
      <c r="A45" s="129"/>
      <c r="B45" s="129"/>
      <c r="C45" s="129"/>
      <c r="D45" s="129"/>
      <c r="E45" s="375" t="s">
        <v>203</v>
      </c>
      <c r="F45" s="375"/>
      <c r="G45" s="375"/>
      <c r="H45" s="375"/>
      <c r="I45" s="129"/>
      <c r="J45" s="129"/>
      <c r="K45" s="129"/>
      <c r="L45" s="129"/>
      <c r="M45" s="112"/>
    </row>
    <row r="46" spans="1:13" ht="15">
      <c r="A46" s="129"/>
      <c r="B46" s="129"/>
      <c r="C46" s="129"/>
      <c r="D46" s="129"/>
      <c r="E46" s="129"/>
      <c r="F46" s="129"/>
      <c r="G46" s="129"/>
      <c r="H46" s="129"/>
      <c r="I46" s="129"/>
      <c r="J46" s="129"/>
      <c r="K46" s="129"/>
      <c r="L46" s="129"/>
      <c r="M46" s="112"/>
    </row>
    <row r="47" spans="1:13" ht="15">
      <c r="A47" s="380" t="s">
        <v>111</v>
      </c>
      <c r="B47" s="417" t="s">
        <v>148</v>
      </c>
      <c r="C47" s="417"/>
      <c r="D47" s="417"/>
      <c r="E47" s="417"/>
      <c r="F47" s="417"/>
      <c r="G47" s="417"/>
      <c r="H47" s="417"/>
      <c r="I47" s="417"/>
      <c r="J47" s="417"/>
      <c r="K47" s="417"/>
      <c r="L47" s="417"/>
      <c r="M47" s="163"/>
    </row>
    <row r="48" spans="1:13" ht="15">
      <c r="A48" s="382"/>
      <c r="B48" s="156">
        <v>2000</v>
      </c>
      <c r="C48" s="156">
        <v>2001</v>
      </c>
      <c r="D48" s="156">
        <v>2002</v>
      </c>
      <c r="E48" s="156">
        <v>2003</v>
      </c>
      <c r="F48" s="156">
        <v>2004</v>
      </c>
      <c r="G48" s="156">
        <v>2005</v>
      </c>
      <c r="H48" s="156">
        <v>2006</v>
      </c>
      <c r="I48" s="156">
        <v>2007</v>
      </c>
      <c r="J48" s="156">
        <v>2008</v>
      </c>
      <c r="K48" s="156">
        <v>2009</v>
      </c>
      <c r="L48" s="156">
        <v>2010</v>
      </c>
      <c r="M48" s="156">
        <v>2011</v>
      </c>
    </row>
    <row r="49" spans="1:14" ht="15">
      <c r="A49" s="129" t="s">
        <v>150</v>
      </c>
      <c r="B49" s="157">
        <v>110000</v>
      </c>
      <c r="C49" s="157">
        <v>130000</v>
      </c>
      <c r="D49" s="157">
        <v>140000</v>
      </c>
      <c r="E49" s="157">
        <v>140000</v>
      </c>
      <c r="F49" s="157">
        <v>160000</v>
      </c>
      <c r="G49" s="157">
        <v>188604.05062777156</v>
      </c>
      <c r="H49" s="157">
        <v>163119.31290658348</v>
      </c>
      <c r="I49" s="157">
        <v>209644.63889567798</v>
      </c>
      <c r="J49" s="157">
        <v>122632.58789934102</v>
      </c>
      <c r="K49" s="157">
        <v>232202.09254584223</v>
      </c>
      <c r="L49" s="157">
        <v>166381.5542372921</v>
      </c>
      <c r="M49" s="192">
        <v>156247</v>
      </c>
      <c r="N49" s="104"/>
    </row>
    <row r="50" spans="1:14" ht="15">
      <c r="A50" s="162" t="s">
        <v>149</v>
      </c>
      <c r="B50" s="113">
        <v>52048.686</v>
      </c>
      <c r="C50" s="113">
        <v>52490.832</v>
      </c>
      <c r="D50" s="113">
        <v>78070.044</v>
      </c>
      <c r="E50" s="113">
        <v>97646.939</v>
      </c>
      <c r="F50" s="113">
        <v>113592.48</v>
      </c>
      <c r="G50" s="113">
        <v>136412.216</v>
      </c>
      <c r="H50" s="113">
        <v>110892.513</v>
      </c>
      <c r="I50" s="113">
        <v>146396.449</v>
      </c>
      <c r="J50" s="113">
        <v>84998.301</v>
      </c>
      <c r="K50" s="113">
        <v>166183.932</v>
      </c>
      <c r="L50" s="113">
        <v>107921.734</v>
      </c>
      <c r="M50" s="160">
        <v>102373</v>
      </c>
      <c r="N50" s="104"/>
    </row>
    <row r="51" spans="1:13" ht="15">
      <c r="A51" s="111" t="s">
        <v>163</v>
      </c>
      <c r="B51" s="111"/>
      <c r="C51" s="193"/>
      <c r="D51" s="193"/>
      <c r="E51" s="193"/>
      <c r="F51" s="193"/>
      <c r="G51" s="193"/>
      <c r="H51" s="193"/>
      <c r="I51" s="193"/>
      <c r="J51" s="193"/>
      <c r="K51" s="193"/>
      <c r="L51" s="193"/>
      <c r="M51" s="194"/>
    </row>
    <row r="52" spans="1:13" ht="15">
      <c r="A52" s="111"/>
      <c r="B52" s="111"/>
      <c r="C52" s="111"/>
      <c r="D52" s="111"/>
      <c r="E52" s="111"/>
      <c r="F52" s="111"/>
      <c r="G52" s="111"/>
      <c r="H52" s="111"/>
      <c r="I52" s="111"/>
      <c r="J52" s="111"/>
      <c r="K52" s="111"/>
      <c r="L52" s="111"/>
      <c r="M52" s="112"/>
    </row>
    <row r="53" spans="1:13" ht="15">
      <c r="A53" s="129"/>
      <c r="B53" s="129"/>
      <c r="C53" s="129"/>
      <c r="D53" s="129"/>
      <c r="E53" s="129"/>
      <c r="F53" s="129"/>
      <c r="G53" s="129"/>
      <c r="H53" s="129"/>
      <c r="I53" s="129"/>
      <c r="J53" s="129"/>
      <c r="K53" s="129"/>
      <c r="L53" s="129"/>
      <c r="M53" s="112"/>
    </row>
    <row r="54" spans="1:13" ht="15">
      <c r="A54" s="129"/>
      <c r="B54" s="129"/>
      <c r="C54" s="129"/>
      <c r="D54" s="129"/>
      <c r="E54" s="129"/>
      <c r="F54" s="129"/>
      <c r="G54" s="129"/>
      <c r="H54" s="129"/>
      <c r="I54" s="129"/>
      <c r="J54" s="129"/>
      <c r="K54" s="129"/>
      <c r="L54" s="129"/>
      <c r="M54" s="112"/>
    </row>
    <row r="55" spans="1:13" ht="15">
      <c r="A55" s="129"/>
      <c r="B55" s="129"/>
      <c r="C55" s="129"/>
      <c r="D55" s="129"/>
      <c r="E55" s="129"/>
      <c r="F55" s="129"/>
      <c r="G55" s="129"/>
      <c r="H55" s="129"/>
      <c r="I55" s="129"/>
      <c r="J55" s="129"/>
      <c r="K55" s="129"/>
      <c r="L55" s="129"/>
      <c r="M55" s="112"/>
    </row>
    <row r="56" spans="1:13" ht="15">
      <c r="A56" s="129"/>
      <c r="B56" s="129"/>
      <c r="C56" s="129"/>
      <c r="D56" s="129"/>
      <c r="E56" s="129"/>
      <c r="F56" s="129"/>
      <c r="G56" s="129"/>
      <c r="H56" s="129"/>
      <c r="I56" s="129"/>
      <c r="J56" s="129"/>
      <c r="K56" s="129"/>
      <c r="L56" s="129"/>
      <c r="M56" s="112"/>
    </row>
    <row r="57" spans="1:13" ht="15">
      <c r="A57" s="129"/>
      <c r="B57" s="129"/>
      <c r="C57" s="129"/>
      <c r="D57" s="129"/>
      <c r="E57" s="129"/>
      <c r="F57" s="129"/>
      <c r="G57" s="129"/>
      <c r="H57" s="129"/>
      <c r="I57" s="129"/>
      <c r="J57" s="129"/>
      <c r="K57" s="129"/>
      <c r="L57" s="129"/>
      <c r="M57" s="112"/>
    </row>
    <row r="58" spans="1:13" ht="15">
      <c r="A58" s="129"/>
      <c r="B58" s="129"/>
      <c r="C58" s="129"/>
      <c r="D58" s="129"/>
      <c r="E58" s="129"/>
      <c r="F58" s="129"/>
      <c r="G58" s="129"/>
      <c r="H58" s="129"/>
      <c r="I58" s="129"/>
      <c r="J58" s="129"/>
      <c r="K58" s="129"/>
      <c r="L58" s="129"/>
      <c r="M58" s="112"/>
    </row>
    <row r="59" spans="1:13" ht="15">
      <c r="A59" s="129"/>
      <c r="B59" s="129"/>
      <c r="C59" s="129"/>
      <c r="D59" s="129"/>
      <c r="E59" s="129"/>
      <c r="F59" s="129"/>
      <c r="G59" s="129"/>
      <c r="H59" s="129"/>
      <c r="I59" s="129"/>
      <c r="J59" s="129"/>
      <c r="K59" s="129"/>
      <c r="L59" s="129"/>
      <c r="M59" s="112"/>
    </row>
    <row r="60" spans="1:13" ht="15">
      <c r="A60" s="129"/>
      <c r="B60" s="129"/>
      <c r="C60" s="129"/>
      <c r="D60" s="129"/>
      <c r="E60" s="129"/>
      <c r="F60" s="129"/>
      <c r="G60" s="129"/>
      <c r="H60" s="129"/>
      <c r="I60" s="129"/>
      <c r="J60" s="129"/>
      <c r="K60" s="129"/>
      <c r="L60" s="129"/>
      <c r="M60" s="112"/>
    </row>
    <row r="61" spans="1:13" ht="15">
      <c r="A61" s="129"/>
      <c r="B61" s="129"/>
      <c r="C61" s="129"/>
      <c r="D61" s="129"/>
      <c r="E61" s="129"/>
      <c r="F61" s="129"/>
      <c r="G61" s="129"/>
      <c r="H61" s="129"/>
      <c r="I61" s="129"/>
      <c r="J61" s="129"/>
      <c r="K61" s="129"/>
      <c r="L61" s="129"/>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29"/>
      <c r="B64" s="129"/>
      <c r="C64" s="129"/>
      <c r="D64" s="129"/>
      <c r="E64" s="129"/>
      <c r="F64" s="129"/>
      <c r="G64" s="129"/>
      <c r="H64" s="129"/>
      <c r="I64" s="129"/>
      <c r="J64" s="129"/>
      <c r="K64" s="129"/>
      <c r="L64" s="129"/>
      <c r="M64" s="112"/>
    </row>
    <row r="65" spans="1:13" ht="15">
      <c r="A65" s="129"/>
      <c r="B65" s="129"/>
      <c r="C65" s="129"/>
      <c r="D65" s="129"/>
      <c r="E65" s="129"/>
      <c r="F65" s="129"/>
      <c r="G65" s="129"/>
      <c r="H65" s="129"/>
      <c r="I65" s="129"/>
      <c r="J65" s="129"/>
      <c r="K65" s="129"/>
      <c r="L65" s="129"/>
      <c r="M65" s="112"/>
    </row>
    <row r="66" spans="1:13" ht="15">
      <c r="A66" s="129"/>
      <c r="B66" s="129"/>
      <c r="C66" s="129"/>
      <c r="D66" s="129"/>
      <c r="E66" s="129"/>
      <c r="F66" s="129"/>
      <c r="G66" s="129"/>
      <c r="H66" s="129"/>
      <c r="I66" s="129"/>
      <c r="J66" s="129"/>
      <c r="K66" s="129"/>
      <c r="L66" s="129"/>
      <c r="M66" s="112"/>
    </row>
    <row r="67" spans="1:13" ht="15">
      <c r="A67" s="129"/>
      <c r="B67" s="129"/>
      <c r="C67" s="129"/>
      <c r="D67" s="129"/>
      <c r="E67" s="129"/>
      <c r="F67" s="129"/>
      <c r="G67" s="129"/>
      <c r="H67" s="129"/>
      <c r="I67" s="129"/>
      <c r="J67" s="129"/>
      <c r="K67" s="129"/>
      <c r="L67" s="129"/>
      <c r="M67" s="112"/>
    </row>
    <row r="68" spans="1:13" ht="15">
      <c r="A68" s="129"/>
      <c r="B68" s="129"/>
      <c r="C68" s="129"/>
      <c r="D68" s="129"/>
      <c r="E68" s="129"/>
      <c r="F68" s="129"/>
      <c r="G68" s="129"/>
      <c r="H68" s="129"/>
      <c r="I68" s="129"/>
      <c r="J68" s="129"/>
      <c r="K68" s="129"/>
      <c r="L68" s="129"/>
      <c r="M68" s="112"/>
    </row>
    <row r="69" spans="1:13" ht="15">
      <c r="A69" s="129"/>
      <c r="B69" s="129"/>
      <c r="C69" s="129"/>
      <c r="D69" s="129"/>
      <c r="E69" s="129"/>
      <c r="F69" s="129"/>
      <c r="G69" s="129"/>
      <c r="H69" s="129"/>
      <c r="I69" s="129"/>
      <c r="J69" s="129"/>
      <c r="K69" s="129"/>
      <c r="L69" s="129"/>
      <c r="M69" s="112"/>
    </row>
    <row r="70" spans="1:13" ht="15">
      <c r="A70" s="129"/>
      <c r="B70" s="129"/>
      <c r="C70" s="129"/>
      <c r="D70" s="129"/>
      <c r="E70" s="129"/>
      <c r="F70" s="129"/>
      <c r="G70" s="129"/>
      <c r="H70" s="129"/>
      <c r="I70" s="129"/>
      <c r="J70" s="129"/>
      <c r="K70" s="129"/>
      <c r="L70" s="129"/>
      <c r="M70" s="112"/>
    </row>
    <row r="71" spans="1:13" ht="15">
      <c r="A71" s="129"/>
      <c r="B71" s="129"/>
      <c r="C71" s="129"/>
      <c r="D71" s="129"/>
      <c r="E71" s="129"/>
      <c r="F71" s="129"/>
      <c r="G71" s="129"/>
      <c r="H71" s="129"/>
      <c r="I71" s="129"/>
      <c r="J71" s="129"/>
      <c r="K71" s="129"/>
      <c r="L71" s="129"/>
      <c r="M71" s="112"/>
    </row>
    <row r="72" spans="1:13" ht="15">
      <c r="A72" s="129"/>
      <c r="B72" s="129"/>
      <c r="C72" s="129"/>
      <c r="D72" s="129"/>
      <c r="E72" s="129"/>
      <c r="F72" s="129"/>
      <c r="G72" s="129"/>
      <c r="H72" s="129"/>
      <c r="I72" s="129"/>
      <c r="J72" s="129"/>
      <c r="K72" s="129"/>
      <c r="L72" s="129"/>
      <c r="M72" s="112"/>
    </row>
    <row r="73" spans="1:13" ht="15">
      <c r="A73" s="129"/>
      <c r="B73" s="129"/>
      <c r="C73" s="129"/>
      <c r="D73" s="129"/>
      <c r="E73" s="129"/>
      <c r="F73" s="129"/>
      <c r="G73" s="129"/>
      <c r="H73" s="129"/>
      <c r="I73" s="129"/>
      <c r="J73" s="129"/>
      <c r="K73" s="129"/>
      <c r="L73" s="129"/>
      <c r="M73" s="112"/>
    </row>
    <row r="74" spans="1:13" ht="15">
      <c r="A74" s="112"/>
      <c r="B74" s="112"/>
      <c r="C74" s="112"/>
      <c r="D74" s="112"/>
      <c r="E74" s="112"/>
      <c r="F74" s="112"/>
      <c r="G74" s="112"/>
      <c r="H74" s="112"/>
      <c r="I74" s="112"/>
      <c r="J74" s="112"/>
      <c r="K74" s="112"/>
      <c r="L74" s="112"/>
      <c r="M74" s="112"/>
    </row>
    <row r="75" spans="1:13" ht="15">
      <c r="A75" s="112"/>
      <c r="B75" s="112"/>
      <c r="C75" s="112"/>
      <c r="D75" s="112"/>
      <c r="E75" s="112"/>
      <c r="F75" s="112"/>
      <c r="G75" s="112"/>
      <c r="H75" s="112"/>
      <c r="I75" s="112"/>
      <c r="J75" s="112"/>
      <c r="K75" s="112"/>
      <c r="L75" s="112"/>
      <c r="M75" s="112"/>
    </row>
    <row r="76" spans="1:13" ht="15">
      <c r="A76" s="112"/>
      <c r="B76" s="112"/>
      <c r="C76" s="112"/>
      <c r="D76" s="112"/>
      <c r="E76" s="112"/>
      <c r="F76" s="112"/>
      <c r="G76" s="112"/>
      <c r="H76" s="112"/>
      <c r="I76" s="112"/>
      <c r="J76" s="112"/>
      <c r="K76" s="112"/>
      <c r="L76" s="112"/>
      <c r="M76" s="112"/>
    </row>
    <row r="77" spans="1:13" ht="15">
      <c r="A77" s="112"/>
      <c r="B77" s="112"/>
      <c r="C77" s="112"/>
      <c r="D77" s="112"/>
      <c r="E77" s="112"/>
      <c r="F77" s="112"/>
      <c r="G77" s="112"/>
      <c r="H77" s="112"/>
      <c r="I77" s="112"/>
      <c r="J77" s="112"/>
      <c r="K77" s="112"/>
      <c r="L77" s="112"/>
      <c r="M77" s="112"/>
    </row>
    <row r="78" spans="1:13" ht="15">
      <c r="A78" s="112"/>
      <c r="B78" s="112"/>
      <c r="C78" s="112"/>
      <c r="D78" s="112"/>
      <c r="E78" s="112"/>
      <c r="F78" s="112"/>
      <c r="G78" s="112"/>
      <c r="H78" s="112"/>
      <c r="I78" s="112"/>
      <c r="J78" s="112"/>
      <c r="K78" s="112"/>
      <c r="L78" s="112"/>
      <c r="M78" s="112"/>
    </row>
    <row r="79" spans="1:13" ht="15">
      <c r="A79" s="112"/>
      <c r="B79" s="112"/>
      <c r="C79" s="112"/>
      <c r="D79" s="112"/>
      <c r="E79" s="112"/>
      <c r="F79" s="112"/>
      <c r="G79" s="112"/>
      <c r="H79" s="112"/>
      <c r="I79" s="112"/>
      <c r="J79" s="112"/>
      <c r="K79" s="112"/>
      <c r="L79" s="112"/>
      <c r="M79" s="112"/>
    </row>
    <row r="80" spans="1:13" ht="15">
      <c r="A80" s="112"/>
      <c r="B80" s="112"/>
      <c r="C80" s="112"/>
      <c r="D80" s="112"/>
      <c r="E80" s="112"/>
      <c r="F80" s="112"/>
      <c r="G80" s="112"/>
      <c r="H80" s="112"/>
      <c r="I80" s="112"/>
      <c r="J80" s="112"/>
      <c r="K80" s="112"/>
      <c r="L80" s="112"/>
      <c r="M80" s="112"/>
    </row>
    <row r="81" spans="1:13" ht="15">
      <c r="A81" s="112"/>
      <c r="B81" s="112"/>
      <c r="C81" s="112"/>
      <c r="D81" s="112"/>
      <c r="E81" s="112"/>
      <c r="F81" s="112"/>
      <c r="G81" s="112"/>
      <c r="H81" s="112"/>
      <c r="I81" s="112"/>
      <c r="J81" s="112"/>
      <c r="K81" s="112"/>
      <c r="L81" s="112"/>
      <c r="M81" s="112"/>
    </row>
    <row r="82" spans="1:13" ht="15">
      <c r="A82" s="112"/>
      <c r="B82" s="112"/>
      <c r="C82" s="112"/>
      <c r="D82" s="112"/>
      <c r="E82" s="112"/>
      <c r="F82" s="112"/>
      <c r="G82" s="112"/>
      <c r="H82" s="112"/>
      <c r="I82" s="112"/>
      <c r="J82" s="112"/>
      <c r="K82" s="112"/>
      <c r="L82" s="112"/>
      <c r="M82" s="112"/>
    </row>
    <row r="83" spans="1:13" ht="15">
      <c r="A83" s="112"/>
      <c r="B83" s="112"/>
      <c r="C83" s="112"/>
      <c r="D83" s="112"/>
      <c r="E83" s="112"/>
      <c r="F83" s="112"/>
      <c r="G83" s="112"/>
      <c r="H83" s="112"/>
      <c r="I83" s="112"/>
      <c r="J83" s="112"/>
      <c r="K83" s="112"/>
      <c r="L83" s="112"/>
      <c r="M83" s="112"/>
    </row>
    <row r="84" spans="1:13" ht="15">
      <c r="A84" s="112"/>
      <c r="B84" s="112"/>
      <c r="C84" s="112"/>
      <c r="D84" s="112"/>
      <c r="E84" s="112"/>
      <c r="F84" s="112"/>
      <c r="G84" s="112"/>
      <c r="H84" s="112"/>
      <c r="I84" s="112"/>
      <c r="J84" s="112"/>
      <c r="K84" s="112"/>
      <c r="L84" s="112"/>
      <c r="M84" s="112"/>
    </row>
    <row r="85" spans="1:13" ht="15">
      <c r="A85" s="112"/>
      <c r="B85" s="112"/>
      <c r="C85" s="112"/>
      <c r="D85" s="112"/>
      <c r="E85" s="112"/>
      <c r="F85" s="112"/>
      <c r="G85" s="112"/>
      <c r="H85" s="112"/>
      <c r="I85" s="112"/>
      <c r="J85" s="112"/>
      <c r="K85" s="112"/>
      <c r="L85" s="112"/>
      <c r="M85" s="112"/>
    </row>
    <row r="86" spans="1:13" ht="15">
      <c r="A86" s="112"/>
      <c r="B86" s="112"/>
      <c r="C86" s="112"/>
      <c r="D86" s="112"/>
      <c r="E86" s="112"/>
      <c r="F86" s="112"/>
      <c r="G86" s="112"/>
      <c r="H86" s="112"/>
      <c r="I86" s="112"/>
      <c r="J86" s="112"/>
      <c r="K86" s="112"/>
      <c r="L86" s="112"/>
      <c r="M86" s="112"/>
    </row>
    <row r="87" spans="1:13" ht="15">
      <c r="A87" s="112"/>
      <c r="B87" s="112"/>
      <c r="C87" s="112"/>
      <c r="D87" s="112"/>
      <c r="E87" s="112"/>
      <c r="F87" s="112"/>
      <c r="G87" s="112"/>
      <c r="H87" s="112"/>
      <c r="I87" s="112"/>
      <c r="J87" s="112"/>
      <c r="K87" s="112"/>
      <c r="L87" s="112"/>
      <c r="M87" s="112"/>
    </row>
  </sheetData>
  <sheetProtection/>
  <mergeCells count="8">
    <mergeCell ref="A47:A48"/>
    <mergeCell ref="B47:L47"/>
    <mergeCell ref="E3:H3"/>
    <mergeCell ref="E45:H45"/>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100"/>
  <sheetViews>
    <sheetView view="pageBreakPreview" zoomScaleSheetLayoutView="100" zoomScalePageLayoutView="0" workbookViewId="0" topLeftCell="A61">
      <selection activeCell="A1" sqref="A1"/>
    </sheetView>
  </sheetViews>
  <sheetFormatPr defaultColWidth="11.421875" defaultRowHeight="15"/>
  <cols>
    <col min="1" max="1" width="17.28125" style="0" customWidth="1"/>
    <col min="2" max="13" width="12.57421875" style="0" bestFit="1" customWidth="1"/>
  </cols>
  <sheetData>
    <row r="1" spans="1:13" ht="15">
      <c r="A1" s="112"/>
      <c r="B1" s="112"/>
      <c r="C1" s="112"/>
      <c r="D1" s="112"/>
      <c r="E1" s="112"/>
      <c r="F1" s="112"/>
      <c r="G1" s="112"/>
      <c r="H1" s="112"/>
      <c r="I1" s="112"/>
      <c r="J1" s="112"/>
      <c r="K1" s="112"/>
      <c r="L1" s="112"/>
      <c r="M1" s="112"/>
    </row>
    <row r="2" spans="1:13" ht="15">
      <c r="A2" s="112"/>
      <c r="B2" s="112"/>
      <c r="C2" s="112"/>
      <c r="D2" s="112"/>
      <c r="E2" s="112"/>
      <c r="F2" s="112"/>
      <c r="G2" s="112"/>
      <c r="H2" s="112"/>
      <c r="I2" s="112"/>
      <c r="J2" s="112"/>
      <c r="K2" s="112"/>
      <c r="L2" s="112"/>
      <c r="M2" s="112"/>
    </row>
    <row r="3" spans="1:13" ht="15">
      <c r="A3" s="112"/>
      <c r="B3" s="112"/>
      <c r="C3" s="112"/>
      <c r="D3" s="112"/>
      <c r="E3" s="422" t="s">
        <v>201</v>
      </c>
      <c r="F3" s="422"/>
      <c r="G3" s="422"/>
      <c r="H3" s="422"/>
      <c r="I3" s="112"/>
      <c r="J3" s="112"/>
      <c r="K3" s="112"/>
      <c r="L3" s="112"/>
      <c r="M3" s="112"/>
    </row>
    <row r="4" spans="1:13" ht="15">
      <c r="A4" s="112"/>
      <c r="B4" s="112"/>
      <c r="C4" s="112"/>
      <c r="D4" s="112"/>
      <c r="E4" s="112"/>
      <c r="F4" s="112"/>
      <c r="G4" s="112"/>
      <c r="H4" s="112"/>
      <c r="I4" s="112"/>
      <c r="J4" s="112"/>
      <c r="K4" s="112"/>
      <c r="L4" s="112"/>
      <c r="M4" s="112"/>
    </row>
    <row r="5" spans="1:13" ht="15">
      <c r="A5" s="112"/>
      <c r="B5" s="112"/>
      <c r="C5" s="112"/>
      <c r="D5" s="112"/>
      <c r="E5" s="112"/>
      <c r="F5" s="112"/>
      <c r="G5" s="112"/>
      <c r="H5" s="112"/>
      <c r="I5" s="112"/>
      <c r="J5" s="112"/>
      <c r="K5" s="112"/>
      <c r="L5" s="112"/>
      <c r="M5" s="112"/>
    </row>
    <row r="6" spans="1:13" ht="15">
      <c r="A6" s="380" t="s">
        <v>111</v>
      </c>
      <c r="B6" s="417" t="s">
        <v>158</v>
      </c>
      <c r="C6" s="417"/>
      <c r="D6" s="417"/>
      <c r="E6" s="417"/>
      <c r="F6" s="417"/>
      <c r="G6" s="417"/>
      <c r="H6" s="417"/>
      <c r="I6" s="417"/>
      <c r="J6" s="417"/>
      <c r="K6" s="417"/>
      <c r="L6" s="417"/>
      <c r="M6" s="145"/>
    </row>
    <row r="7" spans="1:13" ht="15">
      <c r="A7" s="382"/>
      <c r="B7" s="146">
        <v>2000</v>
      </c>
      <c r="C7" s="146">
        <v>2001</v>
      </c>
      <c r="D7" s="146">
        <v>2002</v>
      </c>
      <c r="E7" s="146">
        <v>2003</v>
      </c>
      <c r="F7" s="146">
        <v>2004</v>
      </c>
      <c r="G7" s="146">
        <v>2005</v>
      </c>
      <c r="H7" s="146">
        <v>2006</v>
      </c>
      <c r="I7" s="146">
        <v>2007</v>
      </c>
      <c r="J7" s="146">
        <v>2008</v>
      </c>
      <c r="K7" s="146">
        <v>2009</v>
      </c>
      <c r="L7" s="146">
        <v>2010</v>
      </c>
      <c r="M7" s="156">
        <v>2011</v>
      </c>
    </row>
    <row r="8" spans="1:13" ht="15">
      <c r="A8" s="148"/>
      <c r="B8" s="148"/>
      <c r="C8" s="148"/>
      <c r="D8" s="148"/>
      <c r="E8" s="148"/>
      <c r="F8" s="148"/>
      <c r="G8" s="148"/>
      <c r="H8" s="148"/>
      <c r="I8" s="148"/>
      <c r="J8" s="148"/>
      <c r="K8" s="148"/>
      <c r="L8" s="148"/>
      <c r="M8" s="112"/>
    </row>
    <row r="9" spans="1:13" ht="15">
      <c r="A9" s="129" t="s">
        <v>284</v>
      </c>
      <c r="B9" s="195">
        <v>44890</v>
      </c>
      <c r="C9" s="195">
        <v>46900</v>
      </c>
      <c r="D9" s="195">
        <v>47600</v>
      </c>
      <c r="E9" s="195">
        <v>48200</v>
      </c>
      <c r="F9" s="195">
        <v>48500</v>
      </c>
      <c r="G9" s="196">
        <v>50960.48</v>
      </c>
      <c r="H9" s="195">
        <v>50952.47</v>
      </c>
      <c r="I9" s="195">
        <v>50846.43</v>
      </c>
      <c r="J9" s="196">
        <v>52186.94</v>
      </c>
      <c r="K9" s="197">
        <v>53338.50999999999</v>
      </c>
      <c r="L9" s="197">
        <v>52654.94899999999</v>
      </c>
      <c r="M9" s="198">
        <v>53869</v>
      </c>
    </row>
    <row r="10" spans="1:13" ht="15">
      <c r="A10" s="153" t="s">
        <v>147</v>
      </c>
      <c r="B10" s="153"/>
      <c r="C10" s="153"/>
      <c r="D10" s="153"/>
      <c r="E10" s="153"/>
      <c r="F10" s="153"/>
      <c r="G10" s="153"/>
      <c r="H10" s="153"/>
      <c r="I10" s="153"/>
      <c r="J10" s="153"/>
      <c r="K10" s="153"/>
      <c r="L10" s="153"/>
      <c r="M10" s="159"/>
    </row>
    <row r="11" spans="1:13" ht="15">
      <c r="A11" s="129"/>
      <c r="B11" s="129"/>
      <c r="C11" s="129"/>
      <c r="D11" s="129"/>
      <c r="E11" s="129"/>
      <c r="F11" s="129"/>
      <c r="G11" s="129"/>
      <c r="H11" s="129"/>
      <c r="I11" s="129"/>
      <c r="J11" s="129"/>
      <c r="K11" s="129"/>
      <c r="L11" s="129"/>
      <c r="M11" s="159"/>
    </row>
    <row r="12" spans="1:13" ht="15">
      <c r="A12" s="380" t="s">
        <v>111</v>
      </c>
      <c r="B12" s="417" t="s">
        <v>169</v>
      </c>
      <c r="C12" s="417"/>
      <c r="D12" s="417"/>
      <c r="E12" s="417"/>
      <c r="F12" s="417"/>
      <c r="G12" s="417"/>
      <c r="H12" s="417"/>
      <c r="I12" s="417"/>
      <c r="J12" s="417"/>
      <c r="K12" s="417"/>
      <c r="L12" s="417"/>
      <c r="M12" s="112"/>
    </row>
    <row r="13" spans="1:13" ht="15">
      <c r="A13" s="382"/>
      <c r="B13" s="156">
        <v>2000</v>
      </c>
      <c r="C13" s="156">
        <v>2001</v>
      </c>
      <c r="D13" s="156">
        <v>2002</v>
      </c>
      <c r="E13" s="156">
        <v>2003</v>
      </c>
      <c r="F13" s="156">
        <v>2004</v>
      </c>
      <c r="G13" s="156">
        <v>2005</v>
      </c>
      <c r="H13" s="156">
        <v>2006</v>
      </c>
      <c r="I13" s="156">
        <v>2007</v>
      </c>
      <c r="J13" s="156">
        <v>2008</v>
      </c>
      <c r="K13" s="156">
        <v>2009</v>
      </c>
      <c r="L13" s="156">
        <v>2010</v>
      </c>
      <c r="M13" s="156">
        <v>2011</v>
      </c>
    </row>
    <row r="14" spans="1:13" ht="15">
      <c r="A14" s="129"/>
      <c r="B14" s="129"/>
      <c r="C14" s="129"/>
      <c r="D14" s="129"/>
      <c r="E14" s="129"/>
      <c r="F14" s="129"/>
      <c r="G14" s="129"/>
      <c r="H14" s="129"/>
      <c r="I14" s="129"/>
      <c r="J14" s="129"/>
      <c r="K14" s="129"/>
      <c r="L14" s="129"/>
      <c r="M14" s="112"/>
    </row>
    <row r="15" spans="1:13" ht="15">
      <c r="A15" s="129" t="s">
        <v>3</v>
      </c>
      <c r="B15" s="199">
        <v>999000</v>
      </c>
      <c r="C15" s="199">
        <v>905000</v>
      </c>
      <c r="D15" s="199">
        <v>999000</v>
      </c>
      <c r="E15" s="199">
        <v>1050000</v>
      </c>
      <c r="F15" s="199">
        <v>1100000</v>
      </c>
      <c r="G15" s="199">
        <v>1150000</v>
      </c>
      <c r="H15" s="199">
        <v>1288421.062698797</v>
      </c>
      <c r="I15" s="199">
        <v>1238234.2774814353</v>
      </c>
      <c r="J15" s="199">
        <v>1335073.7311692277</v>
      </c>
      <c r="K15" s="199">
        <v>1377980.9710091718</v>
      </c>
      <c r="L15" s="199">
        <v>1251053.3447276922</v>
      </c>
      <c r="M15" s="200">
        <v>1350717</v>
      </c>
    </row>
    <row r="16" spans="1:13" ht="15">
      <c r="A16" s="153" t="s">
        <v>168</v>
      </c>
      <c r="B16" s="153"/>
      <c r="C16" s="153"/>
      <c r="D16" s="153"/>
      <c r="E16" s="153"/>
      <c r="F16" s="153"/>
      <c r="G16" s="153"/>
      <c r="H16" s="153"/>
      <c r="I16" s="153"/>
      <c r="J16" s="153"/>
      <c r="K16" s="153"/>
      <c r="L16" s="153"/>
      <c r="M16" s="159"/>
    </row>
    <row r="17" spans="1:13" ht="15">
      <c r="A17" s="129"/>
      <c r="B17" s="129"/>
      <c r="C17" s="129"/>
      <c r="D17" s="129"/>
      <c r="E17" s="129"/>
      <c r="F17" s="129"/>
      <c r="G17" s="129"/>
      <c r="H17" s="129"/>
      <c r="I17" s="129"/>
      <c r="J17" s="129"/>
      <c r="K17" s="129"/>
      <c r="L17" s="129"/>
      <c r="M17" s="112"/>
    </row>
    <row r="18" spans="1:13" ht="15">
      <c r="A18" s="129"/>
      <c r="B18" s="201"/>
      <c r="C18" s="201"/>
      <c r="D18" s="201"/>
      <c r="E18" s="201"/>
      <c r="F18" s="201"/>
      <c r="G18" s="201"/>
      <c r="H18" s="201"/>
      <c r="I18" s="201"/>
      <c r="J18" s="201"/>
      <c r="K18" s="201"/>
      <c r="L18" s="201"/>
      <c r="M18" s="201"/>
    </row>
    <row r="19" spans="1:13" ht="15">
      <c r="A19" s="129"/>
      <c r="B19" s="129"/>
      <c r="C19" s="129"/>
      <c r="D19" s="129"/>
      <c r="E19" s="129"/>
      <c r="F19" s="129"/>
      <c r="G19" s="129"/>
      <c r="H19" s="129"/>
      <c r="I19" s="129"/>
      <c r="J19" s="129"/>
      <c r="K19" s="129"/>
      <c r="L19" s="129"/>
      <c r="M19" s="112"/>
    </row>
    <row r="20" spans="1:13" ht="15">
      <c r="A20" s="129"/>
      <c r="B20" s="129"/>
      <c r="C20" s="129"/>
      <c r="D20" s="129"/>
      <c r="E20" s="129"/>
      <c r="F20" s="129"/>
      <c r="G20" s="129"/>
      <c r="H20" s="129"/>
      <c r="I20" s="129"/>
      <c r="J20" s="129"/>
      <c r="K20" s="129"/>
      <c r="L20" s="129"/>
      <c r="M20" s="112"/>
    </row>
    <row r="21" spans="1:13" ht="15">
      <c r="A21" s="129"/>
      <c r="B21" s="129"/>
      <c r="C21" s="129"/>
      <c r="D21" s="129"/>
      <c r="E21" s="129"/>
      <c r="F21" s="129"/>
      <c r="G21" s="129"/>
      <c r="H21" s="129"/>
      <c r="I21" s="129"/>
      <c r="J21" s="129"/>
      <c r="K21" s="129"/>
      <c r="L21" s="129"/>
      <c r="M21" s="112"/>
    </row>
    <row r="22" spans="1:13" ht="15">
      <c r="A22" s="129"/>
      <c r="B22" s="129"/>
      <c r="C22" s="129"/>
      <c r="D22" s="129"/>
      <c r="E22" s="129"/>
      <c r="F22" s="129"/>
      <c r="G22" s="129"/>
      <c r="H22" s="129"/>
      <c r="I22" s="129"/>
      <c r="J22" s="129"/>
      <c r="K22" s="129"/>
      <c r="L22" s="129"/>
      <c r="M22" s="112"/>
    </row>
    <row r="23" spans="1:13" ht="15">
      <c r="A23" s="129"/>
      <c r="B23" s="129"/>
      <c r="C23" s="129"/>
      <c r="D23" s="129"/>
      <c r="E23" s="129"/>
      <c r="F23" s="129"/>
      <c r="G23" s="129"/>
      <c r="H23" s="129"/>
      <c r="I23" s="129"/>
      <c r="J23" s="129"/>
      <c r="K23" s="129"/>
      <c r="L23" s="129"/>
      <c r="M23" s="112"/>
    </row>
    <row r="24" spans="1:13" ht="15">
      <c r="A24" s="129"/>
      <c r="B24" s="129"/>
      <c r="C24" s="129"/>
      <c r="D24" s="129"/>
      <c r="E24" s="129"/>
      <c r="F24" s="129"/>
      <c r="G24" s="129"/>
      <c r="H24" s="129"/>
      <c r="I24" s="129"/>
      <c r="J24" s="129"/>
      <c r="K24" s="129"/>
      <c r="L24" s="129"/>
      <c r="M24" s="112"/>
    </row>
    <row r="25" spans="1:13" ht="15">
      <c r="A25" s="129"/>
      <c r="B25" s="129"/>
      <c r="C25" s="129"/>
      <c r="D25" s="129"/>
      <c r="E25" s="129"/>
      <c r="F25" s="129"/>
      <c r="G25" s="129"/>
      <c r="H25" s="129"/>
      <c r="I25" s="129"/>
      <c r="J25" s="129"/>
      <c r="K25" s="129"/>
      <c r="L25" s="129"/>
      <c r="M25" s="112"/>
    </row>
    <row r="26" spans="1:13" ht="15">
      <c r="A26" s="129"/>
      <c r="B26" s="129"/>
      <c r="C26" s="129"/>
      <c r="D26" s="129"/>
      <c r="E26" s="129"/>
      <c r="F26" s="129"/>
      <c r="G26" s="129"/>
      <c r="H26" s="129"/>
      <c r="I26" s="129"/>
      <c r="J26" s="129"/>
      <c r="K26" s="129"/>
      <c r="L26" s="129"/>
      <c r="M26" s="112"/>
    </row>
    <row r="27" spans="1:13" ht="15">
      <c r="A27" s="129"/>
      <c r="B27" s="129"/>
      <c r="C27" s="129"/>
      <c r="D27" s="129"/>
      <c r="E27" s="129"/>
      <c r="F27" s="129"/>
      <c r="G27" s="129"/>
      <c r="H27" s="129"/>
      <c r="I27" s="129"/>
      <c r="J27" s="129"/>
      <c r="K27" s="129"/>
      <c r="L27" s="129"/>
      <c r="M27" s="112"/>
    </row>
    <row r="28" spans="1:13" ht="15">
      <c r="A28" s="129"/>
      <c r="B28" s="129"/>
      <c r="C28" s="129"/>
      <c r="D28" s="129"/>
      <c r="E28" s="129"/>
      <c r="F28" s="129"/>
      <c r="G28" s="129"/>
      <c r="H28" s="129"/>
      <c r="I28" s="129"/>
      <c r="J28" s="129"/>
      <c r="K28" s="129"/>
      <c r="L28" s="129"/>
      <c r="M28" s="112"/>
    </row>
    <row r="29" spans="1:13" ht="15">
      <c r="A29" s="129"/>
      <c r="B29" s="129"/>
      <c r="C29" s="129"/>
      <c r="D29" s="129"/>
      <c r="E29" s="129"/>
      <c r="F29" s="129"/>
      <c r="G29" s="129"/>
      <c r="H29" s="129"/>
      <c r="I29" s="129"/>
      <c r="J29" s="129"/>
      <c r="K29" s="129"/>
      <c r="L29" s="129"/>
      <c r="M29" s="112"/>
    </row>
    <row r="30" spans="1:13" ht="15">
      <c r="A30" s="129"/>
      <c r="B30" s="129"/>
      <c r="C30" s="129"/>
      <c r="D30" s="129"/>
      <c r="E30" s="129"/>
      <c r="F30" s="129"/>
      <c r="G30" s="129"/>
      <c r="H30" s="129"/>
      <c r="I30" s="129"/>
      <c r="J30" s="129"/>
      <c r="K30" s="129"/>
      <c r="L30" s="129"/>
      <c r="M30" s="112"/>
    </row>
    <row r="31" spans="1:13" ht="15">
      <c r="A31" s="129"/>
      <c r="B31" s="129"/>
      <c r="C31" s="129"/>
      <c r="D31" s="129"/>
      <c r="E31" s="129"/>
      <c r="F31" s="129"/>
      <c r="G31" s="129"/>
      <c r="H31" s="129"/>
      <c r="I31" s="129"/>
      <c r="J31" s="129"/>
      <c r="K31" s="129"/>
      <c r="L31" s="129"/>
      <c r="M31" s="112"/>
    </row>
    <row r="32" spans="1:13" ht="15">
      <c r="A32" s="129"/>
      <c r="B32" s="129"/>
      <c r="C32" s="129"/>
      <c r="D32" s="129"/>
      <c r="E32" s="129"/>
      <c r="F32" s="129"/>
      <c r="G32" s="129"/>
      <c r="H32" s="129"/>
      <c r="I32" s="129"/>
      <c r="J32" s="129"/>
      <c r="K32" s="129"/>
      <c r="L32" s="129"/>
      <c r="M32" s="112"/>
    </row>
    <row r="33" spans="1:13" ht="15">
      <c r="A33" s="129"/>
      <c r="B33" s="129"/>
      <c r="C33" s="129"/>
      <c r="D33" s="129"/>
      <c r="E33" s="129"/>
      <c r="F33" s="129"/>
      <c r="G33" s="129"/>
      <c r="H33" s="129"/>
      <c r="I33" s="129"/>
      <c r="J33" s="129"/>
      <c r="K33" s="129"/>
      <c r="L33" s="129"/>
      <c r="M33" s="112"/>
    </row>
    <row r="34" spans="1:13" ht="15">
      <c r="A34" s="129"/>
      <c r="B34" s="129"/>
      <c r="C34" s="129"/>
      <c r="D34" s="129"/>
      <c r="E34" s="129"/>
      <c r="F34" s="129"/>
      <c r="G34" s="129"/>
      <c r="H34" s="129"/>
      <c r="I34" s="129"/>
      <c r="J34" s="129"/>
      <c r="K34" s="129"/>
      <c r="L34" s="129"/>
      <c r="M34" s="112"/>
    </row>
    <row r="35" spans="1:13" ht="15">
      <c r="A35" s="129"/>
      <c r="B35" s="129"/>
      <c r="C35" s="129"/>
      <c r="D35" s="129"/>
      <c r="E35" s="129"/>
      <c r="F35" s="129"/>
      <c r="G35" s="129"/>
      <c r="H35" s="129"/>
      <c r="I35" s="129"/>
      <c r="J35" s="129"/>
      <c r="K35" s="129"/>
      <c r="L35" s="129"/>
      <c r="M35" s="112"/>
    </row>
    <row r="36" spans="1:13" ht="15">
      <c r="A36" s="129"/>
      <c r="B36" s="129"/>
      <c r="C36" s="129"/>
      <c r="D36" s="129"/>
      <c r="E36" s="129"/>
      <c r="F36" s="129"/>
      <c r="G36" s="129"/>
      <c r="H36" s="129"/>
      <c r="I36" s="129"/>
      <c r="J36" s="129"/>
      <c r="K36" s="129"/>
      <c r="L36" s="129"/>
      <c r="M36" s="112"/>
    </row>
    <row r="37" spans="1:13" ht="15">
      <c r="A37" s="129"/>
      <c r="B37" s="129"/>
      <c r="C37" s="129"/>
      <c r="D37" s="129"/>
      <c r="E37" s="129"/>
      <c r="F37" s="129"/>
      <c r="G37" s="129"/>
      <c r="H37" s="129"/>
      <c r="I37" s="129"/>
      <c r="J37" s="129"/>
      <c r="K37" s="129"/>
      <c r="L37" s="129"/>
      <c r="M37" s="112"/>
    </row>
    <row r="38" spans="1:13" ht="15">
      <c r="A38" s="129"/>
      <c r="B38" s="129"/>
      <c r="C38" s="129"/>
      <c r="D38" s="129"/>
      <c r="E38" s="129"/>
      <c r="F38" s="129"/>
      <c r="G38" s="129"/>
      <c r="H38" s="129"/>
      <c r="I38" s="129"/>
      <c r="J38" s="129"/>
      <c r="K38" s="129"/>
      <c r="L38" s="129"/>
      <c r="M38" s="112"/>
    </row>
    <row r="39" spans="1:13" ht="15">
      <c r="A39" s="129"/>
      <c r="B39" s="129"/>
      <c r="C39" s="129"/>
      <c r="D39" s="129"/>
      <c r="E39" s="129"/>
      <c r="F39" s="129"/>
      <c r="G39" s="129"/>
      <c r="H39" s="129"/>
      <c r="I39" s="129"/>
      <c r="J39" s="129"/>
      <c r="K39" s="129"/>
      <c r="L39" s="129"/>
      <c r="M39" s="112"/>
    </row>
    <row r="40" spans="1:13" ht="15">
      <c r="A40" s="129"/>
      <c r="B40" s="129"/>
      <c r="C40" s="129"/>
      <c r="D40" s="129"/>
      <c r="E40" s="129"/>
      <c r="F40" s="129"/>
      <c r="G40" s="129"/>
      <c r="H40" s="129"/>
      <c r="I40" s="129"/>
      <c r="J40" s="129"/>
      <c r="K40" s="129"/>
      <c r="L40" s="129"/>
      <c r="M40" s="112"/>
    </row>
    <row r="41" spans="1:13" ht="15">
      <c r="A41" s="129"/>
      <c r="B41" s="129"/>
      <c r="C41" s="129"/>
      <c r="D41" s="129"/>
      <c r="E41" s="129"/>
      <c r="F41" s="129"/>
      <c r="G41" s="129"/>
      <c r="H41" s="129"/>
      <c r="I41" s="129"/>
      <c r="J41" s="129"/>
      <c r="K41" s="129"/>
      <c r="L41" s="129"/>
      <c r="M41" s="112"/>
    </row>
    <row r="42" spans="1:13" ht="15">
      <c r="A42" s="129"/>
      <c r="B42" s="129"/>
      <c r="C42" s="129"/>
      <c r="D42" s="129"/>
      <c r="E42" s="129"/>
      <c r="F42" s="129"/>
      <c r="G42" s="129"/>
      <c r="H42" s="129"/>
      <c r="I42" s="129"/>
      <c r="J42" s="129"/>
      <c r="K42" s="129"/>
      <c r="L42" s="129"/>
      <c r="M42" s="112"/>
    </row>
    <row r="43" spans="1:13" ht="15">
      <c r="A43" s="129"/>
      <c r="B43" s="129"/>
      <c r="C43" s="129"/>
      <c r="D43" s="129"/>
      <c r="E43" s="129"/>
      <c r="F43" s="129"/>
      <c r="G43" s="129"/>
      <c r="H43" s="129"/>
      <c r="I43" s="129"/>
      <c r="J43" s="129"/>
      <c r="K43" s="129"/>
      <c r="L43" s="129"/>
      <c r="M43" s="112"/>
    </row>
    <row r="44" spans="1:13" ht="15">
      <c r="A44" s="129"/>
      <c r="B44" s="129"/>
      <c r="C44" s="129"/>
      <c r="D44" s="129"/>
      <c r="E44" s="129"/>
      <c r="F44" s="129"/>
      <c r="G44" s="129"/>
      <c r="H44" s="129"/>
      <c r="I44" s="129"/>
      <c r="J44" s="129"/>
      <c r="K44" s="129"/>
      <c r="L44" s="129"/>
      <c r="M44" s="112"/>
    </row>
    <row r="45" spans="1:13" ht="15">
      <c r="A45" s="129"/>
      <c r="B45" s="129"/>
      <c r="C45" s="129"/>
      <c r="D45" s="129"/>
      <c r="E45" s="129"/>
      <c r="F45" s="129"/>
      <c r="G45" s="129"/>
      <c r="H45" s="129"/>
      <c r="I45" s="129"/>
      <c r="J45" s="129"/>
      <c r="K45" s="129"/>
      <c r="L45" s="129"/>
      <c r="M45" s="112"/>
    </row>
    <row r="46" spans="1:13" ht="15">
      <c r="A46" s="129"/>
      <c r="B46" s="129"/>
      <c r="C46" s="129"/>
      <c r="D46" s="129"/>
      <c r="E46" s="129"/>
      <c r="F46" s="129"/>
      <c r="G46" s="129"/>
      <c r="H46" s="129"/>
      <c r="I46" s="129"/>
      <c r="J46" s="129"/>
      <c r="K46" s="129"/>
      <c r="L46" s="129"/>
      <c r="M46" s="112"/>
    </row>
    <row r="47" spans="1:13" ht="15">
      <c r="A47" s="129"/>
      <c r="B47" s="129"/>
      <c r="C47" s="129"/>
      <c r="D47" s="129"/>
      <c r="E47" s="129"/>
      <c r="F47" s="129"/>
      <c r="G47" s="129"/>
      <c r="H47" s="129"/>
      <c r="I47" s="129"/>
      <c r="J47" s="129"/>
      <c r="K47" s="129"/>
      <c r="L47" s="129"/>
      <c r="M47" s="112"/>
    </row>
    <row r="48" spans="1:13" ht="15">
      <c r="A48" s="129"/>
      <c r="B48" s="129"/>
      <c r="C48" s="129"/>
      <c r="D48" s="129"/>
      <c r="E48" s="129"/>
      <c r="F48" s="129"/>
      <c r="G48" s="129"/>
      <c r="H48" s="129"/>
      <c r="I48" s="129"/>
      <c r="J48" s="129"/>
      <c r="K48" s="129"/>
      <c r="L48" s="129"/>
      <c r="M48" s="112"/>
    </row>
    <row r="49" spans="1:13" ht="15">
      <c r="A49" s="129"/>
      <c r="B49" s="129"/>
      <c r="C49" s="129"/>
      <c r="D49" s="129"/>
      <c r="E49" s="129"/>
      <c r="F49" s="129"/>
      <c r="G49" s="129"/>
      <c r="H49" s="129"/>
      <c r="I49" s="129"/>
      <c r="J49" s="129"/>
      <c r="K49" s="129"/>
      <c r="L49" s="129"/>
      <c r="M49" s="112"/>
    </row>
    <row r="50" spans="1:13" ht="15">
      <c r="A50" s="129"/>
      <c r="B50" s="129"/>
      <c r="C50" s="129"/>
      <c r="D50" s="129"/>
      <c r="E50" s="129"/>
      <c r="F50" s="129"/>
      <c r="G50" s="129"/>
      <c r="H50" s="129"/>
      <c r="I50" s="129"/>
      <c r="J50" s="129"/>
      <c r="K50" s="129"/>
      <c r="L50" s="129"/>
      <c r="M50" s="112"/>
    </row>
    <row r="51" spans="1:13" ht="15">
      <c r="A51" s="221"/>
      <c r="B51" s="221"/>
      <c r="C51" s="221"/>
      <c r="D51" s="221"/>
      <c r="E51" s="221"/>
      <c r="F51" s="221"/>
      <c r="G51" s="221"/>
      <c r="H51" s="221"/>
      <c r="I51" s="221"/>
      <c r="J51" s="221"/>
      <c r="K51" s="221"/>
      <c r="L51" s="221"/>
      <c r="M51" s="112"/>
    </row>
    <row r="52" spans="1:13" ht="15">
      <c r="A52" s="129"/>
      <c r="B52" s="129"/>
      <c r="C52" s="129"/>
      <c r="D52" s="129"/>
      <c r="E52" s="129"/>
      <c r="F52" s="129"/>
      <c r="G52" s="129"/>
      <c r="H52" s="129"/>
      <c r="I52" s="129"/>
      <c r="J52" s="129"/>
      <c r="K52" s="129"/>
      <c r="L52" s="129"/>
      <c r="M52" s="112"/>
    </row>
    <row r="53" spans="1:13" ht="15">
      <c r="A53" s="129"/>
      <c r="B53" s="129"/>
      <c r="C53" s="129"/>
      <c r="D53" s="129"/>
      <c r="E53" s="375" t="s">
        <v>202</v>
      </c>
      <c r="F53" s="375"/>
      <c r="G53" s="375"/>
      <c r="H53" s="375"/>
      <c r="I53" s="129"/>
      <c r="J53" s="129"/>
      <c r="K53" s="129"/>
      <c r="L53" s="129"/>
      <c r="M53" s="112"/>
    </row>
    <row r="54" spans="1:13" ht="15">
      <c r="A54" s="129"/>
      <c r="B54" s="129"/>
      <c r="C54" s="129"/>
      <c r="D54" s="129"/>
      <c r="E54" s="129"/>
      <c r="F54" s="129"/>
      <c r="G54" s="129"/>
      <c r="H54" s="129"/>
      <c r="I54" s="129"/>
      <c r="J54" s="129"/>
      <c r="K54" s="129"/>
      <c r="L54" s="129"/>
      <c r="M54" s="112"/>
    </row>
    <row r="55" spans="1:13" ht="15">
      <c r="A55" s="129"/>
      <c r="B55" s="129"/>
      <c r="C55" s="129"/>
      <c r="D55" s="129"/>
      <c r="E55" s="129"/>
      <c r="F55" s="129"/>
      <c r="G55" s="129"/>
      <c r="H55" s="129"/>
      <c r="I55" s="129"/>
      <c r="J55" s="129"/>
      <c r="K55" s="129"/>
      <c r="L55" s="129"/>
      <c r="M55" s="159"/>
    </row>
    <row r="56" spans="1:13" ht="15">
      <c r="A56" s="380" t="s">
        <v>111</v>
      </c>
      <c r="B56" s="417" t="s">
        <v>148</v>
      </c>
      <c r="C56" s="417"/>
      <c r="D56" s="417"/>
      <c r="E56" s="417"/>
      <c r="F56" s="417"/>
      <c r="G56" s="417"/>
      <c r="H56" s="417"/>
      <c r="I56" s="417"/>
      <c r="J56" s="417"/>
      <c r="K56" s="417"/>
      <c r="L56" s="417"/>
      <c r="M56" s="112"/>
    </row>
    <row r="57" spans="1:13" ht="15">
      <c r="A57" s="382"/>
      <c r="B57" s="156">
        <v>2000</v>
      </c>
      <c r="C57" s="156">
        <v>2001</v>
      </c>
      <c r="D57" s="156">
        <v>2002</v>
      </c>
      <c r="E57" s="156">
        <v>2003</v>
      </c>
      <c r="F57" s="156">
        <v>2004</v>
      </c>
      <c r="G57" s="156">
        <v>2005</v>
      </c>
      <c r="H57" s="156">
        <v>2006</v>
      </c>
      <c r="I57" s="156">
        <v>2007</v>
      </c>
      <c r="J57" s="156">
        <v>2008</v>
      </c>
      <c r="K57" s="156">
        <v>2009</v>
      </c>
      <c r="L57" s="156">
        <v>2010</v>
      </c>
      <c r="M57" s="156">
        <v>2011</v>
      </c>
    </row>
    <row r="58" spans="1:13" ht="15">
      <c r="A58" s="129" t="s">
        <v>150</v>
      </c>
      <c r="B58" s="199">
        <v>999000</v>
      </c>
      <c r="C58" s="199">
        <v>905000</v>
      </c>
      <c r="D58" s="199">
        <v>999000</v>
      </c>
      <c r="E58" s="199">
        <v>1050000</v>
      </c>
      <c r="F58" s="199">
        <v>1100000</v>
      </c>
      <c r="G58" s="199">
        <v>1150000</v>
      </c>
      <c r="H58" s="199">
        <v>1288421.062698797</v>
      </c>
      <c r="I58" s="199">
        <v>1238234.2774814353</v>
      </c>
      <c r="J58" s="199">
        <v>1335073.7311692277</v>
      </c>
      <c r="K58" s="199">
        <v>1377980.9710091718</v>
      </c>
      <c r="L58" s="199">
        <v>1251053.3447276922</v>
      </c>
      <c r="M58" s="199">
        <v>1350717</v>
      </c>
    </row>
    <row r="59" spans="1:13" ht="15">
      <c r="A59" s="162" t="s">
        <v>149</v>
      </c>
      <c r="B59" s="113">
        <v>596195.553</v>
      </c>
      <c r="C59" s="113">
        <v>545280.659</v>
      </c>
      <c r="D59" s="113">
        <v>654932.413</v>
      </c>
      <c r="E59" s="113">
        <v>706331.512</v>
      </c>
      <c r="F59" s="113">
        <v>693053.073</v>
      </c>
      <c r="G59" s="113">
        <v>738469.058</v>
      </c>
      <c r="H59" s="113">
        <v>823247.355</v>
      </c>
      <c r="I59" s="113">
        <v>776370.276</v>
      </c>
      <c r="J59" s="113">
        <v>836884.534</v>
      </c>
      <c r="K59" s="113">
        <v>850405.202</v>
      </c>
      <c r="L59" s="113">
        <v>781085.135</v>
      </c>
      <c r="M59" s="113">
        <v>853541</v>
      </c>
    </row>
    <row r="60" spans="1:13" ht="15">
      <c r="A60" s="111" t="s">
        <v>170</v>
      </c>
      <c r="B60" s="111"/>
      <c r="C60" s="111"/>
      <c r="D60" s="111"/>
      <c r="E60" s="111"/>
      <c r="F60" s="111"/>
      <c r="G60" s="111"/>
      <c r="H60" s="111"/>
      <c r="I60" s="111"/>
      <c r="J60" s="111"/>
      <c r="K60" s="111"/>
      <c r="L60" s="111"/>
      <c r="M60" s="112"/>
    </row>
    <row r="61" spans="1:13" ht="15">
      <c r="A61" s="111"/>
      <c r="B61" s="111"/>
      <c r="C61" s="111"/>
      <c r="D61" s="111"/>
      <c r="E61" s="111"/>
      <c r="F61" s="111"/>
      <c r="G61" s="111"/>
      <c r="H61" s="111"/>
      <c r="I61" s="111"/>
      <c r="J61" s="111"/>
      <c r="K61" s="111"/>
      <c r="L61" s="111"/>
      <c r="M61" s="112"/>
    </row>
    <row r="62" spans="1:13" ht="15">
      <c r="A62" s="129"/>
      <c r="B62" s="129"/>
      <c r="C62" s="129"/>
      <c r="D62" s="129"/>
      <c r="E62" s="129"/>
      <c r="F62" s="129"/>
      <c r="G62" s="129"/>
      <c r="H62" s="129"/>
      <c r="I62" s="129"/>
      <c r="J62" s="129"/>
      <c r="K62" s="129"/>
      <c r="L62" s="129"/>
      <c r="M62" s="112"/>
    </row>
    <row r="63" spans="1:13" ht="15">
      <c r="A63" s="129"/>
      <c r="B63" s="129"/>
      <c r="C63" s="129"/>
      <c r="D63" s="129"/>
      <c r="E63" s="129"/>
      <c r="F63" s="129"/>
      <c r="G63" s="129"/>
      <c r="H63" s="129"/>
      <c r="I63" s="129"/>
      <c r="J63" s="129"/>
      <c r="K63" s="129"/>
      <c r="L63" s="129"/>
      <c r="M63" s="112"/>
    </row>
    <row r="64" spans="1:13" ht="15">
      <c r="A64" s="129"/>
      <c r="B64" s="129"/>
      <c r="C64" s="129"/>
      <c r="D64" s="129"/>
      <c r="E64" s="129"/>
      <c r="F64" s="129"/>
      <c r="G64" s="129"/>
      <c r="H64" s="129"/>
      <c r="I64" s="129"/>
      <c r="J64" s="129"/>
      <c r="K64" s="129"/>
      <c r="L64" s="129"/>
      <c r="M64" s="112"/>
    </row>
    <row r="65" spans="1:13" ht="15">
      <c r="A65" s="129"/>
      <c r="B65" s="129"/>
      <c r="C65" s="129"/>
      <c r="D65" s="129"/>
      <c r="E65" s="129"/>
      <c r="F65" s="129"/>
      <c r="G65" s="129"/>
      <c r="H65" s="129"/>
      <c r="I65" s="129"/>
      <c r="J65" s="129"/>
      <c r="K65" s="129"/>
      <c r="L65" s="129"/>
      <c r="M65" s="112"/>
    </row>
    <row r="66" spans="1:13" ht="15">
      <c r="A66" s="129"/>
      <c r="B66" s="129"/>
      <c r="C66" s="129"/>
      <c r="D66" s="129"/>
      <c r="E66" s="129"/>
      <c r="F66" s="129"/>
      <c r="G66" s="129"/>
      <c r="H66" s="129"/>
      <c r="I66" s="129"/>
      <c r="J66" s="129"/>
      <c r="K66" s="129"/>
      <c r="L66" s="129"/>
      <c r="M66" s="112"/>
    </row>
    <row r="67" spans="1:13" ht="15">
      <c r="A67" s="129"/>
      <c r="B67" s="129"/>
      <c r="C67" s="129"/>
      <c r="D67" s="129"/>
      <c r="E67" s="129"/>
      <c r="F67" s="129"/>
      <c r="G67" s="129"/>
      <c r="H67" s="129"/>
      <c r="I67" s="129"/>
      <c r="J67" s="129"/>
      <c r="K67" s="129"/>
      <c r="L67" s="129"/>
      <c r="M67" s="112"/>
    </row>
    <row r="68" spans="1:13" ht="15">
      <c r="A68" s="129"/>
      <c r="B68" s="129"/>
      <c r="C68" s="129"/>
      <c r="D68" s="129"/>
      <c r="E68" s="129"/>
      <c r="F68" s="129"/>
      <c r="G68" s="129"/>
      <c r="H68" s="129"/>
      <c r="I68" s="129"/>
      <c r="J68" s="129"/>
      <c r="K68" s="129"/>
      <c r="L68" s="129"/>
      <c r="M68" s="112"/>
    </row>
    <row r="69" spans="1:13" ht="15">
      <c r="A69" s="129"/>
      <c r="B69" s="129"/>
      <c r="C69" s="129"/>
      <c r="D69" s="129"/>
      <c r="E69" s="129"/>
      <c r="F69" s="129"/>
      <c r="G69" s="129"/>
      <c r="H69" s="129"/>
      <c r="I69" s="129"/>
      <c r="J69" s="129"/>
      <c r="K69" s="129"/>
      <c r="L69" s="129"/>
      <c r="M69" s="112"/>
    </row>
    <row r="70" spans="1:13" ht="15">
      <c r="A70" s="129"/>
      <c r="B70" s="129"/>
      <c r="C70" s="129"/>
      <c r="D70" s="129"/>
      <c r="E70" s="129"/>
      <c r="F70" s="129"/>
      <c r="G70" s="129"/>
      <c r="H70" s="129"/>
      <c r="I70" s="129"/>
      <c r="J70" s="129"/>
      <c r="K70" s="129"/>
      <c r="L70" s="129"/>
      <c r="M70" s="112"/>
    </row>
    <row r="71" spans="1:13" ht="15">
      <c r="A71" s="129"/>
      <c r="B71" s="129"/>
      <c r="C71" s="129"/>
      <c r="D71" s="129"/>
      <c r="E71" s="129"/>
      <c r="F71" s="129"/>
      <c r="G71" s="129"/>
      <c r="H71" s="129"/>
      <c r="I71" s="129"/>
      <c r="J71" s="129"/>
      <c r="K71" s="129"/>
      <c r="L71" s="129"/>
      <c r="M71" s="112"/>
    </row>
    <row r="72" spans="1:13" ht="15">
      <c r="A72" s="129"/>
      <c r="B72" s="129"/>
      <c r="C72" s="129"/>
      <c r="D72" s="129"/>
      <c r="E72" s="129"/>
      <c r="F72" s="129"/>
      <c r="G72" s="129"/>
      <c r="H72" s="129"/>
      <c r="I72" s="129"/>
      <c r="J72" s="129"/>
      <c r="K72" s="129"/>
      <c r="L72" s="129"/>
      <c r="M72" s="112"/>
    </row>
    <row r="73" spans="1:13" ht="15">
      <c r="A73" s="129"/>
      <c r="B73" s="129"/>
      <c r="C73" s="129"/>
      <c r="D73" s="129"/>
      <c r="E73" s="129"/>
      <c r="F73" s="129"/>
      <c r="G73" s="129"/>
      <c r="H73" s="129"/>
      <c r="I73" s="129"/>
      <c r="J73" s="129"/>
      <c r="K73" s="129"/>
      <c r="L73" s="129"/>
      <c r="M73" s="112"/>
    </row>
    <row r="74" spans="1:13" ht="15">
      <c r="A74" s="129"/>
      <c r="B74" s="129"/>
      <c r="C74" s="129"/>
      <c r="D74" s="129"/>
      <c r="E74" s="129"/>
      <c r="F74" s="129"/>
      <c r="G74" s="129"/>
      <c r="H74" s="129"/>
      <c r="I74" s="129"/>
      <c r="J74" s="129"/>
      <c r="K74" s="129"/>
      <c r="L74" s="129"/>
      <c r="M74" s="112"/>
    </row>
    <row r="75" spans="1:13" ht="15">
      <c r="A75" s="129"/>
      <c r="B75" s="129"/>
      <c r="C75" s="129"/>
      <c r="D75" s="129"/>
      <c r="E75" s="129"/>
      <c r="F75" s="129"/>
      <c r="G75" s="129"/>
      <c r="H75" s="129"/>
      <c r="I75" s="129"/>
      <c r="J75" s="129"/>
      <c r="K75" s="129"/>
      <c r="L75" s="129"/>
      <c r="M75" s="112"/>
    </row>
    <row r="76" spans="1:13" ht="15">
      <c r="A76" s="129"/>
      <c r="B76" s="129"/>
      <c r="C76" s="129"/>
      <c r="D76" s="129"/>
      <c r="E76" s="129"/>
      <c r="F76" s="129"/>
      <c r="G76" s="129"/>
      <c r="H76" s="129"/>
      <c r="I76" s="129"/>
      <c r="J76" s="129"/>
      <c r="K76" s="129"/>
      <c r="L76" s="129"/>
      <c r="M76" s="112"/>
    </row>
    <row r="77" spans="1:13" ht="15">
      <c r="A77" s="129"/>
      <c r="B77" s="129"/>
      <c r="C77" s="129"/>
      <c r="D77" s="129"/>
      <c r="E77" s="129"/>
      <c r="F77" s="129"/>
      <c r="G77" s="129"/>
      <c r="H77" s="129"/>
      <c r="I77" s="129"/>
      <c r="J77" s="129"/>
      <c r="K77" s="129"/>
      <c r="L77" s="129"/>
      <c r="M77" s="112"/>
    </row>
    <row r="78" spans="1:13" ht="15">
      <c r="A78" s="129"/>
      <c r="B78" s="129"/>
      <c r="C78" s="129"/>
      <c r="D78" s="129"/>
      <c r="E78" s="129"/>
      <c r="F78" s="129"/>
      <c r="G78" s="129"/>
      <c r="H78" s="129"/>
      <c r="I78" s="129"/>
      <c r="J78" s="129"/>
      <c r="K78" s="129"/>
      <c r="L78" s="129"/>
      <c r="M78" s="112"/>
    </row>
    <row r="79" spans="1:13" ht="15">
      <c r="A79" s="129"/>
      <c r="B79" s="129"/>
      <c r="C79" s="129"/>
      <c r="D79" s="129"/>
      <c r="E79" s="129"/>
      <c r="F79" s="129"/>
      <c r="G79" s="129"/>
      <c r="H79" s="129"/>
      <c r="I79" s="129"/>
      <c r="J79" s="129"/>
      <c r="K79" s="129"/>
      <c r="L79" s="129"/>
      <c r="M79" s="112"/>
    </row>
    <row r="80" spans="1:13" ht="15">
      <c r="A80" s="129"/>
      <c r="B80" s="129"/>
      <c r="C80" s="129"/>
      <c r="D80" s="129"/>
      <c r="E80" s="129"/>
      <c r="F80" s="129"/>
      <c r="G80" s="129"/>
      <c r="H80" s="129"/>
      <c r="I80" s="129"/>
      <c r="J80" s="129"/>
      <c r="K80" s="129"/>
      <c r="L80" s="129"/>
      <c r="M80" s="112"/>
    </row>
    <row r="81" spans="1:13" ht="15">
      <c r="A81" s="129"/>
      <c r="B81" s="129"/>
      <c r="C81" s="129"/>
      <c r="D81" s="129"/>
      <c r="E81" s="129"/>
      <c r="F81" s="129"/>
      <c r="G81" s="129"/>
      <c r="H81" s="129"/>
      <c r="I81" s="129"/>
      <c r="J81" s="129"/>
      <c r="K81" s="129"/>
      <c r="L81" s="129"/>
      <c r="M81" s="112"/>
    </row>
    <row r="82" spans="1:13" ht="15">
      <c r="A82" s="129"/>
      <c r="B82" s="129"/>
      <c r="C82" s="129"/>
      <c r="D82" s="129"/>
      <c r="E82" s="129"/>
      <c r="F82" s="129"/>
      <c r="G82" s="129"/>
      <c r="H82" s="129"/>
      <c r="I82" s="129"/>
      <c r="J82" s="129"/>
      <c r="K82" s="129"/>
      <c r="L82" s="129"/>
      <c r="M82" s="112"/>
    </row>
    <row r="83" spans="1:13" ht="15">
      <c r="A83" s="129"/>
      <c r="B83" s="129"/>
      <c r="C83" s="129"/>
      <c r="D83" s="129"/>
      <c r="E83" s="129"/>
      <c r="F83" s="129"/>
      <c r="G83" s="129"/>
      <c r="H83" s="129"/>
      <c r="I83" s="129"/>
      <c r="J83" s="129"/>
      <c r="K83" s="129"/>
      <c r="L83" s="129"/>
      <c r="M83" s="112"/>
    </row>
    <row r="84" spans="1:13" ht="15">
      <c r="A84" s="112"/>
      <c r="B84" s="112"/>
      <c r="C84" s="112"/>
      <c r="D84" s="112"/>
      <c r="E84" s="112"/>
      <c r="F84" s="112"/>
      <c r="G84" s="112"/>
      <c r="H84" s="112"/>
      <c r="I84" s="112"/>
      <c r="J84" s="112"/>
      <c r="K84" s="112"/>
      <c r="L84" s="112"/>
      <c r="M84" s="112"/>
    </row>
    <row r="85" spans="1:13" ht="15">
      <c r="A85" s="112"/>
      <c r="B85" s="112"/>
      <c r="C85" s="112"/>
      <c r="D85" s="112"/>
      <c r="E85" s="112"/>
      <c r="F85" s="112"/>
      <c r="G85" s="112"/>
      <c r="H85" s="112"/>
      <c r="I85" s="112"/>
      <c r="J85" s="112"/>
      <c r="K85" s="112"/>
      <c r="L85" s="112"/>
      <c r="M85" s="112"/>
    </row>
    <row r="86" spans="1:13" ht="15">
      <c r="A86" s="112"/>
      <c r="B86" s="112"/>
      <c r="C86" s="112"/>
      <c r="D86" s="112"/>
      <c r="E86" s="112"/>
      <c r="F86" s="112"/>
      <c r="G86" s="112"/>
      <c r="H86" s="112"/>
      <c r="I86" s="112"/>
      <c r="J86" s="112"/>
      <c r="K86" s="112"/>
      <c r="L86" s="112"/>
      <c r="M86" s="112"/>
    </row>
    <row r="87" spans="1:13" ht="15">
      <c r="A87" s="112"/>
      <c r="B87" s="112"/>
      <c r="C87" s="112"/>
      <c r="D87" s="112"/>
      <c r="E87" s="112"/>
      <c r="F87" s="112"/>
      <c r="G87" s="112"/>
      <c r="H87" s="112"/>
      <c r="I87" s="112"/>
      <c r="J87" s="112"/>
      <c r="K87" s="112"/>
      <c r="L87" s="112"/>
      <c r="M87" s="112"/>
    </row>
    <row r="88" spans="1:13" ht="15">
      <c r="A88" s="112"/>
      <c r="B88" s="112"/>
      <c r="C88" s="112"/>
      <c r="D88" s="112"/>
      <c r="E88" s="112"/>
      <c r="F88" s="112"/>
      <c r="G88" s="112"/>
      <c r="H88" s="112"/>
      <c r="I88" s="112"/>
      <c r="J88" s="112"/>
      <c r="K88" s="112"/>
      <c r="L88" s="112"/>
      <c r="M88" s="112"/>
    </row>
    <row r="89" spans="1:13" ht="15">
      <c r="A89" s="112"/>
      <c r="B89" s="112"/>
      <c r="C89" s="112"/>
      <c r="D89" s="112"/>
      <c r="E89" s="112"/>
      <c r="F89" s="112"/>
      <c r="G89" s="112"/>
      <c r="H89" s="112"/>
      <c r="I89" s="112"/>
      <c r="J89" s="112"/>
      <c r="K89" s="112"/>
      <c r="L89" s="112"/>
      <c r="M89" s="112"/>
    </row>
    <row r="90" spans="1:13" ht="15">
      <c r="A90" s="112"/>
      <c r="B90" s="112"/>
      <c r="C90" s="112"/>
      <c r="D90" s="112"/>
      <c r="E90" s="112"/>
      <c r="F90" s="112"/>
      <c r="G90" s="112"/>
      <c r="H90" s="112"/>
      <c r="I90" s="112"/>
      <c r="J90" s="112"/>
      <c r="K90" s="112"/>
      <c r="L90" s="112"/>
      <c r="M90" s="112"/>
    </row>
    <row r="91" spans="1:13" ht="15">
      <c r="A91" s="112"/>
      <c r="B91" s="112"/>
      <c r="C91" s="112"/>
      <c r="D91" s="112"/>
      <c r="E91" s="112"/>
      <c r="F91" s="112"/>
      <c r="G91" s="112"/>
      <c r="H91" s="112"/>
      <c r="I91" s="112"/>
      <c r="J91" s="112"/>
      <c r="K91" s="112"/>
      <c r="L91" s="112"/>
      <c r="M91" s="112"/>
    </row>
    <row r="92" spans="1:13" ht="15">
      <c r="A92" s="112"/>
      <c r="B92" s="112"/>
      <c r="C92" s="112"/>
      <c r="D92" s="112"/>
      <c r="E92" s="112"/>
      <c r="F92" s="112"/>
      <c r="G92" s="112"/>
      <c r="H92" s="112"/>
      <c r="I92" s="112"/>
      <c r="J92" s="112"/>
      <c r="K92" s="112"/>
      <c r="L92" s="112"/>
      <c r="M92" s="112"/>
    </row>
    <row r="93" spans="1:13" ht="15">
      <c r="A93" s="112"/>
      <c r="B93" s="112"/>
      <c r="C93" s="112"/>
      <c r="D93" s="112"/>
      <c r="E93" s="112"/>
      <c r="F93" s="112"/>
      <c r="G93" s="112"/>
      <c r="H93" s="112"/>
      <c r="I93" s="112"/>
      <c r="J93" s="112"/>
      <c r="K93" s="112"/>
      <c r="L93" s="112"/>
      <c r="M93" s="112"/>
    </row>
    <row r="94" spans="1:13" ht="15">
      <c r="A94" s="112"/>
      <c r="B94" s="112"/>
      <c r="C94" s="112"/>
      <c r="D94" s="112"/>
      <c r="E94" s="112"/>
      <c r="F94" s="112"/>
      <c r="G94" s="112"/>
      <c r="H94" s="112"/>
      <c r="I94" s="112"/>
      <c r="J94" s="112"/>
      <c r="K94" s="112"/>
      <c r="L94" s="112"/>
      <c r="M94" s="112"/>
    </row>
    <row r="95" spans="1:13" ht="15">
      <c r="A95" s="112"/>
      <c r="B95" s="112"/>
      <c r="C95" s="112"/>
      <c r="D95" s="112"/>
      <c r="E95" s="112"/>
      <c r="F95" s="112"/>
      <c r="G95" s="112"/>
      <c r="H95" s="112"/>
      <c r="I95" s="112"/>
      <c r="J95" s="112"/>
      <c r="K95" s="112"/>
      <c r="L95" s="112"/>
      <c r="M95" s="112"/>
    </row>
    <row r="96" spans="1:13" ht="15">
      <c r="A96" s="112"/>
      <c r="B96" s="112"/>
      <c r="C96" s="112"/>
      <c r="D96" s="112"/>
      <c r="E96" s="112"/>
      <c r="F96" s="112"/>
      <c r="G96" s="112"/>
      <c r="H96" s="112"/>
      <c r="I96" s="112"/>
      <c r="J96" s="112"/>
      <c r="K96" s="112"/>
      <c r="L96" s="112"/>
      <c r="M96" s="112"/>
    </row>
    <row r="97" spans="1:13" ht="15">
      <c r="A97" s="112"/>
      <c r="B97" s="112"/>
      <c r="C97" s="112"/>
      <c r="D97" s="112"/>
      <c r="E97" s="112"/>
      <c r="F97" s="112"/>
      <c r="G97" s="112"/>
      <c r="H97" s="112"/>
      <c r="I97" s="112"/>
      <c r="J97" s="112"/>
      <c r="K97" s="112"/>
      <c r="L97" s="112"/>
      <c r="M97" s="112"/>
    </row>
    <row r="98" spans="1:13" ht="15">
      <c r="A98" s="112"/>
      <c r="B98" s="112"/>
      <c r="C98" s="112"/>
      <c r="D98" s="112"/>
      <c r="E98" s="112"/>
      <c r="F98" s="112"/>
      <c r="G98" s="112"/>
      <c r="H98" s="112"/>
      <c r="I98" s="112"/>
      <c r="J98" s="112"/>
      <c r="K98" s="112"/>
      <c r="L98" s="112"/>
      <c r="M98" s="112"/>
    </row>
    <row r="99" spans="1:13" ht="15">
      <c r="A99" s="112"/>
      <c r="B99" s="112"/>
      <c r="C99" s="112"/>
      <c r="D99" s="112"/>
      <c r="E99" s="112"/>
      <c r="F99" s="112"/>
      <c r="G99" s="112"/>
      <c r="H99" s="112"/>
      <c r="I99" s="112"/>
      <c r="J99" s="112"/>
      <c r="K99" s="112"/>
      <c r="L99" s="112"/>
      <c r="M99" s="112"/>
    </row>
    <row r="100" spans="1:13" ht="15">
      <c r="A100" s="112"/>
      <c r="B100" s="112"/>
      <c r="C100" s="112"/>
      <c r="D100" s="112"/>
      <c r="E100" s="112"/>
      <c r="F100" s="112"/>
      <c r="G100" s="112"/>
      <c r="H100" s="112"/>
      <c r="I100" s="112"/>
      <c r="J100" s="112"/>
      <c r="K100" s="112"/>
      <c r="L100" s="112"/>
      <c r="M100" s="112"/>
    </row>
  </sheetData>
  <sheetProtection/>
  <mergeCells count="8">
    <mergeCell ref="A56:A57"/>
    <mergeCell ref="B56:L56"/>
    <mergeCell ref="E3:H3"/>
    <mergeCell ref="E53:H5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1">
      <selection activeCell="F15" sqref="F15"/>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88" customWidth="1"/>
  </cols>
  <sheetData>
    <row r="1" spans="1:6" s="1" customFormat="1" ht="15">
      <c r="A1" s="349" t="s">
        <v>101</v>
      </c>
      <c r="B1" s="349"/>
      <c r="C1" s="349"/>
      <c r="D1" s="349"/>
      <c r="E1" s="349"/>
      <c r="F1" s="83"/>
    </row>
    <row r="2" spans="1:6" s="1" customFormat="1" ht="15">
      <c r="A2" s="38"/>
      <c r="B2" s="38"/>
      <c r="C2" s="38"/>
      <c r="D2" s="38"/>
      <c r="E2" s="38"/>
      <c r="F2" s="84"/>
    </row>
    <row r="3" spans="1:6" s="1" customFormat="1" ht="15">
      <c r="A3" s="39" t="s">
        <v>100</v>
      </c>
      <c r="B3" s="350" t="s">
        <v>99</v>
      </c>
      <c r="C3" s="350"/>
      <c r="D3" s="350"/>
      <c r="E3" s="350"/>
      <c r="F3" s="85" t="s">
        <v>98</v>
      </c>
    </row>
    <row r="4" spans="1:6" s="1" customFormat="1" ht="15">
      <c r="A4" s="38"/>
      <c r="B4" s="38"/>
      <c r="C4" s="38"/>
      <c r="D4" s="38"/>
      <c r="E4" s="38"/>
      <c r="F4" s="89"/>
    </row>
    <row r="5" spans="1:6" s="1" customFormat="1" ht="15.75">
      <c r="A5" s="40"/>
      <c r="B5" s="351" t="s">
        <v>102</v>
      </c>
      <c r="C5" s="351"/>
      <c r="D5" s="351"/>
      <c r="E5" s="351"/>
      <c r="F5" s="90"/>
    </row>
    <row r="6" spans="1:6" s="1" customFormat="1" ht="15" customHeight="1">
      <c r="A6" s="41">
        <v>1</v>
      </c>
      <c r="B6" s="348" t="s">
        <v>112</v>
      </c>
      <c r="C6" s="348"/>
      <c r="D6" s="348"/>
      <c r="E6" s="348"/>
      <c r="F6" s="91">
        <v>4</v>
      </c>
    </row>
    <row r="7" spans="1:6" s="1" customFormat="1" ht="15" customHeight="1">
      <c r="A7" s="41">
        <v>2</v>
      </c>
      <c r="B7" s="348" t="s">
        <v>14</v>
      </c>
      <c r="C7" s="348"/>
      <c r="D7" s="348"/>
      <c r="E7" s="348"/>
      <c r="F7" s="91">
        <v>5</v>
      </c>
    </row>
    <row r="8" spans="1:6" s="1" customFormat="1" ht="15" customHeight="1">
      <c r="A8" s="41">
        <v>3</v>
      </c>
      <c r="B8" s="348" t="s">
        <v>113</v>
      </c>
      <c r="C8" s="348"/>
      <c r="D8" s="348"/>
      <c r="E8" s="348"/>
      <c r="F8" s="218">
        <v>6</v>
      </c>
    </row>
    <row r="9" spans="1:6" s="1" customFormat="1" ht="15" customHeight="1">
      <c r="A9" s="41">
        <v>4</v>
      </c>
      <c r="B9" s="348" t="s">
        <v>103</v>
      </c>
      <c r="C9" s="348"/>
      <c r="D9" s="348"/>
      <c r="E9" s="348"/>
      <c r="F9" s="218">
        <v>7</v>
      </c>
    </row>
    <row r="10" spans="1:20" s="1" customFormat="1" ht="15" customHeight="1">
      <c r="A10" s="41">
        <v>5</v>
      </c>
      <c r="B10" s="348" t="s">
        <v>104</v>
      </c>
      <c r="C10" s="348"/>
      <c r="D10" s="348"/>
      <c r="E10" s="348"/>
      <c r="F10" s="218">
        <v>9</v>
      </c>
      <c r="G10" s="9"/>
      <c r="H10" s="9"/>
      <c r="I10" s="9"/>
      <c r="J10" s="9"/>
      <c r="K10" s="9"/>
      <c r="L10" s="9"/>
      <c r="M10" s="9"/>
      <c r="N10" s="9"/>
      <c r="O10" s="9"/>
      <c r="P10" s="9"/>
      <c r="Q10" s="9"/>
      <c r="R10" s="9"/>
      <c r="S10" s="9"/>
      <c r="T10" s="9"/>
    </row>
    <row r="11" spans="1:20" s="1" customFormat="1" ht="15" customHeight="1">
      <c r="A11" s="41">
        <v>6</v>
      </c>
      <c r="B11" s="348" t="s">
        <v>132</v>
      </c>
      <c r="C11" s="348"/>
      <c r="D11" s="348"/>
      <c r="E11" s="348"/>
      <c r="F11" s="218">
        <v>10</v>
      </c>
      <c r="G11" s="10"/>
      <c r="H11" s="10"/>
      <c r="I11" s="10"/>
      <c r="J11" s="10"/>
      <c r="K11" s="10"/>
      <c r="L11" s="10"/>
      <c r="M11" s="10"/>
      <c r="N11" s="10"/>
      <c r="O11" s="10"/>
      <c r="P11" s="10"/>
      <c r="Q11" s="10"/>
      <c r="R11" s="10"/>
      <c r="S11" s="10"/>
      <c r="T11" s="10"/>
    </row>
    <row r="12" spans="1:20" s="1" customFormat="1" ht="15" customHeight="1">
      <c r="A12" s="41">
        <v>7</v>
      </c>
      <c r="B12" s="348" t="s">
        <v>105</v>
      </c>
      <c r="C12" s="348"/>
      <c r="D12" s="348"/>
      <c r="E12" s="348"/>
      <c r="F12" s="218">
        <v>11</v>
      </c>
      <c r="G12" s="4"/>
      <c r="H12" s="4"/>
      <c r="I12" s="4"/>
      <c r="J12" s="4"/>
      <c r="K12" s="4"/>
      <c r="L12" s="4"/>
      <c r="M12" s="4"/>
      <c r="N12" s="4"/>
      <c r="O12" s="4"/>
      <c r="P12" s="4"/>
      <c r="Q12" s="4"/>
      <c r="R12" s="4"/>
      <c r="S12" s="4"/>
      <c r="T12" s="4"/>
    </row>
    <row r="13" spans="1:20" s="1" customFormat="1" ht="15" customHeight="1">
      <c r="A13" s="41"/>
      <c r="B13" s="42"/>
      <c r="C13" s="42"/>
      <c r="D13" s="42"/>
      <c r="E13" s="42"/>
      <c r="F13" s="92"/>
      <c r="G13" s="4"/>
      <c r="H13" s="4"/>
      <c r="I13" s="4"/>
      <c r="J13" s="4"/>
      <c r="K13" s="4"/>
      <c r="L13" s="4"/>
      <c r="M13" s="4"/>
      <c r="N13" s="4"/>
      <c r="O13" s="4"/>
      <c r="P13" s="4"/>
      <c r="Q13" s="4"/>
      <c r="R13" s="4"/>
      <c r="S13" s="4"/>
      <c r="T13" s="4"/>
    </row>
    <row r="14" spans="1:20" s="1" customFormat="1" ht="15" customHeight="1">
      <c r="A14" s="41"/>
      <c r="B14" s="43" t="s">
        <v>106</v>
      </c>
      <c r="C14" s="42"/>
      <c r="D14" s="42"/>
      <c r="E14" s="42"/>
      <c r="F14" s="92"/>
      <c r="G14" s="4"/>
      <c r="H14" s="4"/>
      <c r="I14" s="4"/>
      <c r="J14" s="4"/>
      <c r="K14" s="4"/>
      <c r="L14" s="4"/>
      <c r="M14" s="4"/>
      <c r="N14" s="4"/>
      <c r="O14" s="4"/>
      <c r="P14" s="4"/>
      <c r="Q14" s="4"/>
      <c r="R14" s="4"/>
      <c r="S14" s="4"/>
      <c r="T14" s="4"/>
    </row>
    <row r="15" spans="1:20" s="1" customFormat="1" ht="15" customHeight="1">
      <c r="A15" s="41">
        <v>8</v>
      </c>
      <c r="B15" s="348" t="s">
        <v>410</v>
      </c>
      <c r="C15" s="348"/>
      <c r="D15" s="348"/>
      <c r="E15" s="348"/>
      <c r="F15" s="218">
        <v>12</v>
      </c>
      <c r="G15" s="4"/>
      <c r="H15" s="4"/>
      <c r="I15" s="4"/>
      <c r="J15" s="4"/>
      <c r="K15" s="4"/>
      <c r="L15" s="4"/>
      <c r="M15" s="4"/>
      <c r="N15" s="4"/>
      <c r="O15" s="4"/>
      <c r="P15" s="4"/>
      <c r="Q15" s="4"/>
      <c r="R15" s="4"/>
      <c r="S15" s="4"/>
      <c r="T15" s="4"/>
    </row>
    <row r="16" spans="1:20" s="1" customFormat="1" ht="15" customHeight="1">
      <c r="A16" s="41">
        <v>9</v>
      </c>
      <c r="B16" s="348" t="s">
        <v>411</v>
      </c>
      <c r="C16" s="348"/>
      <c r="D16" s="348"/>
      <c r="E16" s="348"/>
      <c r="F16" s="218">
        <v>13</v>
      </c>
      <c r="G16" s="4"/>
      <c r="H16" s="4"/>
      <c r="I16" s="4"/>
      <c r="J16" s="4"/>
      <c r="K16" s="4"/>
      <c r="L16" s="4"/>
      <c r="M16" s="4"/>
      <c r="N16" s="4"/>
      <c r="O16" s="4"/>
      <c r="P16" s="4"/>
      <c r="Q16" s="4"/>
      <c r="R16" s="4"/>
      <c r="S16" s="4"/>
      <c r="T16" s="4"/>
    </row>
    <row r="17" spans="1:20" s="1" customFormat="1" ht="15" customHeight="1">
      <c r="A17" s="41"/>
      <c r="B17" s="82"/>
      <c r="C17" s="82"/>
      <c r="D17" s="82"/>
      <c r="E17" s="82"/>
      <c r="F17" s="91"/>
      <c r="G17" s="4"/>
      <c r="H17" s="4"/>
      <c r="I17" s="4"/>
      <c r="J17" s="4"/>
      <c r="K17" s="4"/>
      <c r="L17" s="4"/>
      <c r="M17" s="4"/>
      <c r="N17" s="4"/>
      <c r="O17" s="4"/>
      <c r="P17" s="4"/>
      <c r="Q17" s="4"/>
      <c r="R17" s="4"/>
      <c r="S17" s="4"/>
      <c r="T17" s="4"/>
    </row>
    <row r="18" spans="1:20" s="1" customFormat="1" ht="15" customHeight="1">
      <c r="A18" s="41"/>
      <c r="B18" s="43" t="s">
        <v>154</v>
      </c>
      <c r="C18" s="82"/>
      <c r="D18" s="82"/>
      <c r="E18" s="82"/>
      <c r="F18" s="91"/>
      <c r="G18" s="4"/>
      <c r="H18" s="4"/>
      <c r="I18" s="4"/>
      <c r="J18" s="4"/>
      <c r="K18" s="4"/>
      <c r="L18" s="4"/>
      <c r="M18" s="4"/>
      <c r="N18" s="4"/>
      <c r="O18" s="4"/>
      <c r="P18" s="4"/>
      <c r="Q18" s="4"/>
      <c r="R18" s="4"/>
      <c r="S18" s="4"/>
      <c r="T18" s="4"/>
    </row>
    <row r="19" spans="1:20" s="1" customFormat="1" ht="15" customHeight="1">
      <c r="A19" s="41"/>
      <c r="B19" s="82" t="s">
        <v>155</v>
      </c>
      <c r="C19" s="82"/>
      <c r="D19" s="82"/>
      <c r="E19" s="82"/>
      <c r="F19" s="219">
        <v>14</v>
      </c>
      <c r="G19" s="4"/>
      <c r="H19" s="4"/>
      <c r="I19" s="4"/>
      <c r="J19" s="4"/>
      <c r="K19" s="4"/>
      <c r="L19" s="4"/>
      <c r="M19" s="4"/>
      <c r="N19" s="4"/>
      <c r="O19" s="4"/>
      <c r="P19" s="4"/>
      <c r="Q19" s="4"/>
      <c r="R19" s="4"/>
      <c r="S19" s="4"/>
      <c r="T19" s="4"/>
    </row>
    <row r="20" spans="1:20" s="1" customFormat="1" ht="15" customHeight="1">
      <c r="A20" s="41"/>
      <c r="B20" s="348" t="s">
        <v>185</v>
      </c>
      <c r="C20" s="348"/>
      <c r="D20" s="348"/>
      <c r="E20" s="348"/>
      <c r="F20" s="220">
        <v>15</v>
      </c>
      <c r="G20" s="4"/>
      <c r="H20" s="4"/>
      <c r="I20" s="4"/>
      <c r="J20" s="4"/>
      <c r="K20" s="4"/>
      <c r="L20" s="4"/>
      <c r="M20" s="4"/>
      <c r="N20" s="4"/>
      <c r="O20" s="4"/>
      <c r="P20" s="4"/>
      <c r="Q20" s="4"/>
      <c r="R20" s="4"/>
      <c r="S20" s="4"/>
      <c r="T20" s="4"/>
    </row>
    <row r="21" spans="1:20" s="1" customFormat="1" ht="15" customHeight="1">
      <c r="A21" s="41"/>
      <c r="B21" s="348" t="s">
        <v>186</v>
      </c>
      <c r="C21" s="348"/>
      <c r="D21" s="348"/>
      <c r="E21" s="348"/>
      <c r="F21" s="220">
        <v>17</v>
      </c>
      <c r="G21" s="4"/>
      <c r="H21" s="4"/>
      <c r="I21" s="4"/>
      <c r="J21" s="4"/>
      <c r="K21" s="4"/>
      <c r="L21" s="4"/>
      <c r="M21" s="4"/>
      <c r="N21" s="4"/>
      <c r="O21" s="4"/>
      <c r="P21" s="4"/>
      <c r="Q21" s="4"/>
      <c r="R21" s="4"/>
      <c r="S21" s="4"/>
      <c r="T21" s="4"/>
    </row>
    <row r="22" spans="1:20" s="1" customFormat="1" ht="15" customHeight="1">
      <c r="A22" s="41"/>
      <c r="B22" s="348" t="s">
        <v>266</v>
      </c>
      <c r="C22" s="348"/>
      <c r="D22" s="348"/>
      <c r="E22" s="348"/>
      <c r="F22" s="220">
        <v>19</v>
      </c>
      <c r="G22" s="4"/>
      <c r="H22" s="4"/>
      <c r="I22" s="4"/>
      <c r="J22" s="4"/>
      <c r="K22" s="4"/>
      <c r="L22" s="4"/>
      <c r="M22" s="4"/>
      <c r="N22" s="4"/>
      <c r="O22" s="4"/>
      <c r="P22" s="4"/>
      <c r="Q22" s="4"/>
      <c r="R22" s="4"/>
      <c r="S22" s="4"/>
      <c r="T22" s="4"/>
    </row>
    <row r="23" spans="1:20" s="1" customFormat="1" ht="15" customHeight="1">
      <c r="A23" s="41"/>
      <c r="B23" s="348" t="s">
        <v>187</v>
      </c>
      <c r="C23" s="348"/>
      <c r="D23" s="348"/>
      <c r="E23" s="348"/>
      <c r="F23" s="220">
        <v>22</v>
      </c>
      <c r="G23" s="4"/>
      <c r="H23" s="4"/>
      <c r="I23" s="4"/>
      <c r="J23" s="4"/>
      <c r="K23" s="4"/>
      <c r="L23" s="4"/>
      <c r="M23" s="4"/>
      <c r="N23" s="4"/>
      <c r="O23" s="4"/>
      <c r="P23" s="4"/>
      <c r="Q23" s="4"/>
      <c r="R23" s="4"/>
      <c r="S23" s="4"/>
      <c r="T23" s="4"/>
    </row>
    <row r="24" spans="1:20" s="1" customFormat="1" ht="17.25" customHeight="1">
      <c r="A24" s="41"/>
      <c r="B24" s="348" t="s">
        <v>188</v>
      </c>
      <c r="C24" s="348"/>
      <c r="D24" s="348"/>
      <c r="E24" s="348"/>
      <c r="F24" s="220">
        <v>24</v>
      </c>
      <c r="G24" s="4"/>
      <c r="H24" s="4"/>
      <c r="I24" s="4"/>
      <c r="J24" s="4"/>
      <c r="K24" s="4"/>
      <c r="L24" s="4"/>
      <c r="M24" s="4"/>
      <c r="N24" s="4"/>
      <c r="O24" s="4"/>
      <c r="P24" s="4"/>
      <c r="Q24" s="4"/>
      <c r="R24" s="4"/>
      <c r="S24" s="4"/>
      <c r="T24" s="4"/>
    </row>
    <row r="25" spans="1:20" s="1" customFormat="1" ht="15" customHeight="1">
      <c r="A25" s="41"/>
      <c r="B25" s="348" t="s">
        <v>189</v>
      </c>
      <c r="C25" s="348"/>
      <c r="D25" s="348"/>
      <c r="E25" s="348"/>
      <c r="F25" s="220">
        <v>26</v>
      </c>
      <c r="G25" s="4"/>
      <c r="H25" s="4"/>
      <c r="I25" s="4"/>
      <c r="J25" s="4"/>
      <c r="K25" s="4"/>
      <c r="L25" s="4"/>
      <c r="M25" s="4"/>
      <c r="N25" s="4"/>
      <c r="O25" s="4"/>
      <c r="P25" s="4"/>
      <c r="Q25" s="4"/>
      <c r="R25" s="4"/>
      <c r="S25" s="4"/>
      <c r="T25" s="4"/>
    </row>
    <row r="26" spans="1:20" s="1" customFormat="1" ht="16.5" customHeight="1">
      <c r="A26" s="41"/>
      <c r="B26" s="348" t="s">
        <v>190</v>
      </c>
      <c r="C26" s="348"/>
      <c r="D26" s="348"/>
      <c r="E26" s="348"/>
      <c r="F26" s="220">
        <v>28</v>
      </c>
      <c r="G26" s="4"/>
      <c r="H26" s="4"/>
      <c r="I26" s="4"/>
      <c r="J26" s="4"/>
      <c r="K26" s="4"/>
      <c r="L26" s="4"/>
      <c r="M26" s="4"/>
      <c r="N26" s="4"/>
      <c r="O26" s="4"/>
      <c r="P26" s="4"/>
      <c r="Q26" s="4"/>
      <c r="R26" s="4"/>
      <c r="S26" s="4"/>
      <c r="T26" s="4"/>
    </row>
    <row r="27" spans="1:7" s="1" customFormat="1" ht="15">
      <c r="A27" s="44"/>
      <c r="B27" s="44"/>
      <c r="C27" s="45"/>
      <c r="D27" s="45"/>
      <c r="E27" s="45"/>
      <c r="F27" s="93"/>
      <c r="G27" s="4"/>
    </row>
    <row r="28" spans="1:7" s="1" customFormat="1" ht="114.75" customHeight="1">
      <c r="A28" s="353" t="s">
        <v>178</v>
      </c>
      <c r="B28" s="354"/>
      <c r="C28" s="354"/>
      <c r="D28" s="354"/>
      <c r="E28" s="354"/>
      <c r="F28" s="354"/>
      <c r="G28" s="12"/>
    </row>
    <row r="29" spans="1:20" s="1" customFormat="1" ht="15" customHeight="1">
      <c r="A29" s="46"/>
      <c r="B29" s="47"/>
      <c r="C29" s="47"/>
      <c r="D29" s="47"/>
      <c r="E29" s="47"/>
      <c r="F29" s="86"/>
      <c r="G29" s="4"/>
      <c r="H29" s="4"/>
      <c r="I29" s="4"/>
      <c r="J29" s="4"/>
      <c r="K29" s="4"/>
      <c r="L29" s="4"/>
      <c r="M29" s="4"/>
      <c r="N29" s="4"/>
      <c r="O29" s="4"/>
      <c r="P29" s="4"/>
      <c r="Q29" s="4"/>
      <c r="R29" s="4"/>
      <c r="S29" s="4"/>
      <c r="T29" s="4"/>
    </row>
    <row r="30" spans="1:20" s="1" customFormat="1" ht="15">
      <c r="A30" s="46"/>
      <c r="B30" s="106"/>
      <c r="C30" s="47"/>
      <c r="D30" s="47"/>
      <c r="E30" s="47"/>
      <c r="F30" s="86"/>
      <c r="G30" s="4"/>
      <c r="H30" s="4"/>
      <c r="I30" s="4"/>
      <c r="J30" s="4"/>
      <c r="K30" s="4"/>
      <c r="L30" s="4"/>
      <c r="M30" s="4"/>
      <c r="N30" s="4"/>
      <c r="O30" s="4"/>
      <c r="P30" s="4"/>
      <c r="Q30" s="4"/>
      <c r="R30" s="4"/>
      <c r="S30" s="4"/>
      <c r="T30" s="4"/>
    </row>
    <row r="31" spans="1:6" s="1" customFormat="1" ht="15">
      <c r="A31" s="46"/>
      <c r="B31" s="352"/>
      <c r="C31" s="352"/>
      <c r="D31" s="352"/>
      <c r="E31" s="352"/>
      <c r="F31" s="87"/>
    </row>
    <row r="32" spans="1:6" s="1" customFormat="1" ht="15">
      <c r="A32" s="46"/>
      <c r="B32" s="47"/>
      <c r="C32" s="47"/>
      <c r="D32" s="47"/>
      <c r="E32" s="47"/>
      <c r="F32" s="87"/>
    </row>
    <row r="33" spans="1:6" s="1" customFormat="1" ht="15">
      <c r="A33" s="46"/>
      <c r="B33" s="47"/>
      <c r="C33" s="47"/>
      <c r="D33" s="47"/>
      <c r="E33" s="47"/>
      <c r="F33" s="87"/>
    </row>
    <row r="34" spans="1:6" s="1" customFormat="1" ht="15">
      <c r="A34" s="46"/>
      <c r="B34" s="352"/>
      <c r="C34" s="352"/>
      <c r="D34" s="352"/>
      <c r="E34" s="352"/>
      <c r="F34" s="87"/>
    </row>
    <row r="35" spans="1:3" ht="15">
      <c r="A35" s="1"/>
      <c r="B35" s="1"/>
      <c r="C35" s="4"/>
    </row>
    <row r="36" spans="2:3" ht="15">
      <c r="B36" s="1"/>
      <c r="C36" s="4"/>
    </row>
    <row r="37" spans="2:3" ht="15">
      <c r="B37" s="3"/>
      <c r="C37" s="4"/>
    </row>
    <row r="38" spans="2:3" ht="15">
      <c r="B38" s="1"/>
      <c r="C38" s="1"/>
    </row>
  </sheetData>
  <sheetProtection/>
  <mergeCells count="22">
    <mergeCell ref="B9:E9"/>
    <mergeCell ref="B10:E10"/>
    <mergeCell ref="B11:E11"/>
    <mergeCell ref="B12:E12"/>
    <mergeCell ref="B26:E26"/>
    <mergeCell ref="B15:E15"/>
    <mergeCell ref="B24:E24"/>
    <mergeCell ref="B25:E25"/>
    <mergeCell ref="B16:E16"/>
    <mergeCell ref="B22:E22"/>
    <mergeCell ref="B34:E34"/>
    <mergeCell ref="A28:F28"/>
    <mergeCell ref="B20:E20"/>
    <mergeCell ref="B21:E21"/>
    <mergeCell ref="B23:E23"/>
    <mergeCell ref="B31:E31"/>
    <mergeCell ref="B8:E8"/>
    <mergeCell ref="A1:E1"/>
    <mergeCell ref="B3:E3"/>
    <mergeCell ref="B5:E5"/>
    <mergeCell ref="B6:E6"/>
    <mergeCell ref="B7:E7"/>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 ref="F22" location="ciruelas!A1" display="ciruelas!A1"/>
    <hyperlink ref="F23" location="manzanas!A1" display="manzanas!A1"/>
    <hyperlink ref="F24" location="nueces!A1" display="nueces!A1"/>
    <hyperlink ref="F25" location="paltas!A1" display="paltas!A1"/>
    <hyperlink ref="F26"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F26"/>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224" t="s">
        <v>337</v>
      </c>
      <c r="C1" s="224"/>
      <c r="D1" s="233"/>
      <c r="E1" s="233"/>
      <c r="F1" s="233"/>
    </row>
    <row r="2" spans="2:6" ht="15">
      <c r="B2" s="224" t="s">
        <v>338</v>
      </c>
      <c r="C2" s="224"/>
      <c r="D2" s="233"/>
      <c r="E2" s="233"/>
      <c r="F2" s="233"/>
    </row>
    <row r="3" spans="2:6" ht="15">
      <c r="B3" s="225"/>
      <c r="C3" s="225"/>
      <c r="D3" s="234"/>
      <c r="E3" s="234"/>
      <c r="F3" s="234"/>
    </row>
    <row r="4" spans="2:6" ht="60">
      <c r="B4" s="225" t="s">
        <v>339</v>
      </c>
      <c r="C4" s="225"/>
      <c r="D4" s="234"/>
      <c r="E4" s="234"/>
      <c r="F4" s="234"/>
    </row>
    <row r="5" spans="2:6" ht="15">
      <c r="B5" s="225"/>
      <c r="C5" s="225"/>
      <c r="D5" s="234"/>
      <c r="E5" s="234"/>
      <c r="F5" s="234"/>
    </row>
    <row r="6" spans="2:6" ht="30">
      <c r="B6" s="224" t="s">
        <v>340</v>
      </c>
      <c r="C6" s="224"/>
      <c r="D6" s="233"/>
      <c r="E6" s="233" t="s">
        <v>341</v>
      </c>
      <c r="F6" s="233" t="s">
        <v>342</v>
      </c>
    </row>
    <row r="7" spans="2:6" ht="15.75" thickBot="1">
      <c r="B7" s="225"/>
      <c r="C7" s="225"/>
      <c r="D7" s="234"/>
      <c r="E7" s="234"/>
      <c r="F7" s="234"/>
    </row>
    <row r="8" spans="2:6" ht="30">
      <c r="B8" s="226" t="s">
        <v>343</v>
      </c>
      <c r="C8" s="227"/>
      <c r="D8" s="235"/>
      <c r="E8" s="235">
        <v>5</v>
      </c>
      <c r="F8" s="236"/>
    </row>
    <row r="9" spans="2:6" ht="30">
      <c r="B9" s="228"/>
      <c r="C9" s="225"/>
      <c r="D9" s="234"/>
      <c r="E9" s="237" t="s">
        <v>344</v>
      </c>
      <c r="F9" s="238" t="s">
        <v>345</v>
      </c>
    </row>
    <row r="10" spans="2:6" ht="30">
      <c r="B10" s="228"/>
      <c r="C10" s="225"/>
      <c r="D10" s="234"/>
      <c r="E10" s="237" t="s">
        <v>346</v>
      </c>
      <c r="F10" s="238" t="s">
        <v>345</v>
      </c>
    </row>
    <row r="11" spans="2:6" ht="30">
      <c r="B11" s="228"/>
      <c r="C11" s="225"/>
      <c r="D11" s="234"/>
      <c r="E11" s="237" t="s">
        <v>347</v>
      </c>
      <c r="F11" s="238" t="s">
        <v>345</v>
      </c>
    </row>
    <row r="12" spans="2:6" ht="30">
      <c r="B12" s="228"/>
      <c r="C12" s="225"/>
      <c r="D12" s="234"/>
      <c r="E12" s="237" t="s">
        <v>348</v>
      </c>
      <c r="F12" s="238" t="s">
        <v>345</v>
      </c>
    </row>
    <row r="13" spans="2:6" ht="15.75" thickBot="1">
      <c r="B13" s="229"/>
      <c r="C13" s="230"/>
      <c r="D13" s="239"/>
      <c r="E13" s="240" t="s">
        <v>349</v>
      </c>
      <c r="F13" s="241" t="s">
        <v>345</v>
      </c>
    </row>
    <row r="14" spans="2:6" ht="15">
      <c r="B14" s="225"/>
      <c r="C14" s="225"/>
      <c r="D14" s="234"/>
      <c r="E14" s="234"/>
      <c r="F14" s="234"/>
    </row>
    <row r="15" spans="2:6" ht="15">
      <c r="B15" s="225"/>
      <c r="C15" s="225"/>
      <c r="D15" s="234"/>
      <c r="E15" s="234"/>
      <c r="F15" s="234"/>
    </row>
    <row r="16" spans="2:6" ht="15">
      <c r="B16" s="224" t="s">
        <v>350</v>
      </c>
      <c r="C16" s="224"/>
      <c r="D16" s="233"/>
      <c r="E16" s="233"/>
      <c r="F16" s="233"/>
    </row>
    <row r="17" spans="2:6" ht="15.75" thickBot="1">
      <c r="B17" s="225"/>
      <c r="C17" s="225"/>
      <c r="D17" s="234"/>
      <c r="E17" s="234"/>
      <c r="F17" s="234"/>
    </row>
    <row r="18" spans="2:6" ht="45.75" thickBot="1">
      <c r="B18" s="231" t="s">
        <v>351</v>
      </c>
      <c r="C18" s="232"/>
      <c r="D18" s="242"/>
      <c r="E18" s="242">
        <v>38</v>
      </c>
      <c r="F18" s="243" t="s">
        <v>345</v>
      </c>
    </row>
    <row r="19" spans="2:6" ht="15.75" thickBot="1">
      <c r="B19" s="225"/>
      <c r="C19" s="225"/>
      <c r="D19" s="234"/>
      <c r="E19" s="234"/>
      <c r="F19" s="234"/>
    </row>
    <row r="20" spans="2:6" ht="60">
      <c r="B20" s="226" t="s">
        <v>352</v>
      </c>
      <c r="C20" s="227"/>
      <c r="D20" s="235"/>
      <c r="E20" s="235">
        <v>9</v>
      </c>
      <c r="F20" s="236"/>
    </row>
    <row r="21" spans="2:6" ht="30">
      <c r="B21" s="228"/>
      <c r="C21" s="225"/>
      <c r="D21" s="234"/>
      <c r="E21" s="237" t="s">
        <v>353</v>
      </c>
      <c r="F21" s="238" t="s">
        <v>345</v>
      </c>
    </row>
    <row r="22" spans="2:6" ht="15">
      <c r="B22" s="228"/>
      <c r="C22" s="225"/>
      <c r="D22" s="234"/>
      <c r="E22" s="237" t="s">
        <v>354</v>
      </c>
      <c r="F22" s="238" t="s">
        <v>345</v>
      </c>
    </row>
    <row r="23" spans="2:6" ht="15">
      <c r="B23" s="228"/>
      <c r="C23" s="225"/>
      <c r="D23" s="234"/>
      <c r="E23" s="237" t="s">
        <v>349</v>
      </c>
      <c r="F23" s="238" t="s">
        <v>345</v>
      </c>
    </row>
    <row r="24" spans="2:6" ht="30">
      <c r="B24" s="228"/>
      <c r="C24" s="225"/>
      <c r="D24" s="234"/>
      <c r="E24" s="237" t="s">
        <v>355</v>
      </c>
      <c r="F24" s="238" t="s">
        <v>345</v>
      </c>
    </row>
    <row r="25" spans="2:6" ht="15.75" thickBot="1">
      <c r="B25" s="229"/>
      <c r="C25" s="230"/>
      <c r="D25" s="239"/>
      <c r="E25" s="240" t="s">
        <v>356</v>
      </c>
      <c r="F25" s="241" t="s">
        <v>345</v>
      </c>
    </row>
    <row r="26" spans="2:6" ht="15">
      <c r="B26" s="225"/>
      <c r="C26" s="225"/>
      <c r="D26" s="234"/>
      <c r="E26" s="234"/>
      <c r="F26" s="234"/>
    </row>
  </sheetData>
  <sheetProtection/>
  <hyperlinks>
    <hyperlink ref="E9" location="'Pág.4 - C1'!A1:O56" display="'Pág.4 - C1'!A1:O56"/>
    <hyperlink ref="E10" location="'Pág.5 - C2'!A1:T47" display="'Pág.5 - C2'!A1:T47"/>
    <hyperlink ref="E11" location="'Pág.6 - C3'!A1:N53" display="'Pág.6 - C3'!A1:N53"/>
    <hyperlink ref="E12" location="'Pág.7-8- C4'!A1:M91" display="'Pág.7-8- C4'!A1:M91"/>
    <hyperlink ref="E13" location="'ciruelas'!A1:M88" display="'ciruelas'!A1:M88"/>
    <hyperlink ref="E21" location="'arándanos'!A1:M93" display="'arándanos'!A1:M93"/>
    <hyperlink ref="E22" location="'cerezas'!A1:M84" display="'cerezas'!A1:M84"/>
    <hyperlink ref="E23" location="'ciruelas'!A1:M88" display="'ciruelas'!A1:M88"/>
    <hyperlink ref="E24" location="'manzanas'!A1:O86" display="'manzanas'!A1:O86"/>
    <hyperlink ref="E25" location="'paltas'!A1:N87" display="'paltas'!A1:N87"/>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O16" sqref="O16"/>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358" t="s">
        <v>117</v>
      </c>
      <c r="B1" s="358"/>
      <c r="C1" s="358"/>
      <c r="D1" s="358"/>
      <c r="E1" s="358"/>
      <c r="F1" s="358"/>
      <c r="G1" s="358"/>
      <c r="H1" s="358"/>
      <c r="I1" s="358"/>
      <c r="J1" s="358"/>
      <c r="K1" s="358"/>
      <c r="L1" s="358"/>
      <c r="M1" s="358"/>
    </row>
    <row r="2" spans="1:13" s="14" customFormat="1" ht="15" customHeight="1">
      <c r="A2" s="358" t="s">
        <v>118</v>
      </c>
      <c r="B2" s="358"/>
      <c r="C2" s="358"/>
      <c r="D2" s="358"/>
      <c r="E2" s="358"/>
      <c r="F2" s="358"/>
      <c r="G2" s="358"/>
      <c r="H2" s="358"/>
      <c r="I2" s="358"/>
      <c r="J2" s="358"/>
      <c r="K2" s="358"/>
      <c r="L2" s="358"/>
      <c r="M2" s="358"/>
    </row>
    <row r="3" spans="1:13" s="14" customFormat="1" ht="15" customHeight="1">
      <c r="A3" s="25"/>
      <c r="B3" s="25"/>
      <c r="C3" s="25"/>
      <c r="D3" s="25"/>
      <c r="E3" s="25"/>
      <c r="F3" s="25"/>
      <c r="G3" s="25"/>
      <c r="H3" s="25"/>
      <c r="I3" s="25"/>
      <c r="J3" s="25"/>
      <c r="K3" s="25"/>
      <c r="L3" s="25"/>
      <c r="M3" s="25"/>
    </row>
    <row r="4" spans="1:13" ht="15" customHeight="1">
      <c r="A4" s="365" t="s">
        <v>1</v>
      </c>
      <c r="B4" s="357" t="s">
        <v>0</v>
      </c>
      <c r="C4" s="357"/>
      <c r="D4" s="357"/>
      <c r="E4" s="357"/>
      <c r="F4" s="357" t="s">
        <v>182</v>
      </c>
      <c r="G4" s="357"/>
      <c r="H4" s="357"/>
      <c r="I4" s="357"/>
      <c r="J4" s="364" t="s">
        <v>415</v>
      </c>
      <c r="K4" s="364"/>
      <c r="L4" s="364"/>
      <c r="M4" s="364"/>
    </row>
    <row r="5" spans="1:13" ht="12.75" customHeight="1">
      <c r="A5" s="366"/>
      <c r="B5" s="362">
        <v>2011</v>
      </c>
      <c r="C5" s="355" t="s">
        <v>414</v>
      </c>
      <c r="D5" s="355"/>
      <c r="E5" s="355"/>
      <c r="F5" s="362">
        <v>2011</v>
      </c>
      <c r="G5" s="355" t="s">
        <v>414</v>
      </c>
      <c r="H5" s="355"/>
      <c r="I5" s="355"/>
      <c r="J5" s="362">
        <v>2011</v>
      </c>
      <c r="K5" s="355" t="s">
        <v>416</v>
      </c>
      <c r="L5" s="355"/>
      <c r="M5" s="355"/>
    </row>
    <row r="6" spans="1:13" ht="12.75">
      <c r="A6" s="367"/>
      <c r="B6" s="363"/>
      <c r="C6" s="205">
        <v>2011</v>
      </c>
      <c r="D6" s="205">
        <v>2012</v>
      </c>
      <c r="E6" s="206" t="s">
        <v>321</v>
      </c>
      <c r="F6" s="363"/>
      <c r="G6" s="205">
        <f>+C6</f>
        <v>2011</v>
      </c>
      <c r="H6" s="205">
        <f>+D6</f>
        <v>2012</v>
      </c>
      <c r="I6" s="206" t="str">
        <f>+E6</f>
        <v>Var % 12/11</v>
      </c>
      <c r="J6" s="363"/>
      <c r="K6" s="205">
        <v>2011</v>
      </c>
      <c r="L6" s="205">
        <v>2012</v>
      </c>
      <c r="M6" s="206" t="str">
        <f>+I6</f>
        <v>Var % 12/11</v>
      </c>
    </row>
    <row r="7" spans="1:15" ht="12.75">
      <c r="A7" s="207" t="s">
        <v>2</v>
      </c>
      <c r="B7" s="115">
        <f>SUM(B8:B21)</f>
        <v>2579389.0680000004</v>
      </c>
      <c r="C7" s="115">
        <f>SUM(C8:C21)</f>
        <v>2394188.4299999997</v>
      </c>
      <c r="D7" s="115">
        <f>SUM(D8:D21)</f>
        <v>2362573.441</v>
      </c>
      <c r="E7" s="116">
        <f>+D7/C7*100-100</f>
        <v>-1.3204887553482791</v>
      </c>
      <c r="F7" s="115">
        <f>SUM(F8:F21)</f>
        <v>3796226.1550000003</v>
      </c>
      <c r="G7" s="115">
        <f>SUM(G8:G21)</f>
        <v>3340035.8979999996</v>
      </c>
      <c r="H7" s="115">
        <f>SUM(H8:H21)</f>
        <v>3037987.325</v>
      </c>
      <c r="I7" s="116">
        <f>+H7/G7*100-100</f>
        <v>-9.04327325286728</v>
      </c>
      <c r="J7" s="308">
        <f aca="true" t="shared" si="0" ref="J7:K21">SUM(F7/B7)</f>
        <v>1.471753990933794</v>
      </c>
      <c r="K7" s="308">
        <f t="shared" si="0"/>
        <v>1.3950597438982695</v>
      </c>
      <c r="L7" s="30" t="s">
        <v>171</v>
      </c>
      <c r="M7" s="30" t="s">
        <v>171</v>
      </c>
      <c r="O7" s="71"/>
    </row>
    <row r="8" spans="1:15" ht="12.75">
      <c r="A8" s="209" t="s">
        <v>3</v>
      </c>
      <c r="B8" s="117">
        <v>853520.187</v>
      </c>
      <c r="C8" s="117">
        <v>829048.975</v>
      </c>
      <c r="D8" s="117">
        <v>793792.833</v>
      </c>
      <c r="E8" s="223">
        <f aca="true" t="shared" si="1" ref="E8:E21">+D8/C8*100-100</f>
        <v>-4.2526006379779915</v>
      </c>
      <c r="F8" s="117">
        <v>1430332.849</v>
      </c>
      <c r="G8" s="117">
        <v>1376520.62</v>
      </c>
      <c r="H8" s="117">
        <v>1193180.236</v>
      </c>
      <c r="I8" s="223">
        <f aca="true" t="shared" si="2" ref="I8:I21">+H8/G8*100-100</f>
        <v>-13.319116425586131</v>
      </c>
      <c r="J8" s="208">
        <f t="shared" si="0"/>
        <v>1.6758043579817519</v>
      </c>
      <c r="K8" s="208">
        <f t="shared" si="0"/>
        <v>1.6603610419999617</v>
      </c>
      <c r="L8" s="30" t="s">
        <v>171</v>
      </c>
      <c r="M8" s="30" t="s">
        <v>171</v>
      </c>
      <c r="O8" s="71"/>
    </row>
    <row r="9" spans="1:15" ht="12.75">
      <c r="A9" s="209" t="s">
        <v>4</v>
      </c>
      <c r="B9" s="117">
        <v>800833.582</v>
      </c>
      <c r="C9" s="117">
        <v>773990.793</v>
      </c>
      <c r="D9" s="117">
        <v>734443.864</v>
      </c>
      <c r="E9" s="223">
        <f t="shared" si="1"/>
        <v>-5.10948313050541</v>
      </c>
      <c r="F9" s="117">
        <v>667228.013</v>
      </c>
      <c r="G9" s="117">
        <v>643605.335</v>
      </c>
      <c r="H9" s="117">
        <v>595895.278</v>
      </c>
      <c r="I9" s="223">
        <f t="shared" si="2"/>
        <v>-7.412936842731412</v>
      </c>
      <c r="J9" s="208">
        <f t="shared" si="0"/>
        <v>0.8331668751123875</v>
      </c>
      <c r="K9" s="208">
        <f t="shared" si="0"/>
        <v>0.8315413320426926</v>
      </c>
      <c r="L9" s="30" t="s">
        <v>171</v>
      </c>
      <c r="M9" s="30" t="s">
        <v>171</v>
      </c>
      <c r="O9" s="71"/>
    </row>
    <row r="10" spans="1:15" ht="12.75">
      <c r="A10" s="209" t="s">
        <v>5</v>
      </c>
      <c r="B10" s="117">
        <v>178518.197</v>
      </c>
      <c r="C10" s="117">
        <v>172811.448</v>
      </c>
      <c r="D10" s="117">
        <v>204310.144</v>
      </c>
      <c r="E10" s="223">
        <f t="shared" si="1"/>
        <v>18.227204484739914</v>
      </c>
      <c r="F10" s="117">
        <v>172380.309</v>
      </c>
      <c r="G10" s="117">
        <v>166287.654</v>
      </c>
      <c r="H10" s="117">
        <v>172055.372</v>
      </c>
      <c r="I10" s="223">
        <f t="shared" si="2"/>
        <v>3.4685184746186906</v>
      </c>
      <c r="J10" s="208">
        <f t="shared" si="0"/>
        <v>0.9656175779099988</v>
      </c>
      <c r="K10" s="208">
        <v>0</v>
      </c>
      <c r="L10" s="30" t="s">
        <v>171</v>
      </c>
      <c r="M10" s="30" t="s">
        <v>171</v>
      </c>
      <c r="O10" s="71"/>
    </row>
    <row r="11" spans="1:15" ht="12.75">
      <c r="A11" s="209" t="s">
        <v>366</v>
      </c>
      <c r="B11" s="117">
        <v>102372.863</v>
      </c>
      <c r="C11" s="117">
        <v>53995.902</v>
      </c>
      <c r="D11" s="117">
        <v>49760.871</v>
      </c>
      <c r="E11" s="223">
        <f t="shared" si="1"/>
        <v>-7.843245215164657</v>
      </c>
      <c r="F11" s="117">
        <v>203185.396</v>
      </c>
      <c r="G11" s="117">
        <v>119332.817</v>
      </c>
      <c r="H11" s="117">
        <v>78534.327</v>
      </c>
      <c r="I11" s="223">
        <f t="shared" si="2"/>
        <v>-34.188826699699874</v>
      </c>
      <c r="J11" s="208">
        <f t="shared" si="0"/>
        <v>1.9847583631611436</v>
      </c>
      <c r="K11" s="208">
        <f aca="true" t="shared" si="3" ref="K11:K17">SUM(G11/C11)</f>
        <v>2.210034698559161</v>
      </c>
      <c r="L11" s="30" t="s">
        <v>171</v>
      </c>
      <c r="M11" s="30" t="s">
        <v>171</v>
      </c>
      <c r="O11" s="71"/>
    </row>
    <row r="12" spans="1:15" ht="12.75">
      <c r="A12" s="209" t="s">
        <v>6</v>
      </c>
      <c r="B12" s="117">
        <v>100926.707</v>
      </c>
      <c r="C12" s="117">
        <v>100001.561</v>
      </c>
      <c r="D12" s="117">
        <v>103752.142</v>
      </c>
      <c r="E12" s="223">
        <f t="shared" si="1"/>
        <v>3.750522454344491</v>
      </c>
      <c r="F12" s="117">
        <v>134113.696</v>
      </c>
      <c r="G12" s="117">
        <v>132572.218</v>
      </c>
      <c r="H12" s="117">
        <v>124237.96</v>
      </c>
      <c r="I12" s="223">
        <f t="shared" si="2"/>
        <v>-6.286579590906442</v>
      </c>
      <c r="J12" s="208">
        <f t="shared" si="0"/>
        <v>1.3288226673243189</v>
      </c>
      <c r="K12" s="208">
        <f t="shared" si="3"/>
        <v>1.3257014857998066</v>
      </c>
      <c r="L12" s="30" t="s">
        <v>171</v>
      </c>
      <c r="M12" s="30" t="s">
        <v>171</v>
      </c>
      <c r="O12" s="71"/>
    </row>
    <row r="13" spans="1:15" ht="12.75">
      <c r="A13" s="209" t="s">
        <v>7</v>
      </c>
      <c r="B13" s="117">
        <v>133551.196</v>
      </c>
      <c r="C13" s="117">
        <v>132321.462</v>
      </c>
      <c r="D13" s="117">
        <v>132807.997</v>
      </c>
      <c r="E13" s="223">
        <f t="shared" si="1"/>
        <v>0.3676916749907093</v>
      </c>
      <c r="F13" s="117">
        <v>133758.359</v>
      </c>
      <c r="G13" s="117">
        <v>132425.912</v>
      </c>
      <c r="H13" s="117">
        <v>123335.5</v>
      </c>
      <c r="I13" s="223">
        <f t="shared" si="2"/>
        <v>-6.86452663433424</v>
      </c>
      <c r="J13" s="208">
        <f t="shared" si="0"/>
        <v>1.0015511879054981</v>
      </c>
      <c r="K13" s="208">
        <f t="shared" si="3"/>
        <v>1.0007893655225788</v>
      </c>
      <c r="L13" s="30" t="s">
        <v>171</v>
      </c>
      <c r="M13" s="30" t="s">
        <v>171</v>
      </c>
      <c r="O13" s="71"/>
    </row>
    <row r="14" spans="1:15" ht="12.75">
      <c r="A14" s="209" t="s">
        <v>8</v>
      </c>
      <c r="B14" s="117">
        <v>73740.634</v>
      </c>
      <c r="C14" s="117">
        <v>56684.967</v>
      </c>
      <c r="D14" s="117">
        <v>52562.603</v>
      </c>
      <c r="E14" s="223">
        <f t="shared" si="1"/>
        <v>-7.272411396129058</v>
      </c>
      <c r="F14" s="117">
        <v>389358.029</v>
      </c>
      <c r="G14" s="117">
        <v>295566.195</v>
      </c>
      <c r="H14" s="117">
        <v>274236.395</v>
      </c>
      <c r="I14" s="223">
        <f t="shared" si="2"/>
        <v>-7.21658984039091</v>
      </c>
      <c r="J14" s="208">
        <f t="shared" si="0"/>
        <v>5.2801014566812645</v>
      </c>
      <c r="K14" s="208">
        <f t="shared" si="3"/>
        <v>5.214190122047703</v>
      </c>
      <c r="L14" s="30" t="s">
        <v>171</v>
      </c>
      <c r="M14" s="30" t="s">
        <v>171</v>
      </c>
      <c r="O14" s="71"/>
    </row>
    <row r="15" spans="1:15" ht="12.75">
      <c r="A15" s="209" t="s">
        <v>9</v>
      </c>
      <c r="B15" s="117">
        <v>62639.487</v>
      </c>
      <c r="C15" s="117">
        <v>57242.478</v>
      </c>
      <c r="D15" s="117">
        <v>56084.037</v>
      </c>
      <c r="E15" s="223">
        <f t="shared" si="1"/>
        <v>-2.0237436261931236</v>
      </c>
      <c r="F15" s="117">
        <v>83529.305</v>
      </c>
      <c r="G15" s="117">
        <v>75024.135</v>
      </c>
      <c r="H15" s="117">
        <v>69720.985</v>
      </c>
      <c r="I15" s="223">
        <f t="shared" si="2"/>
        <v>-7.068591993763064</v>
      </c>
      <c r="J15" s="208">
        <f t="shared" si="0"/>
        <v>1.3334928014337026</v>
      </c>
      <c r="K15" s="208">
        <f t="shared" si="3"/>
        <v>1.31063744305409</v>
      </c>
      <c r="L15" s="30" t="s">
        <v>171</v>
      </c>
      <c r="M15" s="30" t="s">
        <v>171</v>
      </c>
      <c r="O15" s="71"/>
    </row>
    <row r="16" spans="1:15" ht="12.75">
      <c r="A16" s="209" t="s">
        <v>367</v>
      </c>
      <c r="B16" s="117">
        <v>37678.543</v>
      </c>
      <c r="C16" s="117">
        <v>33432.195</v>
      </c>
      <c r="D16" s="117">
        <v>30265.288</v>
      </c>
      <c r="E16" s="223">
        <f t="shared" si="1"/>
        <v>-9.47262661036764</v>
      </c>
      <c r="F16" s="117">
        <v>44607.412</v>
      </c>
      <c r="G16" s="117">
        <v>37802.89</v>
      </c>
      <c r="H16" s="117">
        <v>35765.945</v>
      </c>
      <c r="I16" s="223">
        <f t="shared" si="2"/>
        <v>-5.38833142122202</v>
      </c>
      <c r="J16" s="208">
        <f t="shared" si="0"/>
        <v>1.1838942923031817</v>
      </c>
      <c r="K16" s="208">
        <f t="shared" si="3"/>
        <v>1.1307331151903128</v>
      </c>
      <c r="L16" s="30" t="s">
        <v>171</v>
      </c>
      <c r="M16" s="30" t="s">
        <v>171</v>
      </c>
      <c r="O16" s="71"/>
    </row>
    <row r="17" spans="1:15" ht="12.75">
      <c r="A17" s="209" t="s">
        <v>10</v>
      </c>
      <c r="B17" s="117">
        <v>46628.892</v>
      </c>
      <c r="C17" s="117">
        <v>45741.93</v>
      </c>
      <c r="D17" s="117">
        <v>39054.366</v>
      </c>
      <c r="E17" s="223">
        <f t="shared" si="1"/>
        <v>-14.6202051378243</v>
      </c>
      <c r="F17" s="117">
        <v>39594.763</v>
      </c>
      <c r="G17" s="117">
        <v>39137.599</v>
      </c>
      <c r="H17" s="117">
        <v>29045.517</v>
      </c>
      <c r="I17" s="223">
        <f t="shared" si="2"/>
        <v>-25.786155149680994</v>
      </c>
      <c r="J17" s="208">
        <f t="shared" si="0"/>
        <v>0.8491465548870429</v>
      </c>
      <c r="K17" s="208">
        <f t="shared" si="3"/>
        <v>0.8556175701375085</v>
      </c>
      <c r="L17" s="30" t="s">
        <v>171</v>
      </c>
      <c r="M17" s="30" t="s">
        <v>171</v>
      </c>
      <c r="O17" s="71"/>
    </row>
    <row r="18" spans="1:15" ht="12.75">
      <c r="A18" s="209" t="s">
        <v>144</v>
      </c>
      <c r="B18" s="117">
        <v>47673.85</v>
      </c>
      <c r="C18" s="117">
        <v>41773.107</v>
      </c>
      <c r="D18" s="117">
        <v>47991.534</v>
      </c>
      <c r="E18" s="223">
        <f t="shared" si="1"/>
        <v>14.886196997508463</v>
      </c>
      <c r="F18" s="117">
        <v>63970.041</v>
      </c>
      <c r="G18" s="117">
        <v>55684.811</v>
      </c>
      <c r="H18" s="117">
        <v>45217.223</v>
      </c>
      <c r="I18" s="223">
        <f t="shared" si="2"/>
        <v>-18.79792318950315</v>
      </c>
      <c r="J18" s="208">
        <f t="shared" si="0"/>
        <v>1.3418266198345634</v>
      </c>
      <c r="K18" s="208">
        <v>0</v>
      </c>
      <c r="L18" s="30" t="s">
        <v>171</v>
      </c>
      <c r="M18" s="30" t="s">
        <v>171</v>
      </c>
      <c r="O18" s="71"/>
    </row>
    <row r="19" spans="1:15" ht="12.75">
      <c r="A19" s="209" t="s">
        <v>11</v>
      </c>
      <c r="B19" s="117">
        <v>64668.412</v>
      </c>
      <c r="C19" s="117">
        <v>36485.846</v>
      </c>
      <c r="D19" s="117">
        <v>42966.373</v>
      </c>
      <c r="E19" s="223">
        <f t="shared" si="1"/>
        <v>17.761756161553734</v>
      </c>
      <c r="F19" s="117">
        <v>346266.213</v>
      </c>
      <c r="G19" s="117">
        <v>193325.077</v>
      </c>
      <c r="H19" s="117">
        <v>219299.953</v>
      </c>
      <c r="I19" s="223">
        <f t="shared" si="2"/>
        <v>13.43585447013686</v>
      </c>
      <c r="J19" s="208">
        <f t="shared" si="0"/>
        <v>5.354487643828334</v>
      </c>
      <c r="K19" s="208">
        <f>SUM(G19/C19)</f>
        <v>5.298632159988835</v>
      </c>
      <c r="L19" s="30" t="s">
        <v>171</v>
      </c>
      <c r="M19" s="30" t="s">
        <v>171</v>
      </c>
      <c r="O19" s="71"/>
    </row>
    <row r="20" spans="1:15" ht="12.75">
      <c r="A20" s="209" t="s">
        <v>12</v>
      </c>
      <c r="B20" s="117">
        <v>62608.666</v>
      </c>
      <c r="C20" s="117">
        <v>48528.829</v>
      </c>
      <c r="D20" s="117">
        <v>63414.372</v>
      </c>
      <c r="E20" s="223">
        <f t="shared" si="1"/>
        <v>30.673608464774617</v>
      </c>
      <c r="F20" s="117">
        <v>55762.767</v>
      </c>
      <c r="G20" s="117">
        <v>44458.885</v>
      </c>
      <c r="H20" s="117">
        <v>53611.779</v>
      </c>
      <c r="I20" s="223">
        <f t="shared" si="2"/>
        <v>20.587322421603687</v>
      </c>
      <c r="J20" s="208">
        <f t="shared" si="0"/>
        <v>0.890655728074449</v>
      </c>
      <c r="K20" s="208">
        <f>SUM(G20/C20)</f>
        <v>0.9161334801628946</v>
      </c>
      <c r="L20" s="30" t="s">
        <v>171</v>
      </c>
      <c r="M20" s="30" t="s">
        <v>171</v>
      </c>
      <c r="O20" s="71"/>
    </row>
    <row r="21" spans="1:15" ht="12.75">
      <c r="A21" s="209" t="s">
        <v>13</v>
      </c>
      <c r="B21" s="117">
        <v>14027.852</v>
      </c>
      <c r="C21" s="117">
        <v>12128.937</v>
      </c>
      <c r="D21" s="117">
        <v>11367.017</v>
      </c>
      <c r="E21" s="223">
        <f t="shared" si="1"/>
        <v>-6.281836569849446</v>
      </c>
      <c r="F21" s="117">
        <v>32139.003</v>
      </c>
      <c r="G21" s="117">
        <v>28291.75</v>
      </c>
      <c r="H21" s="117">
        <v>23850.855</v>
      </c>
      <c r="I21" s="223">
        <f t="shared" si="2"/>
        <v>-15.696784398278652</v>
      </c>
      <c r="J21" s="208">
        <f t="shared" si="0"/>
        <v>2.2910851212288237</v>
      </c>
      <c r="K21" s="208">
        <f>SUM(G21/C21)</f>
        <v>2.332582814141091</v>
      </c>
      <c r="L21" s="30" t="s">
        <v>171</v>
      </c>
      <c r="M21" s="30" t="s">
        <v>171</v>
      </c>
      <c r="O21" s="71"/>
    </row>
    <row r="22" spans="1:13" ht="12.75">
      <c r="A22" s="360" t="s">
        <v>120</v>
      </c>
      <c r="B22" s="360"/>
      <c r="C22" s="360"/>
      <c r="D22" s="360"/>
      <c r="E22" s="360"/>
      <c r="F22" s="360"/>
      <c r="G22" s="360"/>
      <c r="H22" s="360"/>
      <c r="I22" s="360"/>
      <c r="J22" s="360"/>
      <c r="K22" s="360"/>
      <c r="L22" s="360"/>
      <c r="M22" s="360"/>
    </row>
    <row r="23" spans="1:13" s="14" customFormat="1" ht="12.75">
      <c r="A23" s="359" t="s">
        <v>119</v>
      </c>
      <c r="B23" s="359"/>
      <c r="C23" s="359"/>
      <c r="D23" s="359"/>
      <c r="E23" s="359"/>
      <c r="F23" s="359"/>
      <c r="G23" s="359"/>
      <c r="H23" s="359"/>
      <c r="I23" s="359"/>
      <c r="J23" s="359"/>
      <c r="K23" s="359"/>
      <c r="L23" s="359"/>
      <c r="M23" s="359"/>
    </row>
    <row r="24" spans="1:14" ht="28.5" customHeight="1">
      <c r="A24" s="361" t="s">
        <v>461</v>
      </c>
      <c r="B24" s="361"/>
      <c r="C24" s="361"/>
      <c r="D24" s="361"/>
      <c r="E24" s="361"/>
      <c r="F24" s="361"/>
      <c r="G24" s="361"/>
      <c r="H24" s="361"/>
      <c r="I24" s="361"/>
      <c r="J24" s="361"/>
      <c r="K24" s="361"/>
      <c r="L24" s="361"/>
      <c r="M24" s="361"/>
      <c r="N24" s="130"/>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358"/>
      <c r="B39" s="358"/>
      <c r="C39" s="358"/>
      <c r="D39" s="358"/>
      <c r="E39" s="358"/>
      <c r="F39" s="358"/>
      <c r="G39" s="358"/>
      <c r="H39" s="358"/>
      <c r="I39" s="358"/>
      <c r="J39" s="30"/>
      <c r="K39" s="30"/>
      <c r="L39" s="30"/>
      <c r="M39" s="23"/>
    </row>
    <row r="40" spans="1:13" ht="12.75">
      <c r="A40" s="26"/>
      <c r="B40" s="355"/>
      <c r="C40" s="355"/>
      <c r="D40" s="355"/>
      <c r="E40" s="355"/>
      <c r="F40" s="355"/>
      <c r="G40" s="355"/>
      <c r="H40" s="355"/>
      <c r="I40" s="355"/>
      <c r="J40" s="356"/>
      <c r="K40" s="356"/>
      <c r="L40" s="356"/>
      <c r="M40" s="23"/>
    </row>
    <row r="41" spans="1:13" ht="12.75">
      <c r="A41" s="26"/>
      <c r="B41" s="32"/>
      <c r="C41" s="355"/>
      <c r="D41" s="355"/>
      <c r="E41" s="355"/>
      <c r="F41" s="32"/>
      <c r="G41" s="355"/>
      <c r="H41" s="355"/>
      <c r="I41" s="355"/>
      <c r="J41" s="33"/>
      <c r="K41" s="356"/>
      <c r="L41" s="356"/>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A1:M1"/>
    <mergeCell ref="C5:E5"/>
    <mergeCell ref="G5:I5"/>
    <mergeCell ref="J5:J6"/>
    <mergeCell ref="J4:M4"/>
    <mergeCell ref="B5:B6"/>
    <mergeCell ref="A2:M2"/>
    <mergeCell ref="K5:M5"/>
    <mergeCell ref="A4:A6"/>
    <mergeCell ref="F5:F6"/>
    <mergeCell ref="C41:E41"/>
    <mergeCell ref="G41:I41"/>
    <mergeCell ref="K41:L41"/>
    <mergeCell ref="B4:E4"/>
    <mergeCell ref="F4:I4"/>
    <mergeCell ref="A39:I39"/>
    <mergeCell ref="B40:E40"/>
    <mergeCell ref="F40:I40"/>
    <mergeCell ref="A23:M23"/>
    <mergeCell ref="A22:M22"/>
    <mergeCell ref="J40:L40"/>
    <mergeCell ref="A24:M2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T46"/>
  <sheetViews>
    <sheetView view="pageBreakPreview" zoomScaleSheetLayoutView="100" zoomScalePageLayoutView="0" workbookViewId="0" topLeftCell="A1">
      <selection activeCell="Q16" sqref="Q16"/>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0.5742187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375" t="s">
        <v>123</v>
      </c>
      <c r="B1" s="375"/>
      <c r="C1" s="375"/>
      <c r="D1" s="375"/>
      <c r="E1" s="375"/>
      <c r="F1" s="375"/>
      <c r="G1" s="375"/>
      <c r="H1" s="375"/>
      <c r="I1" s="375"/>
      <c r="J1" s="375"/>
      <c r="K1" s="375"/>
      <c r="L1" s="375"/>
      <c r="M1" s="375"/>
    </row>
    <row r="2" spans="1:13" s="14" customFormat="1" ht="12.75">
      <c r="A2" s="379" t="s">
        <v>121</v>
      </c>
      <c r="B2" s="379"/>
      <c r="C2" s="379"/>
      <c r="D2" s="379"/>
      <c r="E2" s="379"/>
      <c r="F2" s="379"/>
      <c r="G2" s="379"/>
      <c r="H2" s="379"/>
      <c r="I2" s="379"/>
      <c r="J2" s="379"/>
      <c r="K2" s="379"/>
      <c r="L2" s="379"/>
      <c r="M2" s="379"/>
    </row>
    <row r="3" spans="1:13" s="14" customFormat="1" ht="12.75">
      <c r="A3" s="18"/>
      <c r="B3" s="18"/>
      <c r="C3" s="18"/>
      <c r="D3" s="18"/>
      <c r="E3" s="18"/>
      <c r="F3" s="18"/>
      <c r="G3" s="18"/>
      <c r="H3" s="18"/>
      <c r="I3" s="18"/>
      <c r="J3" s="18"/>
      <c r="K3" s="18"/>
      <c r="L3" s="18"/>
      <c r="M3" s="18"/>
    </row>
    <row r="4" spans="1:13" ht="15" customHeight="1">
      <c r="A4" s="365" t="s">
        <v>1</v>
      </c>
      <c r="B4" s="357" t="s">
        <v>0</v>
      </c>
      <c r="C4" s="357"/>
      <c r="D4" s="357"/>
      <c r="E4" s="357"/>
      <c r="F4" s="357" t="s">
        <v>142</v>
      </c>
      <c r="G4" s="357"/>
      <c r="H4" s="357"/>
      <c r="I4" s="357"/>
      <c r="J4" s="364" t="s">
        <v>143</v>
      </c>
      <c r="K4" s="364"/>
      <c r="L4" s="364"/>
      <c r="M4" s="376"/>
    </row>
    <row r="5" spans="1:13" ht="12.75">
      <c r="A5" s="366"/>
      <c r="B5" s="362">
        <v>2011</v>
      </c>
      <c r="C5" s="355" t="s">
        <v>414</v>
      </c>
      <c r="D5" s="355"/>
      <c r="E5" s="355"/>
      <c r="F5" s="362">
        <v>2011</v>
      </c>
      <c r="G5" s="355" t="s">
        <v>419</v>
      </c>
      <c r="H5" s="355"/>
      <c r="I5" s="355"/>
      <c r="J5" s="373">
        <v>2011</v>
      </c>
      <c r="K5" s="377" t="s">
        <v>391</v>
      </c>
      <c r="L5" s="377"/>
      <c r="M5" s="378"/>
    </row>
    <row r="6" spans="1:13" ht="12.75">
      <c r="A6" s="372"/>
      <c r="B6" s="374"/>
      <c r="C6" s="203">
        <v>2011</v>
      </c>
      <c r="D6" s="203">
        <v>2012</v>
      </c>
      <c r="E6" s="204" t="s">
        <v>212</v>
      </c>
      <c r="F6" s="374"/>
      <c r="G6" s="203">
        <f>+C6</f>
        <v>2011</v>
      </c>
      <c r="H6" s="203">
        <f>+D6</f>
        <v>2012</v>
      </c>
      <c r="I6" s="204" t="str">
        <f>+E6</f>
        <v>Var. % 12/11</v>
      </c>
      <c r="J6" s="374"/>
      <c r="K6" s="204">
        <v>2011</v>
      </c>
      <c r="L6" s="204">
        <v>2012</v>
      </c>
      <c r="M6" s="210" t="str">
        <f>+I6</f>
        <v>Var. % 12/11</v>
      </c>
    </row>
    <row r="7" spans="1:20" ht="12.75">
      <c r="A7" s="271" t="s">
        <v>15</v>
      </c>
      <c r="B7" s="115">
        <f>SUM(B8:B18)</f>
        <v>41528.718</v>
      </c>
      <c r="C7" s="115">
        <f>SUM(C8:C18)</f>
        <v>34180.539</v>
      </c>
      <c r="D7" s="115">
        <f>SUM(D8:D18)</f>
        <v>31748.752</v>
      </c>
      <c r="E7" s="116">
        <f aca="true" t="shared" si="0" ref="E7:E18">+D7/C7*100-100</f>
        <v>-7.114536725123017</v>
      </c>
      <c r="F7" s="115">
        <f>SUM(F8:F19)</f>
        <v>274894.68700000003</v>
      </c>
      <c r="G7" s="115">
        <f>SUM(G8:G19)</f>
        <v>204940.30500000002</v>
      </c>
      <c r="H7" s="115">
        <f>SUM(H8:H19)</f>
        <v>204499.781</v>
      </c>
      <c r="I7" s="116">
        <f>+H7/G7*100-100</f>
        <v>-0.21495234917311734</v>
      </c>
      <c r="J7" s="310">
        <f>SUM(F7/B7)</f>
        <v>6.619387745126157</v>
      </c>
      <c r="K7" s="310">
        <f aca="true" t="shared" si="1" ref="K7:L17">SUM(G7/C7)</f>
        <v>5.995818410002254</v>
      </c>
      <c r="L7" s="310">
        <f t="shared" si="1"/>
        <v>6.441191168711135</v>
      </c>
      <c r="M7" s="311">
        <f>SUM(L7-K7)/K7*100</f>
        <v>7.4280561593711285</v>
      </c>
      <c r="N7" s="222"/>
      <c r="O7" s="222"/>
      <c r="P7" s="222"/>
      <c r="Q7" s="222"/>
      <c r="R7" s="222"/>
      <c r="S7" s="222"/>
      <c r="T7" s="222"/>
    </row>
    <row r="8" spans="1:13" ht="12.75">
      <c r="A8" s="209" t="s">
        <v>108</v>
      </c>
      <c r="B8" s="117">
        <v>503.124</v>
      </c>
      <c r="C8" s="117">
        <v>440.499</v>
      </c>
      <c r="D8" s="117">
        <v>251.79</v>
      </c>
      <c r="E8" s="223">
        <f t="shared" si="0"/>
        <v>-42.83982483501666</v>
      </c>
      <c r="F8" s="117">
        <v>2054.736</v>
      </c>
      <c r="G8" s="117">
        <v>1805.651</v>
      </c>
      <c r="H8" s="117">
        <v>1101.882</v>
      </c>
      <c r="I8" s="223">
        <f aca="true" t="shared" si="2" ref="I8:I18">+H8/G8*100-100</f>
        <v>-38.97591505778249</v>
      </c>
      <c r="J8" s="309">
        <f aca="true" t="shared" si="3" ref="J8:J17">SUM(F8/B8)</f>
        <v>4.083955446371073</v>
      </c>
      <c r="K8" s="309">
        <f t="shared" si="1"/>
        <v>4.099103516693568</v>
      </c>
      <c r="L8" s="309">
        <f t="shared" si="1"/>
        <v>4.376194447754081</v>
      </c>
      <c r="M8" s="312">
        <f aca="true" t="shared" si="4" ref="M8:M15">SUM(L8-K8)/K8*100</f>
        <v>6.759793450740187</v>
      </c>
    </row>
    <row r="9" spans="1:15" ht="12.75">
      <c r="A9" s="209" t="s">
        <v>462</v>
      </c>
      <c r="B9" s="117">
        <v>8799.889</v>
      </c>
      <c r="C9" s="117">
        <v>5393.789</v>
      </c>
      <c r="D9" s="117">
        <v>5643.839</v>
      </c>
      <c r="E9" s="223">
        <f t="shared" si="0"/>
        <v>4.635887684890889</v>
      </c>
      <c r="F9" s="117">
        <v>54351.031</v>
      </c>
      <c r="G9" s="117">
        <v>31908.902</v>
      </c>
      <c r="H9" s="117">
        <v>34918.025</v>
      </c>
      <c r="I9" s="223">
        <f t="shared" si="2"/>
        <v>9.430355829855898</v>
      </c>
      <c r="J9" s="309">
        <f t="shared" si="3"/>
        <v>6.176331428725977</v>
      </c>
      <c r="K9" s="309">
        <f t="shared" si="1"/>
        <v>5.915860260755473</v>
      </c>
      <c r="L9" s="309">
        <f t="shared" si="1"/>
        <v>6.18692790492429</v>
      </c>
      <c r="M9" s="312">
        <f t="shared" si="4"/>
        <v>4.582049477520979</v>
      </c>
      <c r="O9" s="15"/>
    </row>
    <row r="10" spans="1:13" ht="12.75">
      <c r="A10" s="209" t="s">
        <v>17</v>
      </c>
      <c r="B10" s="117">
        <v>4999.89</v>
      </c>
      <c r="C10" s="117">
        <v>4867.89</v>
      </c>
      <c r="D10" s="117">
        <v>5701.463</v>
      </c>
      <c r="E10" s="223">
        <f t="shared" si="0"/>
        <v>17.123907894385454</v>
      </c>
      <c r="F10" s="117">
        <v>15775.56</v>
      </c>
      <c r="G10" s="117">
        <v>15299.685</v>
      </c>
      <c r="H10" s="117">
        <v>20838.183</v>
      </c>
      <c r="I10" s="223">
        <f t="shared" si="2"/>
        <v>36.20007862906982</v>
      </c>
      <c r="J10" s="309">
        <f t="shared" si="3"/>
        <v>3.1551814139911074</v>
      </c>
      <c r="K10" s="309">
        <f t="shared" si="1"/>
        <v>3.1429808397478163</v>
      </c>
      <c r="L10" s="309">
        <f t="shared" si="1"/>
        <v>3.654883492184375</v>
      </c>
      <c r="M10" s="312">
        <f t="shared" si="4"/>
        <v>16.287170636319637</v>
      </c>
    </row>
    <row r="11" spans="1:13" ht="12.75">
      <c r="A11" s="209" t="s">
        <v>463</v>
      </c>
      <c r="B11" s="117">
        <v>109.31</v>
      </c>
      <c r="C11" s="117">
        <v>38.175</v>
      </c>
      <c r="D11" s="117">
        <v>42.115</v>
      </c>
      <c r="E11" s="223">
        <f t="shared" si="0"/>
        <v>10.320890635232487</v>
      </c>
      <c r="F11" s="117">
        <v>834.739</v>
      </c>
      <c r="G11" s="117">
        <v>292.279</v>
      </c>
      <c r="H11" s="117">
        <v>357.84</v>
      </c>
      <c r="I11" s="223">
        <f t="shared" si="2"/>
        <v>22.43096493418959</v>
      </c>
      <c r="J11" s="309">
        <f t="shared" si="3"/>
        <v>7.636437654377459</v>
      </c>
      <c r="K11" s="309">
        <f t="shared" si="1"/>
        <v>7.656293385723641</v>
      </c>
      <c r="L11" s="309">
        <f t="shared" si="1"/>
        <v>8.496735130001186</v>
      </c>
      <c r="M11" s="312">
        <f t="shared" si="4"/>
        <v>10.977136088393372</v>
      </c>
    </row>
    <row r="12" spans="1:13" ht="12.75">
      <c r="A12" s="209" t="s">
        <v>465</v>
      </c>
      <c r="B12" s="117">
        <v>422</v>
      </c>
      <c r="C12" s="117">
        <v>422</v>
      </c>
      <c r="D12" s="117">
        <v>865.54</v>
      </c>
      <c r="E12" s="223">
        <f t="shared" si="0"/>
        <v>105.10426540284362</v>
      </c>
      <c r="F12" s="117">
        <v>544</v>
      </c>
      <c r="G12" s="117">
        <v>544</v>
      </c>
      <c r="H12" s="117">
        <v>1157.745</v>
      </c>
      <c r="I12" s="223">
        <f t="shared" si="2"/>
        <v>112.82077205882351</v>
      </c>
      <c r="J12" s="309">
        <f t="shared" si="3"/>
        <v>1.2890995260663507</v>
      </c>
      <c r="K12" s="309">
        <f t="shared" si="1"/>
        <v>1.2890995260663507</v>
      </c>
      <c r="L12" s="309">
        <f t="shared" si="1"/>
        <v>1.3375984934260692</v>
      </c>
      <c r="M12" s="312">
        <f t="shared" si="4"/>
        <v>3.7622360709193376</v>
      </c>
    </row>
    <row r="13" spans="1:13" ht="12.75">
      <c r="A13" s="209" t="s">
        <v>464</v>
      </c>
      <c r="B13" s="117">
        <v>4.709</v>
      </c>
      <c r="C13" s="117">
        <v>4.709</v>
      </c>
      <c r="D13" s="117">
        <v>1.818</v>
      </c>
      <c r="E13" s="223">
        <f t="shared" si="0"/>
        <v>-61.39307708643024</v>
      </c>
      <c r="F13" s="117">
        <v>12.182</v>
      </c>
      <c r="G13" s="117">
        <v>12.182</v>
      </c>
      <c r="H13" s="117">
        <v>13.945</v>
      </c>
      <c r="I13" s="223">
        <f t="shared" si="2"/>
        <v>14.472172057133463</v>
      </c>
      <c r="J13" s="309">
        <f t="shared" si="3"/>
        <v>2.5869611382459126</v>
      </c>
      <c r="K13" s="309">
        <f t="shared" si="1"/>
        <v>2.5869611382459126</v>
      </c>
      <c r="L13" s="309">
        <f t="shared" si="1"/>
        <v>7.67051705170517</v>
      </c>
      <c r="M13" s="312">
        <f t="shared" si="4"/>
        <v>196.50685270464322</v>
      </c>
    </row>
    <row r="14" spans="1:13" ht="12.75">
      <c r="A14" s="209" t="s">
        <v>18</v>
      </c>
      <c r="B14" s="117">
        <v>17754.306</v>
      </c>
      <c r="C14" s="117">
        <v>16876.701</v>
      </c>
      <c r="D14" s="117">
        <v>11693.146</v>
      </c>
      <c r="E14" s="223">
        <f t="shared" si="0"/>
        <v>-30.71426696485291</v>
      </c>
      <c r="F14" s="117">
        <v>81247.249</v>
      </c>
      <c r="G14" s="117">
        <v>77559.491</v>
      </c>
      <c r="H14" s="117">
        <v>50051.37</v>
      </c>
      <c r="I14" s="223">
        <f t="shared" si="2"/>
        <v>-35.46712419760463</v>
      </c>
      <c r="J14" s="309">
        <f t="shared" si="3"/>
        <v>4.576199655452598</v>
      </c>
      <c r="K14" s="309">
        <f t="shared" si="1"/>
        <v>4.595654743187072</v>
      </c>
      <c r="L14" s="309">
        <f t="shared" si="1"/>
        <v>4.280402382729164</v>
      </c>
      <c r="M14" s="312">
        <f t="shared" si="4"/>
        <v>-6.859792087846893</v>
      </c>
    </row>
    <row r="15" spans="1:13" ht="12.75">
      <c r="A15" s="209" t="s">
        <v>19</v>
      </c>
      <c r="B15" s="117">
        <v>8931.14</v>
      </c>
      <c r="C15" s="117">
        <v>6132.776</v>
      </c>
      <c r="D15" s="117">
        <v>7488.273</v>
      </c>
      <c r="E15" s="223">
        <f t="shared" si="0"/>
        <v>22.10250301005614</v>
      </c>
      <c r="F15" s="117">
        <v>120013.707</v>
      </c>
      <c r="G15" s="117">
        <v>77464.015</v>
      </c>
      <c r="H15" s="117">
        <v>95765.938</v>
      </c>
      <c r="I15" s="223">
        <f t="shared" si="2"/>
        <v>23.62635476614527</v>
      </c>
      <c r="J15" s="309">
        <f t="shared" si="3"/>
        <v>13.437669435256865</v>
      </c>
      <c r="K15" s="309">
        <f t="shared" si="1"/>
        <v>12.631150232782023</v>
      </c>
      <c r="L15" s="309">
        <f t="shared" si="1"/>
        <v>12.788788282692149</v>
      </c>
      <c r="M15" s="312">
        <f t="shared" si="4"/>
        <v>1.2480102524709364</v>
      </c>
    </row>
    <row r="16" spans="1:13" ht="12.75">
      <c r="A16" s="209" t="s">
        <v>417</v>
      </c>
      <c r="B16" s="117">
        <v>3.65</v>
      </c>
      <c r="C16" s="117">
        <v>3.5</v>
      </c>
      <c r="D16" s="117">
        <v>0.768</v>
      </c>
      <c r="E16" s="223">
        <f t="shared" si="0"/>
        <v>-78.05714285714285</v>
      </c>
      <c r="F16" s="117">
        <v>49.02</v>
      </c>
      <c r="G16" s="117">
        <v>47.25</v>
      </c>
      <c r="H16" s="117">
        <v>12.975</v>
      </c>
      <c r="I16" s="223">
        <f t="shared" si="2"/>
        <v>-72.53968253968254</v>
      </c>
      <c r="J16" s="309"/>
      <c r="K16" s="309"/>
      <c r="L16" s="309">
        <f t="shared" si="1"/>
        <v>16.89453125</v>
      </c>
      <c r="M16" s="304"/>
    </row>
    <row r="17" spans="1:13" s="15" customFormat="1" ht="12.75">
      <c r="A17" s="209" t="s">
        <v>368</v>
      </c>
      <c r="B17" s="117">
        <v>0.2</v>
      </c>
      <c r="C17" s="117">
        <v>0</v>
      </c>
      <c r="D17" s="117">
        <v>60</v>
      </c>
      <c r="E17" s="223"/>
      <c r="F17" s="117">
        <v>5.613</v>
      </c>
      <c r="G17" s="117">
        <v>0</v>
      </c>
      <c r="H17" s="117">
        <v>281.878</v>
      </c>
      <c r="I17" s="223"/>
      <c r="J17" s="309">
        <f t="shared" si="3"/>
        <v>28.065</v>
      </c>
      <c r="K17" s="309"/>
      <c r="L17" s="309">
        <f t="shared" si="1"/>
        <v>4.697966666666667</v>
      </c>
      <c r="M17" s="304"/>
    </row>
    <row r="18" spans="1:13" s="15" customFormat="1" ht="12.75">
      <c r="A18" s="209" t="s">
        <v>418</v>
      </c>
      <c r="B18" s="117">
        <v>0.5</v>
      </c>
      <c r="C18" s="117">
        <v>0.5</v>
      </c>
      <c r="D18" s="117">
        <v>0</v>
      </c>
      <c r="E18" s="223">
        <f t="shared" si="0"/>
        <v>-100</v>
      </c>
      <c r="F18" s="117">
        <v>6.85</v>
      </c>
      <c r="G18" s="117">
        <v>6.85</v>
      </c>
      <c r="H18" s="117">
        <v>0</v>
      </c>
      <c r="I18" s="223">
        <f t="shared" si="2"/>
        <v>-100</v>
      </c>
      <c r="J18" s="309"/>
      <c r="K18" s="309"/>
      <c r="L18" s="309"/>
      <c r="M18" s="304"/>
    </row>
    <row r="19" spans="1:13" s="14" customFormat="1" ht="12.75">
      <c r="A19" s="368" t="s">
        <v>120</v>
      </c>
      <c r="B19" s="369"/>
      <c r="C19" s="369"/>
      <c r="D19" s="369"/>
      <c r="E19" s="369"/>
      <c r="F19" s="369"/>
      <c r="G19" s="369"/>
      <c r="H19" s="369"/>
      <c r="I19" s="369"/>
      <c r="J19" s="369"/>
      <c r="K19" s="369"/>
      <c r="L19" s="369"/>
      <c r="M19" s="370"/>
    </row>
    <row r="20" spans="1:13" ht="15" customHeight="1">
      <c r="A20" s="371" t="s">
        <v>122</v>
      </c>
      <c r="B20" s="371"/>
      <c r="C20" s="371"/>
      <c r="D20" s="371"/>
      <c r="E20" s="371"/>
      <c r="F20" s="371"/>
      <c r="G20" s="371"/>
      <c r="H20" s="371"/>
      <c r="I20" s="371"/>
      <c r="J20" s="371"/>
      <c r="K20" s="371"/>
      <c r="L20" s="371"/>
      <c r="M20" s="371"/>
    </row>
    <row r="21" spans="1:13" ht="12.75">
      <c r="A21" s="23"/>
      <c r="B21" s="23"/>
      <c r="C21" s="23"/>
      <c r="D21" s="23"/>
      <c r="E21" s="23"/>
      <c r="F21" s="23"/>
      <c r="G21" s="23"/>
      <c r="H21" s="23"/>
      <c r="I21" s="23"/>
      <c r="J21" s="23"/>
      <c r="K21" s="23"/>
      <c r="L21" s="23"/>
      <c r="M21" s="23"/>
    </row>
    <row r="22" spans="1:13" ht="12.75">
      <c r="A22" s="24"/>
      <c r="B22" s="23"/>
      <c r="C22" s="23"/>
      <c r="D22" s="23"/>
      <c r="E22" s="23"/>
      <c r="F22" s="23"/>
      <c r="G22" s="23"/>
      <c r="H22" s="23"/>
      <c r="I22" s="23"/>
      <c r="J22" s="23"/>
      <c r="K22" s="23"/>
      <c r="L22" s="23"/>
      <c r="M22" s="23"/>
    </row>
    <row r="23" spans="1:13" ht="12.75">
      <c r="A23" s="23"/>
      <c r="B23" s="23"/>
      <c r="C23" s="23"/>
      <c r="D23" s="23"/>
      <c r="E23" s="23"/>
      <c r="F23" s="23"/>
      <c r="G23" s="23"/>
      <c r="H23" s="23"/>
      <c r="I23" s="23"/>
      <c r="J23" s="23"/>
      <c r="K23" s="23"/>
      <c r="L23" s="23"/>
      <c r="M23" s="23"/>
    </row>
    <row r="24" spans="1:13" ht="12.75">
      <c r="A24" s="23"/>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sheetData>
  <sheetProtection/>
  <mergeCells count="14">
    <mergeCell ref="A1:M1"/>
    <mergeCell ref="J4:M4"/>
    <mergeCell ref="K5:M5"/>
    <mergeCell ref="B5:B6"/>
    <mergeCell ref="F5:F6"/>
    <mergeCell ref="A2:M2"/>
    <mergeCell ref="A19:M19"/>
    <mergeCell ref="A20:M20"/>
    <mergeCell ref="A4:A6"/>
    <mergeCell ref="J5:J6"/>
    <mergeCell ref="B4:E4"/>
    <mergeCell ref="F4:I4"/>
    <mergeCell ref="C5:E5"/>
    <mergeCell ref="G5:I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1">
      <selection activeCell="N3" sqref="A3:IV3"/>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3.28125" style="5" bestFit="1" customWidth="1"/>
    <col min="12" max="13" width="12.57421875" style="5" bestFit="1" customWidth="1"/>
    <col min="14" max="14" width="4.00390625" style="5" customWidth="1"/>
    <col min="15" max="16384" width="11.421875" style="5" customWidth="1"/>
  </cols>
  <sheetData>
    <row r="1" spans="1:14" ht="12.75">
      <c r="A1" s="375" t="s">
        <v>124</v>
      </c>
      <c r="B1" s="375"/>
      <c r="C1" s="375"/>
      <c r="D1" s="375"/>
      <c r="E1" s="375"/>
      <c r="F1" s="375"/>
      <c r="G1" s="375"/>
      <c r="H1" s="375"/>
      <c r="I1" s="375"/>
      <c r="J1" s="375"/>
      <c r="K1" s="375"/>
      <c r="L1" s="375"/>
      <c r="M1" s="375"/>
      <c r="N1" s="23"/>
    </row>
    <row r="2" spans="1:14" s="14" customFormat="1" ht="12.75">
      <c r="A2" s="375" t="s">
        <v>175</v>
      </c>
      <c r="B2" s="375"/>
      <c r="C2" s="375"/>
      <c r="D2" s="375"/>
      <c r="E2" s="375"/>
      <c r="F2" s="375"/>
      <c r="G2" s="375"/>
      <c r="H2" s="375"/>
      <c r="I2" s="375"/>
      <c r="J2" s="375"/>
      <c r="K2" s="375"/>
      <c r="L2" s="375"/>
      <c r="M2" s="375"/>
      <c r="N2" s="23"/>
    </row>
    <row r="3" spans="1:14" ht="12.75">
      <c r="A3" s="380" t="s">
        <v>109</v>
      </c>
      <c r="B3" s="383" t="s">
        <v>156</v>
      </c>
      <c r="C3" s="383"/>
      <c r="D3" s="383"/>
      <c r="E3" s="383"/>
      <c r="F3" s="383"/>
      <c r="G3" s="383"/>
      <c r="H3" s="383" t="s">
        <v>183</v>
      </c>
      <c r="I3" s="383"/>
      <c r="J3" s="383"/>
      <c r="K3" s="383"/>
      <c r="L3" s="383"/>
      <c r="M3" s="383"/>
      <c r="N3" s="23"/>
    </row>
    <row r="4" spans="1:14" ht="12.75">
      <c r="A4" s="381"/>
      <c r="B4" s="381">
        <v>2011</v>
      </c>
      <c r="C4" s="384" t="s">
        <v>414</v>
      </c>
      <c r="D4" s="384"/>
      <c r="E4" s="384"/>
      <c r="F4" s="384"/>
      <c r="G4" s="384"/>
      <c r="H4" s="381">
        <v>2011</v>
      </c>
      <c r="I4" s="383" t="s">
        <v>414</v>
      </c>
      <c r="J4" s="383"/>
      <c r="K4" s="383"/>
      <c r="L4" s="383"/>
      <c r="M4" s="383"/>
      <c r="N4" s="23"/>
    </row>
    <row r="5" spans="1:14" ht="12.75">
      <c r="A5" s="382"/>
      <c r="B5" s="382"/>
      <c r="C5" s="50">
        <v>2011</v>
      </c>
      <c r="D5" s="50">
        <v>2012</v>
      </c>
      <c r="E5" s="50" t="s">
        <v>212</v>
      </c>
      <c r="F5" s="50" t="s">
        <v>214</v>
      </c>
      <c r="G5" s="50" t="s">
        <v>24</v>
      </c>
      <c r="H5" s="382"/>
      <c r="I5" s="50">
        <v>2011</v>
      </c>
      <c r="J5" s="50" t="s">
        <v>357</v>
      </c>
      <c r="K5" s="50" t="s">
        <v>212</v>
      </c>
      <c r="L5" s="211" t="s">
        <v>420</v>
      </c>
      <c r="M5" s="212" t="s">
        <v>214</v>
      </c>
      <c r="N5" s="23"/>
    </row>
    <row r="6" spans="1:14" ht="15">
      <c r="A6" t="s">
        <v>83</v>
      </c>
      <c r="B6" s="104">
        <v>882516540</v>
      </c>
      <c r="C6" s="104">
        <v>791723747</v>
      </c>
      <c r="D6" s="104">
        <v>761446123</v>
      </c>
      <c r="E6" s="107">
        <f>SUM(D6-C6)/C6*100</f>
        <v>-3.824266243715436</v>
      </c>
      <c r="F6" s="249">
        <f aca="true" t="shared" si="0" ref="F6:F18">SUM(D6/$D$18)*100</f>
        <v>31.801261042253735</v>
      </c>
      <c r="G6" s="249">
        <f aca="true" t="shared" si="1" ref="G6:G18">SUM(C6/$C$18)*100</f>
        <v>32.603010051203626</v>
      </c>
      <c r="H6" s="104">
        <v>1529614309</v>
      </c>
      <c r="I6" s="104">
        <v>1300180410</v>
      </c>
      <c r="J6" s="104">
        <v>1064958592</v>
      </c>
      <c r="K6">
        <v>-18.1</v>
      </c>
      <c r="L6" s="107">
        <f>SUM(I6/$I$18)*100</f>
        <v>36.67590236614291</v>
      </c>
      <c r="M6" s="107">
        <f>SUM($J6/$J$18)*100</f>
        <v>32.8405707660877</v>
      </c>
      <c r="N6" s="23"/>
    </row>
    <row r="7" spans="1:14" ht="15">
      <c r="A7" t="s">
        <v>20</v>
      </c>
      <c r="B7" s="104">
        <v>236954957</v>
      </c>
      <c r="C7" s="104">
        <v>218895020</v>
      </c>
      <c r="D7" s="104">
        <v>216174324</v>
      </c>
      <c r="E7" s="107">
        <f aca="true" t="shared" si="2" ref="E7:E18">SUM(D7-C7)/C7*100</f>
        <v>-1.2429227489962997</v>
      </c>
      <c r="F7" s="107">
        <f t="shared" si="0"/>
        <v>9.028368390755778</v>
      </c>
      <c r="G7" s="107">
        <f t="shared" si="1"/>
        <v>9.014048857648348</v>
      </c>
      <c r="H7" s="104">
        <v>333822687</v>
      </c>
      <c r="I7" s="104">
        <v>296138965</v>
      </c>
      <c r="J7" s="104">
        <v>261676949</v>
      </c>
      <c r="K7">
        <v>-11.6</v>
      </c>
      <c r="L7" s="107">
        <f aca="true" t="shared" si="3" ref="L7:L18">SUM(I7/$I$18)*100</f>
        <v>8.353582074929594</v>
      </c>
      <c r="M7" s="107">
        <f aca="true" t="shared" si="4" ref="M7:M18">SUM($J7/$J$18)*100</f>
        <v>8.069440845910771</v>
      </c>
      <c r="N7" s="23"/>
    </row>
    <row r="8" spans="1:14" ht="15">
      <c r="A8" t="s">
        <v>22</v>
      </c>
      <c r="B8" s="104">
        <v>61641314</v>
      </c>
      <c r="C8" s="104">
        <v>55950028</v>
      </c>
      <c r="D8" s="104">
        <v>110071592</v>
      </c>
      <c r="E8" s="107">
        <f t="shared" si="2"/>
        <v>96.73196946389375</v>
      </c>
      <c r="F8" s="107">
        <f t="shared" si="0"/>
        <v>4.597062516698175</v>
      </c>
      <c r="G8" s="107">
        <f t="shared" si="1"/>
        <v>2.304009867281554</v>
      </c>
      <c r="H8" s="104">
        <v>168756711</v>
      </c>
      <c r="I8" s="104">
        <v>130747787</v>
      </c>
      <c r="J8" s="104">
        <v>248147355</v>
      </c>
      <c r="K8">
        <v>89.8</v>
      </c>
      <c r="L8" s="107">
        <f t="shared" si="3"/>
        <v>3.688175143787352</v>
      </c>
      <c r="M8" s="107">
        <f t="shared" si="4"/>
        <v>7.65222313197224</v>
      </c>
      <c r="N8" s="23"/>
    </row>
    <row r="9" spans="1:14" ht="15">
      <c r="A9" t="s">
        <v>21</v>
      </c>
      <c r="B9" s="104">
        <v>114494763</v>
      </c>
      <c r="C9" s="104">
        <v>108795615</v>
      </c>
      <c r="D9" s="104">
        <v>105339142</v>
      </c>
      <c r="E9" s="107">
        <f t="shared" si="2"/>
        <v>-3.177033375839642</v>
      </c>
      <c r="F9" s="107">
        <f t="shared" si="0"/>
        <v>4.399415075502373</v>
      </c>
      <c r="G9" s="107">
        <f t="shared" si="1"/>
        <v>4.480179535870206</v>
      </c>
      <c r="H9" s="104">
        <v>206023838</v>
      </c>
      <c r="I9" s="104">
        <v>187825336</v>
      </c>
      <c r="J9" s="104">
        <v>144917143</v>
      </c>
      <c r="K9">
        <v>-22.8</v>
      </c>
      <c r="L9" s="107">
        <f t="shared" si="3"/>
        <v>5.298236792403284</v>
      </c>
      <c r="M9" s="107">
        <f t="shared" si="4"/>
        <v>4.46887017548073</v>
      </c>
      <c r="N9" s="23"/>
    </row>
    <row r="10" spans="1:14" ht="15">
      <c r="A10" t="s">
        <v>23</v>
      </c>
      <c r="B10" s="104">
        <v>72763857</v>
      </c>
      <c r="C10" s="104">
        <v>61690751</v>
      </c>
      <c r="D10" s="104">
        <v>83763405</v>
      </c>
      <c r="E10" s="107">
        <f t="shared" si="2"/>
        <v>35.779519040058375</v>
      </c>
      <c r="F10" s="107">
        <f t="shared" si="0"/>
        <v>3.498319615441816</v>
      </c>
      <c r="G10" s="107">
        <f t="shared" si="1"/>
        <v>2.540411579847813</v>
      </c>
      <c r="H10" s="104">
        <v>135021547</v>
      </c>
      <c r="I10" s="104">
        <v>94658583</v>
      </c>
      <c r="J10" s="104">
        <v>132736355</v>
      </c>
      <c r="K10">
        <v>40.2</v>
      </c>
      <c r="L10" s="107">
        <f t="shared" si="3"/>
        <v>2.6701594036672454</v>
      </c>
      <c r="M10" s="107">
        <f t="shared" si="4"/>
        <v>4.093246152813836</v>
      </c>
      <c r="N10" s="23"/>
    </row>
    <row r="11" spans="1:14" ht="15">
      <c r="A11" t="s">
        <v>213</v>
      </c>
      <c r="B11" s="104">
        <v>48427845</v>
      </c>
      <c r="C11" s="104">
        <v>46688069</v>
      </c>
      <c r="D11" s="104">
        <v>59594778</v>
      </c>
      <c r="E11" s="107">
        <f t="shared" si="2"/>
        <v>27.64455518603693</v>
      </c>
      <c r="F11" s="107">
        <f t="shared" si="0"/>
        <v>2.4889339306980225</v>
      </c>
      <c r="G11" s="107">
        <f t="shared" si="1"/>
        <v>1.9226044294441107</v>
      </c>
      <c r="H11" s="104">
        <v>88991762</v>
      </c>
      <c r="I11" s="104">
        <v>86951813</v>
      </c>
      <c r="J11" s="104">
        <v>115708559</v>
      </c>
      <c r="K11">
        <v>33.1</v>
      </c>
      <c r="L11" s="107">
        <f t="shared" si="3"/>
        <v>2.4527643853264296</v>
      </c>
      <c r="M11" s="107">
        <f t="shared" si="4"/>
        <v>3.5681529297258674</v>
      </c>
      <c r="N11" s="23"/>
    </row>
    <row r="12" spans="1:14" ht="15">
      <c r="A12" t="s">
        <v>466</v>
      </c>
      <c r="B12" s="104">
        <v>79928113</v>
      </c>
      <c r="C12" s="104">
        <v>73854951</v>
      </c>
      <c r="D12" s="104">
        <v>46161857</v>
      </c>
      <c r="E12" s="107">
        <f t="shared" si="2"/>
        <v>-37.49659789226588</v>
      </c>
      <c r="F12" s="107">
        <f t="shared" si="0"/>
        <v>1.9279174459099424</v>
      </c>
      <c r="G12" s="107">
        <f t="shared" si="1"/>
        <v>3.041330664778142</v>
      </c>
      <c r="H12" s="104">
        <v>208682143</v>
      </c>
      <c r="I12" s="104">
        <v>171265076</v>
      </c>
      <c r="J12" s="104">
        <v>110704220</v>
      </c>
      <c r="K12">
        <v>-35.4</v>
      </c>
      <c r="L12" s="107">
        <f t="shared" si="3"/>
        <v>4.831099713389809</v>
      </c>
      <c r="M12" s="107">
        <f t="shared" si="4"/>
        <v>3.4138320478610136</v>
      </c>
      <c r="N12" s="23"/>
    </row>
    <row r="13" spans="1:14" ht="15">
      <c r="A13" t="s">
        <v>236</v>
      </c>
      <c r="B13" s="104">
        <v>103713895</v>
      </c>
      <c r="C13" s="104">
        <v>95406896</v>
      </c>
      <c r="D13" s="104">
        <v>107758354</v>
      </c>
      <c r="E13" s="107">
        <f t="shared" si="2"/>
        <v>12.946085155102416</v>
      </c>
      <c r="F13" s="107">
        <f t="shared" si="0"/>
        <v>4.500451760836645</v>
      </c>
      <c r="G13" s="107">
        <f t="shared" si="1"/>
        <v>3.9288350274052593</v>
      </c>
      <c r="H13" s="104">
        <v>97156726</v>
      </c>
      <c r="I13" s="104">
        <v>86912264</v>
      </c>
      <c r="J13" s="104">
        <v>109708011</v>
      </c>
      <c r="K13">
        <v>26.2</v>
      </c>
      <c r="L13" s="107">
        <f t="shared" si="3"/>
        <v>2.451648774560783</v>
      </c>
      <c r="M13" s="107">
        <f t="shared" si="4"/>
        <v>3.3831115368401368</v>
      </c>
      <c r="N13" s="23"/>
    </row>
    <row r="14" spans="1:14" ht="15">
      <c r="A14" t="s">
        <v>267</v>
      </c>
      <c r="B14" s="104">
        <v>109894319</v>
      </c>
      <c r="C14" s="104">
        <v>109567750</v>
      </c>
      <c r="D14" s="104">
        <v>87913373</v>
      </c>
      <c r="E14" s="107">
        <f t="shared" si="2"/>
        <v>-19.763458681957054</v>
      </c>
      <c r="F14" s="107">
        <f t="shared" si="0"/>
        <v>3.671640106148418</v>
      </c>
      <c r="G14" s="107">
        <f t="shared" si="1"/>
        <v>4.511975885621335</v>
      </c>
      <c r="H14" s="104">
        <v>126362335</v>
      </c>
      <c r="I14" s="104">
        <v>124428539</v>
      </c>
      <c r="J14" s="104">
        <v>97211453</v>
      </c>
      <c r="K14">
        <v>-21.9</v>
      </c>
      <c r="L14" s="107">
        <f t="shared" si="3"/>
        <v>3.509919787151542</v>
      </c>
      <c r="M14" s="107">
        <f t="shared" si="4"/>
        <v>2.9977499834291295</v>
      </c>
      <c r="N14" s="23"/>
    </row>
    <row r="15" spans="1:14" ht="15">
      <c r="A15" t="s">
        <v>320</v>
      </c>
      <c r="B15" s="104">
        <v>66110606</v>
      </c>
      <c r="C15" s="104">
        <v>64960367</v>
      </c>
      <c r="D15" s="104">
        <v>61031110</v>
      </c>
      <c r="E15" s="107">
        <f t="shared" si="2"/>
        <v>-6.048698893588456</v>
      </c>
      <c r="F15" s="107">
        <f t="shared" si="0"/>
        <v>2.5489213250725324</v>
      </c>
      <c r="G15" s="107">
        <f t="shared" si="1"/>
        <v>2.6750536487708465</v>
      </c>
      <c r="H15" s="104">
        <v>110727613</v>
      </c>
      <c r="I15" s="104">
        <v>103768329</v>
      </c>
      <c r="J15" s="104">
        <v>91465327</v>
      </c>
      <c r="K15">
        <v>-11.9</v>
      </c>
      <c r="L15" s="107">
        <f t="shared" si="3"/>
        <v>2.927130015058291</v>
      </c>
      <c r="M15" s="107">
        <f t="shared" si="4"/>
        <v>2.820554307511378</v>
      </c>
      <c r="N15" s="23"/>
    </row>
    <row r="16" spans="1:14" ht="15">
      <c r="A16" t="s">
        <v>467</v>
      </c>
      <c r="B16" s="104">
        <v>1776446209</v>
      </c>
      <c r="C16" s="104">
        <v>1627533194</v>
      </c>
      <c r="D16" s="104">
        <v>1639254058</v>
      </c>
      <c r="E16" s="107">
        <f t="shared" si="2"/>
        <v>0.7201612872296355</v>
      </c>
      <c r="F16" s="107">
        <f t="shared" si="0"/>
        <v>68.46229120931744</v>
      </c>
      <c r="G16" s="107">
        <f t="shared" si="1"/>
        <v>67.02145954787125</v>
      </c>
      <c r="H16" s="104">
        <v>3005159671</v>
      </c>
      <c r="I16" s="104">
        <v>2582877102</v>
      </c>
      <c r="J16" s="104">
        <v>2377233964</v>
      </c>
      <c r="K16">
        <v>-8</v>
      </c>
      <c r="L16" s="107">
        <f t="shared" si="3"/>
        <v>72.85861845641723</v>
      </c>
      <c r="M16" s="107">
        <f t="shared" si="4"/>
        <v>73.30775187763281</v>
      </c>
      <c r="N16" s="23"/>
    </row>
    <row r="17" spans="1:14" ht="15">
      <c r="A17" t="s">
        <v>468</v>
      </c>
      <c r="B17" s="104">
        <v>844478840</v>
      </c>
      <c r="C17" s="104">
        <v>800843038</v>
      </c>
      <c r="D17" s="104">
        <v>755135655</v>
      </c>
      <c r="E17" s="107">
        <f t="shared" si="2"/>
        <v>-5.707408422273129</v>
      </c>
      <c r="F17" s="107">
        <f t="shared" si="0"/>
        <v>31.53770879068256</v>
      </c>
      <c r="G17" s="107">
        <f t="shared" si="1"/>
        <v>32.978540452128755</v>
      </c>
      <c r="H17" s="104">
        <v>1066038602</v>
      </c>
      <c r="I17" s="104">
        <v>962176533</v>
      </c>
      <c r="J17" s="104">
        <v>865579931</v>
      </c>
      <c r="K17">
        <v>-10</v>
      </c>
      <c r="L17" s="107">
        <f t="shared" si="3"/>
        <v>27.141381543582767</v>
      </c>
      <c r="M17" s="107">
        <f t="shared" si="4"/>
        <v>26.692248122367197</v>
      </c>
      <c r="N17" s="23"/>
    </row>
    <row r="18" spans="1:14" ht="15">
      <c r="A18" t="s">
        <v>139</v>
      </c>
      <c r="B18" s="104">
        <v>2620925049</v>
      </c>
      <c r="C18" s="104">
        <v>2428376232</v>
      </c>
      <c r="D18" s="104">
        <v>2394389713</v>
      </c>
      <c r="E18" s="107">
        <f t="shared" si="2"/>
        <v>-1.3995573895075086</v>
      </c>
      <c r="F18" s="107">
        <f t="shared" si="0"/>
        <v>100</v>
      </c>
      <c r="G18" s="107">
        <f t="shared" si="1"/>
        <v>100</v>
      </c>
      <c r="H18" s="104">
        <v>4071198273</v>
      </c>
      <c r="I18" s="104">
        <v>3545053635</v>
      </c>
      <c r="J18" s="104">
        <v>3242813895</v>
      </c>
      <c r="K18">
        <v>-8.5</v>
      </c>
      <c r="L18" s="107">
        <f t="shared" si="3"/>
        <v>100</v>
      </c>
      <c r="M18" s="107">
        <f t="shared" si="4"/>
        <v>100</v>
      </c>
      <c r="N18" s="23"/>
    </row>
    <row r="19" spans="1:14" ht="12.75">
      <c r="A19" s="359" t="s">
        <v>120</v>
      </c>
      <c r="B19" s="359"/>
      <c r="C19" s="359"/>
      <c r="D19" s="359"/>
      <c r="E19" s="359"/>
      <c r="F19" s="359"/>
      <c r="G19" s="359"/>
      <c r="H19" s="359"/>
      <c r="I19" s="359"/>
      <c r="J19" s="359"/>
      <c r="K19" s="359"/>
      <c r="L19" s="359"/>
      <c r="M19" s="359"/>
      <c r="N19" s="23"/>
    </row>
    <row r="20" spans="1:14" s="14" customFormat="1" ht="12.75">
      <c r="A20" s="359" t="s">
        <v>122</v>
      </c>
      <c r="B20" s="359"/>
      <c r="C20" s="359"/>
      <c r="D20" s="359"/>
      <c r="E20" s="359"/>
      <c r="F20" s="359"/>
      <c r="G20" s="359"/>
      <c r="H20" s="359"/>
      <c r="I20" s="359"/>
      <c r="J20" s="359"/>
      <c r="K20" s="359"/>
      <c r="L20" s="359"/>
      <c r="M20" s="359"/>
      <c r="N20" s="23"/>
    </row>
    <row r="21" spans="1:14" ht="12.75">
      <c r="A21" s="246" t="s">
        <v>358</v>
      </c>
      <c r="B21" s="246"/>
      <c r="C21" s="246"/>
      <c r="D21" s="246"/>
      <c r="E21" s="246"/>
      <c r="F21" s="246"/>
      <c r="G21" s="246"/>
      <c r="H21" s="246"/>
      <c r="I21" s="246"/>
      <c r="J21" s="246"/>
      <c r="K21" s="246"/>
      <c r="L21" s="246"/>
      <c r="M21" s="246"/>
      <c r="N21" s="148"/>
    </row>
    <row r="22" spans="1:14" ht="12.75" customHeight="1">
      <c r="A22" s="247"/>
      <c r="B22" s="247"/>
      <c r="C22" s="247"/>
      <c r="D22" s="247"/>
      <c r="E22" s="247"/>
      <c r="F22" s="247"/>
      <c r="G22" s="247"/>
      <c r="H22" s="247"/>
      <c r="I22" s="247"/>
      <c r="J22" s="247"/>
      <c r="K22" s="247"/>
      <c r="L22" s="247"/>
      <c r="M22" s="247"/>
      <c r="N22" s="23"/>
    </row>
    <row r="23" spans="1:14" ht="12.75" customHeight="1">
      <c r="A23" s="247"/>
      <c r="B23" s="247"/>
      <c r="C23" s="247"/>
      <c r="D23" s="247"/>
      <c r="E23" s="247"/>
      <c r="F23" s="247"/>
      <c r="G23" s="247"/>
      <c r="H23" s="247"/>
      <c r="I23" s="247"/>
      <c r="J23" s="247"/>
      <c r="K23" s="247"/>
      <c r="L23" s="247"/>
      <c r="M23" s="247"/>
      <c r="N23" s="23"/>
    </row>
    <row r="24" spans="1:14" ht="12.75" customHeight="1">
      <c r="A24" s="247"/>
      <c r="B24" s="247"/>
      <c r="C24" s="247"/>
      <c r="D24" s="247"/>
      <c r="E24" s="247"/>
      <c r="F24" s="247"/>
      <c r="G24" s="247"/>
      <c r="H24" s="247"/>
      <c r="I24" s="247"/>
      <c r="J24" s="247"/>
      <c r="K24" s="247"/>
      <c r="L24" s="247"/>
      <c r="M24" s="247"/>
      <c r="N24" s="23"/>
    </row>
    <row r="25" spans="1:14" ht="12.75" customHeight="1">
      <c r="A25" s="247"/>
      <c r="B25" s="247"/>
      <c r="C25" s="247"/>
      <c r="D25" s="247"/>
      <c r="E25" s="247"/>
      <c r="F25" s="247"/>
      <c r="G25" s="247"/>
      <c r="H25" s="247"/>
      <c r="I25" s="247"/>
      <c r="J25" s="247"/>
      <c r="K25" s="247"/>
      <c r="L25" s="247"/>
      <c r="M25" s="247"/>
      <c r="N25" s="23"/>
    </row>
    <row r="26" spans="1:14" ht="12.75" customHeight="1">
      <c r="A26" s="245"/>
      <c r="B26" s="245"/>
      <c r="C26" s="245"/>
      <c r="D26" s="245"/>
      <c r="E26" s="245"/>
      <c r="F26" s="245"/>
      <c r="G26" s="245"/>
      <c r="H26" s="245"/>
      <c r="I26" s="245"/>
      <c r="J26" s="245"/>
      <c r="K26" s="245"/>
      <c r="L26" s="244"/>
      <c r="M26" s="244"/>
      <c r="N26" s="23"/>
    </row>
    <row r="27" spans="1:14" ht="12.75">
      <c r="A27" s="245"/>
      <c r="B27" s="245"/>
      <c r="C27" s="245"/>
      <c r="D27" s="245"/>
      <c r="E27" s="245"/>
      <c r="F27" s="245"/>
      <c r="G27" s="245"/>
      <c r="H27" s="245"/>
      <c r="I27" s="245"/>
      <c r="J27" s="245"/>
      <c r="K27" s="245"/>
      <c r="L27" s="244"/>
      <c r="M27" s="244"/>
      <c r="N27" s="23"/>
    </row>
    <row r="28" spans="1:14" ht="12.75" customHeight="1">
      <c r="A28" s="245"/>
      <c r="B28" s="245"/>
      <c r="C28" s="245"/>
      <c r="D28" s="245"/>
      <c r="E28" s="245"/>
      <c r="F28" s="245"/>
      <c r="G28" s="245"/>
      <c r="H28" s="245"/>
      <c r="I28" s="245"/>
      <c r="J28" s="245"/>
      <c r="K28" s="245"/>
      <c r="L28" s="244"/>
      <c r="M28" s="244"/>
      <c r="N28" s="23"/>
    </row>
    <row r="29" spans="1:14" ht="12.75">
      <c r="A29" s="245"/>
      <c r="B29" s="245"/>
      <c r="C29" s="245"/>
      <c r="D29" s="245"/>
      <c r="E29" s="245"/>
      <c r="F29" s="245"/>
      <c r="G29" s="245"/>
      <c r="H29" s="245"/>
      <c r="I29" s="245"/>
      <c r="J29" s="245"/>
      <c r="K29" s="245"/>
      <c r="L29" s="244"/>
      <c r="M29" s="244"/>
      <c r="N29" s="23"/>
    </row>
    <row r="30" spans="1:14" ht="12.75">
      <c r="A30" s="244"/>
      <c r="B30" s="244"/>
      <c r="C30" s="244"/>
      <c r="D30" s="244"/>
      <c r="E30" s="244"/>
      <c r="F30" s="244"/>
      <c r="G30" s="244"/>
      <c r="H30" s="244"/>
      <c r="I30" s="244"/>
      <c r="J30" s="244"/>
      <c r="K30" s="244"/>
      <c r="L30" s="244"/>
      <c r="M30" s="244"/>
      <c r="N30" s="23"/>
    </row>
    <row r="31" spans="1:14" ht="12.75">
      <c r="A31" s="244"/>
      <c r="B31" s="244"/>
      <c r="C31" s="244"/>
      <c r="D31" s="244"/>
      <c r="E31" s="244"/>
      <c r="F31" s="244"/>
      <c r="G31" s="244"/>
      <c r="H31" s="244"/>
      <c r="I31" s="244"/>
      <c r="J31" s="244"/>
      <c r="K31" s="244"/>
      <c r="L31" s="244"/>
      <c r="M31" s="23"/>
      <c r="N31" s="23"/>
    </row>
    <row r="32" spans="1:14" ht="12.75">
      <c r="A32" s="23"/>
      <c r="B32" s="23"/>
      <c r="C32" s="23"/>
      <c r="D32" s="23"/>
      <c r="E32" s="23"/>
      <c r="F32" s="23"/>
      <c r="G32" s="23"/>
      <c r="H32" s="23"/>
      <c r="I32" s="23"/>
      <c r="J32" s="23"/>
      <c r="K32" s="23"/>
      <c r="L32" s="23"/>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111"/>
      <c r="D36" s="23"/>
      <c r="E36" s="23"/>
      <c r="F36" s="23"/>
      <c r="G36" s="23"/>
      <c r="H36" s="23"/>
      <c r="I36" s="23"/>
      <c r="J36" s="23"/>
      <c r="K36" s="23"/>
      <c r="L36" s="23"/>
      <c r="M36" s="23"/>
      <c r="N36" s="23"/>
    </row>
    <row r="37" spans="1:14" ht="12.75">
      <c r="A37" s="23"/>
      <c r="B37" s="23"/>
      <c r="C37" s="23"/>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sheetData>
  <sheetProtection/>
  <mergeCells count="11">
    <mergeCell ref="A19:M19"/>
    <mergeCell ref="A20:M20"/>
    <mergeCell ref="A1:M1"/>
    <mergeCell ref="A3:A5"/>
    <mergeCell ref="B3:G3"/>
    <mergeCell ref="H3:M3"/>
    <mergeCell ref="B4:B5"/>
    <mergeCell ref="C4:G4"/>
    <mergeCell ref="H4:H5"/>
    <mergeCell ref="I4:M4"/>
    <mergeCell ref="A2:M2"/>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94"/>
  <sheetViews>
    <sheetView view="pageBreakPreview" zoomScaleSheetLayoutView="100" zoomScalePageLayoutView="0" workbookViewId="0" topLeftCell="A1">
      <selection activeCell="A56" sqref="A56:K56"/>
    </sheetView>
  </sheetViews>
  <sheetFormatPr defaultColWidth="11.421875" defaultRowHeight="15"/>
  <cols>
    <col min="1" max="1" width="55.8515625" style="5" customWidth="1"/>
    <col min="2" max="2" width="11.00390625" style="5" customWidth="1"/>
    <col min="3" max="3" width="10.8515625" style="5" customWidth="1"/>
    <col min="4" max="4" width="11.28125" style="5" customWidth="1"/>
    <col min="5" max="5" width="10.8515625" style="14" customWidth="1"/>
    <col min="6" max="6" width="10.00390625" style="5" customWidth="1"/>
    <col min="7" max="7" width="12.00390625" style="5" customWidth="1"/>
    <col min="8" max="8" width="11.28125" style="5" customWidth="1"/>
    <col min="9" max="9" width="10.7109375" style="5" customWidth="1"/>
    <col min="10" max="10" width="11.421875" style="5" customWidth="1"/>
    <col min="11" max="11" width="10.8515625" style="5" customWidth="1"/>
    <col min="12" max="16384" width="11.421875" style="5" customWidth="1"/>
  </cols>
  <sheetData>
    <row r="1" spans="1:13" ht="13.5" customHeight="1">
      <c r="A1" s="385" t="s">
        <v>334</v>
      </c>
      <c r="B1" s="385"/>
      <c r="C1" s="385"/>
      <c r="D1" s="385"/>
      <c r="E1" s="385"/>
      <c r="F1" s="385"/>
      <c r="G1" s="385"/>
      <c r="H1" s="385"/>
      <c r="I1" s="385"/>
      <c r="J1" s="385"/>
      <c r="K1" s="385"/>
      <c r="L1" s="15"/>
      <c r="M1" s="15"/>
    </row>
    <row r="2" spans="1:13" ht="13.5" customHeight="1">
      <c r="A2" s="385" t="s">
        <v>285</v>
      </c>
      <c r="B2" s="385"/>
      <c r="C2" s="385"/>
      <c r="D2" s="385"/>
      <c r="E2" s="385"/>
      <c r="F2" s="385"/>
      <c r="G2" s="385"/>
      <c r="H2" s="385"/>
      <c r="I2" s="385"/>
      <c r="J2" s="385"/>
      <c r="K2" s="385"/>
      <c r="L2" s="15"/>
      <c r="M2" s="15"/>
    </row>
    <row r="3" spans="1:13" ht="13.5" customHeight="1">
      <c r="A3" s="122"/>
      <c r="B3" s="122"/>
      <c r="C3" s="122"/>
      <c r="D3" s="122"/>
      <c r="E3" s="122"/>
      <c r="F3" s="122"/>
      <c r="G3" s="122"/>
      <c r="H3" s="122"/>
      <c r="I3" s="122"/>
      <c r="J3" s="122"/>
      <c r="K3" s="122"/>
      <c r="L3" s="15"/>
      <c r="M3" s="15"/>
    </row>
    <row r="4" spans="1:13" ht="13.5" customHeight="1">
      <c r="A4" s="386" t="s">
        <v>25</v>
      </c>
      <c r="B4" s="388" t="s">
        <v>110</v>
      </c>
      <c r="C4" s="394"/>
      <c r="D4" s="394"/>
      <c r="E4" s="395"/>
      <c r="F4" s="388" t="s">
        <v>184</v>
      </c>
      <c r="G4" s="389" t="s">
        <v>26</v>
      </c>
      <c r="H4" s="390" t="s">
        <v>26</v>
      </c>
      <c r="I4" s="391" t="s">
        <v>265</v>
      </c>
      <c r="J4" s="392"/>
      <c r="K4" s="393"/>
      <c r="L4" s="15"/>
      <c r="M4" s="15"/>
    </row>
    <row r="5" spans="1:13" ht="38.25" customHeight="1">
      <c r="A5" s="387" t="s">
        <v>26</v>
      </c>
      <c r="B5" s="299">
        <v>2011</v>
      </c>
      <c r="C5" s="300" t="s">
        <v>469</v>
      </c>
      <c r="D5" s="300" t="s">
        <v>470</v>
      </c>
      <c r="E5" s="301" t="s">
        <v>215</v>
      </c>
      <c r="F5" s="299">
        <v>2011</v>
      </c>
      <c r="G5" s="300" t="s">
        <v>469</v>
      </c>
      <c r="H5" s="300" t="s">
        <v>470</v>
      </c>
      <c r="I5" s="301">
        <v>2011</v>
      </c>
      <c r="J5" s="300" t="s">
        <v>469</v>
      </c>
      <c r="K5" s="300" t="s">
        <v>470</v>
      </c>
      <c r="L5" s="15"/>
      <c r="M5" s="15"/>
    </row>
    <row r="6" spans="1:13" ht="13.5" customHeight="1">
      <c r="A6" s="253" t="s">
        <v>126</v>
      </c>
      <c r="B6" s="294">
        <v>198585.5</v>
      </c>
      <c r="C6" s="294">
        <v>197531.5</v>
      </c>
      <c r="D6" s="295" t="s">
        <v>54</v>
      </c>
      <c r="E6" s="296"/>
      <c r="F6" s="294">
        <v>348927.1</v>
      </c>
      <c r="G6" s="294">
        <v>346088.8</v>
      </c>
      <c r="H6" s="295" t="s">
        <v>54</v>
      </c>
      <c r="I6" s="297">
        <f aca="true" t="shared" si="0" ref="I6:J9">SUM(F6/B6)</f>
        <v>1.7570623232814075</v>
      </c>
      <c r="J6" s="298">
        <f t="shared" si="0"/>
        <v>1.7520689105281941</v>
      </c>
      <c r="K6" s="298" t="s">
        <v>16</v>
      </c>
      <c r="L6" s="15"/>
      <c r="M6" s="15"/>
    </row>
    <row r="7" spans="1:13" ht="13.5" customHeight="1">
      <c r="A7" s="253" t="s">
        <v>240</v>
      </c>
      <c r="B7" s="273" t="s">
        <v>54</v>
      </c>
      <c r="C7" s="273" t="s">
        <v>54</v>
      </c>
      <c r="D7" s="272">
        <v>118</v>
      </c>
      <c r="E7" s="268"/>
      <c r="F7" s="273" t="s">
        <v>54</v>
      </c>
      <c r="G7" s="273" t="s">
        <v>54</v>
      </c>
      <c r="H7" s="272">
        <v>144.4</v>
      </c>
      <c r="I7" s="252"/>
      <c r="J7" s="124"/>
      <c r="K7" s="124"/>
      <c r="L7" s="15"/>
      <c r="M7" s="15"/>
    </row>
    <row r="8" spans="1:11" s="15" customFormat="1" ht="13.5" customHeight="1">
      <c r="A8" s="253" t="s">
        <v>286</v>
      </c>
      <c r="B8" s="273" t="s">
        <v>54</v>
      </c>
      <c r="C8" s="273" t="s">
        <v>54</v>
      </c>
      <c r="D8" s="272">
        <v>175674.8</v>
      </c>
      <c r="E8" s="268">
        <f>SUM((D7+D8)-(C6))/C6*100</f>
        <v>-11.005181452072208</v>
      </c>
      <c r="F8" s="273" t="s">
        <v>54</v>
      </c>
      <c r="G8" s="273" t="s">
        <v>54</v>
      </c>
      <c r="H8" s="272">
        <v>285876.9</v>
      </c>
      <c r="I8" s="252"/>
      <c r="J8" s="124"/>
      <c r="K8" s="124"/>
    </row>
    <row r="9" spans="1:13" ht="13.5" customHeight="1">
      <c r="A9" s="253" t="s">
        <v>127</v>
      </c>
      <c r="B9" s="272">
        <v>217828.8</v>
      </c>
      <c r="C9" s="272">
        <v>217719.2</v>
      </c>
      <c r="D9" s="273" t="s">
        <v>54</v>
      </c>
      <c r="E9" s="268"/>
      <c r="F9" s="272">
        <v>343746</v>
      </c>
      <c r="G9" s="272">
        <v>343433.9</v>
      </c>
      <c r="H9" s="273" t="s">
        <v>54</v>
      </c>
      <c r="I9" s="252">
        <f t="shared" si="0"/>
        <v>1.5780557942751372</v>
      </c>
      <c r="J9" s="124">
        <f t="shared" si="0"/>
        <v>1.5774166908568468</v>
      </c>
      <c r="K9" s="124"/>
      <c r="L9" s="15"/>
      <c r="M9" s="15"/>
    </row>
    <row r="10" spans="1:11" s="15" customFormat="1" ht="13.5" customHeight="1">
      <c r="A10" s="253" t="s">
        <v>241</v>
      </c>
      <c r="B10" s="273" t="s">
        <v>54</v>
      </c>
      <c r="C10" s="273" t="s">
        <v>54</v>
      </c>
      <c r="D10" s="272">
        <v>74</v>
      </c>
      <c r="E10" s="268"/>
      <c r="F10" s="273" t="s">
        <v>54</v>
      </c>
      <c r="G10" s="273" t="s">
        <v>54</v>
      </c>
      <c r="H10" s="272">
        <v>43.8</v>
      </c>
      <c r="I10" s="252"/>
      <c r="J10" s="124"/>
      <c r="K10" s="124"/>
    </row>
    <row r="11" spans="1:11" s="15" customFormat="1" ht="13.5" customHeight="1">
      <c r="A11" s="253" t="s">
        <v>287</v>
      </c>
      <c r="B11" s="273" t="s">
        <v>54</v>
      </c>
      <c r="C11" s="273" t="s">
        <v>54</v>
      </c>
      <c r="D11" s="272">
        <v>229682.1</v>
      </c>
      <c r="E11" s="268">
        <f>SUM((D10+D11)-(C9))/C9*100</f>
        <v>5.528635049182614</v>
      </c>
      <c r="F11" s="273" t="s">
        <v>54</v>
      </c>
      <c r="G11" s="273" t="s">
        <v>54</v>
      </c>
      <c r="H11" s="272">
        <v>361192.1</v>
      </c>
      <c r="I11" s="252"/>
      <c r="J11" s="124"/>
      <c r="K11" s="124"/>
    </row>
    <row r="12" spans="1:11" s="15" customFormat="1" ht="13.5" customHeight="1">
      <c r="A12" s="253" t="s">
        <v>208</v>
      </c>
      <c r="B12" s="272">
        <v>163486.2</v>
      </c>
      <c r="C12" s="272">
        <v>163484.2</v>
      </c>
      <c r="D12" s="273" t="s">
        <v>54</v>
      </c>
      <c r="E12" s="268"/>
      <c r="F12" s="272">
        <v>260387.3</v>
      </c>
      <c r="G12" s="272">
        <v>260379.7</v>
      </c>
      <c r="H12" s="273" t="s">
        <v>54</v>
      </c>
      <c r="I12" s="252">
        <f>SUM(F12/B12)</f>
        <v>1.5927173058031807</v>
      </c>
      <c r="J12" s="124">
        <f>SUM(G12/C12)</f>
        <v>1.5926903027937866</v>
      </c>
      <c r="K12" s="124"/>
    </row>
    <row r="13" spans="1:13" ht="13.5" customHeight="1">
      <c r="A13" s="253" t="s">
        <v>288</v>
      </c>
      <c r="B13" s="273" t="s">
        <v>54</v>
      </c>
      <c r="C13" s="273" t="s">
        <v>54</v>
      </c>
      <c r="D13" s="272">
        <v>123.4</v>
      </c>
      <c r="E13" s="268"/>
      <c r="F13" s="273" t="s">
        <v>54</v>
      </c>
      <c r="G13" s="273" t="s">
        <v>54</v>
      </c>
      <c r="H13" s="272">
        <v>231.6</v>
      </c>
      <c r="I13" s="252"/>
      <c r="J13" s="124"/>
      <c r="K13" s="124"/>
      <c r="L13" s="15"/>
      <c r="M13" s="15"/>
    </row>
    <row r="14" spans="1:11" s="15" customFormat="1" ht="13.5" customHeight="1">
      <c r="A14" s="253" t="s">
        <v>289</v>
      </c>
      <c r="B14" s="273" t="s">
        <v>54</v>
      </c>
      <c r="C14" s="273" t="s">
        <v>54</v>
      </c>
      <c r="D14" s="272">
        <v>164248.8</v>
      </c>
      <c r="E14" s="268">
        <f>SUM((D13+D14)-(C12))/C12*100</f>
        <v>0.5431717560473556</v>
      </c>
      <c r="F14" s="273" t="s">
        <v>54</v>
      </c>
      <c r="G14" s="273" t="s">
        <v>54</v>
      </c>
      <c r="H14" s="272">
        <v>256092</v>
      </c>
      <c r="I14" s="252"/>
      <c r="J14" s="124"/>
      <c r="K14" s="124"/>
    </row>
    <row r="15" spans="1:11" s="15" customFormat="1" ht="13.5" customHeight="1">
      <c r="A15" s="253" t="s">
        <v>128</v>
      </c>
      <c r="B15" s="272">
        <v>129813.3</v>
      </c>
      <c r="C15" s="272">
        <v>117585</v>
      </c>
      <c r="D15" s="273" t="s">
        <v>54</v>
      </c>
      <c r="E15" s="268"/>
      <c r="F15" s="272">
        <v>216769.9</v>
      </c>
      <c r="G15" s="272">
        <v>191938.3</v>
      </c>
      <c r="H15" s="273" t="s">
        <v>54</v>
      </c>
      <c r="I15" s="252">
        <f>SUM(F15/B15)</f>
        <v>1.669858943575119</v>
      </c>
      <c r="J15" s="124">
        <f>SUM(G15/C15)</f>
        <v>1.6323366075604882</v>
      </c>
      <c r="K15" s="124"/>
    </row>
    <row r="16" spans="1:13" ht="13.5" customHeight="1">
      <c r="A16" s="253" t="s">
        <v>290</v>
      </c>
      <c r="B16" s="273" t="s">
        <v>54</v>
      </c>
      <c r="C16" s="273" t="s">
        <v>54</v>
      </c>
      <c r="D16" s="272">
        <v>131.2</v>
      </c>
      <c r="E16" s="268"/>
      <c r="F16" s="273" t="s">
        <v>54</v>
      </c>
      <c r="G16" s="273" t="s">
        <v>54</v>
      </c>
      <c r="H16" s="272">
        <v>264</v>
      </c>
      <c r="I16" s="252"/>
      <c r="J16" s="124"/>
      <c r="K16" s="124"/>
      <c r="L16" s="15"/>
      <c r="M16" s="15"/>
    </row>
    <row r="17" spans="1:11" s="15" customFormat="1" ht="13.5" customHeight="1">
      <c r="A17" s="253" t="s">
        <v>291</v>
      </c>
      <c r="B17" s="273" t="s">
        <v>54</v>
      </c>
      <c r="C17" s="273" t="s">
        <v>54</v>
      </c>
      <c r="D17" s="272">
        <v>102821.2</v>
      </c>
      <c r="E17" s="268">
        <f>SUM((D16+D17)-(C15))/C15*100</f>
        <v>-12.44427435472212</v>
      </c>
      <c r="F17" s="273" t="s">
        <v>54</v>
      </c>
      <c r="G17" s="273" t="s">
        <v>54</v>
      </c>
      <c r="H17" s="272">
        <v>149001.7</v>
      </c>
      <c r="I17" s="252"/>
      <c r="J17" s="124"/>
      <c r="K17" s="124"/>
    </row>
    <row r="18" spans="1:11" s="15" customFormat="1" ht="13.5" customHeight="1">
      <c r="A18" s="253" t="s">
        <v>129</v>
      </c>
      <c r="B18" s="272">
        <v>70031.5</v>
      </c>
      <c r="C18" s="272">
        <v>63866.1</v>
      </c>
      <c r="D18" s="273" t="s">
        <v>54</v>
      </c>
      <c r="E18" s="268"/>
      <c r="F18" s="272">
        <v>131638.8</v>
      </c>
      <c r="G18" s="272">
        <v>116178</v>
      </c>
      <c r="H18" s="273" t="s">
        <v>54</v>
      </c>
      <c r="I18" s="252">
        <f>SUM(F18/B18)</f>
        <v>1.8797084169266685</v>
      </c>
      <c r="J18" s="124">
        <f>SUM(G18/C18)</f>
        <v>1.8190871213366717</v>
      </c>
      <c r="K18" s="124"/>
    </row>
    <row r="19" spans="1:13" ht="13.5" customHeight="1">
      <c r="A19" s="253" t="s">
        <v>243</v>
      </c>
      <c r="B19" s="273" t="s">
        <v>54</v>
      </c>
      <c r="C19" s="273" t="s">
        <v>54</v>
      </c>
      <c r="D19" s="272">
        <v>31.7</v>
      </c>
      <c r="E19" s="268"/>
      <c r="F19" s="273" t="s">
        <v>54</v>
      </c>
      <c r="G19" s="273" t="s">
        <v>54</v>
      </c>
      <c r="H19" s="272">
        <v>40.5</v>
      </c>
      <c r="I19" s="252"/>
      <c r="J19" s="124"/>
      <c r="K19" s="124"/>
      <c r="L19" s="15"/>
      <c r="M19" s="15"/>
    </row>
    <row r="20" spans="1:11" s="15" customFormat="1" ht="13.5" customHeight="1">
      <c r="A20" s="253" t="s">
        <v>292</v>
      </c>
      <c r="B20" s="273" t="s">
        <v>54</v>
      </c>
      <c r="C20" s="273" t="s">
        <v>54</v>
      </c>
      <c r="D20" s="272">
        <v>62398.1</v>
      </c>
      <c r="E20" s="268">
        <f>SUM((D19+D20)-(C18))/C18*100</f>
        <v>-2.2489239205149567</v>
      </c>
      <c r="F20" s="273" t="s">
        <v>54</v>
      </c>
      <c r="G20" s="273" t="s">
        <v>54</v>
      </c>
      <c r="H20" s="272">
        <v>107526.2</v>
      </c>
      <c r="I20" s="252"/>
      <c r="J20" s="124"/>
      <c r="K20" s="124"/>
    </row>
    <row r="21" spans="1:11" s="15" customFormat="1" ht="13.5" customHeight="1">
      <c r="A21" s="253" t="s">
        <v>209</v>
      </c>
      <c r="B21" s="272">
        <v>59388.8</v>
      </c>
      <c r="C21" s="272">
        <v>54576.9</v>
      </c>
      <c r="D21" s="273" t="s">
        <v>54</v>
      </c>
      <c r="E21" s="268"/>
      <c r="F21" s="272">
        <v>106211.4</v>
      </c>
      <c r="G21" s="272">
        <v>96174.7</v>
      </c>
      <c r="H21" s="273" t="s">
        <v>54</v>
      </c>
      <c r="I21" s="252">
        <f>SUM(F21/B21)</f>
        <v>1.7884079152971601</v>
      </c>
      <c r="J21" s="124">
        <f>SUM(G21/C21)</f>
        <v>1.7621869325667086</v>
      </c>
      <c r="K21" s="124"/>
    </row>
    <row r="22" spans="1:13" ht="13.5" customHeight="1">
      <c r="A22" s="253" t="s">
        <v>293</v>
      </c>
      <c r="B22" s="273" t="s">
        <v>54</v>
      </c>
      <c r="C22" s="273" t="s">
        <v>54</v>
      </c>
      <c r="D22" s="272">
        <v>61.2</v>
      </c>
      <c r="E22" s="268"/>
      <c r="F22" s="273" t="s">
        <v>54</v>
      </c>
      <c r="G22" s="273" t="s">
        <v>54</v>
      </c>
      <c r="H22" s="272">
        <v>74.5</v>
      </c>
      <c r="I22" s="252"/>
      <c r="J22" s="124"/>
      <c r="K22" s="124"/>
      <c r="L22" s="15"/>
      <c r="M22" s="15"/>
    </row>
    <row r="23" spans="1:11" s="15" customFormat="1" ht="13.5" customHeight="1">
      <c r="A23" s="253" t="s">
        <v>294</v>
      </c>
      <c r="B23" s="273" t="s">
        <v>54</v>
      </c>
      <c r="C23" s="273" t="s">
        <v>54</v>
      </c>
      <c r="D23" s="272">
        <v>45716.5</v>
      </c>
      <c r="E23" s="268">
        <f>SUM((D22+D23)-(C21))/C21*100</f>
        <v>-16.12257200390642</v>
      </c>
      <c r="F23" s="273" t="s">
        <v>54</v>
      </c>
      <c r="G23" s="273" t="s">
        <v>54</v>
      </c>
      <c r="H23" s="272">
        <v>67686.6</v>
      </c>
      <c r="I23" s="252"/>
      <c r="J23" s="124"/>
      <c r="K23" s="124"/>
    </row>
    <row r="24" spans="1:11" s="15" customFormat="1" ht="13.5" customHeight="1">
      <c r="A24" s="253" t="s">
        <v>210</v>
      </c>
      <c r="B24" s="259">
        <v>9567.9</v>
      </c>
      <c r="C24" s="261">
        <v>9518.5</v>
      </c>
      <c r="D24" s="260"/>
      <c r="E24" s="268"/>
      <c r="F24" s="272">
        <v>16379.5</v>
      </c>
      <c r="G24" s="272">
        <v>16198.1</v>
      </c>
      <c r="H24" s="273" t="s">
        <v>54</v>
      </c>
      <c r="I24" s="252">
        <f>SUM(F24/B24)</f>
        <v>1.7119221563770526</v>
      </c>
      <c r="J24" s="124">
        <f>SUM(G24/C24)</f>
        <v>1.701749225193045</v>
      </c>
      <c r="K24" s="124"/>
    </row>
    <row r="25" spans="1:13" ht="13.5" customHeight="1">
      <c r="A25" s="253" t="s">
        <v>295</v>
      </c>
      <c r="B25" s="258"/>
      <c r="C25" s="260"/>
      <c r="D25" s="261">
        <v>9231.5</v>
      </c>
      <c r="E25" s="268">
        <f>SUM(D25-C24)/C24*100</f>
        <v>-3.0151809633870883</v>
      </c>
      <c r="F25" s="273" t="s">
        <v>54</v>
      </c>
      <c r="G25" s="273" t="s">
        <v>54</v>
      </c>
      <c r="H25" s="272">
        <v>14867.4</v>
      </c>
      <c r="I25" s="252"/>
      <c r="J25" s="124"/>
      <c r="K25" s="124"/>
      <c r="L25" s="15"/>
      <c r="M25" s="15"/>
    </row>
    <row r="26" spans="1:11" s="15" customFormat="1" ht="13.5" customHeight="1">
      <c r="A26" s="253" t="s">
        <v>306</v>
      </c>
      <c r="B26" s="272">
        <v>2518.2</v>
      </c>
      <c r="C26" s="272">
        <v>2518.2</v>
      </c>
      <c r="D26" s="273" t="s">
        <v>54</v>
      </c>
      <c r="E26" s="268"/>
      <c r="F26" s="272">
        <v>3474</v>
      </c>
      <c r="G26" s="272">
        <v>3474</v>
      </c>
      <c r="H26" s="273" t="s">
        <v>54</v>
      </c>
      <c r="I26" s="252">
        <f>SUM(F26/B26)</f>
        <v>1.3795568263045033</v>
      </c>
      <c r="J26" s="124">
        <f>SUM(G26/C26)</f>
        <v>1.3795568263045033</v>
      </c>
      <c r="K26" s="124"/>
    </row>
    <row r="27" spans="1:11" s="15" customFormat="1" ht="13.5" customHeight="1">
      <c r="A27" s="253" t="s">
        <v>322</v>
      </c>
      <c r="B27" s="273" t="s">
        <v>54</v>
      </c>
      <c r="C27" s="273" t="s">
        <v>54</v>
      </c>
      <c r="D27" s="272">
        <v>35.4</v>
      </c>
      <c r="E27" s="268"/>
      <c r="F27" s="273" t="s">
        <v>54</v>
      </c>
      <c r="G27" s="273" t="s">
        <v>54</v>
      </c>
      <c r="H27" s="272">
        <v>115</v>
      </c>
      <c r="I27" s="252"/>
      <c r="J27" s="124"/>
      <c r="K27" s="124"/>
    </row>
    <row r="28" spans="1:13" ht="13.5" customHeight="1">
      <c r="A28" s="253" t="s">
        <v>307</v>
      </c>
      <c r="B28" s="273" t="s">
        <v>54</v>
      </c>
      <c r="C28" s="273" t="s">
        <v>54</v>
      </c>
      <c r="D28" s="272">
        <v>1803</v>
      </c>
      <c r="E28" s="268">
        <f>SUM(D28-C26)/C26*100</f>
        <v>-28.401238980223965</v>
      </c>
      <c r="F28" s="273" t="s">
        <v>54</v>
      </c>
      <c r="G28" s="273" t="s">
        <v>54</v>
      </c>
      <c r="H28" s="272">
        <v>2600.5</v>
      </c>
      <c r="I28" s="252"/>
      <c r="J28" s="124"/>
      <c r="K28" s="124"/>
      <c r="L28" s="15"/>
      <c r="M28" s="15"/>
    </row>
    <row r="29" spans="1:11" s="15" customFormat="1" ht="13.5" customHeight="1">
      <c r="A29" s="253" t="s">
        <v>130</v>
      </c>
      <c r="B29" s="272">
        <v>2300</v>
      </c>
      <c r="C29" s="272">
        <v>2300</v>
      </c>
      <c r="D29" s="273" t="s">
        <v>54</v>
      </c>
      <c r="E29" s="268"/>
      <c r="F29" s="272">
        <v>3568</v>
      </c>
      <c r="G29" s="272">
        <v>3568</v>
      </c>
      <c r="H29" s="273" t="s">
        <v>54</v>
      </c>
      <c r="I29" s="252">
        <f>SUM(F29/B29)</f>
        <v>1.551304347826087</v>
      </c>
      <c r="J29" s="124">
        <f>SUM(G29/C29)</f>
        <v>1.551304347826087</v>
      </c>
      <c r="K29" s="124"/>
    </row>
    <row r="30" spans="1:13" ht="13.5" customHeight="1">
      <c r="A30" s="253" t="s">
        <v>242</v>
      </c>
      <c r="B30" s="273" t="s">
        <v>54</v>
      </c>
      <c r="C30" s="273" t="s">
        <v>54</v>
      </c>
      <c r="D30" s="272">
        <v>22.7</v>
      </c>
      <c r="E30" s="268"/>
      <c r="F30" s="273" t="s">
        <v>54</v>
      </c>
      <c r="G30" s="273" t="s">
        <v>54</v>
      </c>
      <c r="H30" s="272">
        <v>33.7</v>
      </c>
      <c r="I30" s="252"/>
      <c r="J30" s="124"/>
      <c r="K30" s="124"/>
      <c r="L30" s="15"/>
      <c r="M30" s="15"/>
    </row>
    <row r="31" spans="1:11" s="15" customFormat="1" ht="13.5" customHeight="1" thickBot="1">
      <c r="A31" s="253" t="s">
        <v>471</v>
      </c>
      <c r="B31" s="274" t="s">
        <v>54</v>
      </c>
      <c r="C31" s="274" t="s">
        <v>54</v>
      </c>
      <c r="D31" s="275">
        <v>1875</v>
      </c>
      <c r="E31" s="276">
        <f>SUM((D30+D31)-(C29))/C29*100</f>
        <v>-17.491304347826084</v>
      </c>
      <c r="F31" s="274" t="s">
        <v>54</v>
      </c>
      <c r="G31" s="274" t="s">
        <v>54</v>
      </c>
      <c r="H31" s="275">
        <v>2465.6</v>
      </c>
      <c r="I31" s="277"/>
      <c r="J31" s="278"/>
      <c r="K31" s="278"/>
    </row>
    <row r="32" spans="1:11" s="15" customFormat="1" ht="13.5" customHeight="1" thickBot="1">
      <c r="A32" s="254" t="s">
        <v>27</v>
      </c>
      <c r="B32" s="280">
        <f>SUM(B6:B29)</f>
        <v>853520.2000000001</v>
      </c>
      <c r="C32" s="281">
        <f>SUM(C6:C29)</f>
        <v>829099.6</v>
      </c>
      <c r="D32" s="281">
        <f>SUM(D7:D31)</f>
        <v>794048.5999999999</v>
      </c>
      <c r="E32" s="320">
        <f>SUM(D32-C32)/C32*100</f>
        <v>-4.227598228246657</v>
      </c>
      <c r="F32" s="282">
        <f>SUM(F6:F29)</f>
        <v>1431101.9999999998</v>
      </c>
      <c r="G32" s="282">
        <f>SUM(G6:G29)</f>
        <v>1377433.5</v>
      </c>
      <c r="H32" s="283">
        <f>SUM(H7:H31)</f>
        <v>1248256.5</v>
      </c>
      <c r="I32" s="284">
        <f>SUM(F32/B32)</f>
        <v>1.6767054839475382</v>
      </c>
      <c r="J32" s="285">
        <f>SUM(G32/C32)</f>
        <v>1.6613607098592256</v>
      </c>
      <c r="K32" s="334"/>
    </row>
    <row r="33" spans="1:13" ht="6" customHeight="1">
      <c r="A33" s="125"/>
      <c r="B33" s="255"/>
      <c r="C33" s="255"/>
      <c r="D33" s="255"/>
      <c r="E33" s="256"/>
      <c r="F33" s="257"/>
      <c r="G33" s="257"/>
      <c r="H33" s="257"/>
      <c r="I33" s="279"/>
      <c r="J33" s="279"/>
      <c r="K33" s="279"/>
      <c r="L33" s="15"/>
      <c r="M33" s="15"/>
    </row>
    <row r="34" spans="1:11" s="15" customFormat="1" ht="12.75">
      <c r="A34" s="396" t="s">
        <v>4</v>
      </c>
      <c r="B34" s="397"/>
      <c r="C34" s="397"/>
      <c r="D34" s="397"/>
      <c r="E34" s="396"/>
      <c r="F34" s="397"/>
      <c r="G34" s="397"/>
      <c r="H34" s="397"/>
      <c r="I34" s="396"/>
      <c r="J34" s="396"/>
      <c r="K34" s="396"/>
    </row>
    <row r="35" spans="1:13" ht="12.75" customHeight="1">
      <c r="A35" s="253" t="s">
        <v>296</v>
      </c>
      <c r="B35" s="272">
        <v>99891.1</v>
      </c>
      <c r="C35" s="272">
        <v>97228.5</v>
      </c>
      <c r="D35" s="272">
        <v>86197.6</v>
      </c>
      <c r="E35" s="262">
        <f>SUM(D35-C35)/C35*100</f>
        <v>-11.34533598687627</v>
      </c>
      <c r="F35" s="272">
        <v>73331.2</v>
      </c>
      <c r="G35" s="272">
        <v>70670.4</v>
      </c>
      <c r="H35" s="272">
        <v>73143.9</v>
      </c>
      <c r="I35" s="264">
        <f>SUM(F35/B35)</f>
        <v>0.7341114473661817</v>
      </c>
      <c r="J35" s="213">
        <f>SUM(G35/C35)</f>
        <v>0.7268486092040913</v>
      </c>
      <c r="K35" s="124" t="s">
        <v>16</v>
      </c>
      <c r="L35" s="15"/>
      <c r="M35" s="15"/>
    </row>
    <row r="36" spans="1:13" ht="12.75" customHeight="1">
      <c r="A36" s="253" t="s">
        <v>297</v>
      </c>
      <c r="B36" s="272">
        <v>367318.7</v>
      </c>
      <c r="C36" s="272">
        <v>361427.6</v>
      </c>
      <c r="D36" s="273" t="s">
        <v>54</v>
      </c>
      <c r="E36" s="263"/>
      <c r="F36" s="272">
        <v>304273.2</v>
      </c>
      <c r="G36" s="272">
        <v>299123.6</v>
      </c>
      <c r="H36" s="273" t="s">
        <v>54</v>
      </c>
      <c r="I36" s="264">
        <f>SUM(F36/B36)</f>
        <v>0.8283629447670374</v>
      </c>
      <c r="J36" s="213">
        <f>SUM(G36/C36)</f>
        <v>0.8276169279822571</v>
      </c>
      <c r="K36" s="214"/>
      <c r="L36" s="15"/>
      <c r="M36" s="15"/>
    </row>
    <row r="37" spans="1:13" ht="12.75" customHeight="1">
      <c r="A37" s="253" t="s">
        <v>313</v>
      </c>
      <c r="B37" s="273" t="s">
        <v>54</v>
      </c>
      <c r="C37" s="273" t="s">
        <v>54</v>
      </c>
      <c r="D37" s="272">
        <v>9526.3</v>
      </c>
      <c r="E37" s="262"/>
      <c r="F37" s="273" t="s">
        <v>54</v>
      </c>
      <c r="G37" s="273" t="s">
        <v>54</v>
      </c>
      <c r="H37" s="272">
        <v>9561.6</v>
      </c>
      <c r="I37" s="264"/>
      <c r="J37" s="213"/>
      <c r="K37" s="214"/>
      <c r="L37" s="15"/>
      <c r="M37" s="15"/>
    </row>
    <row r="38" spans="1:13" ht="12.75" customHeight="1">
      <c r="A38" s="253" t="s">
        <v>298</v>
      </c>
      <c r="B38" s="273" t="s">
        <v>54</v>
      </c>
      <c r="C38" s="273" t="s">
        <v>54</v>
      </c>
      <c r="D38" s="272">
        <v>314351.9</v>
      </c>
      <c r="E38" s="262">
        <f>SUM((D37+D38)-C36)/C36*100</f>
        <v>-10.389189978850528</v>
      </c>
      <c r="F38" s="273" t="s">
        <v>54</v>
      </c>
      <c r="G38" s="273" t="s">
        <v>54</v>
      </c>
      <c r="H38" s="272">
        <v>262715</v>
      </c>
      <c r="I38" s="264"/>
      <c r="J38" s="213"/>
      <c r="K38" s="214"/>
      <c r="L38" s="15"/>
      <c r="M38" s="15"/>
    </row>
    <row r="39" spans="1:13" ht="12.75" customHeight="1">
      <c r="A39" s="253" t="s">
        <v>299</v>
      </c>
      <c r="B39" s="272">
        <v>7230.8</v>
      </c>
      <c r="C39" s="272">
        <v>7230.8</v>
      </c>
      <c r="D39" s="272">
        <v>3309.1</v>
      </c>
      <c r="E39" s="262">
        <f>SUM(D39-C39)/C39*100</f>
        <v>-54.23604580406041</v>
      </c>
      <c r="F39" s="272">
        <v>5487.4</v>
      </c>
      <c r="G39" s="272">
        <v>5487.4</v>
      </c>
      <c r="H39" s="272">
        <v>2816.2</v>
      </c>
      <c r="I39" s="264">
        <f>SUM(F39/B39)</f>
        <v>0.7588925153509984</v>
      </c>
      <c r="J39" s="213">
        <f>SUM(G39/C39)</f>
        <v>0.7588925153509984</v>
      </c>
      <c r="K39" s="214"/>
      <c r="L39" s="15"/>
      <c r="M39" s="15"/>
    </row>
    <row r="40" spans="1:13" ht="12.75" customHeight="1">
      <c r="A40" s="253" t="s">
        <v>300</v>
      </c>
      <c r="B40" s="272">
        <v>63218.5</v>
      </c>
      <c r="C40" s="272">
        <v>62966.7</v>
      </c>
      <c r="D40" s="273" t="s">
        <v>54</v>
      </c>
      <c r="E40" s="263"/>
      <c r="F40" s="272">
        <v>67925.6</v>
      </c>
      <c r="G40" s="272">
        <v>67769.6</v>
      </c>
      <c r="H40" s="273" t="s">
        <v>54</v>
      </c>
      <c r="I40" s="264">
        <f>SUM(F40/B40)</f>
        <v>1.0744576350277215</v>
      </c>
      <c r="J40" s="213">
        <f>SUM(G40/C40)</f>
        <v>1.0762768256872284</v>
      </c>
      <c r="K40" s="214"/>
      <c r="L40" s="15"/>
      <c r="M40" s="15"/>
    </row>
    <row r="41" spans="1:13" ht="12.75" customHeight="1">
      <c r="A41" s="253" t="s">
        <v>335</v>
      </c>
      <c r="B41" s="273" t="s">
        <v>54</v>
      </c>
      <c r="C41" s="273" t="s">
        <v>54</v>
      </c>
      <c r="D41" s="272">
        <v>3828.5</v>
      </c>
      <c r="E41" s="262"/>
      <c r="F41" s="273" t="s">
        <v>54</v>
      </c>
      <c r="G41" s="273" t="s">
        <v>54</v>
      </c>
      <c r="H41" s="272">
        <v>4604.1</v>
      </c>
      <c r="I41" s="264"/>
      <c r="J41" s="213"/>
      <c r="K41" s="214"/>
      <c r="L41" s="15"/>
      <c r="M41" s="15"/>
    </row>
    <row r="42" spans="1:11" s="15" customFormat="1" ht="12.75" customHeight="1">
      <c r="A42" s="253" t="s">
        <v>472</v>
      </c>
      <c r="B42" s="273" t="s">
        <v>54</v>
      </c>
      <c r="C42" s="273" t="s">
        <v>54</v>
      </c>
      <c r="D42" s="272">
        <v>64123.4</v>
      </c>
      <c r="E42" s="262">
        <f>SUM((D41+D42)-C40)/C40*100</f>
        <v>7.9172006790891025</v>
      </c>
      <c r="F42" s="273" t="s">
        <v>54</v>
      </c>
      <c r="G42" s="273" t="s">
        <v>54</v>
      </c>
      <c r="H42" s="272">
        <v>65926.1</v>
      </c>
      <c r="I42" s="264"/>
      <c r="J42" s="213"/>
      <c r="K42" s="214"/>
    </row>
    <row r="43" spans="1:13" ht="12.75" customHeight="1">
      <c r="A43" s="253" t="s">
        <v>301</v>
      </c>
      <c r="B43" s="272">
        <v>14612</v>
      </c>
      <c r="C43" s="272">
        <v>14606.9</v>
      </c>
      <c r="D43" s="273" t="s">
        <v>54</v>
      </c>
      <c r="E43" s="263"/>
      <c r="F43" s="272">
        <v>13084.6</v>
      </c>
      <c r="G43" s="272">
        <v>13081.2</v>
      </c>
      <c r="H43" s="273" t="s">
        <v>54</v>
      </c>
      <c r="I43" s="264">
        <f>SUM(F43/B43)</f>
        <v>0.895469477142075</v>
      </c>
      <c r="J43" s="213">
        <f>SUM(G43/C43)</f>
        <v>0.895549363656902</v>
      </c>
      <c r="K43" s="214"/>
      <c r="L43" s="15"/>
      <c r="M43" s="15"/>
    </row>
    <row r="44" spans="1:11" s="15" customFormat="1" ht="12.75" customHeight="1">
      <c r="A44" s="253" t="s">
        <v>323</v>
      </c>
      <c r="B44" s="273" t="s">
        <v>54</v>
      </c>
      <c r="C44" s="273" t="s">
        <v>54</v>
      </c>
      <c r="D44" s="272">
        <v>185.3</v>
      </c>
      <c r="E44" s="263"/>
      <c r="F44" s="273" t="s">
        <v>54</v>
      </c>
      <c r="G44" s="273" t="s">
        <v>54</v>
      </c>
      <c r="H44" s="272">
        <v>252.7</v>
      </c>
      <c r="I44" s="264"/>
      <c r="J44" s="213"/>
      <c r="K44" s="214"/>
    </row>
    <row r="45" spans="1:13" ht="12.75" customHeight="1">
      <c r="A45" s="253" t="s">
        <v>251</v>
      </c>
      <c r="B45" s="273" t="s">
        <v>54</v>
      </c>
      <c r="C45" s="273" t="s">
        <v>54</v>
      </c>
      <c r="D45" s="272">
        <v>17259.9</v>
      </c>
      <c r="E45" s="262">
        <f>SUM(D45-C43)/C43*100</f>
        <v>18.162649158959134</v>
      </c>
      <c r="F45" s="273" t="s">
        <v>54</v>
      </c>
      <c r="G45" s="273" t="s">
        <v>54</v>
      </c>
      <c r="H45" s="272">
        <v>13212.7</v>
      </c>
      <c r="I45" s="264"/>
      <c r="J45" s="213"/>
      <c r="K45" s="214"/>
      <c r="L45" s="15"/>
      <c r="M45" s="15"/>
    </row>
    <row r="46" spans="1:13" ht="12.75" customHeight="1">
      <c r="A46" s="253" t="s">
        <v>302</v>
      </c>
      <c r="B46" s="272">
        <v>105990.1</v>
      </c>
      <c r="C46" s="272">
        <v>104098.1</v>
      </c>
      <c r="D46" s="273" t="s">
        <v>54</v>
      </c>
      <c r="E46" s="263"/>
      <c r="F46" s="272">
        <v>82174.2</v>
      </c>
      <c r="G46" s="272">
        <v>80371.1</v>
      </c>
      <c r="H46" s="273" t="s">
        <v>54</v>
      </c>
      <c r="I46" s="264">
        <f>SUM(F46/B46)</f>
        <v>0.7753007120476346</v>
      </c>
      <c r="J46" s="213">
        <f>SUM(G46/C46)</f>
        <v>0.7720707678622376</v>
      </c>
      <c r="K46" s="214"/>
      <c r="L46" s="15"/>
      <c r="M46" s="15"/>
    </row>
    <row r="47" spans="1:11" s="15" customFormat="1" ht="12.75" customHeight="1">
      <c r="A47" s="253" t="s">
        <v>303</v>
      </c>
      <c r="B47" s="273" t="s">
        <v>54</v>
      </c>
      <c r="C47" s="273" t="s">
        <v>54</v>
      </c>
      <c r="D47" s="272">
        <v>2441.6</v>
      </c>
      <c r="E47" s="262"/>
      <c r="F47" s="273" t="s">
        <v>54</v>
      </c>
      <c r="G47" s="273" t="s">
        <v>54</v>
      </c>
      <c r="H47" s="272">
        <v>2087.7</v>
      </c>
      <c r="I47" s="264"/>
      <c r="J47" s="213"/>
      <c r="K47" s="214"/>
    </row>
    <row r="48" spans="1:11" s="15" customFormat="1" ht="12.75" customHeight="1">
      <c r="A48" s="253" t="s">
        <v>304</v>
      </c>
      <c r="B48" s="273" t="s">
        <v>54</v>
      </c>
      <c r="C48" s="273" t="s">
        <v>54</v>
      </c>
      <c r="D48" s="272">
        <v>110064.4</v>
      </c>
      <c r="E48" s="262">
        <f>SUM((D47+D48)-C46)/C46*100</f>
        <v>8.076900539010792</v>
      </c>
      <c r="F48" s="273" t="s">
        <v>54</v>
      </c>
      <c r="G48" s="273" t="s">
        <v>54</v>
      </c>
      <c r="H48" s="272">
        <v>79311.3</v>
      </c>
      <c r="I48" s="264"/>
      <c r="J48" s="213"/>
      <c r="K48" s="214"/>
    </row>
    <row r="49" spans="1:11" s="15" customFormat="1" ht="12.75" customHeight="1">
      <c r="A49" s="253" t="s">
        <v>305</v>
      </c>
      <c r="B49" s="272">
        <v>34826.7</v>
      </c>
      <c r="C49" s="272">
        <v>34155.9</v>
      </c>
      <c r="D49" s="272">
        <v>25649.1</v>
      </c>
      <c r="E49" s="262">
        <f>SUM(D49-C49)/C49*100</f>
        <v>-24.90579958367369</v>
      </c>
      <c r="F49" s="272">
        <v>24671.9</v>
      </c>
      <c r="G49" s="272">
        <v>23990.6</v>
      </c>
      <c r="H49" s="272">
        <v>20131.2</v>
      </c>
      <c r="I49" s="264">
        <f>SUM(F49/B49)</f>
        <v>0.7084191152190705</v>
      </c>
      <c r="J49" s="213">
        <f>SUM(G49/C49)</f>
        <v>0.7023852394461864</v>
      </c>
      <c r="K49" s="214"/>
    </row>
    <row r="50" spans="1:11" s="15" customFormat="1" ht="12.75" customHeight="1">
      <c r="A50" s="253" t="s">
        <v>252</v>
      </c>
      <c r="B50" s="272">
        <v>107745.6</v>
      </c>
      <c r="C50" s="272">
        <v>106627.1</v>
      </c>
      <c r="D50" s="273" t="s">
        <v>54</v>
      </c>
      <c r="E50" s="262"/>
      <c r="F50" s="272">
        <v>96528.7</v>
      </c>
      <c r="G50" s="272">
        <v>95748</v>
      </c>
      <c r="H50" s="273" t="s">
        <v>54</v>
      </c>
      <c r="I50" s="264">
        <f>SUM(F50/B50)</f>
        <v>0.895894588734946</v>
      </c>
      <c r="J50" s="213">
        <f>SUM(G50/C50)</f>
        <v>0.8979705909660864</v>
      </c>
      <c r="K50" s="214"/>
    </row>
    <row r="51" spans="1:11" s="15" customFormat="1" ht="12.75" customHeight="1">
      <c r="A51" s="253" t="s">
        <v>253</v>
      </c>
      <c r="B51" s="273" t="s">
        <v>54</v>
      </c>
      <c r="C51" s="273" t="s">
        <v>54</v>
      </c>
      <c r="D51" s="272">
        <v>6402.3</v>
      </c>
      <c r="E51" s="262"/>
      <c r="F51" s="273" t="s">
        <v>54</v>
      </c>
      <c r="G51" s="273" t="s">
        <v>54</v>
      </c>
      <c r="H51" s="272">
        <v>6228.1</v>
      </c>
      <c r="I51" s="265"/>
      <c r="J51" s="213"/>
      <c r="K51" s="214"/>
    </row>
    <row r="52" spans="1:13" ht="12.75" customHeight="1" thickBot="1">
      <c r="A52" s="253" t="s">
        <v>254</v>
      </c>
      <c r="B52" s="274" t="s">
        <v>54</v>
      </c>
      <c r="C52" s="274" t="s">
        <v>54</v>
      </c>
      <c r="D52" s="275">
        <v>103966.1</v>
      </c>
      <c r="E52" s="286">
        <f>SUM((D51+D52)-C50)/C50*100</f>
        <v>3.5087702844774005</v>
      </c>
      <c r="F52" s="274" t="s">
        <v>54</v>
      </c>
      <c r="G52" s="274" t="s">
        <v>54</v>
      </c>
      <c r="H52" s="275">
        <v>88395</v>
      </c>
      <c r="I52" s="287"/>
      <c r="J52" s="288"/>
      <c r="K52" s="335"/>
      <c r="L52" s="15"/>
      <c r="M52" s="15"/>
    </row>
    <row r="53" spans="1:13" ht="13.5" thickBot="1">
      <c r="A53" s="254" t="s">
        <v>27</v>
      </c>
      <c r="B53" s="280">
        <f>SUM(B35:B52)</f>
        <v>800833.5</v>
      </c>
      <c r="C53" s="281">
        <f>SUM(C35:C52)</f>
        <v>788341.6</v>
      </c>
      <c r="D53" s="289">
        <f>SUM(D35:D52)</f>
        <v>747305.5</v>
      </c>
      <c r="E53" s="319">
        <f>SUM(D53-C53)/C53*100</f>
        <v>-5.205370362289644</v>
      </c>
      <c r="F53" s="280">
        <f>SUM(F35:F52)</f>
        <v>667476.7999999999</v>
      </c>
      <c r="G53" s="281">
        <f>SUM(G35:G52)</f>
        <v>656241.9</v>
      </c>
      <c r="H53" s="289">
        <f>SUM(H35:H52)</f>
        <v>628385.6</v>
      </c>
      <c r="I53" s="290">
        <f>SUM(G53/C53)</f>
        <v>0.832433427336576</v>
      </c>
      <c r="J53" s="291">
        <f>SUM(H53/D53)</f>
        <v>0.8408684266340873</v>
      </c>
      <c r="K53" s="336"/>
      <c r="L53" s="15"/>
      <c r="M53" s="15"/>
    </row>
    <row r="54" spans="1:11" s="15" customFormat="1" ht="12.75">
      <c r="A54" s="316"/>
      <c r="B54" s="313"/>
      <c r="C54" s="313"/>
      <c r="D54" s="313"/>
      <c r="E54" s="223"/>
      <c r="F54" s="313"/>
      <c r="G54" s="313"/>
      <c r="H54" s="313"/>
      <c r="I54" s="314"/>
      <c r="J54" s="314"/>
      <c r="K54" s="318"/>
    </row>
    <row r="55" spans="1:11" s="15" customFormat="1" ht="12.75">
      <c r="A55" s="385" t="s">
        <v>334</v>
      </c>
      <c r="B55" s="385"/>
      <c r="C55" s="385"/>
      <c r="D55" s="385"/>
      <c r="E55" s="385"/>
      <c r="F55" s="385"/>
      <c r="G55" s="385"/>
      <c r="H55" s="385"/>
      <c r="I55" s="385"/>
      <c r="J55" s="385"/>
      <c r="K55" s="385"/>
    </row>
    <row r="56" spans="1:11" s="15" customFormat="1" ht="12.75">
      <c r="A56" s="385" t="s">
        <v>473</v>
      </c>
      <c r="B56" s="385"/>
      <c r="C56" s="385"/>
      <c r="D56" s="385"/>
      <c r="E56" s="385"/>
      <c r="F56" s="385"/>
      <c r="G56" s="385"/>
      <c r="H56" s="385"/>
      <c r="I56" s="385"/>
      <c r="J56" s="385"/>
      <c r="K56" s="385"/>
    </row>
    <row r="57" spans="1:11" s="15" customFormat="1" ht="12.75">
      <c r="A57" s="317"/>
      <c r="B57" s="313"/>
      <c r="C57" s="313"/>
      <c r="D57" s="313"/>
      <c r="E57" s="223"/>
      <c r="F57" s="313"/>
      <c r="G57" s="313"/>
      <c r="H57" s="313"/>
      <c r="I57" s="314"/>
      <c r="J57" s="314"/>
      <c r="K57" s="315"/>
    </row>
    <row r="58" spans="1:11" s="15" customFormat="1" ht="12.75">
      <c r="A58" s="400" t="s">
        <v>25</v>
      </c>
      <c r="B58" s="388" t="s">
        <v>110</v>
      </c>
      <c r="C58" s="394"/>
      <c r="D58" s="394"/>
      <c r="E58" s="395"/>
      <c r="F58" s="388" t="s">
        <v>184</v>
      </c>
      <c r="G58" s="389" t="s">
        <v>26</v>
      </c>
      <c r="H58" s="390" t="s">
        <v>26</v>
      </c>
      <c r="I58" s="391" t="s">
        <v>265</v>
      </c>
      <c r="J58" s="392"/>
      <c r="K58" s="393"/>
    </row>
    <row r="59" spans="1:11" s="15" customFormat="1" ht="36">
      <c r="A59" s="401" t="s">
        <v>26</v>
      </c>
      <c r="B59" s="299">
        <v>2011</v>
      </c>
      <c r="C59" s="300" t="s">
        <v>469</v>
      </c>
      <c r="D59" s="300" t="s">
        <v>470</v>
      </c>
      <c r="E59" s="301" t="s">
        <v>215</v>
      </c>
      <c r="F59" s="299">
        <v>2011</v>
      </c>
      <c r="G59" s="300" t="s">
        <v>469</v>
      </c>
      <c r="H59" s="300" t="s">
        <v>470</v>
      </c>
      <c r="I59" s="301">
        <v>2011</v>
      </c>
      <c r="J59" s="300" t="s">
        <v>469</v>
      </c>
      <c r="K59" s="300" t="s">
        <v>470</v>
      </c>
    </row>
    <row r="60" spans="1:13" ht="12.75">
      <c r="A60" s="398" t="s">
        <v>255</v>
      </c>
      <c r="B60" s="399"/>
      <c r="C60" s="399"/>
      <c r="D60" s="399"/>
      <c r="E60" s="399"/>
      <c r="F60" s="399"/>
      <c r="G60" s="399"/>
      <c r="H60" s="399"/>
      <c r="I60" s="398"/>
      <c r="J60" s="398"/>
      <c r="K60" s="398"/>
      <c r="L60" s="15"/>
      <c r="M60" s="15"/>
    </row>
    <row r="61" spans="1:13" ht="12.75" customHeight="1">
      <c r="A61" s="253" t="s">
        <v>308</v>
      </c>
      <c r="B61" s="323">
        <v>60845.6</v>
      </c>
      <c r="C61" s="324">
        <v>60677.1</v>
      </c>
      <c r="D61" s="323"/>
      <c r="E61" s="324"/>
      <c r="F61" s="325">
        <v>53376.1</v>
      </c>
      <c r="G61" s="323">
        <v>53183</v>
      </c>
      <c r="H61" s="323"/>
      <c r="I61" s="326">
        <f>SUM(F61/B61)</f>
        <v>0.8772384527393928</v>
      </c>
      <c r="J61" s="327">
        <f>SUM(G61/C61)</f>
        <v>0.8764921197618212</v>
      </c>
      <c r="K61" s="124" t="s">
        <v>16</v>
      </c>
      <c r="L61" s="15"/>
      <c r="M61" s="15"/>
    </row>
    <row r="62" spans="1:13" ht="12.75" customHeight="1">
      <c r="A62" s="253" t="s">
        <v>256</v>
      </c>
      <c r="B62" s="323">
        <v>2686.2</v>
      </c>
      <c r="C62" s="324">
        <v>2686.2</v>
      </c>
      <c r="D62" s="323"/>
      <c r="E62" s="324"/>
      <c r="F62" s="325">
        <v>3535</v>
      </c>
      <c r="G62" s="323">
        <v>3535</v>
      </c>
      <c r="H62" s="323"/>
      <c r="I62" s="326">
        <f aca="true" t="shared" si="1" ref="I62:J68">SUM(F62/B62)</f>
        <v>1.3159854068944978</v>
      </c>
      <c r="J62" s="327">
        <f t="shared" si="1"/>
        <v>1.3159854068944978</v>
      </c>
      <c r="K62" s="214"/>
      <c r="L62" s="15"/>
      <c r="M62" s="15"/>
    </row>
    <row r="63" spans="1:13" ht="12.75" customHeight="1">
      <c r="A63" s="253" t="s">
        <v>336</v>
      </c>
      <c r="B63" s="323">
        <v>21694.4</v>
      </c>
      <c r="C63" s="324">
        <v>21694.4</v>
      </c>
      <c r="D63" s="323"/>
      <c r="E63" s="324"/>
      <c r="F63" s="325">
        <v>26679.4</v>
      </c>
      <c r="G63" s="323">
        <v>26679.4</v>
      </c>
      <c r="H63" s="323"/>
      <c r="I63" s="326">
        <f t="shared" si="1"/>
        <v>1.229782801091526</v>
      </c>
      <c r="J63" s="327">
        <f t="shared" si="1"/>
        <v>1.229782801091526</v>
      </c>
      <c r="K63" s="214"/>
      <c r="L63" s="15"/>
      <c r="M63" s="15"/>
    </row>
    <row r="64" spans="1:13" ht="12.75" customHeight="1">
      <c r="A64" s="253" t="s">
        <v>268</v>
      </c>
      <c r="B64" s="323">
        <v>6785.5</v>
      </c>
      <c r="C64" s="324">
        <v>6785.5</v>
      </c>
      <c r="D64" s="323"/>
      <c r="E64" s="324"/>
      <c r="F64" s="325">
        <v>5638.6</v>
      </c>
      <c r="G64" s="323">
        <v>5638.6</v>
      </c>
      <c r="H64" s="323"/>
      <c r="I64" s="326">
        <f t="shared" si="1"/>
        <v>0.8309778203522217</v>
      </c>
      <c r="J64" s="327">
        <f t="shared" si="1"/>
        <v>0.8309778203522217</v>
      </c>
      <c r="K64" s="214"/>
      <c r="L64" s="15"/>
      <c r="M64" s="15"/>
    </row>
    <row r="65" spans="1:13" ht="12.75" customHeight="1">
      <c r="A65" s="253" t="s">
        <v>257</v>
      </c>
      <c r="B65" s="323">
        <v>14112</v>
      </c>
      <c r="C65" s="324">
        <v>14112</v>
      </c>
      <c r="D65" s="323"/>
      <c r="E65" s="324"/>
      <c r="F65" s="325">
        <v>10792.9</v>
      </c>
      <c r="G65" s="323">
        <v>10792.9</v>
      </c>
      <c r="H65" s="323"/>
      <c r="I65" s="326">
        <f t="shared" si="1"/>
        <v>0.7648030045351474</v>
      </c>
      <c r="J65" s="327">
        <f t="shared" si="1"/>
        <v>0.7648030045351474</v>
      </c>
      <c r="K65" s="214"/>
      <c r="L65" s="15"/>
      <c r="M65" s="15"/>
    </row>
    <row r="66" spans="1:13" ht="12.75" customHeight="1">
      <c r="A66" s="253" t="s">
        <v>258</v>
      </c>
      <c r="B66" s="323">
        <v>9606.3</v>
      </c>
      <c r="C66" s="324">
        <v>9558.3</v>
      </c>
      <c r="D66" s="323"/>
      <c r="E66" s="324"/>
      <c r="F66" s="325">
        <v>13116.9</v>
      </c>
      <c r="G66" s="323">
        <v>13046.9</v>
      </c>
      <c r="H66" s="323"/>
      <c r="I66" s="326">
        <f t="shared" si="1"/>
        <v>1.3654476749633053</v>
      </c>
      <c r="J66" s="327">
        <f t="shared" si="1"/>
        <v>1.3649812205099234</v>
      </c>
      <c r="K66" s="214"/>
      <c r="L66" s="15"/>
      <c r="M66" s="15"/>
    </row>
    <row r="67" spans="1:13" ht="12.75" customHeight="1">
      <c r="A67" s="253" t="s">
        <v>259</v>
      </c>
      <c r="B67" s="323">
        <v>2833.9</v>
      </c>
      <c r="C67" s="324">
        <v>2833.9</v>
      </c>
      <c r="D67" s="328"/>
      <c r="E67" s="324"/>
      <c r="F67" s="325">
        <v>2239.8</v>
      </c>
      <c r="G67" s="323">
        <v>2239.8</v>
      </c>
      <c r="H67" s="328"/>
      <c r="I67" s="326">
        <f t="shared" si="1"/>
        <v>0.7903595751437948</v>
      </c>
      <c r="J67" s="327">
        <f t="shared" si="1"/>
        <v>0.7903595751437948</v>
      </c>
      <c r="K67" s="214"/>
      <c r="L67" s="15"/>
      <c r="M67" s="15"/>
    </row>
    <row r="68" spans="1:13" s="14" customFormat="1" ht="12.75" customHeight="1">
      <c r="A68" s="253" t="s">
        <v>260</v>
      </c>
      <c r="B68" s="328">
        <v>14987.1</v>
      </c>
      <c r="C68" s="324">
        <v>14979.4</v>
      </c>
      <c r="D68" s="329"/>
      <c r="E68" s="330"/>
      <c r="F68" s="325">
        <v>18878</v>
      </c>
      <c r="G68" s="323">
        <v>18873.6</v>
      </c>
      <c r="H68" s="329"/>
      <c r="I68" s="326">
        <f t="shared" si="1"/>
        <v>1.25961660361244</v>
      </c>
      <c r="J68" s="327">
        <f t="shared" si="1"/>
        <v>1.2599703592934295</v>
      </c>
      <c r="K68" s="214"/>
      <c r="L68" s="202"/>
      <c r="M68" s="202"/>
    </row>
    <row r="69" spans="1:13" ht="12.75" customHeight="1">
      <c r="A69" s="253" t="s">
        <v>309</v>
      </c>
      <c r="B69" s="214"/>
      <c r="C69" s="321"/>
      <c r="D69" s="323">
        <v>55876.6</v>
      </c>
      <c r="E69" s="331">
        <f aca="true" t="shared" si="2" ref="E69:E76">+(D69-C61)/C61*100</f>
        <v>-7.911551474938651</v>
      </c>
      <c r="F69" s="123"/>
      <c r="G69" s="266"/>
      <c r="H69" s="323">
        <v>51937.2</v>
      </c>
      <c r="I69" s="265"/>
      <c r="J69" s="214"/>
      <c r="K69" s="214"/>
      <c r="L69" s="15"/>
      <c r="M69" s="15"/>
    </row>
    <row r="70" spans="1:13" ht="12.75" customHeight="1">
      <c r="A70" s="253" t="s">
        <v>310</v>
      </c>
      <c r="B70" s="214"/>
      <c r="C70" s="123"/>
      <c r="D70" s="323">
        <v>2088.1</v>
      </c>
      <c r="E70" s="331">
        <f t="shared" si="2"/>
        <v>-22.2656540838359</v>
      </c>
      <c r="F70" s="123"/>
      <c r="G70" s="123"/>
      <c r="H70" s="323">
        <v>2653.8</v>
      </c>
      <c r="I70" s="265"/>
      <c r="J70" s="214"/>
      <c r="K70" s="214"/>
      <c r="L70" s="15"/>
      <c r="M70" s="15"/>
    </row>
    <row r="71" spans="1:13" ht="12.75" customHeight="1">
      <c r="A71" s="253" t="s">
        <v>311</v>
      </c>
      <c r="B71" s="214"/>
      <c r="C71" s="123"/>
      <c r="D71" s="323">
        <v>26073.5</v>
      </c>
      <c r="E71" s="331">
        <f t="shared" si="2"/>
        <v>20.1853934655948</v>
      </c>
      <c r="F71" s="123"/>
      <c r="G71" s="123"/>
      <c r="H71" s="323">
        <v>26020.5</v>
      </c>
      <c r="I71" s="265"/>
      <c r="J71" s="214"/>
      <c r="K71" s="214"/>
      <c r="L71" s="15"/>
      <c r="M71" s="15"/>
    </row>
    <row r="72" spans="1:13" ht="12.75" customHeight="1">
      <c r="A72" s="253" t="s">
        <v>261</v>
      </c>
      <c r="B72" s="214"/>
      <c r="C72" s="123"/>
      <c r="D72" s="323">
        <v>7030.8</v>
      </c>
      <c r="E72" s="331">
        <f t="shared" si="2"/>
        <v>3.6150615282587895</v>
      </c>
      <c r="F72" s="123"/>
      <c r="G72" s="123"/>
      <c r="H72" s="323">
        <v>5815.8</v>
      </c>
      <c r="I72" s="265"/>
      <c r="J72" s="214"/>
      <c r="K72" s="214"/>
      <c r="L72" s="15"/>
      <c r="M72" s="15"/>
    </row>
    <row r="73" spans="1:13" ht="12.75" customHeight="1">
      <c r="A73" s="253" t="s">
        <v>312</v>
      </c>
      <c r="B73" s="214"/>
      <c r="C73" s="123"/>
      <c r="D73" s="323">
        <v>10241.1</v>
      </c>
      <c r="E73" s="331">
        <f t="shared" si="2"/>
        <v>-27.42984693877551</v>
      </c>
      <c r="F73" s="123"/>
      <c r="G73" s="123"/>
      <c r="H73" s="323">
        <v>7220.5</v>
      </c>
      <c r="I73" s="265"/>
      <c r="J73" s="214"/>
      <c r="K73" s="214"/>
      <c r="L73" s="15"/>
      <c r="M73" s="15"/>
    </row>
    <row r="74" spans="1:13" ht="12.75" customHeight="1">
      <c r="A74" s="253" t="s">
        <v>262</v>
      </c>
      <c r="B74" s="214"/>
      <c r="C74" s="123"/>
      <c r="D74" s="323">
        <v>10188.3</v>
      </c>
      <c r="E74" s="331">
        <f t="shared" si="2"/>
        <v>6.591130221901384</v>
      </c>
      <c r="F74" s="123"/>
      <c r="G74" s="123"/>
      <c r="H74" s="323">
        <v>12858.5</v>
      </c>
      <c r="I74" s="265"/>
      <c r="J74" s="214"/>
      <c r="K74" s="214"/>
      <c r="L74" s="15"/>
      <c r="M74" s="15"/>
    </row>
    <row r="75" spans="1:13" ht="12.75" customHeight="1">
      <c r="A75" s="253" t="s">
        <v>263</v>
      </c>
      <c r="B75" s="214"/>
      <c r="C75" s="123"/>
      <c r="D75" s="328">
        <v>3761.9</v>
      </c>
      <c r="E75" s="331">
        <f t="shared" si="2"/>
        <v>32.74639189809097</v>
      </c>
      <c r="F75" s="123"/>
      <c r="G75" s="123"/>
      <c r="H75" s="323">
        <v>3002.5</v>
      </c>
      <c r="I75" s="265"/>
      <c r="J75" s="214"/>
      <c r="K75" s="214"/>
      <c r="L75" s="15"/>
      <c r="M75" s="15"/>
    </row>
    <row r="76" spans="1:13" ht="12.75" customHeight="1" thickBot="1">
      <c r="A76" s="253" t="s">
        <v>264</v>
      </c>
      <c r="B76" s="214"/>
      <c r="C76" s="322"/>
      <c r="D76" s="329">
        <v>18724.3</v>
      </c>
      <c r="E76" s="332">
        <f t="shared" si="2"/>
        <v>25.000333791740655</v>
      </c>
      <c r="F76" s="322"/>
      <c r="G76" s="292"/>
      <c r="H76" s="328">
        <v>19722.5</v>
      </c>
      <c r="I76" s="265"/>
      <c r="J76" s="214"/>
      <c r="K76" s="214"/>
      <c r="L76" s="15"/>
      <c r="M76" s="15"/>
    </row>
    <row r="77" spans="1:13" ht="12.75" customHeight="1" thickBot="1">
      <c r="A77" s="293" t="s">
        <v>27</v>
      </c>
      <c r="B77" s="293">
        <f>SUM(B61:B76)</f>
        <v>133551</v>
      </c>
      <c r="C77" s="293">
        <f>SUM(C61:C76)</f>
        <v>133326.8</v>
      </c>
      <c r="D77" s="293">
        <f>SUM(D69:D76)</f>
        <v>133984.6</v>
      </c>
      <c r="E77" s="333">
        <f>SUM(D77-C77)/C77*100</f>
        <v>0.49337417533460454</v>
      </c>
      <c r="F77" s="293">
        <f>SUM(F61:F76)</f>
        <v>134256.7</v>
      </c>
      <c r="G77" s="293">
        <f>SUM(G61:G76)</f>
        <v>133989.19999999998</v>
      </c>
      <c r="H77" s="293">
        <f>SUM(H61:H76)</f>
        <v>129231.3</v>
      </c>
      <c r="I77" s="293"/>
      <c r="J77" s="293"/>
      <c r="K77" s="293"/>
      <c r="L77" s="15"/>
      <c r="M77" s="15"/>
    </row>
    <row r="78" spans="1:13" ht="12.75">
      <c r="A78" s="359" t="s">
        <v>120</v>
      </c>
      <c r="B78" s="359"/>
      <c r="C78" s="359"/>
      <c r="D78" s="359"/>
      <c r="E78" s="359"/>
      <c r="F78" s="359"/>
      <c r="G78" s="359"/>
      <c r="H78" s="359"/>
      <c r="I78" s="359"/>
      <c r="J78" s="359"/>
      <c r="K78" s="359"/>
      <c r="L78" s="359"/>
      <c r="M78" s="359"/>
    </row>
    <row r="79" spans="1:13" ht="12.75">
      <c r="A79" s="359" t="s">
        <v>122</v>
      </c>
      <c r="B79" s="359"/>
      <c r="C79" s="359"/>
      <c r="D79" s="359"/>
      <c r="E79" s="359"/>
      <c r="F79" s="359"/>
      <c r="G79" s="359"/>
      <c r="H79" s="359"/>
      <c r="I79" s="359"/>
      <c r="J79" s="359"/>
      <c r="K79" s="359"/>
      <c r="L79" s="359"/>
      <c r="M79" s="359"/>
    </row>
    <row r="80" spans="1:13" ht="15">
      <c r="A80" s="131"/>
      <c r="B80" s="131"/>
      <c r="C80" s="131"/>
      <c r="D80" s="131"/>
      <c r="E80" s="131"/>
      <c r="F80" s="131"/>
      <c r="G80" s="131"/>
      <c r="H80" s="131"/>
      <c r="I80" s="131"/>
      <c r="J80" s="131"/>
      <c r="K80" s="131"/>
      <c r="L80" s="129"/>
      <c r="M80" s="129"/>
    </row>
    <row r="81" spans="1:13" ht="15">
      <c r="A81" s="131"/>
      <c r="B81" s="131"/>
      <c r="C81" s="131"/>
      <c r="D81" s="131"/>
      <c r="E81" s="131"/>
      <c r="F81" s="131"/>
      <c r="G81" s="131"/>
      <c r="H81" s="131"/>
      <c r="I81" s="131"/>
      <c r="J81" s="131"/>
      <c r="K81" s="131"/>
      <c r="L81" s="129"/>
      <c r="M81" s="129"/>
    </row>
    <row r="82" spans="1:13" ht="15">
      <c r="A82" s="131"/>
      <c r="B82" s="131"/>
      <c r="C82" s="131"/>
      <c r="D82" s="131"/>
      <c r="E82" s="131"/>
      <c r="F82" s="131"/>
      <c r="G82" s="131"/>
      <c r="H82" s="131"/>
      <c r="I82" s="131"/>
      <c r="J82" s="131"/>
      <c r="K82" s="131"/>
      <c r="L82" s="129"/>
      <c r="M82" s="129"/>
    </row>
    <row r="83" spans="1:13" ht="15">
      <c r="A83" s="131"/>
      <c r="B83" s="131"/>
      <c r="C83" s="131"/>
      <c r="D83" s="131"/>
      <c r="E83" s="131"/>
      <c r="F83" s="131"/>
      <c r="G83" s="131"/>
      <c r="H83" s="131"/>
      <c r="I83" s="131"/>
      <c r="J83" s="131"/>
      <c r="K83" s="131"/>
      <c r="L83" s="129"/>
      <c r="M83" s="129"/>
    </row>
    <row r="84" spans="1:13" ht="15">
      <c r="A84" s="131"/>
      <c r="B84" s="131"/>
      <c r="C84" s="131"/>
      <c r="D84" s="131"/>
      <c r="E84" s="131"/>
      <c r="F84" s="131"/>
      <c r="G84" s="131"/>
      <c r="H84" s="131"/>
      <c r="I84" s="131"/>
      <c r="J84" s="131"/>
      <c r="K84" s="131"/>
      <c r="L84" s="129"/>
      <c r="M84" s="129"/>
    </row>
    <row r="85" spans="1:13" ht="15">
      <c r="A85" s="131"/>
      <c r="B85" s="131"/>
      <c r="C85" s="131"/>
      <c r="D85" s="131"/>
      <c r="E85" s="131"/>
      <c r="F85" s="131"/>
      <c r="G85" s="131"/>
      <c r="H85" s="131"/>
      <c r="I85" s="131"/>
      <c r="J85" s="131"/>
      <c r="K85" s="131"/>
      <c r="L85" s="129"/>
      <c r="M85" s="129"/>
    </row>
    <row r="86" spans="1:13" ht="15">
      <c r="A86" s="131"/>
      <c r="B86" s="131"/>
      <c r="C86" s="131"/>
      <c r="D86" s="131"/>
      <c r="E86" s="131"/>
      <c r="F86" s="131"/>
      <c r="G86" s="131"/>
      <c r="H86" s="131"/>
      <c r="I86" s="131"/>
      <c r="J86" s="131"/>
      <c r="K86" s="131"/>
      <c r="L86" s="129"/>
      <c r="M86" s="129"/>
    </row>
    <row r="87" spans="1:13" ht="15">
      <c r="A87" s="131"/>
      <c r="B87" s="131"/>
      <c r="C87" s="131"/>
      <c r="D87" s="131"/>
      <c r="E87" s="131"/>
      <c r="F87" s="131"/>
      <c r="G87" s="131"/>
      <c r="H87" s="131"/>
      <c r="I87" s="131"/>
      <c r="J87" s="131"/>
      <c r="K87" s="131"/>
      <c r="L87" s="129"/>
      <c r="M87" s="129"/>
    </row>
    <row r="88" spans="1:13" ht="15">
      <c r="A88" s="131"/>
      <c r="B88" s="131"/>
      <c r="C88" s="131"/>
      <c r="D88" s="131"/>
      <c r="E88" s="131"/>
      <c r="F88" s="131"/>
      <c r="G88" s="131"/>
      <c r="H88" s="131"/>
      <c r="I88" s="131"/>
      <c r="J88" s="131"/>
      <c r="K88" s="131"/>
      <c r="L88" s="129"/>
      <c r="M88" s="129"/>
    </row>
    <row r="89" spans="1:13" ht="15">
      <c r="A89" s="131"/>
      <c r="B89" s="131"/>
      <c r="C89" s="131"/>
      <c r="D89" s="131"/>
      <c r="E89" s="131"/>
      <c r="F89" s="131"/>
      <c r="G89" s="131"/>
      <c r="H89" s="131"/>
      <c r="I89" s="131"/>
      <c r="J89" s="131"/>
      <c r="K89" s="131"/>
      <c r="L89" s="129"/>
      <c r="M89" s="129"/>
    </row>
    <row r="90" spans="1:13" ht="15">
      <c r="A90" s="131"/>
      <c r="B90" s="131"/>
      <c r="C90" s="131"/>
      <c r="D90" s="131"/>
      <c r="E90" s="131"/>
      <c r="F90" s="131"/>
      <c r="G90" s="131"/>
      <c r="H90" s="131"/>
      <c r="I90" s="131"/>
      <c r="J90" s="131"/>
      <c r="K90" s="131"/>
      <c r="L90" s="129"/>
      <c r="M90" s="129"/>
    </row>
    <row r="91" spans="1:13" ht="15">
      <c r="A91" s="131"/>
      <c r="B91" s="131"/>
      <c r="C91" s="131"/>
      <c r="D91" s="131"/>
      <c r="E91" s="131"/>
      <c r="F91" s="131"/>
      <c r="G91" s="131"/>
      <c r="H91" s="131"/>
      <c r="I91" s="131"/>
      <c r="J91" s="131"/>
      <c r="K91" s="131"/>
      <c r="L91" s="129"/>
      <c r="M91" s="129"/>
    </row>
    <row r="92" spans="1:13" ht="15">
      <c r="A92" s="131"/>
      <c r="B92" s="131"/>
      <c r="C92" s="131"/>
      <c r="D92" s="131"/>
      <c r="E92" s="131"/>
      <c r="F92" s="131"/>
      <c r="G92" s="131"/>
      <c r="H92" s="131"/>
      <c r="I92" s="131"/>
      <c r="J92" s="131"/>
      <c r="K92" s="131"/>
      <c r="L92" s="129"/>
      <c r="M92" s="129"/>
    </row>
    <row r="93" spans="1:13" ht="15">
      <c r="A93" s="131"/>
      <c r="B93" s="131"/>
      <c r="C93" s="131"/>
      <c r="D93" s="131"/>
      <c r="E93" s="131"/>
      <c r="F93" s="131"/>
      <c r="G93" s="131"/>
      <c r="H93" s="131"/>
      <c r="I93" s="131"/>
      <c r="J93" s="131"/>
      <c r="K93" s="131"/>
      <c r="L93" s="129"/>
      <c r="M93" s="129"/>
    </row>
    <row r="94" spans="1:11" ht="15">
      <c r="A94" s="126"/>
      <c r="B94" s="126"/>
      <c r="C94" s="126"/>
      <c r="D94" s="126"/>
      <c r="E94" s="126"/>
      <c r="F94" s="126"/>
      <c r="G94" s="126"/>
      <c r="H94" s="126"/>
      <c r="I94" s="126"/>
      <c r="J94" s="126"/>
      <c r="K94" s="126"/>
    </row>
  </sheetData>
  <sheetProtection/>
  <mergeCells count="16">
    <mergeCell ref="A55:K55"/>
    <mergeCell ref="A78:M78"/>
    <mergeCell ref="A79:M79"/>
    <mergeCell ref="A34:K34"/>
    <mergeCell ref="A60:K60"/>
    <mergeCell ref="A56:K56"/>
    <mergeCell ref="A58:A59"/>
    <mergeCell ref="B58:E58"/>
    <mergeCell ref="F58:H58"/>
    <mergeCell ref="I58:K58"/>
    <mergeCell ref="A1:K1"/>
    <mergeCell ref="A4:A5"/>
    <mergeCell ref="F4:H4"/>
    <mergeCell ref="I4:K4"/>
    <mergeCell ref="B4:E4"/>
    <mergeCell ref="A2:K2"/>
  </mergeCells>
  <printOptions horizontalCentered="1" verticalCentered="1"/>
  <pageMargins left="0.17" right="0.2" top="0.2362204724409449" bottom="0.3937007874015748" header="0.17" footer="0.31496062992125984"/>
  <pageSetup fitToHeight="2" fitToWidth="1" horizontalDpi="600" verticalDpi="600" orientation="landscape" scale="60" r:id="rId2"/>
  <headerFooter>
    <oddFooter>&amp;C&amp;"Arial,Normal"&amp;10 10</oddFooter>
  </headerFooter>
  <colBreaks count="1" manualBreakCount="1">
    <brk id="11" max="65535" man="1"/>
  </colBreaks>
  <ignoredErrors>
    <ignoredError sqref="E53" formula="1"/>
  </ignoredErrors>
  <drawing r:id="rId1"/>
</worksheet>
</file>

<file path=xl/worksheets/sheet7.xml><?xml version="1.0" encoding="utf-8"?>
<worksheet xmlns="http://schemas.openxmlformats.org/spreadsheetml/2006/main" xmlns:r="http://schemas.openxmlformats.org/officeDocument/2006/relationships">
  <dimension ref="A1:X95"/>
  <sheetViews>
    <sheetView view="pageBreakPreview" zoomScaleSheetLayoutView="100" zoomScalePageLayoutView="0" workbookViewId="0" topLeftCell="A1">
      <selection activeCell="H43" sqref="H43"/>
    </sheetView>
  </sheetViews>
  <sheetFormatPr defaultColWidth="11.421875" defaultRowHeight="15"/>
  <cols>
    <col min="1" max="1" width="16.57421875" style="6" customWidth="1"/>
    <col min="2" max="2" width="9.140625" style="6" bestFit="1" customWidth="1"/>
    <col min="3" max="3" width="18.00390625" style="6" bestFit="1" customWidth="1"/>
    <col min="4" max="4" width="13.140625" style="6" customWidth="1"/>
    <col min="5" max="5" width="14.42187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375" t="s">
        <v>125</v>
      </c>
      <c r="B1" s="375"/>
      <c r="C1" s="375"/>
      <c r="D1" s="375"/>
      <c r="E1" s="375"/>
      <c r="F1" s="375"/>
      <c r="G1" s="375"/>
      <c r="H1" s="375"/>
      <c r="I1" s="375"/>
      <c r="J1" s="375"/>
      <c r="K1" s="375"/>
      <c r="L1" s="5"/>
      <c r="N1" s="403"/>
      <c r="O1" s="403"/>
      <c r="P1" s="403"/>
      <c r="Q1" s="403"/>
      <c r="R1" s="403"/>
      <c r="S1" s="403"/>
      <c r="T1" s="403"/>
      <c r="U1" s="403"/>
      <c r="V1" s="403"/>
      <c r="W1" s="403"/>
      <c r="X1" s="403"/>
    </row>
    <row r="2" spans="1:24" ht="14.25">
      <c r="A2" s="375" t="s">
        <v>421</v>
      </c>
      <c r="B2" s="375"/>
      <c r="C2" s="375"/>
      <c r="D2" s="375"/>
      <c r="E2" s="375"/>
      <c r="F2" s="375"/>
      <c r="G2" s="375"/>
      <c r="H2" s="375"/>
      <c r="I2" s="375"/>
      <c r="J2" s="375"/>
      <c r="K2" s="375"/>
      <c r="L2" s="14"/>
      <c r="N2" s="95"/>
      <c r="O2" s="95"/>
      <c r="P2" s="95"/>
      <c r="Q2" s="95"/>
      <c r="R2" s="95"/>
      <c r="S2" s="95"/>
      <c r="T2" s="95"/>
      <c r="U2" s="95"/>
      <c r="V2" s="95"/>
      <c r="W2" s="95"/>
      <c r="X2" s="95"/>
    </row>
    <row r="3" spans="1:24" ht="15">
      <c r="A3" s="302"/>
      <c r="B3" s="302"/>
      <c r="C3" s="302"/>
      <c r="D3" s="302"/>
      <c r="E3" s="302"/>
      <c r="F3" s="302"/>
      <c r="G3" s="302"/>
      <c r="H3" s="302"/>
      <c r="I3" s="302"/>
      <c r="J3" s="302"/>
      <c r="K3" s="302"/>
      <c r="L3" s="5"/>
      <c r="N3" s="404"/>
      <c r="O3" s="404"/>
      <c r="P3" s="404"/>
      <c r="Q3" s="404"/>
      <c r="R3" s="404"/>
      <c r="S3" s="404"/>
      <c r="T3" s="404"/>
      <c r="U3" s="404"/>
      <c r="V3" s="404"/>
      <c r="W3" s="404"/>
      <c r="X3" s="404"/>
    </row>
    <row r="4" spans="1:24" ht="14.25">
      <c r="A4" s="405" t="s">
        <v>486</v>
      </c>
      <c r="B4" s="405"/>
      <c r="C4" s="405"/>
      <c r="D4" s="405"/>
      <c r="E4" s="405"/>
      <c r="F4" s="405"/>
      <c r="G4" s="405"/>
      <c r="H4" s="405"/>
      <c r="I4" s="405"/>
      <c r="J4" s="405"/>
      <c r="K4" s="405"/>
      <c r="L4" s="5"/>
      <c r="N4" s="404"/>
      <c r="O4" s="404"/>
      <c r="P4" s="404"/>
      <c r="Q4" s="404"/>
      <c r="R4" s="404"/>
      <c r="S4" s="404"/>
      <c r="T4" s="404"/>
      <c r="U4" s="404"/>
      <c r="V4" s="404"/>
      <c r="W4" s="404"/>
      <c r="X4" s="404"/>
    </row>
    <row r="5" spans="1:24" ht="12.75">
      <c r="A5" s="405"/>
      <c r="B5" s="405"/>
      <c r="C5" s="405"/>
      <c r="D5" s="405"/>
      <c r="E5" s="405"/>
      <c r="F5" s="405"/>
      <c r="G5" s="405"/>
      <c r="H5" s="405"/>
      <c r="I5" s="405"/>
      <c r="J5" s="405"/>
      <c r="K5" s="405"/>
      <c r="L5" s="14"/>
      <c r="N5" s="96"/>
      <c r="O5" s="96"/>
      <c r="P5" s="96"/>
      <c r="Q5" s="96"/>
      <c r="R5" s="96"/>
      <c r="S5" s="96"/>
      <c r="T5" s="96"/>
      <c r="U5" s="96"/>
      <c r="V5" s="96"/>
      <c r="W5" s="402"/>
      <c r="X5" s="402"/>
    </row>
    <row r="6" spans="1:24" ht="12.75">
      <c r="A6" s="133" t="s">
        <v>217</v>
      </c>
      <c r="B6" s="133" t="s">
        <v>218</v>
      </c>
      <c r="C6" s="133" t="s">
        <v>219</v>
      </c>
      <c r="D6" s="133" t="s">
        <v>220</v>
      </c>
      <c r="E6" s="133" t="s">
        <v>221</v>
      </c>
      <c r="F6" s="133" t="s">
        <v>222</v>
      </c>
      <c r="G6" s="133" t="s">
        <v>223</v>
      </c>
      <c r="H6" s="133" t="s">
        <v>224</v>
      </c>
      <c r="I6" s="133" t="s">
        <v>225</v>
      </c>
      <c r="J6" s="133" t="s">
        <v>226</v>
      </c>
      <c r="K6" s="133" t="s">
        <v>227</v>
      </c>
      <c r="L6" s="5"/>
      <c r="N6" s="97"/>
      <c r="O6" s="97"/>
      <c r="P6" s="97"/>
      <c r="Q6" s="97"/>
      <c r="R6" s="97"/>
      <c r="S6" s="97"/>
      <c r="T6" s="97"/>
      <c r="U6" s="97"/>
      <c r="V6" s="97"/>
      <c r="W6" s="97"/>
      <c r="X6" s="97"/>
    </row>
    <row r="7" spans="1:24" ht="12.75">
      <c r="A7" s="270" t="s">
        <v>422</v>
      </c>
      <c r="B7" s="250">
        <v>41177</v>
      </c>
      <c r="C7" s="305" t="s">
        <v>475</v>
      </c>
      <c r="D7" s="270"/>
      <c r="E7" s="305" t="s">
        <v>475</v>
      </c>
      <c r="F7" s="337" t="s">
        <v>423</v>
      </c>
      <c r="G7" s="270" t="s">
        <v>191</v>
      </c>
      <c r="H7" s="270" t="s">
        <v>33</v>
      </c>
      <c r="I7" s="270" t="s">
        <v>424</v>
      </c>
      <c r="J7" s="30">
        <v>36.5</v>
      </c>
      <c r="K7" s="30">
        <v>36.5</v>
      </c>
      <c r="N7" s="98"/>
      <c r="O7" s="98"/>
      <c r="P7" s="98"/>
      <c r="Q7" s="98"/>
      <c r="R7" s="98"/>
      <c r="S7" s="98"/>
      <c r="T7" s="98"/>
      <c r="U7" s="98"/>
      <c r="V7" s="98"/>
      <c r="W7" s="98"/>
      <c r="X7" s="98"/>
    </row>
    <row r="8" spans="1:11" ht="12.75">
      <c r="A8" s="270" t="s">
        <v>422</v>
      </c>
      <c r="B8" s="250">
        <v>41177</v>
      </c>
      <c r="C8" s="305" t="s">
        <v>475</v>
      </c>
      <c r="D8" s="270" t="s">
        <v>29</v>
      </c>
      <c r="E8" s="305" t="s">
        <v>475</v>
      </c>
      <c r="F8" s="305" t="s">
        <v>475</v>
      </c>
      <c r="G8" s="270" t="s">
        <v>191</v>
      </c>
      <c r="H8" s="270" t="s">
        <v>33</v>
      </c>
      <c r="I8" s="270" t="s">
        <v>424</v>
      </c>
      <c r="J8" s="30">
        <v>36.5</v>
      </c>
      <c r="K8" s="30">
        <v>36.5</v>
      </c>
    </row>
    <row r="9" spans="1:11" ht="12.75">
      <c r="A9" s="270" t="s">
        <v>422</v>
      </c>
      <c r="B9" s="250">
        <v>41179</v>
      </c>
      <c r="C9" s="305" t="s">
        <v>475</v>
      </c>
      <c r="D9" s="270" t="s">
        <v>29</v>
      </c>
      <c r="E9" s="305" t="s">
        <v>475</v>
      </c>
      <c r="F9" s="337" t="s">
        <v>423</v>
      </c>
      <c r="G9" s="270" t="s">
        <v>191</v>
      </c>
      <c r="H9" s="270" t="s">
        <v>33</v>
      </c>
      <c r="I9" s="270" t="s">
        <v>424</v>
      </c>
      <c r="J9" s="30">
        <v>36.5</v>
      </c>
      <c r="K9" s="30">
        <v>36.5</v>
      </c>
    </row>
    <row r="10" spans="1:11" ht="12.75">
      <c r="A10" s="270" t="s">
        <v>422</v>
      </c>
      <c r="B10" s="250">
        <v>41179</v>
      </c>
      <c r="C10" s="305" t="s">
        <v>475</v>
      </c>
      <c r="D10" s="270" t="s">
        <v>29</v>
      </c>
      <c r="E10" s="305" t="s">
        <v>475</v>
      </c>
      <c r="F10" s="305" t="s">
        <v>475</v>
      </c>
      <c r="G10" s="270" t="s">
        <v>191</v>
      </c>
      <c r="H10" s="270" t="s">
        <v>33</v>
      </c>
      <c r="I10" s="270" t="s">
        <v>424</v>
      </c>
      <c r="J10" s="30">
        <v>36.5</v>
      </c>
      <c r="K10" s="30">
        <v>36.5</v>
      </c>
    </row>
    <row r="11" spans="1:11" ht="12.75">
      <c r="A11" s="270" t="s">
        <v>35</v>
      </c>
      <c r="B11" s="250">
        <v>41177</v>
      </c>
      <c r="C11" s="270" t="s">
        <v>269</v>
      </c>
      <c r="D11" s="270" t="s">
        <v>29</v>
      </c>
      <c r="E11" s="305" t="s">
        <v>475</v>
      </c>
      <c r="F11" s="305" t="s">
        <v>228</v>
      </c>
      <c r="G11" s="270" t="s">
        <v>30</v>
      </c>
      <c r="H11" s="270" t="s">
        <v>31</v>
      </c>
      <c r="I11" s="270" t="s">
        <v>372</v>
      </c>
      <c r="J11" s="30">
        <v>9</v>
      </c>
      <c r="K11" s="30">
        <v>9</v>
      </c>
    </row>
    <row r="12" spans="1:11" ht="12.75">
      <c r="A12" s="270" t="s">
        <v>35</v>
      </c>
      <c r="B12" s="250">
        <v>41177</v>
      </c>
      <c r="C12" s="270" t="s">
        <v>269</v>
      </c>
      <c r="D12" s="270" t="s">
        <v>29</v>
      </c>
      <c r="E12" s="305" t="s">
        <v>475</v>
      </c>
      <c r="F12" s="305" t="s">
        <v>228</v>
      </c>
      <c r="G12" s="270" t="s">
        <v>191</v>
      </c>
      <c r="H12" s="270" t="s">
        <v>272</v>
      </c>
      <c r="I12" s="270" t="s">
        <v>272</v>
      </c>
      <c r="J12" s="30">
        <v>89.5</v>
      </c>
      <c r="K12" s="30">
        <v>89.5</v>
      </c>
    </row>
    <row r="13" spans="1:11" ht="12.75">
      <c r="A13" s="270" t="s">
        <v>35</v>
      </c>
      <c r="B13" s="250">
        <v>41177</v>
      </c>
      <c r="C13" s="270" t="s">
        <v>269</v>
      </c>
      <c r="D13" s="270" t="s">
        <v>29</v>
      </c>
      <c r="E13" s="305" t="s">
        <v>475</v>
      </c>
      <c r="F13" s="305" t="s">
        <v>394</v>
      </c>
      <c r="G13" s="270" t="s">
        <v>191</v>
      </c>
      <c r="H13" s="270" t="s">
        <v>324</v>
      </c>
      <c r="I13" s="270" t="s">
        <v>32</v>
      </c>
      <c r="J13" s="30">
        <v>18</v>
      </c>
      <c r="K13" s="30">
        <v>18</v>
      </c>
    </row>
    <row r="14" spans="1:11" ht="12.75">
      <c r="A14" s="270" t="s">
        <v>35</v>
      </c>
      <c r="B14" s="250">
        <v>41177</v>
      </c>
      <c r="C14" s="270" t="s">
        <v>269</v>
      </c>
      <c r="D14" s="270" t="s">
        <v>29</v>
      </c>
      <c r="E14" s="305" t="s">
        <v>475</v>
      </c>
      <c r="F14" s="305" t="s">
        <v>395</v>
      </c>
      <c r="G14" s="270" t="s">
        <v>191</v>
      </c>
      <c r="H14" s="270" t="s">
        <v>324</v>
      </c>
      <c r="I14" s="270" t="s">
        <v>32</v>
      </c>
      <c r="J14" s="30">
        <v>16</v>
      </c>
      <c r="K14" s="30">
        <v>19</v>
      </c>
    </row>
    <row r="15" spans="1:11" ht="12.75">
      <c r="A15" s="270" t="s">
        <v>35</v>
      </c>
      <c r="B15" s="250">
        <v>41177</v>
      </c>
      <c r="C15" s="270" t="s">
        <v>269</v>
      </c>
      <c r="D15" s="270" t="s">
        <v>29</v>
      </c>
      <c r="E15" s="305" t="s">
        <v>475</v>
      </c>
      <c r="F15" s="305" t="s">
        <v>270</v>
      </c>
      <c r="G15" s="270" t="s">
        <v>191</v>
      </c>
      <c r="H15" s="270" t="s">
        <v>324</v>
      </c>
      <c r="I15" s="270" t="s">
        <v>32</v>
      </c>
      <c r="J15" s="30">
        <v>16</v>
      </c>
      <c r="K15" s="30">
        <v>18</v>
      </c>
    </row>
    <row r="16" spans="1:11" ht="12.75">
      <c r="A16" s="270" t="s">
        <v>35</v>
      </c>
      <c r="B16" s="250">
        <v>41177</v>
      </c>
      <c r="C16" s="270" t="s">
        <v>269</v>
      </c>
      <c r="D16" s="270" t="s">
        <v>29</v>
      </c>
      <c r="E16" s="305" t="s">
        <v>475</v>
      </c>
      <c r="F16" s="305" t="s">
        <v>273</v>
      </c>
      <c r="G16" s="270" t="s">
        <v>191</v>
      </c>
      <c r="H16" s="270" t="s">
        <v>324</v>
      </c>
      <c r="I16" s="270" t="s">
        <v>32</v>
      </c>
      <c r="J16" s="30">
        <v>15</v>
      </c>
      <c r="K16" s="30">
        <v>18</v>
      </c>
    </row>
    <row r="17" spans="1:11" ht="12.75">
      <c r="A17" s="270" t="s">
        <v>35</v>
      </c>
      <c r="B17" s="250">
        <v>41177</v>
      </c>
      <c r="C17" s="270" t="s">
        <v>269</v>
      </c>
      <c r="D17" s="270" t="s">
        <v>29</v>
      </c>
      <c r="E17" s="305" t="s">
        <v>475</v>
      </c>
      <c r="F17" s="305" t="s">
        <v>369</v>
      </c>
      <c r="G17" s="270" t="s">
        <v>191</v>
      </c>
      <c r="H17" s="270" t="s">
        <v>324</v>
      </c>
      <c r="I17" s="270" t="s">
        <v>32</v>
      </c>
      <c r="J17" s="30">
        <v>14</v>
      </c>
      <c r="K17" s="30">
        <v>15</v>
      </c>
    </row>
    <row r="18" spans="1:11" ht="12.75">
      <c r="A18" s="270" t="s">
        <v>35</v>
      </c>
      <c r="B18" s="250">
        <v>41177</v>
      </c>
      <c r="C18" s="270" t="s">
        <v>269</v>
      </c>
      <c r="D18" s="270" t="s">
        <v>29</v>
      </c>
      <c r="E18" s="305" t="s">
        <v>475</v>
      </c>
      <c r="F18" s="305" t="s">
        <v>360</v>
      </c>
      <c r="G18" s="270" t="s">
        <v>191</v>
      </c>
      <c r="H18" s="270" t="s">
        <v>324</v>
      </c>
      <c r="I18" s="270" t="s">
        <v>32</v>
      </c>
      <c r="J18" s="30">
        <v>12</v>
      </c>
      <c r="K18" s="30">
        <v>14</v>
      </c>
    </row>
    <row r="19" spans="1:11" ht="12.75">
      <c r="A19" s="270" t="s">
        <v>35</v>
      </c>
      <c r="B19" s="250">
        <v>41177</v>
      </c>
      <c r="C19" s="270" t="s">
        <v>269</v>
      </c>
      <c r="D19" s="306" t="s">
        <v>477</v>
      </c>
      <c r="E19" s="305" t="s">
        <v>475</v>
      </c>
      <c r="F19" s="305" t="s">
        <v>369</v>
      </c>
      <c r="G19" s="270" t="s">
        <v>30</v>
      </c>
      <c r="H19" s="270" t="s">
        <v>31</v>
      </c>
      <c r="I19" s="270" t="s">
        <v>372</v>
      </c>
      <c r="J19" s="30">
        <v>8</v>
      </c>
      <c r="K19" s="30">
        <v>8</v>
      </c>
    </row>
    <row r="20" spans="1:11" ht="12.75">
      <c r="A20" s="270" t="s">
        <v>35</v>
      </c>
      <c r="B20" s="250">
        <v>41177</v>
      </c>
      <c r="C20" s="270" t="s">
        <v>269</v>
      </c>
      <c r="D20" s="306" t="s">
        <v>477</v>
      </c>
      <c r="E20" s="305" t="s">
        <v>475</v>
      </c>
      <c r="F20" s="305" t="s">
        <v>379</v>
      </c>
      <c r="G20" s="270" t="s">
        <v>30</v>
      </c>
      <c r="H20" s="270" t="s">
        <v>324</v>
      </c>
      <c r="I20" s="270" t="s">
        <v>32</v>
      </c>
      <c r="J20" s="30">
        <v>23</v>
      </c>
      <c r="K20" s="30">
        <v>24</v>
      </c>
    </row>
    <row r="21" spans="1:11" ht="12.75">
      <c r="A21" s="270" t="s">
        <v>35</v>
      </c>
      <c r="B21" s="250">
        <v>41177</v>
      </c>
      <c r="C21" s="270" t="s">
        <v>269</v>
      </c>
      <c r="D21" s="306" t="s">
        <v>477</v>
      </c>
      <c r="E21" s="305" t="s">
        <v>475</v>
      </c>
      <c r="F21" s="305" t="s">
        <v>370</v>
      </c>
      <c r="G21" s="270" t="s">
        <v>191</v>
      </c>
      <c r="H21" s="270" t="s">
        <v>324</v>
      </c>
      <c r="I21" s="270" t="s">
        <v>32</v>
      </c>
      <c r="J21" s="30">
        <v>23</v>
      </c>
      <c r="K21" s="30">
        <v>24</v>
      </c>
    </row>
    <row r="22" spans="1:11" ht="12.75">
      <c r="A22" s="270" t="s">
        <v>35</v>
      </c>
      <c r="B22" s="250">
        <v>41177</v>
      </c>
      <c r="C22" s="306" t="s">
        <v>476</v>
      </c>
      <c r="D22" s="306" t="s">
        <v>477</v>
      </c>
      <c r="E22" s="305" t="s">
        <v>475</v>
      </c>
      <c r="F22" s="305" t="s">
        <v>228</v>
      </c>
      <c r="G22" s="270" t="s">
        <v>191</v>
      </c>
      <c r="H22" s="270" t="s">
        <v>324</v>
      </c>
      <c r="I22" s="270" t="s">
        <v>371</v>
      </c>
      <c r="J22" s="30">
        <v>25</v>
      </c>
      <c r="K22" s="30">
        <v>25</v>
      </c>
    </row>
    <row r="23" spans="1:11" ht="12.75">
      <c r="A23" s="270" t="s">
        <v>35</v>
      </c>
      <c r="B23" s="250">
        <v>41177</v>
      </c>
      <c r="C23" s="306" t="s">
        <v>476</v>
      </c>
      <c r="D23" s="306" t="s">
        <v>477</v>
      </c>
      <c r="E23" s="305" t="s">
        <v>475</v>
      </c>
      <c r="F23" s="305" t="s">
        <v>271</v>
      </c>
      <c r="G23" s="270" t="s">
        <v>191</v>
      </c>
      <c r="H23" s="270" t="s">
        <v>324</v>
      </c>
      <c r="I23" s="270" t="s">
        <v>371</v>
      </c>
      <c r="J23" s="30">
        <v>24</v>
      </c>
      <c r="K23" s="30">
        <v>24.5</v>
      </c>
    </row>
    <row r="24" spans="1:11" ht="12.75">
      <c r="A24" s="270" t="s">
        <v>35</v>
      </c>
      <c r="B24" s="250">
        <v>41177</v>
      </c>
      <c r="C24" s="306" t="s">
        <v>476</v>
      </c>
      <c r="D24" s="306" t="s">
        <v>477</v>
      </c>
      <c r="E24" s="305" t="s">
        <v>475</v>
      </c>
      <c r="F24" s="305" t="s">
        <v>395</v>
      </c>
      <c r="G24" s="270" t="s">
        <v>191</v>
      </c>
      <c r="H24" s="270" t="s">
        <v>33</v>
      </c>
      <c r="I24" s="270" t="s">
        <v>372</v>
      </c>
      <c r="J24" s="30">
        <v>17</v>
      </c>
      <c r="K24" s="30">
        <v>17.5</v>
      </c>
    </row>
    <row r="25" spans="1:11" ht="12.75">
      <c r="A25" s="270" t="s">
        <v>35</v>
      </c>
      <c r="B25" s="250">
        <v>41179</v>
      </c>
      <c r="C25" s="270" t="s">
        <v>269</v>
      </c>
      <c r="D25" s="270" t="s">
        <v>29</v>
      </c>
      <c r="E25" s="305" t="s">
        <v>475</v>
      </c>
      <c r="F25" s="305" t="s">
        <v>228</v>
      </c>
      <c r="G25" s="270" t="s">
        <v>30</v>
      </c>
      <c r="H25" s="270" t="s">
        <v>31</v>
      </c>
      <c r="I25" s="270" t="s">
        <v>372</v>
      </c>
      <c r="J25" s="30">
        <v>9</v>
      </c>
      <c r="K25" s="30">
        <v>9</v>
      </c>
    </row>
    <row r="26" spans="1:11" ht="12.75">
      <c r="A26" s="270" t="s">
        <v>35</v>
      </c>
      <c r="B26" s="250">
        <v>41179</v>
      </c>
      <c r="C26" s="270" t="s">
        <v>269</v>
      </c>
      <c r="D26" s="270" t="s">
        <v>29</v>
      </c>
      <c r="E26" s="305" t="s">
        <v>475</v>
      </c>
      <c r="F26" s="305" t="s">
        <v>228</v>
      </c>
      <c r="G26" s="270" t="s">
        <v>191</v>
      </c>
      <c r="H26" s="270" t="s">
        <v>272</v>
      </c>
      <c r="I26" s="270" t="s">
        <v>272</v>
      </c>
      <c r="J26" s="30">
        <v>89.5</v>
      </c>
      <c r="K26" s="30">
        <v>89.5</v>
      </c>
    </row>
    <row r="27" spans="1:11" ht="12.75">
      <c r="A27" s="270" t="s">
        <v>35</v>
      </c>
      <c r="B27" s="250">
        <v>41179</v>
      </c>
      <c r="C27" s="270" t="s">
        <v>269</v>
      </c>
      <c r="D27" s="270" t="s">
        <v>29</v>
      </c>
      <c r="E27" s="305" t="s">
        <v>475</v>
      </c>
      <c r="F27" s="305" t="s">
        <v>394</v>
      </c>
      <c r="G27" s="270" t="s">
        <v>191</v>
      </c>
      <c r="H27" s="270" t="s">
        <v>324</v>
      </c>
      <c r="I27" s="270" t="s">
        <v>32</v>
      </c>
      <c r="J27" s="30">
        <v>18</v>
      </c>
      <c r="K27" s="30">
        <v>18</v>
      </c>
    </row>
    <row r="28" spans="1:11" ht="12.75">
      <c r="A28" s="270" t="s">
        <v>35</v>
      </c>
      <c r="B28" s="250">
        <v>41179</v>
      </c>
      <c r="C28" s="270" t="s">
        <v>269</v>
      </c>
      <c r="D28" s="270" t="s">
        <v>29</v>
      </c>
      <c r="E28" s="305" t="s">
        <v>475</v>
      </c>
      <c r="F28" s="305" t="s">
        <v>395</v>
      </c>
      <c r="G28" s="270" t="s">
        <v>191</v>
      </c>
      <c r="H28" s="270" t="s">
        <v>324</v>
      </c>
      <c r="I28" s="270" t="s">
        <v>32</v>
      </c>
      <c r="J28" s="30">
        <v>16</v>
      </c>
      <c r="K28" s="30">
        <v>19</v>
      </c>
    </row>
    <row r="29" spans="1:11" ht="12.75">
      <c r="A29" s="270" t="s">
        <v>35</v>
      </c>
      <c r="B29" s="250">
        <v>41179</v>
      </c>
      <c r="C29" s="270" t="s">
        <v>269</v>
      </c>
      <c r="D29" s="270" t="s">
        <v>29</v>
      </c>
      <c r="E29" s="305" t="s">
        <v>475</v>
      </c>
      <c r="F29" s="305" t="s">
        <v>270</v>
      </c>
      <c r="G29" s="270" t="s">
        <v>191</v>
      </c>
      <c r="H29" s="270" t="s">
        <v>324</v>
      </c>
      <c r="I29" s="270" t="s">
        <v>32</v>
      </c>
      <c r="J29" s="30">
        <v>16</v>
      </c>
      <c r="K29" s="30">
        <v>18</v>
      </c>
    </row>
    <row r="30" spans="1:11" ht="12.75">
      <c r="A30" s="270" t="s">
        <v>35</v>
      </c>
      <c r="B30" s="250">
        <v>41179</v>
      </c>
      <c r="C30" s="270" t="s">
        <v>269</v>
      </c>
      <c r="D30" s="270" t="s">
        <v>29</v>
      </c>
      <c r="E30" s="305" t="s">
        <v>475</v>
      </c>
      <c r="F30" s="305" t="s">
        <v>273</v>
      </c>
      <c r="G30" s="270" t="s">
        <v>191</v>
      </c>
      <c r="H30" s="270" t="s">
        <v>324</v>
      </c>
      <c r="I30" s="270" t="s">
        <v>32</v>
      </c>
      <c r="J30" s="30">
        <v>15</v>
      </c>
      <c r="K30" s="30">
        <v>18</v>
      </c>
    </row>
    <row r="31" spans="1:11" ht="12.75">
      <c r="A31" s="270" t="s">
        <v>35</v>
      </c>
      <c r="B31" s="250">
        <v>41179</v>
      </c>
      <c r="C31" s="270" t="s">
        <v>269</v>
      </c>
      <c r="D31" s="270" t="s">
        <v>29</v>
      </c>
      <c r="E31" s="305" t="s">
        <v>475</v>
      </c>
      <c r="F31" s="305" t="s">
        <v>369</v>
      </c>
      <c r="G31" s="270" t="s">
        <v>191</v>
      </c>
      <c r="H31" s="270" t="s">
        <v>324</v>
      </c>
      <c r="I31" s="270" t="s">
        <v>32</v>
      </c>
      <c r="J31" s="30">
        <v>14</v>
      </c>
      <c r="K31" s="30">
        <v>15</v>
      </c>
    </row>
    <row r="32" spans="1:11" ht="12.75">
      <c r="A32" s="270" t="s">
        <v>35</v>
      </c>
      <c r="B32" s="250">
        <v>41179</v>
      </c>
      <c r="C32" s="270" t="s">
        <v>269</v>
      </c>
      <c r="D32" s="270" t="s">
        <v>29</v>
      </c>
      <c r="E32" s="305" t="s">
        <v>475</v>
      </c>
      <c r="F32" s="305" t="s">
        <v>360</v>
      </c>
      <c r="G32" s="270" t="s">
        <v>191</v>
      </c>
      <c r="H32" s="270" t="s">
        <v>324</v>
      </c>
      <c r="I32" s="270" t="s">
        <v>32</v>
      </c>
      <c r="J32" s="30">
        <v>12</v>
      </c>
      <c r="K32" s="30">
        <v>14</v>
      </c>
    </row>
    <row r="33" spans="1:11" ht="12.75">
      <c r="A33" s="270" t="s">
        <v>35</v>
      </c>
      <c r="B33" s="250">
        <v>41179</v>
      </c>
      <c r="C33" s="270" t="s">
        <v>269</v>
      </c>
      <c r="D33" s="306" t="s">
        <v>477</v>
      </c>
      <c r="E33" s="305" t="s">
        <v>475</v>
      </c>
      <c r="F33" s="305" t="s">
        <v>369</v>
      </c>
      <c r="G33" s="270" t="s">
        <v>30</v>
      </c>
      <c r="H33" s="270" t="s">
        <v>31</v>
      </c>
      <c r="I33" s="270" t="s">
        <v>372</v>
      </c>
      <c r="J33" s="30">
        <v>8</v>
      </c>
      <c r="K33" s="30">
        <v>8</v>
      </c>
    </row>
    <row r="34" spans="1:11" ht="12.75">
      <c r="A34" s="270" t="s">
        <v>35</v>
      </c>
      <c r="B34" s="250">
        <v>41179</v>
      </c>
      <c r="C34" s="270" t="s">
        <v>269</v>
      </c>
      <c r="D34" s="306" t="s">
        <v>477</v>
      </c>
      <c r="E34" s="305" t="s">
        <v>475</v>
      </c>
      <c r="F34" s="305" t="s">
        <v>379</v>
      </c>
      <c r="G34" s="270" t="s">
        <v>30</v>
      </c>
      <c r="H34" s="270" t="s">
        <v>324</v>
      </c>
      <c r="I34" s="270" t="s">
        <v>32</v>
      </c>
      <c r="J34" s="30">
        <v>23</v>
      </c>
      <c r="K34" s="30">
        <v>24</v>
      </c>
    </row>
    <row r="35" spans="1:11" ht="12.75">
      <c r="A35" s="270" t="s">
        <v>35</v>
      </c>
      <c r="B35" s="250">
        <v>41179</v>
      </c>
      <c r="C35" s="270" t="s">
        <v>269</v>
      </c>
      <c r="D35" s="306" t="s">
        <v>477</v>
      </c>
      <c r="E35" s="305" t="s">
        <v>475</v>
      </c>
      <c r="F35" s="305" t="s">
        <v>370</v>
      </c>
      <c r="G35" s="270" t="s">
        <v>191</v>
      </c>
      <c r="H35" s="270" t="s">
        <v>324</v>
      </c>
      <c r="I35" s="270" t="s">
        <v>32</v>
      </c>
      <c r="J35" s="30">
        <v>23</v>
      </c>
      <c r="K35" s="30">
        <v>24</v>
      </c>
    </row>
    <row r="36" spans="1:11" ht="12.75">
      <c r="A36" s="270" t="s">
        <v>35</v>
      </c>
      <c r="B36" s="250">
        <v>41179</v>
      </c>
      <c r="C36" s="306" t="s">
        <v>476</v>
      </c>
      <c r="D36" s="306" t="s">
        <v>477</v>
      </c>
      <c r="E36" s="305" t="s">
        <v>475</v>
      </c>
      <c r="F36" s="305" t="s">
        <v>273</v>
      </c>
      <c r="G36" s="270" t="s">
        <v>191</v>
      </c>
      <c r="H36" s="270" t="s">
        <v>324</v>
      </c>
      <c r="I36" s="270" t="s">
        <v>371</v>
      </c>
      <c r="J36" s="30">
        <v>24</v>
      </c>
      <c r="K36" s="30">
        <v>25</v>
      </c>
    </row>
    <row r="37" spans="1:11" ht="12.75">
      <c r="A37" s="270" t="s">
        <v>35</v>
      </c>
      <c r="B37" s="250">
        <v>41179</v>
      </c>
      <c r="C37" s="306" t="s">
        <v>476</v>
      </c>
      <c r="D37" s="306" t="s">
        <v>477</v>
      </c>
      <c r="E37" s="305" t="s">
        <v>475</v>
      </c>
      <c r="F37" s="305" t="s">
        <v>395</v>
      </c>
      <c r="G37" s="270" t="s">
        <v>191</v>
      </c>
      <c r="H37" s="270" t="s">
        <v>33</v>
      </c>
      <c r="I37" s="270" t="s">
        <v>372</v>
      </c>
      <c r="J37" s="30">
        <v>17</v>
      </c>
      <c r="K37" s="30">
        <v>17.5</v>
      </c>
    </row>
    <row r="38" spans="1:11" ht="12.75">
      <c r="A38" s="306" t="s">
        <v>136</v>
      </c>
      <c r="B38" s="250">
        <v>41177</v>
      </c>
      <c r="C38" s="305" t="s">
        <v>475</v>
      </c>
      <c r="D38" s="270" t="s">
        <v>29</v>
      </c>
      <c r="E38" s="305" t="s">
        <v>475</v>
      </c>
      <c r="F38" s="305" t="s">
        <v>425</v>
      </c>
      <c r="G38" s="270" t="s">
        <v>191</v>
      </c>
      <c r="H38" s="270" t="s">
        <v>33</v>
      </c>
      <c r="I38" s="270" t="s">
        <v>396</v>
      </c>
      <c r="J38" s="30">
        <v>17</v>
      </c>
      <c r="K38" s="30">
        <v>17</v>
      </c>
    </row>
    <row r="39" spans="1:11" ht="12.75">
      <c r="A39" s="306" t="s">
        <v>136</v>
      </c>
      <c r="B39" s="250">
        <v>41179</v>
      </c>
      <c r="C39" s="305" t="s">
        <v>475</v>
      </c>
      <c r="D39" s="270" t="s">
        <v>29</v>
      </c>
      <c r="E39" s="305" t="s">
        <v>475</v>
      </c>
      <c r="F39" s="305" t="s">
        <v>425</v>
      </c>
      <c r="G39" s="270" t="s">
        <v>191</v>
      </c>
      <c r="H39" s="270" t="s">
        <v>192</v>
      </c>
      <c r="I39" s="270" t="s">
        <v>396</v>
      </c>
      <c r="J39" s="30">
        <v>17</v>
      </c>
      <c r="K39" s="30">
        <v>17</v>
      </c>
    </row>
    <row r="40" spans="1:11" ht="12.75">
      <c r="A40" s="270" t="s">
        <v>42</v>
      </c>
      <c r="B40" s="250">
        <v>41177</v>
      </c>
      <c r="C40" s="270" t="s">
        <v>327</v>
      </c>
      <c r="D40" s="270" t="s">
        <v>29</v>
      </c>
      <c r="E40" s="305" t="s">
        <v>475</v>
      </c>
      <c r="F40" s="305" t="s">
        <v>475</v>
      </c>
      <c r="G40" s="270" t="s">
        <v>30</v>
      </c>
      <c r="H40" s="270" t="s">
        <v>31</v>
      </c>
      <c r="I40" s="270" t="s">
        <v>374</v>
      </c>
      <c r="J40" s="30">
        <v>40</v>
      </c>
      <c r="K40" s="30">
        <v>42</v>
      </c>
    </row>
    <row r="41" spans="1:11" ht="12.75">
      <c r="A41" s="270" t="s">
        <v>42</v>
      </c>
      <c r="B41" s="250">
        <v>41179</v>
      </c>
      <c r="C41" s="270" t="s">
        <v>327</v>
      </c>
      <c r="D41" s="270" t="s">
        <v>29</v>
      </c>
      <c r="E41" s="305" t="s">
        <v>475</v>
      </c>
      <c r="F41" s="305" t="s">
        <v>475</v>
      </c>
      <c r="G41" s="270" t="s">
        <v>30</v>
      </c>
      <c r="H41" s="270" t="s">
        <v>31</v>
      </c>
      <c r="I41" s="270" t="s">
        <v>374</v>
      </c>
      <c r="J41" s="30">
        <v>40</v>
      </c>
      <c r="K41" s="30">
        <v>42</v>
      </c>
    </row>
    <row r="42" spans="1:11" ht="12.75">
      <c r="A42" s="270" t="s">
        <v>244</v>
      </c>
      <c r="B42" s="250">
        <v>41177</v>
      </c>
      <c r="C42" s="270" t="s">
        <v>245</v>
      </c>
      <c r="D42" s="270" t="s">
        <v>23</v>
      </c>
      <c r="E42" s="305" t="s">
        <v>475</v>
      </c>
      <c r="F42" s="305" t="s">
        <v>475</v>
      </c>
      <c r="G42" s="270" t="s">
        <v>30</v>
      </c>
      <c r="H42" s="270" t="s">
        <v>31</v>
      </c>
      <c r="I42" s="270" t="s">
        <v>34</v>
      </c>
      <c r="J42" s="30">
        <v>9.5</v>
      </c>
      <c r="K42" s="30">
        <v>10.5</v>
      </c>
    </row>
    <row r="43" spans="1:11" ht="12.75">
      <c r="A43" s="270" t="s">
        <v>244</v>
      </c>
      <c r="B43" s="250">
        <v>41177</v>
      </c>
      <c r="C43" s="270" t="s">
        <v>245</v>
      </c>
      <c r="D43" s="270" t="s">
        <v>23</v>
      </c>
      <c r="E43" s="305" t="s">
        <v>475</v>
      </c>
      <c r="F43" s="305" t="s">
        <v>475</v>
      </c>
      <c r="G43" s="270" t="s">
        <v>191</v>
      </c>
      <c r="H43" s="270" t="s">
        <v>31</v>
      </c>
      <c r="I43" s="270" t="s">
        <v>34</v>
      </c>
      <c r="J43" s="30">
        <v>13</v>
      </c>
      <c r="K43" s="30">
        <v>13</v>
      </c>
    </row>
    <row r="44" spans="1:11" ht="12.75">
      <c r="A44" s="270" t="s">
        <v>244</v>
      </c>
      <c r="B44" s="250">
        <v>41179</v>
      </c>
      <c r="C44" s="270" t="s">
        <v>245</v>
      </c>
      <c r="D44" s="270" t="s">
        <v>23</v>
      </c>
      <c r="E44" s="305" t="s">
        <v>475</v>
      </c>
      <c r="F44" s="305" t="s">
        <v>475</v>
      </c>
      <c r="G44" s="270" t="s">
        <v>30</v>
      </c>
      <c r="H44" s="270" t="s">
        <v>31</v>
      </c>
      <c r="I44" s="270" t="s">
        <v>34</v>
      </c>
      <c r="J44" s="30">
        <v>9.5</v>
      </c>
      <c r="K44" s="30">
        <v>10.5</v>
      </c>
    </row>
    <row r="45" spans="1:11" ht="12.75">
      <c r="A45" s="270" t="s">
        <v>244</v>
      </c>
      <c r="B45" s="250">
        <v>41179</v>
      </c>
      <c r="C45" s="270" t="s">
        <v>245</v>
      </c>
      <c r="D45" s="270" t="s">
        <v>23</v>
      </c>
      <c r="E45" s="305" t="s">
        <v>475</v>
      </c>
      <c r="F45" s="305" t="s">
        <v>475</v>
      </c>
      <c r="G45" s="270" t="s">
        <v>191</v>
      </c>
      <c r="H45" s="270" t="s">
        <v>31</v>
      </c>
      <c r="I45" s="270" t="s">
        <v>34</v>
      </c>
      <c r="J45" s="30">
        <v>13</v>
      </c>
      <c r="K45" s="30">
        <v>13</v>
      </c>
    </row>
    <row r="46" spans="1:11" ht="12.75">
      <c r="A46" s="270" t="s">
        <v>36</v>
      </c>
      <c r="B46" s="250">
        <v>41177</v>
      </c>
      <c r="C46" s="270" t="s">
        <v>275</v>
      </c>
      <c r="D46" s="270" t="s">
        <v>29</v>
      </c>
      <c r="E46" s="305" t="s">
        <v>475</v>
      </c>
      <c r="F46" s="305" t="s">
        <v>238</v>
      </c>
      <c r="G46" s="270" t="s">
        <v>30</v>
      </c>
      <c r="H46" s="270" t="s">
        <v>31</v>
      </c>
      <c r="I46" s="270" t="s">
        <v>229</v>
      </c>
      <c r="J46" s="30">
        <v>24</v>
      </c>
      <c r="K46" s="30">
        <v>26</v>
      </c>
    </row>
    <row r="47" spans="1:11" ht="12.75">
      <c r="A47" s="270" t="s">
        <v>36</v>
      </c>
      <c r="B47" s="250">
        <v>41177</v>
      </c>
      <c r="C47" s="270" t="s">
        <v>246</v>
      </c>
      <c r="D47" s="270" t="s">
        <v>29</v>
      </c>
      <c r="E47" s="270" t="s">
        <v>426</v>
      </c>
      <c r="F47" s="305" t="s">
        <v>427</v>
      </c>
      <c r="G47" s="270" t="s">
        <v>30</v>
      </c>
      <c r="H47" s="270" t="s">
        <v>31</v>
      </c>
      <c r="I47" s="270" t="s">
        <v>229</v>
      </c>
      <c r="J47" s="30">
        <v>8</v>
      </c>
      <c r="K47" s="30">
        <v>15</v>
      </c>
    </row>
    <row r="48" spans="1:11" ht="12.75">
      <c r="A48" s="270" t="s">
        <v>36</v>
      </c>
      <c r="B48" s="250">
        <v>41179</v>
      </c>
      <c r="C48" s="270" t="s">
        <v>275</v>
      </c>
      <c r="D48" s="270" t="s">
        <v>29</v>
      </c>
      <c r="E48" s="305" t="s">
        <v>475</v>
      </c>
      <c r="F48" s="305" t="s">
        <v>238</v>
      </c>
      <c r="G48" s="270" t="s">
        <v>30</v>
      </c>
      <c r="H48" s="270" t="s">
        <v>31</v>
      </c>
      <c r="I48" s="270" t="s">
        <v>229</v>
      </c>
      <c r="J48" s="30">
        <v>24</v>
      </c>
      <c r="K48" s="30">
        <v>24</v>
      </c>
    </row>
    <row r="49" spans="1:11" ht="12.75">
      <c r="A49" s="270" t="s">
        <v>36</v>
      </c>
      <c r="B49" s="250">
        <v>41179</v>
      </c>
      <c r="C49" s="270" t="s">
        <v>246</v>
      </c>
      <c r="D49" s="270" t="s">
        <v>29</v>
      </c>
      <c r="E49" s="270" t="s">
        <v>426</v>
      </c>
      <c r="F49" s="305" t="s">
        <v>427</v>
      </c>
      <c r="G49" s="270" t="s">
        <v>30</v>
      </c>
      <c r="H49" s="270" t="s">
        <v>31</v>
      </c>
      <c r="I49" s="270" t="s">
        <v>229</v>
      </c>
      <c r="J49" s="30">
        <v>8</v>
      </c>
      <c r="K49" s="30">
        <v>15</v>
      </c>
    </row>
    <row r="50" spans="1:11" ht="12.75">
      <c r="A50" s="270" t="s">
        <v>87</v>
      </c>
      <c r="B50" s="250">
        <v>41177</v>
      </c>
      <c r="C50" s="270" t="s">
        <v>398</v>
      </c>
      <c r="D50" s="270" t="s">
        <v>373</v>
      </c>
      <c r="E50" s="305" t="s">
        <v>475</v>
      </c>
      <c r="F50" s="305" t="s">
        <v>376</v>
      </c>
      <c r="G50" s="270" t="s">
        <v>191</v>
      </c>
      <c r="H50" s="270" t="s">
        <v>33</v>
      </c>
      <c r="I50" s="270" t="s">
        <v>375</v>
      </c>
      <c r="J50" s="30">
        <v>32</v>
      </c>
      <c r="K50" s="30">
        <v>33</v>
      </c>
    </row>
    <row r="51" spans="1:11" ht="12.75">
      <c r="A51" s="270" t="s">
        <v>87</v>
      </c>
      <c r="B51" s="250">
        <v>41177</v>
      </c>
      <c r="C51" s="270" t="s">
        <v>329</v>
      </c>
      <c r="D51" s="270" t="s">
        <v>373</v>
      </c>
      <c r="E51" s="305" t="s">
        <v>475</v>
      </c>
      <c r="F51" s="305" t="s">
        <v>376</v>
      </c>
      <c r="G51" s="270" t="s">
        <v>191</v>
      </c>
      <c r="H51" s="270" t="s">
        <v>33</v>
      </c>
      <c r="I51" s="270" t="s">
        <v>375</v>
      </c>
      <c r="J51" s="30">
        <v>27.5</v>
      </c>
      <c r="K51" s="30">
        <v>30</v>
      </c>
    </row>
    <row r="52" spans="1:11" ht="12.75">
      <c r="A52" s="270" t="s">
        <v>87</v>
      </c>
      <c r="B52" s="250">
        <v>41177</v>
      </c>
      <c r="C52" s="270" t="s">
        <v>329</v>
      </c>
      <c r="D52" s="270" t="s">
        <v>373</v>
      </c>
      <c r="E52" s="305" t="s">
        <v>475</v>
      </c>
      <c r="F52" s="305" t="s">
        <v>328</v>
      </c>
      <c r="G52" s="270" t="s">
        <v>191</v>
      </c>
      <c r="H52" s="270" t="s">
        <v>33</v>
      </c>
      <c r="I52" s="270" t="s">
        <v>375</v>
      </c>
      <c r="J52" s="30">
        <v>26.5</v>
      </c>
      <c r="K52" s="30">
        <v>27.5</v>
      </c>
    </row>
    <row r="53" spans="1:11" ht="12.75">
      <c r="A53" s="270" t="s">
        <v>87</v>
      </c>
      <c r="B53" s="250">
        <v>41177</v>
      </c>
      <c r="C53" s="270" t="s">
        <v>329</v>
      </c>
      <c r="D53" s="270" t="s">
        <v>29</v>
      </c>
      <c r="E53" s="270" t="s">
        <v>426</v>
      </c>
      <c r="F53" s="305" t="s">
        <v>428</v>
      </c>
      <c r="G53" s="270" t="s">
        <v>191</v>
      </c>
      <c r="H53" s="270" t="s">
        <v>33</v>
      </c>
      <c r="I53" s="270" t="s">
        <v>43</v>
      </c>
      <c r="J53" s="30">
        <v>12</v>
      </c>
      <c r="K53" s="30">
        <v>12</v>
      </c>
    </row>
    <row r="54" spans="1:11" ht="12.75">
      <c r="A54" s="270" t="s">
        <v>87</v>
      </c>
      <c r="B54" s="250">
        <v>41177</v>
      </c>
      <c r="C54" s="270" t="s">
        <v>329</v>
      </c>
      <c r="D54" s="270" t="s">
        <v>29</v>
      </c>
      <c r="E54" s="270" t="s">
        <v>426</v>
      </c>
      <c r="F54" s="305" t="s">
        <v>328</v>
      </c>
      <c r="G54" s="270" t="s">
        <v>191</v>
      </c>
      <c r="H54" s="270" t="s">
        <v>33</v>
      </c>
      <c r="I54" s="270" t="s">
        <v>43</v>
      </c>
      <c r="J54" s="30">
        <v>12</v>
      </c>
      <c r="K54" s="30">
        <v>12</v>
      </c>
    </row>
    <row r="55" spans="1:11" ht="12.75">
      <c r="A55" s="270" t="s">
        <v>87</v>
      </c>
      <c r="B55" s="250">
        <v>41177</v>
      </c>
      <c r="C55" s="270" t="s">
        <v>329</v>
      </c>
      <c r="D55" s="270" t="s">
        <v>29</v>
      </c>
      <c r="E55" s="305" t="s">
        <v>475</v>
      </c>
      <c r="F55" s="305" t="s">
        <v>429</v>
      </c>
      <c r="G55" s="270" t="s">
        <v>191</v>
      </c>
      <c r="H55" s="270" t="s">
        <v>33</v>
      </c>
      <c r="I55" s="270" t="s">
        <v>43</v>
      </c>
      <c r="J55" s="30">
        <v>19</v>
      </c>
      <c r="K55" s="30">
        <v>19</v>
      </c>
    </row>
    <row r="56" spans="1:11" ht="12.75">
      <c r="A56" s="270" t="s">
        <v>87</v>
      </c>
      <c r="B56" s="250">
        <v>41179</v>
      </c>
      <c r="C56" s="270" t="s">
        <v>398</v>
      </c>
      <c r="D56" s="270" t="s">
        <v>373</v>
      </c>
      <c r="E56" s="305" t="s">
        <v>475</v>
      </c>
      <c r="F56" s="305" t="s">
        <v>376</v>
      </c>
      <c r="G56" s="270" t="s">
        <v>191</v>
      </c>
      <c r="H56" s="270" t="s">
        <v>33</v>
      </c>
      <c r="I56" s="270" t="s">
        <v>375</v>
      </c>
      <c r="J56" s="30">
        <v>32</v>
      </c>
      <c r="K56" s="30">
        <v>33</v>
      </c>
    </row>
    <row r="57" spans="1:11" ht="12.75">
      <c r="A57" s="270" t="s">
        <v>87</v>
      </c>
      <c r="B57" s="250">
        <v>41179</v>
      </c>
      <c r="C57" s="270" t="s">
        <v>329</v>
      </c>
      <c r="D57" s="270" t="s">
        <v>373</v>
      </c>
      <c r="E57" s="305" t="s">
        <v>475</v>
      </c>
      <c r="F57" s="305" t="s">
        <v>376</v>
      </c>
      <c r="G57" s="270" t="s">
        <v>191</v>
      </c>
      <c r="H57" s="270" t="s">
        <v>33</v>
      </c>
      <c r="I57" s="270" t="s">
        <v>375</v>
      </c>
      <c r="J57" s="30">
        <v>27.5</v>
      </c>
      <c r="K57" s="30">
        <v>30</v>
      </c>
    </row>
    <row r="58" spans="1:11" ht="12.75">
      <c r="A58" s="270" t="s">
        <v>87</v>
      </c>
      <c r="B58" s="250">
        <v>41179</v>
      </c>
      <c r="C58" s="270" t="s">
        <v>329</v>
      </c>
      <c r="D58" s="270" t="s">
        <v>373</v>
      </c>
      <c r="E58" s="305" t="s">
        <v>475</v>
      </c>
      <c r="F58" s="305" t="s">
        <v>328</v>
      </c>
      <c r="G58" s="270" t="s">
        <v>191</v>
      </c>
      <c r="H58" s="270" t="s">
        <v>33</v>
      </c>
      <c r="I58" s="270" t="s">
        <v>375</v>
      </c>
      <c r="J58" s="30">
        <v>26.5</v>
      </c>
      <c r="K58" s="30">
        <v>27.5</v>
      </c>
    </row>
    <row r="59" spans="1:11" ht="12.75">
      <c r="A59" s="270" t="s">
        <v>87</v>
      </c>
      <c r="B59" s="250">
        <v>41179</v>
      </c>
      <c r="C59" s="270" t="s">
        <v>329</v>
      </c>
      <c r="D59" s="270" t="s">
        <v>29</v>
      </c>
      <c r="E59" s="270" t="s">
        <v>426</v>
      </c>
      <c r="F59" s="305" t="s">
        <v>386</v>
      </c>
      <c r="G59" s="270" t="s">
        <v>191</v>
      </c>
      <c r="H59" s="270" t="s">
        <v>33</v>
      </c>
      <c r="I59" s="270" t="s">
        <v>43</v>
      </c>
      <c r="J59" s="30">
        <v>12</v>
      </c>
      <c r="K59" s="30">
        <v>12</v>
      </c>
    </row>
    <row r="60" spans="1:11" ht="12.75">
      <c r="A60" s="270" t="s">
        <v>87</v>
      </c>
      <c r="B60" s="250">
        <v>41179</v>
      </c>
      <c r="C60" s="270" t="s">
        <v>329</v>
      </c>
      <c r="D60" s="270" t="s">
        <v>29</v>
      </c>
      <c r="E60" s="305" t="s">
        <v>475</v>
      </c>
      <c r="F60" s="305" t="s">
        <v>429</v>
      </c>
      <c r="G60" s="270" t="s">
        <v>191</v>
      </c>
      <c r="H60" s="270" t="s">
        <v>33</v>
      </c>
      <c r="I60" s="270" t="s">
        <v>43</v>
      </c>
      <c r="J60" s="30">
        <v>19</v>
      </c>
      <c r="K60" s="30">
        <v>19</v>
      </c>
    </row>
    <row r="61" spans="1:11" ht="12.75">
      <c r="A61" s="306" t="s">
        <v>474</v>
      </c>
      <c r="B61" s="269"/>
      <c r="C61" s="270"/>
      <c r="D61" s="270"/>
      <c r="E61" s="270"/>
      <c r="F61" s="270"/>
      <c r="G61" s="270"/>
      <c r="H61" s="270"/>
      <c r="I61" s="270"/>
      <c r="J61" s="269"/>
      <c r="K61" s="269"/>
    </row>
    <row r="62" spans="1:11" ht="12.75">
      <c r="A62" s="270" t="s">
        <v>359</v>
      </c>
      <c r="B62" s="269"/>
      <c r="C62" s="270"/>
      <c r="D62" s="270"/>
      <c r="E62" s="270"/>
      <c r="F62" s="270"/>
      <c r="G62" s="270"/>
      <c r="H62" s="270"/>
      <c r="I62" s="270"/>
      <c r="J62" s="269"/>
      <c r="K62" s="269"/>
    </row>
    <row r="63" spans="1:11" ht="12.75">
      <c r="A63" s="15"/>
      <c r="B63" s="15"/>
      <c r="C63" s="15"/>
      <c r="D63" s="15"/>
      <c r="E63" s="15"/>
      <c r="F63" s="15"/>
      <c r="G63" s="15"/>
      <c r="H63" s="15"/>
      <c r="I63" s="15"/>
      <c r="J63" s="15"/>
      <c r="K63" s="15"/>
    </row>
    <row r="64" spans="1:11" ht="12.75">
      <c r="A64" s="15"/>
      <c r="B64" s="15"/>
      <c r="C64" s="15"/>
      <c r="D64" s="15"/>
      <c r="E64" s="15"/>
      <c r="F64" s="15"/>
      <c r="G64" s="15"/>
      <c r="H64" s="15"/>
      <c r="I64" s="15"/>
      <c r="J64" s="15"/>
      <c r="K64" s="15"/>
    </row>
    <row r="65" spans="1:11" ht="12.75">
      <c r="A65" s="15"/>
      <c r="B65" s="15"/>
      <c r="C65" s="15"/>
      <c r="D65" s="15"/>
      <c r="E65" s="15"/>
      <c r="F65" s="15"/>
      <c r="G65" s="15"/>
      <c r="H65" s="15"/>
      <c r="I65" s="15"/>
      <c r="J65" s="15"/>
      <c r="K65" s="15"/>
    </row>
    <row r="66" spans="1:11" ht="12.75">
      <c r="A66" s="15"/>
      <c r="B66" s="74"/>
      <c r="C66" s="15"/>
      <c r="D66" s="15"/>
      <c r="E66" s="15"/>
      <c r="F66" s="15"/>
      <c r="G66" s="15"/>
      <c r="H66" s="15"/>
      <c r="I66" s="15"/>
      <c r="J66" s="75"/>
      <c r="K66" s="15"/>
    </row>
    <row r="67" spans="1:11" ht="12.75">
      <c r="A67" s="15"/>
      <c r="B67" s="74"/>
      <c r="C67" s="15"/>
      <c r="D67" s="15"/>
      <c r="E67" s="15"/>
      <c r="F67" s="15"/>
      <c r="G67" s="15"/>
      <c r="H67" s="15"/>
      <c r="I67" s="15"/>
      <c r="J67" s="75"/>
      <c r="K67" s="15"/>
    </row>
    <row r="68" spans="1:11" ht="12.75">
      <c r="A68" s="15"/>
      <c r="B68" s="74"/>
      <c r="C68" s="15"/>
      <c r="D68" s="15"/>
      <c r="E68" s="15"/>
      <c r="F68" s="15"/>
      <c r="G68" s="15"/>
      <c r="H68" s="15"/>
      <c r="I68" s="15"/>
      <c r="J68" s="75"/>
      <c r="K68" s="15"/>
    </row>
    <row r="69" spans="1:11" ht="12.75">
      <c r="A69" s="15"/>
      <c r="B69" s="74"/>
      <c r="C69" s="15"/>
      <c r="D69" s="15"/>
      <c r="E69" s="15"/>
      <c r="F69" s="15"/>
      <c r="G69" s="15"/>
      <c r="H69" s="15"/>
      <c r="I69" s="15"/>
      <c r="J69" s="75"/>
      <c r="K69" s="15"/>
    </row>
    <row r="70" spans="1:11" ht="12.75">
      <c r="A70" s="15"/>
      <c r="B70" s="74"/>
      <c r="C70" s="15"/>
      <c r="D70" s="15"/>
      <c r="E70" s="15"/>
      <c r="F70" s="15"/>
      <c r="G70" s="15"/>
      <c r="H70" s="15"/>
      <c r="I70" s="15"/>
      <c r="J70" s="75"/>
      <c r="K70" s="15"/>
    </row>
    <row r="71" spans="1:11" ht="12.75">
      <c r="A71" s="15"/>
      <c r="B71" s="74"/>
      <c r="C71" s="15"/>
      <c r="D71" s="15"/>
      <c r="E71" s="15"/>
      <c r="F71" s="15"/>
      <c r="G71" s="15"/>
      <c r="H71" s="15"/>
      <c r="I71" s="15"/>
      <c r="J71" s="75"/>
      <c r="K71" s="15"/>
    </row>
    <row r="72" spans="1:11" ht="12.75">
      <c r="A72" s="15"/>
      <c r="B72" s="74"/>
      <c r="C72" s="15"/>
      <c r="D72" s="15"/>
      <c r="E72" s="15"/>
      <c r="F72" s="15"/>
      <c r="G72" s="15"/>
      <c r="H72" s="15"/>
      <c r="I72" s="15"/>
      <c r="J72" s="75"/>
      <c r="K72" s="15"/>
    </row>
    <row r="73" spans="1:11" ht="12.75">
      <c r="A73" s="15"/>
      <c r="B73" s="74"/>
      <c r="C73" s="15"/>
      <c r="D73" s="15"/>
      <c r="E73" s="15"/>
      <c r="F73" s="15"/>
      <c r="G73" s="15"/>
      <c r="H73" s="15"/>
      <c r="I73" s="15"/>
      <c r="J73" s="75"/>
      <c r="K73" s="15"/>
    </row>
    <row r="74" spans="1:11" ht="12.75">
      <c r="A74" s="15"/>
      <c r="B74" s="74"/>
      <c r="C74" s="15"/>
      <c r="D74" s="15"/>
      <c r="E74" s="15"/>
      <c r="F74" s="15"/>
      <c r="G74" s="15"/>
      <c r="H74" s="15"/>
      <c r="I74" s="15"/>
      <c r="J74" s="75"/>
      <c r="K74" s="15"/>
    </row>
    <row r="75" spans="1:11" ht="12.75">
      <c r="A75" s="15"/>
      <c r="B75" s="74"/>
      <c r="C75" s="15"/>
      <c r="D75" s="15"/>
      <c r="E75" s="15"/>
      <c r="F75" s="15"/>
      <c r="G75" s="15"/>
      <c r="H75" s="15"/>
      <c r="I75" s="15"/>
      <c r="J75" s="75"/>
      <c r="K75" s="15"/>
    </row>
    <row r="76" spans="1:11" ht="12.75">
      <c r="A76" s="15"/>
      <c r="B76" s="74"/>
      <c r="C76" s="15"/>
      <c r="D76" s="15"/>
      <c r="E76" s="15"/>
      <c r="F76" s="15"/>
      <c r="G76" s="15"/>
      <c r="H76" s="15"/>
      <c r="I76" s="15"/>
      <c r="J76" s="75"/>
      <c r="K76" s="15"/>
    </row>
    <row r="77" spans="1:11" ht="12.75">
      <c r="A77" s="15"/>
      <c r="B77" s="74"/>
      <c r="C77" s="15"/>
      <c r="D77" s="15"/>
      <c r="E77" s="15"/>
      <c r="F77" s="15"/>
      <c r="G77" s="15"/>
      <c r="H77" s="15"/>
      <c r="I77" s="15"/>
      <c r="J77" s="75"/>
      <c r="K77" s="15"/>
    </row>
    <row r="78" spans="1:11" ht="12.75">
      <c r="A78" s="15"/>
      <c r="B78" s="74"/>
      <c r="C78" s="15"/>
      <c r="D78" s="15"/>
      <c r="E78" s="15"/>
      <c r="F78" s="15"/>
      <c r="G78" s="15"/>
      <c r="H78" s="15"/>
      <c r="I78" s="15"/>
      <c r="J78" s="75"/>
      <c r="K78" s="15"/>
    </row>
    <row r="79" spans="1:11" ht="12.75">
      <c r="A79" s="15"/>
      <c r="B79" s="74"/>
      <c r="C79" s="15"/>
      <c r="D79" s="15"/>
      <c r="E79" s="15"/>
      <c r="F79" s="15"/>
      <c r="G79" s="15"/>
      <c r="H79" s="15"/>
      <c r="I79" s="15"/>
      <c r="J79" s="75"/>
      <c r="K79" s="15"/>
    </row>
    <row r="80" spans="1:11" ht="12.75">
      <c r="A80" s="15"/>
      <c r="B80" s="74"/>
      <c r="C80" s="15"/>
      <c r="D80" s="15"/>
      <c r="E80" s="15"/>
      <c r="F80" s="15"/>
      <c r="G80" s="15"/>
      <c r="H80" s="15"/>
      <c r="I80" s="15"/>
      <c r="J80" s="75"/>
      <c r="K80" s="15"/>
    </row>
    <row r="81" spans="1:11" ht="12.75">
      <c r="A81" s="15"/>
      <c r="B81" s="74"/>
      <c r="C81" s="15"/>
      <c r="D81" s="15"/>
      <c r="E81" s="15"/>
      <c r="F81" s="15"/>
      <c r="G81" s="15"/>
      <c r="H81" s="15"/>
      <c r="I81" s="15"/>
      <c r="J81" s="75"/>
      <c r="K81" s="15"/>
    </row>
    <row r="82" spans="1:11" ht="12.75">
      <c r="A82" s="15"/>
      <c r="B82" s="74"/>
      <c r="C82" s="15"/>
      <c r="D82" s="15"/>
      <c r="E82" s="15"/>
      <c r="F82" s="15"/>
      <c r="G82" s="15"/>
      <c r="H82" s="15"/>
      <c r="I82" s="15"/>
      <c r="J82" s="75"/>
      <c r="K82" s="15"/>
    </row>
    <row r="83" spans="1:11" ht="12.75">
      <c r="A83" s="15"/>
      <c r="B83" s="74"/>
      <c r="C83" s="15"/>
      <c r="D83" s="15"/>
      <c r="E83" s="15"/>
      <c r="F83" s="15"/>
      <c r="G83" s="15"/>
      <c r="H83" s="15"/>
      <c r="I83" s="15"/>
      <c r="J83" s="75"/>
      <c r="K83" s="15"/>
    </row>
    <row r="84" spans="1:11" ht="12.75">
      <c r="A84" s="15"/>
      <c r="B84" s="74"/>
      <c r="C84" s="15"/>
      <c r="D84" s="15"/>
      <c r="E84" s="15"/>
      <c r="F84" s="15"/>
      <c r="G84" s="15"/>
      <c r="H84" s="15"/>
      <c r="I84" s="15"/>
      <c r="J84" s="75"/>
      <c r="K84" s="15"/>
    </row>
    <row r="85" spans="1:11" ht="12.75">
      <c r="A85" s="15"/>
      <c r="B85" s="74"/>
      <c r="C85" s="15"/>
      <c r="D85" s="15"/>
      <c r="E85" s="15"/>
      <c r="F85" s="15"/>
      <c r="G85" s="15"/>
      <c r="H85" s="15"/>
      <c r="I85" s="15"/>
      <c r="J85" s="75"/>
      <c r="K85" s="15"/>
    </row>
    <row r="86" spans="1:11" ht="12.75">
      <c r="A86" s="15"/>
      <c r="B86" s="74"/>
      <c r="C86" s="15"/>
      <c r="D86" s="15"/>
      <c r="E86" s="15"/>
      <c r="F86" s="15"/>
      <c r="G86" s="15"/>
      <c r="H86" s="15"/>
      <c r="I86" s="15"/>
      <c r="J86" s="71"/>
      <c r="K86" s="15"/>
    </row>
    <row r="87" spans="1:11" ht="12.75">
      <c r="A87" s="15"/>
      <c r="B87" s="74"/>
      <c r="C87" s="15"/>
      <c r="D87" s="15"/>
      <c r="E87" s="15"/>
      <c r="F87" s="15"/>
      <c r="G87" s="15"/>
      <c r="H87" s="15"/>
      <c r="I87" s="15"/>
      <c r="J87" s="71"/>
      <c r="K87" s="15"/>
    </row>
    <row r="88" spans="1:11" ht="12.75">
      <c r="A88" s="15"/>
      <c r="B88" s="74"/>
      <c r="C88" s="15"/>
      <c r="D88" s="15"/>
      <c r="E88" s="15"/>
      <c r="F88" s="15"/>
      <c r="G88" s="15"/>
      <c r="H88" s="15"/>
      <c r="I88" s="15"/>
      <c r="J88" s="71"/>
      <c r="K88" s="15"/>
    </row>
    <row r="89" spans="1:11" ht="12.75">
      <c r="A89" s="15"/>
      <c r="B89" s="74"/>
      <c r="C89" s="15"/>
      <c r="D89" s="15"/>
      <c r="E89" s="15"/>
      <c r="F89" s="15"/>
      <c r="G89" s="15"/>
      <c r="H89" s="15"/>
      <c r="I89" s="15"/>
      <c r="J89" s="71"/>
      <c r="K89" s="15"/>
    </row>
    <row r="90" spans="1:11" ht="12.75">
      <c r="A90" s="15"/>
      <c r="B90" s="74"/>
      <c r="C90" s="15"/>
      <c r="D90" s="15"/>
      <c r="E90" s="15"/>
      <c r="F90" s="15"/>
      <c r="G90" s="15"/>
      <c r="H90" s="15"/>
      <c r="I90" s="15"/>
      <c r="J90" s="71"/>
      <c r="K90" s="15"/>
    </row>
    <row r="91" spans="1:11" ht="12.75">
      <c r="A91" s="15"/>
      <c r="B91" s="74"/>
      <c r="C91" s="15"/>
      <c r="D91" s="15"/>
      <c r="E91" s="15"/>
      <c r="F91" s="15"/>
      <c r="G91" s="15"/>
      <c r="H91" s="15"/>
      <c r="I91" s="15"/>
      <c r="J91" s="71"/>
      <c r="K91" s="15"/>
    </row>
    <row r="92" spans="1:11" ht="12.75">
      <c r="A92" s="15"/>
      <c r="B92" s="15"/>
      <c r="C92" s="15"/>
      <c r="D92" s="15"/>
      <c r="E92" s="15"/>
      <c r="F92" s="15"/>
      <c r="G92" s="15"/>
      <c r="H92" s="15"/>
      <c r="I92" s="15"/>
      <c r="J92" s="15"/>
      <c r="K92" s="15"/>
    </row>
    <row r="93" spans="1:11" ht="12.75">
      <c r="A93" s="15"/>
      <c r="B93" s="15"/>
      <c r="C93" s="15"/>
      <c r="D93" s="15"/>
      <c r="E93" s="15"/>
      <c r="F93" s="15"/>
      <c r="G93" s="15"/>
      <c r="H93" s="15"/>
      <c r="I93" s="15"/>
      <c r="J93" s="15"/>
      <c r="K93" s="15"/>
    </row>
    <row r="94" spans="1:11" ht="12.75">
      <c r="A94" s="15"/>
      <c r="B94" s="15"/>
      <c r="C94" s="15"/>
      <c r="D94" s="15"/>
      <c r="E94" s="15"/>
      <c r="F94" s="15"/>
      <c r="G94" s="15"/>
      <c r="H94" s="15"/>
      <c r="I94" s="15"/>
      <c r="J94" s="15"/>
      <c r="K94" s="15"/>
    </row>
    <row r="95" spans="1:11" ht="12.75">
      <c r="A95" s="15"/>
      <c r="B95" s="15"/>
      <c r="C95" s="15"/>
      <c r="D95" s="15"/>
      <c r="E95" s="15"/>
      <c r="F95" s="15"/>
      <c r="G95" s="15"/>
      <c r="H95" s="15"/>
      <c r="I95" s="15"/>
      <c r="J95" s="15"/>
      <c r="K95" s="15"/>
    </row>
  </sheetData>
  <sheetProtection/>
  <mergeCells count="8">
    <mergeCell ref="W5:X5"/>
    <mergeCell ref="A1:K1"/>
    <mergeCell ref="A2:K2"/>
    <mergeCell ref="N1:X1"/>
    <mergeCell ref="N3:X3"/>
    <mergeCell ref="N4:X4"/>
    <mergeCell ref="A5:K5"/>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1">
      <selection activeCell="A6" sqref="A6"/>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375" t="s">
        <v>388</v>
      </c>
      <c r="B1" s="375"/>
      <c r="C1" s="375"/>
      <c r="D1" s="375"/>
      <c r="E1" s="375"/>
      <c r="F1" s="375"/>
      <c r="G1" s="375"/>
      <c r="H1" s="375"/>
      <c r="I1" s="375"/>
      <c r="J1" s="375"/>
      <c r="K1" s="17"/>
    </row>
    <row r="2" spans="1:11" s="14" customFormat="1" ht="12.75">
      <c r="A2" s="375" t="s">
        <v>132</v>
      </c>
      <c r="B2" s="375"/>
      <c r="C2" s="375"/>
      <c r="D2" s="375"/>
      <c r="E2" s="375"/>
      <c r="F2" s="375"/>
      <c r="G2" s="375"/>
      <c r="H2" s="375"/>
      <c r="I2" s="375"/>
      <c r="J2" s="375"/>
      <c r="K2" s="13"/>
    </row>
    <row r="3" spans="1:11" ht="12.75">
      <c r="A3" s="375" t="s">
        <v>421</v>
      </c>
      <c r="B3" s="375"/>
      <c r="C3" s="375"/>
      <c r="D3" s="375"/>
      <c r="E3" s="375"/>
      <c r="F3" s="375"/>
      <c r="G3" s="375"/>
      <c r="H3" s="375"/>
      <c r="I3" s="375"/>
      <c r="J3" s="375"/>
      <c r="K3" s="15"/>
    </row>
    <row r="4" spans="1:11" ht="15">
      <c r="A4" s="302"/>
      <c r="B4" s="302"/>
      <c r="C4" s="302"/>
      <c r="D4" s="302"/>
      <c r="E4" s="302"/>
      <c r="F4" s="302"/>
      <c r="G4" s="302"/>
      <c r="H4" s="302"/>
      <c r="I4" s="302"/>
      <c r="J4" s="302"/>
      <c r="K4" s="110"/>
    </row>
    <row r="5" spans="1:11" s="14" customFormat="1" ht="14.25" customHeight="1">
      <c r="A5" s="405" t="s">
        <v>485</v>
      </c>
      <c r="B5" s="405"/>
      <c r="C5" s="405"/>
      <c r="D5" s="405"/>
      <c r="E5" s="405"/>
      <c r="F5" s="405"/>
      <c r="G5" s="405"/>
      <c r="H5" s="405"/>
      <c r="I5" s="405"/>
      <c r="J5" s="405"/>
      <c r="K5" s="15"/>
    </row>
    <row r="6" spans="1:10" ht="12.75">
      <c r="A6" s="132"/>
      <c r="B6" s="132"/>
      <c r="C6" s="132"/>
      <c r="D6" s="132"/>
      <c r="E6" s="132"/>
      <c r="F6" s="132"/>
      <c r="G6" s="132"/>
      <c r="H6" s="132"/>
      <c r="I6" s="406" t="s">
        <v>216</v>
      </c>
      <c r="J6" s="407"/>
    </row>
    <row r="7" spans="1:10" ht="12.75">
      <c r="A7" s="133" t="s">
        <v>217</v>
      </c>
      <c r="B7" s="133" t="s">
        <v>218</v>
      </c>
      <c r="C7" s="133" t="s">
        <v>219</v>
      </c>
      <c r="D7" s="133" t="s">
        <v>220</v>
      </c>
      <c r="E7" s="133" t="s">
        <v>221</v>
      </c>
      <c r="F7" s="133" t="s">
        <v>222</v>
      </c>
      <c r="G7" s="133" t="s">
        <v>224</v>
      </c>
      <c r="H7" s="133" t="s">
        <v>225</v>
      </c>
      <c r="I7" s="133" t="s">
        <v>226</v>
      </c>
      <c r="J7" s="133" t="s">
        <v>227</v>
      </c>
    </row>
    <row r="8" spans="1:10" ht="12" customHeight="1">
      <c r="A8" s="270" t="s">
        <v>35</v>
      </c>
      <c r="B8" s="250">
        <v>41180</v>
      </c>
      <c r="C8" s="270" t="s">
        <v>269</v>
      </c>
      <c r="D8" s="270" t="s">
        <v>29</v>
      </c>
      <c r="E8" s="305" t="s">
        <v>475</v>
      </c>
      <c r="F8" s="305" t="s">
        <v>378</v>
      </c>
      <c r="G8" s="305" t="s">
        <v>475</v>
      </c>
      <c r="H8" s="305" t="s">
        <v>41</v>
      </c>
      <c r="I8" s="30">
        <v>11</v>
      </c>
      <c r="J8" s="30">
        <v>12.5</v>
      </c>
    </row>
    <row r="9" spans="1:10" ht="12" customHeight="1">
      <c r="A9" s="270" t="s">
        <v>35</v>
      </c>
      <c r="B9" s="250">
        <v>41180</v>
      </c>
      <c r="C9" s="270" t="s">
        <v>269</v>
      </c>
      <c r="D9" s="270" t="s">
        <v>29</v>
      </c>
      <c r="E9" s="305" t="s">
        <v>475</v>
      </c>
      <c r="F9" s="305" t="s">
        <v>393</v>
      </c>
      <c r="G9" s="305" t="s">
        <v>475</v>
      </c>
      <c r="H9" s="305" t="s">
        <v>41</v>
      </c>
      <c r="I9" s="30">
        <v>10</v>
      </c>
      <c r="J9" s="30">
        <v>12</v>
      </c>
    </row>
    <row r="10" spans="1:10" ht="12" customHeight="1">
      <c r="A10" s="270" t="s">
        <v>35</v>
      </c>
      <c r="B10" s="250">
        <v>41180</v>
      </c>
      <c r="C10" s="270" t="s">
        <v>269</v>
      </c>
      <c r="D10" s="270" t="s">
        <v>29</v>
      </c>
      <c r="E10" s="305" t="s">
        <v>475</v>
      </c>
      <c r="F10" s="305" t="s">
        <v>397</v>
      </c>
      <c r="G10" s="305" t="s">
        <v>475</v>
      </c>
      <c r="H10" s="305" t="s">
        <v>400</v>
      </c>
      <c r="I10" s="30">
        <v>4.25</v>
      </c>
      <c r="J10" s="30">
        <v>4.25</v>
      </c>
    </row>
    <row r="11" spans="1:10" ht="12" customHeight="1">
      <c r="A11" s="270" t="s">
        <v>35</v>
      </c>
      <c r="B11" s="250">
        <v>41180</v>
      </c>
      <c r="C11" s="270" t="s">
        <v>269</v>
      </c>
      <c r="D11" s="270" t="s">
        <v>29</v>
      </c>
      <c r="E11" s="305" t="s">
        <v>475</v>
      </c>
      <c r="F11" s="305" t="s">
        <v>430</v>
      </c>
      <c r="G11" s="305" t="s">
        <v>475</v>
      </c>
      <c r="H11" s="305" t="s">
        <v>41</v>
      </c>
      <c r="I11" s="30">
        <v>8.5</v>
      </c>
      <c r="J11" s="30">
        <v>11.75</v>
      </c>
    </row>
    <row r="12" spans="1:10" ht="12" customHeight="1">
      <c r="A12" s="306" t="s">
        <v>136</v>
      </c>
      <c r="B12" s="250">
        <v>41180</v>
      </c>
      <c r="C12" s="270" t="s">
        <v>274</v>
      </c>
      <c r="D12" s="270" t="s">
        <v>38</v>
      </c>
      <c r="E12" s="305" t="s">
        <v>475</v>
      </c>
      <c r="F12" s="305" t="s">
        <v>237</v>
      </c>
      <c r="G12" s="305" t="s">
        <v>475</v>
      </c>
      <c r="H12" s="305" t="s">
        <v>229</v>
      </c>
      <c r="I12" s="30">
        <v>18.5</v>
      </c>
      <c r="J12" s="30">
        <v>19.5</v>
      </c>
    </row>
    <row r="13" spans="1:10" ht="12" customHeight="1">
      <c r="A13" s="306" t="s">
        <v>136</v>
      </c>
      <c r="B13" s="250">
        <v>41180</v>
      </c>
      <c r="C13" s="270" t="s">
        <v>274</v>
      </c>
      <c r="D13" s="270" t="s">
        <v>38</v>
      </c>
      <c r="E13" s="305" t="s">
        <v>475</v>
      </c>
      <c r="F13" s="305" t="s">
        <v>429</v>
      </c>
      <c r="G13" s="305" t="s">
        <v>475</v>
      </c>
      <c r="H13" s="305" t="s">
        <v>229</v>
      </c>
      <c r="I13" s="30">
        <v>18.5</v>
      </c>
      <c r="J13" s="30">
        <v>20.3</v>
      </c>
    </row>
    <row r="14" spans="1:10" ht="12" customHeight="1">
      <c r="A14" s="306" t="s">
        <v>136</v>
      </c>
      <c r="B14" s="250">
        <v>41180</v>
      </c>
      <c r="C14" s="270" t="s">
        <v>274</v>
      </c>
      <c r="D14" s="270" t="s">
        <v>38</v>
      </c>
      <c r="E14" s="305" t="s">
        <v>475</v>
      </c>
      <c r="F14" s="305" t="s">
        <v>406</v>
      </c>
      <c r="G14" s="305" t="s">
        <v>475</v>
      </c>
      <c r="H14" s="305" t="s">
        <v>229</v>
      </c>
      <c r="I14" s="30">
        <v>18.5</v>
      </c>
      <c r="J14" s="30">
        <v>18.5</v>
      </c>
    </row>
    <row r="15" spans="1:10" ht="12" customHeight="1">
      <c r="A15" s="306" t="s">
        <v>136</v>
      </c>
      <c r="B15" s="250">
        <v>41180</v>
      </c>
      <c r="C15" s="270" t="s">
        <v>274</v>
      </c>
      <c r="D15" s="270" t="s">
        <v>38</v>
      </c>
      <c r="E15" s="305" t="s">
        <v>475</v>
      </c>
      <c r="F15" s="305" t="s">
        <v>431</v>
      </c>
      <c r="G15" s="305" t="s">
        <v>475</v>
      </c>
      <c r="H15" s="305" t="s">
        <v>229</v>
      </c>
      <c r="I15" s="30">
        <v>19</v>
      </c>
      <c r="J15" s="30">
        <v>19.3</v>
      </c>
    </row>
    <row r="16" spans="1:10" ht="12" customHeight="1">
      <c r="A16" s="306" t="s">
        <v>136</v>
      </c>
      <c r="B16" s="250">
        <v>41180</v>
      </c>
      <c r="C16" s="270" t="s">
        <v>274</v>
      </c>
      <c r="D16" s="270" t="s">
        <v>38</v>
      </c>
      <c r="E16" s="305" t="s">
        <v>475</v>
      </c>
      <c r="F16" s="305" t="s">
        <v>432</v>
      </c>
      <c r="G16" s="305" t="s">
        <v>475</v>
      </c>
      <c r="H16" s="305" t="s">
        <v>371</v>
      </c>
      <c r="I16" s="30">
        <v>8.5</v>
      </c>
      <c r="J16" s="30">
        <v>8.5</v>
      </c>
    </row>
    <row r="17" spans="1:10" ht="12" customHeight="1">
      <c r="A17" s="306" t="s">
        <v>136</v>
      </c>
      <c r="B17" s="250">
        <v>41180</v>
      </c>
      <c r="C17" s="270" t="s">
        <v>433</v>
      </c>
      <c r="D17" s="270" t="s">
        <v>29</v>
      </c>
      <c r="E17" s="305" t="s">
        <v>475</v>
      </c>
      <c r="F17" s="305" t="s">
        <v>434</v>
      </c>
      <c r="G17" s="305" t="s">
        <v>475</v>
      </c>
      <c r="H17" s="305" t="s">
        <v>396</v>
      </c>
      <c r="I17" s="30">
        <v>19.5</v>
      </c>
      <c r="J17" s="30">
        <v>19.5</v>
      </c>
    </row>
    <row r="18" spans="1:10" ht="12" customHeight="1">
      <c r="A18" s="306" t="s">
        <v>136</v>
      </c>
      <c r="B18" s="250">
        <v>41180</v>
      </c>
      <c r="C18" s="270" t="s">
        <v>274</v>
      </c>
      <c r="D18" s="306" t="s">
        <v>478</v>
      </c>
      <c r="E18" s="305" t="s">
        <v>475</v>
      </c>
      <c r="F18" s="305" t="s">
        <v>384</v>
      </c>
      <c r="G18" s="305" t="s">
        <v>475</v>
      </c>
      <c r="H18" s="305" t="s">
        <v>43</v>
      </c>
      <c r="I18" s="30">
        <v>12</v>
      </c>
      <c r="J18" s="30">
        <v>13</v>
      </c>
    </row>
    <row r="19" spans="1:10" ht="12" customHeight="1">
      <c r="A19" s="306" t="s">
        <v>136</v>
      </c>
      <c r="B19" s="250">
        <v>41180</v>
      </c>
      <c r="C19" s="270" t="s">
        <v>274</v>
      </c>
      <c r="D19" s="306" t="s">
        <v>478</v>
      </c>
      <c r="E19" s="305" t="s">
        <v>475</v>
      </c>
      <c r="F19" s="305" t="s">
        <v>435</v>
      </c>
      <c r="G19" s="305" t="s">
        <v>475</v>
      </c>
      <c r="H19" s="305" t="s">
        <v>43</v>
      </c>
      <c r="I19" s="30">
        <v>15.5</v>
      </c>
      <c r="J19" s="30">
        <v>16.5</v>
      </c>
    </row>
    <row r="20" spans="1:10" ht="12" customHeight="1">
      <c r="A20" s="270" t="s">
        <v>42</v>
      </c>
      <c r="B20" s="250">
        <v>41180</v>
      </c>
      <c r="C20" s="270" t="s">
        <v>401</v>
      </c>
      <c r="D20" s="270" t="s">
        <v>38</v>
      </c>
      <c r="E20" s="305" t="s">
        <v>475</v>
      </c>
      <c r="F20" s="305" t="s">
        <v>436</v>
      </c>
      <c r="G20" s="305" t="s">
        <v>475</v>
      </c>
      <c r="H20" s="305" t="s">
        <v>41</v>
      </c>
      <c r="I20" s="30">
        <v>10</v>
      </c>
      <c r="J20" s="30">
        <v>10</v>
      </c>
    </row>
    <row r="21" spans="1:10" ht="12" customHeight="1">
      <c r="A21" s="270" t="s">
        <v>42</v>
      </c>
      <c r="B21" s="250">
        <v>41180</v>
      </c>
      <c r="C21" s="270" t="s">
        <v>401</v>
      </c>
      <c r="D21" s="270" t="s">
        <v>38</v>
      </c>
      <c r="E21" s="305" t="s">
        <v>475</v>
      </c>
      <c r="F21" s="305" t="s">
        <v>435</v>
      </c>
      <c r="G21" s="305" t="s">
        <v>475</v>
      </c>
      <c r="H21" s="305" t="s">
        <v>41</v>
      </c>
      <c r="I21" s="30">
        <v>10.5</v>
      </c>
      <c r="J21" s="30">
        <v>10.5</v>
      </c>
    </row>
    <row r="22" spans="1:10" ht="12" customHeight="1">
      <c r="A22" s="270" t="s">
        <v>244</v>
      </c>
      <c r="B22" s="250">
        <v>41180</v>
      </c>
      <c r="C22" s="270" t="s">
        <v>437</v>
      </c>
      <c r="D22" s="270" t="s">
        <v>23</v>
      </c>
      <c r="E22" s="305" t="s">
        <v>475</v>
      </c>
      <c r="F22" s="305" t="s">
        <v>475</v>
      </c>
      <c r="G22" s="305" t="s">
        <v>475</v>
      </c>
      <c r="H22" s="305" t="s">
        <v>51</v>
      </c>
      <c r="I22" s="30">
        <v>5.5</v>
      </c>
      <c r="J22" s="30">
        <v>6.25</v>
      </c>
    </row>
    <row r="23" spans="1:10" ht="12" customHeight="1">
      <c r="A23" s="270" t="s">
        <v>244</v>
      </c>
      <c r="B23" s="250">
        <v>41180</v>
      </c>
      <c r="C23" s="270" t="s">
        <v>438</v>
      </c>
      <c r="D23" s="270" t="s">
        <v>23</v>
      </c>
      <c r="E23" s="305" t="s">
        <v>475</v>
      </c>
      <c r="F23" s="305" t="s">
        <v>475</v>
      </c>
      <c r="G23" s="305" t="s">
        <v>475</v>
      </c>
      <c r="H23" s="305" t="s">
        <v>51</v>
      </c>
      <c r="I23" s="30">
        <v>4</v>
      </c>
      <c r="J23" s="30">
        <v>6</v>
      </c>
    </row>
    <row r="24" spans="1:10" ht="12" customHeight="1">
      <c r="A24" s="270" t="s">
        <v>244</v>
      </c>
      <c r="B24" s="250">
        <v>41180</v>
      </c>
      <c r="C24" s="270" t="s">
        <v>245</v>
      </c>
      <c r="D24" s="270" t="s">
        <v>23</v>
      </c>
      <c r="E24" s="305" t="s">
        <v>475</v>
      </c>
      <c r="F24" s="337" t="s">
        <v>399</v>
      </c>
      <c r="G24" s="305" t="s">
        <v>475</v>
      </c>
      <c r="H24" s="305" t="s">
        <v>51</v>
      </c>
      <c r="I24" s="30">
        <v>5.5</v>
      </c>
      <c r="J24" s="30">
        <v>5.75</v>
      </c>
    </row>
    <row r="25" spans="1:10" ht="12" customHeight="1">
      <c r="A25" s="270" t="s">
        <v>244</v>
      </c>
      <c r="B25" s="250">
        <v>41180</v>
      </c>
      <c r="C25" s="270" t="s">
        <v>245</v>
      </c>
      <c r="D25" s="270" t="s">
        <v>23</v>
      </c>
      <c r="E25" s="305" t="s">
        <v>475</v>
      </c>
      <c r="F25" s="305" t="s">
        <v>475</v>
      </c>
      <c r="G25" s="305" t="s">
        <v>475</v>
      </c>
      <c r="H25" s="305" t="s">
        <v>51</v>
      </c>
      <c r="I25" s="30">
        <v>4</v>
      </c>
      <c r="J25" s="30">
        <v>5.75</v>
      </c>
    </row>
    <row r="26" spans="1:10" ht="12" customHeight="1">
      <c r="A26" s="270" t="s">
        <v>87</v>
      </c>
      <c r="B26" s="250">
        <v>41180</v>
      </c>
      <c r="C26" s="270" t="s">
        <v>383</v>
      </c>
      <c r="D26" s="270" t="s">
        <v>38</v>
      </c>
      <c r="E26" s="305" t="s">
        <v>475</v>
      </c>
      <c r="F26" s="305" t="s">
        <v>439</v>
      </c>
      <c r="G26" s="305" t="s">
        <v>475</v>
      </c>
      <c r="H26" s="305" t="s">
        <v>43</v>
      </c>
      <c r="I26" s="30">
        <v>11.25</v>
      </c>
      <c r="J26" s="30">
        <v>11.5</v>
      </c>
    </row>
    <row r="27" spans="1:10" ht="12" customHeight="1">
      <c r="A27" s="270" t="s">
        <v>87</v>
      </c>
      <c r="B27" s="250">
        <v>41180</v>
      </c>
      <c r="C27" s="270" t="s">
        <v>383</v>
      </c>
      <c r="D27" s="270" t="s">
        <v>38</v>
      </c>
      <c r="E27" s="305" t="s">
        <v>475</v>
      </c>
      <c r="F27" s="305" t="s">
        <v>440</v>
      </c>
      <c r="G27" s="305" t="s">
        <v>475</v>
      </c>
      <c r="H27" s="305" t="s">
        <v>43</v>
      </c>
      <c r="I27" s="30">
        <v>10.75</v>
      </c>
      <c r="J27" s="30">
        <v>11.25</v>
      </c>
    </row>
    <row r="28" spans="1:10" ht="12" customHeight="1">
      <c r="A28" s="270" t="s">
        <v>87</v>
      </c>
      <c r="B28" s="250">
        <v>41180</v>
      </c>
      <c r="C28" s="270" t="s">
        <v>383</v>
      </c>
      <c r="D28" s="270" t="s">
        <v>23</v>
      </c>
      <c r="E28" s="305" t="s">
        <v>475</v>
      </c>
      <c r="F28" s="305" t="s">
        <v>384</v>
      </c>
      <c r="G28" s="305" t="s">
        <v>475</v>
      </c>
      <c r="H28" s="305" t="s">
        <v>43</v>
      </c>
      <c r="I28" s="30">
        <v>10</v>
      </c>
      <c r="J28" s="30">
        <v>12</v>
      </c>
    </row>
    <row r="29" spans="1:10" ht="12" customHeight="1">
      <c r="A29" s="270" t="s">
        <v>87</v>
      </c>
      <c r="B29" s="250">
        <v>41180</v>
      </c>
      <c r="C29" s="270" t="s">
        <v>382</v>
      </c>
      <c r="D29" s="270" t="s">
        <v>29</v>
      </c>
      <c r="E29" s="305" t="s">
        <v>475</v>
      </c>
      <c r="F29" s="305" t="s">
        <v>441</v>
      </c>
      <c r="G29" s="305" t="s">
        <v>475</v>
      </c>
      <c r="H29" s="305" t="s">
        <v>43</v>
      </c>
      <c r="I29" s="30">
        <v>12</v>
      </c>
      <c r="J29" s="30">
        <v>15</v>
      </c>
    </row>
    <row r="30" spans="1:10" ht="12" customHeight="1">
      <c r="A30" s="270" t="s">
        <v>87</v>
      </c>
      <c r="B30" s="250">
        <v>41180</v>
      </c>
      <c r="C30" s="270" t="s">
        <v>382</v>
      </c>
      <c r="D30" s="270" t="s">
        <v>29</v>
      </c>
      <c r="E30" s="305" t="s">
        <v>475</v>
      </c>
      <c r="F30" s="305" t="s">
        <v>387</v>
      </c>
      <c r="G30" s="305" t="s">
        <v>475</v>
      </c>
      <c r="H30" s="305" t="s">
        <v>43</v>
      </c>
      <c r="I30" s="30">
        <v>11</v>
      </c>
      <c r="J30" s="30">
        <v>13.5</v>
      </c>
    </row>
    <row r="31" spans="1:10" ht="12" customHeight="1">
      <c r="A31" s="270" t="s">
        <v>87</v>
      </c>
      <c r="B31" s="250">
        <v>41180</v>
      </c>
      <c r="C31" s="270" t="s">
        <v>385</v>
      </c>
      <c r="D31" s="306" t="s">
        <v>478</v>
      </c>
      <c r="E31" s="305" t="s">
        <v>475</v>
      </c>
      <c r="F31" s="305" t="s">
        <v>442</v>
      </c>
      <c r="G31" s="305" t="s">
        <v>475</v>
      </c>
      <c r="H31" s="305" t="s">
        <v>43</v>
      </c>
      <c r="I31" s="30">
        <v>10</v>
      </c>
      <c r="J31" s="30">
        <v>11</v>
      </c>
    </row>
    <row r="32" spans="1:10" ht="12" customHeight="1">
      <c r="A32" s="270" t="s">
        <v>87</v>
      </c>
      <c r="B32" s="250">
        <v>41180</v>
      </c>
      <c r="C32" s="270" t="s">
        <v>385</v>
      </c>
      <c r="D32" s="306" t="s">
        <v>478</v>
      </c>
      <c r="E32" s="305" t="s">
        <v>475</v>
      </c>
      <c r="F32" s="305" t="s">
        <v>441</v>
      </c>
      <c r="G32" s="305" t="s">
        <v>475</v>
      </c>
      <c r="H32" s="305" t="s">
        <v>43</v>
      </c>
      <c r="I32" s="30">
        <v>11</v>
      </c>
      <c r="J32" s="30">
        <v>14</v>
      </c>
    </row>
    <row r="33" spans="1:10" ht="12" customHeight="1">
      <c r="A33" s="270" t="s">
        <v>87</v>
      </c>
      <c r="B33" s="250">
        <v>41180</v>
      </c>
      <c r="C33" s="270" t="s">
        <v>385</v>
      </c>
      <c r="D33" s="306" t="s">
        <v>478</v>
      </c>
      <c r="E33" s="305" t="s">
        <v>475</v>
      </c>
      <c r="F33" s="305" t="s">
        <v>443</v>
      </c>
      <c r="G33" s="305" t="s">
        <v>475</v>
      </c>
      <c r="H33" s="305" t="s">
        <v>43</v>
      </c>
      <c r="I33" s="30">
        <v>11</v>
      </c>
      <c r="J33" s="30">
        <v>12.5</v>
      </c>
    </row>
    <row r="34" spans="1:10" ht="12" customHeight="1">
      <c r="A34" s="270" t="s">
        <v>87</v>
      </c>
      <c r="B34" s="250">
        <v>41180</v>
      </c>
      <c r="C34" s="270" t="s">
        <v>405</v>
      </c>
      <c r="D34" s="306" t="s">
        <v>478</v>
      </c>
      <c r="E34" s="305" t="s">
        <v>475</v>
      </c>
      <c r="F34" s="305" t="s">
        <v>442</v>
      </c>
      <c r="G34" s="305" t="s">
        <v>475</v>
      </c>
      <c r="H34" s="305" t="s">
        <v>43</v>
      </c>
      <c r="I34" s="30">
        <v>10</v>
      </c>
      <c r="J34" s="30">
        <v>11.5</v>
      </c>
    </row>
    <row r="35" spans="1:10" ht="12" customHeight="1">
      <c r="A35" s="270" t="s">
        <v>87</v>
      </c>
      <c r="B35" s="250">
        <v>41180</v>
      </c>
      <c r="C35" s="270" t="s">
        <v>405</v>
      </c>
      <c r="D35" s="306" t="s">
        <v>478</v>
      </c>
      <c r="E35" s="305" t="s">
        <v>475</v>
      </c>
      <c r="F35" s="305" t="s">
        <v>441</v>
      </c>
      <c r="G35" s="305" t="s">
        <v>475</v>
      </c>
      <c r="H35" s="305" t="s">
        <v>43</v>
      </c>
      <c r="I35" s="30">
        <v>11</v>
      </c>
      <c r="J35" s="30">
        <v>14</v>
      </c>
    </row>
    <row r="36" spans="1:10" ht="12" customHeight="1">
      <c r="A36" s="270" t="s">
        <v>87</v>
      </c>
      <c r="B36" s="250">
        <v>41180</v>
      </c>
      <c r="C36" s="270" t="s">
        <v>405</v>
      </c>
      <c r="D36" s="306" t="s">
        <v>478</v>
      </c>
      <c r="E36" s="305" t="s">
        <v>475</v>
      </c>
      <c r="F36" s="305" t="s">
        <v>387</v>
      </c>
      <c r="G36" s="305" t="s">
        <v>475</v>
      </c>
      <c r="H36" s="305" t="s">
        <v>43</v>
      </c>
      <c r="I36" s="30">
        <v>11</v>
      </c>
      <c r="J36" s="30">
        <v>12</v>
      </c>
    </row>
    <row r="37" spans="1:10" ht="12" customHeight="1">
      <c r="A37" s="270" t="s">
        <v>87</v>
      </c>
      <c r="B37" s="250">
        <v>41180</v>
      </c>
      <c r="C37" s="270" t="s">
        <v>382</v>
      </c>
      <c r="D37" s="306" t="s">
        <v>478</v>
      </c>
      <c r="E37" s="305" t="s">
        <v>475</v>
      </c>
      <c r="F37" s="305" t="s">
        <v>403</v>
      </c>
      <c r="G37" s="305" t="s">
        <v>475</v>
      </c>
      <c r="H37" s="305" t="s">
        <v>43</v>
      </c>
      <c r="I37" s="30">
        <v>11</v>
      </c>
      <c r="J37" s="30">
        <v>14.5</v>
      </c>
    </row>
    <row r="38" spans="1:10" ht="12" customHeight="1">
      <c r="A38" s="270" t="s">
        <v>87</v>
      </c>
      <c r="B38" s="250">
        <v>41180</v>
      </c>
      <c r="C38" s="270" t="s">
        <v>382</v>
      </c>
      <c r="D38" s="306" t="s">
        <v>478</v>
      </c>
      <c r="E38" s="305" t="s">
        <v>475</v>
      </c>
      <c r="F38" s="305" t="s">
        <v>404</v>
      </c>
      <c r="G38" s="305" t="s">
        <v>475</v>
      </c>
      <c r="H38" s="305" t="s">
        <v>43</v>
      </c>
      <c r="I38" s="30">
        <v>10.5</v>
      </c>
      <c r="J38" s="30">
        <v>16.5</v>
      </c>
    </row>
    <row r="39" spans="1:10" ht="12" customHeight="1">
      <c r="A39" s="270" t="s">
        <v>87</v>
      </c>
      <c r="B39" s="250">
        <v>41180</v>
      </c>
      <c r="C39" s="270" t="s">
        <v>382</v>
      </c>
      <c r="D39" s="306" t="s">
        <v>478</v>
      </c>
      <c r="E39" s="305" t="s">
        <v>475</v>
      </c>
      <c r="F39" s="305" t="s">
        <v>380</v>
      </c>
      <c r="G39" s="305" t="s">
        <v>475</v>
      </c>
      <c r="H39" s="305" t="s">
        <v>43</v>
      </c>
      <c r="I39" s="30">
        <v>11</v>
      </c>
      <c r="J39" s="30">
        <v>13.5</v>
      </c>
    </row>
    <row r="40" spans="1:10" ht="12" customHeight="1">
      <c r="A40" s="270" t="s">
        <v>87</v>
      </c>
      <c r="B40" s="250">
        <v>41180</v>
      </c>
      <c r="C40" s="270" t="s">
        <v>383</v>
      </c>
      <c r="D40" s="306" t="s">
        <v>478</v>
      </c>
      <c r="E40" s="305" t="s">
        <v>475</v>
      </c>
      <c r="F40" s="305" t="s">
        <v>403</v>
      </c>
      <c r="G40" s="305" t="s">
        <v>475</v>
      </c>
      <c r="H40" s="305" t="s">
        <v>43</v>
      </c>
      <c r="I40" s="30">
        <v>11</v>
      </c>
      <c r="J40" s="30">
        <v>14</v>
      </c>
    </row>
    <row r="41" spans="1:10" ht="12" customHeight="1">
      <c r="A41" s="270" t="s">
        <v>87</v>
      </c>
      <c r="B41" s="250">
        <v>41180</v>
      </c>
      <c r="C41" s="270" t="s">
        <v>383</v>
      </c>
      <c r="D41" s="306" t="s">
        <v>478</v>
      </c>
      <c r="E41" s="305" t="s">
        <v>475</v>
      </c>
      <c r="F41" s="305" t="s">
        <v>404</v>
      </c>
      <c r="G41" s="305" t="s">
        <v>475</v>
      </c>
      <c r="H41" s="305" t="s">
        <v>43</v>
      </c>
      <c r="I41" s="30">
        <v>11</v>
      </c>
      <c r="J41" s="30">
        <v>13</v>
      </c>
    </row>
    <row r="42" spans="1:10" ht="12" customHeight="1">
      <c r="A42" s="270" t="s">
        <v>87</v>
      </c>
      <c r="B42" s="250">
        <v>41180</v>
      </c>
      <c r="C42" s="270" t="s">
        <v>383</v>
      </c>
      <c r="D42" s="306" t="s">
        <v>478</v>
      </c>
      <c r="E42" s="305" t="s">
        <v>475</v>
      </c>
      <c r="F42" s="305" t="s">
        <v>402</v>
      </c>
      <c r="G42" s="305" t="s">
        <v>475</v>
      </c>
      <c r="H42" s="305" t="s">
        <v>43</v>
      </c>
      <c r="I42" s="30">
        <v>10</v>
      </c>
      <c r="J42" s="30">
        <v>12</v>
      </c>
    </row>
    <row r="43" spans="1:10" ht="12" customHeight="1">
      <c r="A43" s="270" t="s">
        <v>276</v>
      </c>
      <c r="B43" s="250">
        <v>41180</v>
      </c>
      <c r="C43" s="270" t="s">
        <v>277</v>
      </c>
      <c r="D43" s="306" t="s">
        <v>478</v>
      </c>
      <c r="E43" s="305" t="s">
        <v>475</v>
      </c>
      <c r="F43" s="305" t="s">
        <v>444</v>
      </c>
      <c r="G43" s="305" t="s">
        <v>475</v>
      </c>
      <c r="H43" s="305" t="s">
        <v>330</v>
      </c>
      <c r="I43" s="30">
        <v>17</v>
      </c>
      <c r="J43" s="30">
        <v>18</v>
      </c>
    </row>
    <row r="44" spans="1:10" ht="12" customHeight="1">
      <c r="A44" s="306" t="s">
        <v>480</v>
      </c>
      <c r="B44" s="250">
        <v>41180</v>
      </c>
      <c r="C44" s="270" t="s">
        <v>445</v>
      </c>
      <c r="D44" s="270" t="s">
        <v>23</v>
      </c>
      <c r="E44" s="305" t="s">
        <v>475</v>
      </c>
      <c r="F44" s="305" t="s">
        <v>475</v>
      </c>
      <c r="G44" s="305" t="s">
        <v>475</v>
      </c>
      <c r="H44" s="305" t="s">
        <v>446</v>
      </c>
      <c r="I44" s="30">
        <v>0.65</v>
      </c>
      <c r="J44" s="30">
        <v>0.8</v>
      </c>
    </row>
    <row r="45" spans="1:10" ht="12" customHeight="1">
      <c r="A45" s="306" t="s">
        <v>480</v>
      </c>
      <c r="B45" s="250">
        <v>41180</v>
      </c>
      <c r="C45" s="306" t="s">
        <v>479</v>
      </c>
      <c r="D45" s="270" t="s">
        <v>23</v>
      </c>
      <c r="E45" s="305" t="s">
        <v>475</v>
      </c>
      <c r="F45" s="305" t="s">
        <v>475</v>
      </c>
      <c r="G45" s="305" t="s">
        <v>475</v>
      </c>
      <c r="H45" s="305" t="s">
        <v>446</v>
      </c>
      <c r="I45" s="30">
        <v>0.8</v>
      </c>
      <c r="J45" s="30">
        <v>0.85</v>
      </c>
    </row>
    <row r="46" spans="1:10" ht="12" customHeight="1">
      <c r="A46" s="270" t="s">
        <v>39</v>
      </c>
      <c r="B46" s="250">
        <v>41180</v>
      </c>
      <c r="C46" s="270" t="s">
        <v>448</v>
      </c>
      <c r="D46" s="270" t="s">
        <v>23</v>
      </c>
      <c r="E46" s="305" t="s">
        <v>475</v>
      </c>
      <c r="F46" s="305" t="s">
        <v>449</v>
      </c>
      <c r="G46" s="305" t="s">
        <v>475</v>
      </c>
      <c r="H46" s="305" t="s">
        <v>44</v>
      </c>
      <c r="I46" s="30">
        <v>13</v>
      </c>
      <c r="J46" s="30">
        <v>13</v>
      </c>
    </row>
    <row r="47" spans="1:10" ht="12" customHeight="1">
      <c r="A47" s="270"/>
      <c r="B47" s="269"/>
      <c r="C47" s="270"/>
      <c r="D47" s="270"/>
      <c r="E47" s="270"/>
      <c r="F47" s="270"/>
      <c r="G47" s="270"/>
      <c r="H47" s="270"/>
      <c r="I47" s="269"/>
      <c r="J47" s="269"/>
    </row>
    <row r="48" spans="1:10" ht="12" customHeight="1">
      <c r="A48" s="306" t="s">
        <v>474</v>
      </c>
      <c r="B48" s="269"/>
      <c r="C48" s="270"/>
      <c r="D48" s="270"/>
      <c r="E48" s="270"/>
      <c r="F48" s="270"/>
      <c r="G48" s="270"/>
      <c r="H48" s="270"/>
      <c r="I48" s="269"/>
      <c r="J48" s="269"/>
    </row>
    <row r="49" spans="1:10" ht="12" customHeight="1">
      <c r="A49" s="270" t="s">
        <v>361</v>
      </c>
      <c r="B49" s="269"/>
      <c r="C49" s="270"/>
      <c r="D49" s="270"/>
      <c r="E49" s="270"/>
      <c r="F49" s="270"/>
      <c r="G49" s="270"/>
      <c r="H49" s="270"/>
      <c r="I49" s="269"/>
      <c r="J49" s="269"/>
    </row>
    <row r="50" spans="1:10" ht="12" customHeight="1">
      <c r="A50" s="267"/>
      <c r="B50" s="269"/>
      <c r="C50" s="267"/>
      <c r="D50" s="267"/>
      <c r="E50" s="267"/>
      <c r="F50" s="267"/>
      <c r="G50" s="267"/>
      <c r="H50" s="267"/>
      <c r="I50" s="269"/>
      <c r="J50" s="269"/>
    </row>
  </sheetData>
  <sheetProtection/>
  <mergeCells count="5">
    <mergeCell ref="A3:J3"/>
    <mergeCell ref="A2:J2"/>
    <mergeCell ref="A1:J1"/>
    <mergeCell ref="I6:J6"/>
    <mergeCell ref="A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81"/>
  <sheetViews>
    <sheetView view="pageBreakPreview" zoomScaleSheetLayoutView="100" zoomScalePageLayoutView="0" workbookViewId="0" topLeftCell="A1">
      <selection activeCell="A6" sqref="A6"/>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9.140625" style="5" customWidth="1"/>
    <col min="9" max="9" width="11.7109375" style="5" customWidth="1"/>
    <col min="10" max="10" width="9.140625" style="5" customWidth="1"/>
    <col min="11" max="11" width="10.57421875" style="11" customWidth="1"/>
    <col min="12" max="16384" width="11.421875" style="5" customWidth="1"/>
  </cols>
  <sheetData>
    <row r="1" spans="1:11" ht="12.75">
      <c r="A1" s="375" t="s">
        <v>131</v>
      </c>
      <c r="B1" s="375"/>
      <c r="C1" s="375"/>
      <c r="D1" s="375"/>
      <c r="E1" s="375"/>
      <c r="F1" s="375"/>
      <c r="G1" s="375"/>
      <c r="H1" s="375"/>
      <c r="I1" s="375"/>
      <c r="J1" s="375"/>
      <c r="K1" s="375"/>
    </row>
    <row r="2" spans="1:11" s="14" customFormat="1" ht="12.75">
      <c r="A2" s="375" t="s">
        <v>105</v>
      </c>
      <c r="B2" s="375"/>
      <c r="C2" s="375"/>
      <c r="D2" s="375"/>
      <c r="E2" s="375"/>
      <c r="F2" s="375"/>
      <c r="G2" s="375"/>
      <c r="H2" s="375"/>
      <c r="I2" s="375"/>
      <c r="J2" s="375"/>
      <c r="K2" s="375"/>
    </row>
    <row r="3" spans="1:11" ht="15" customHeight="1">
      <c r="A3" s="375" t="s">
        <v>421</v>
      </c>
      <c r="B3" s="375"/>
      <c r="C3" s="375"/>
      <c r="D3" s="375"/>
      <c r="E3" s="375"/>
      <c r="F3" s="375"/>
      <c r="G3" s="375"/>
      <c r="H3" s="375"/>
      <c r="I3" s="375"/>
      <c r="J3" s="375"/>
      <c r="K3" s="375"/>
    </row>
    <row r="4" spans="1:11" ht="12.75">
      <c r="A4" s="269"/>
      <c r="B4" s="269"/>
      <c r="C4" s="269"/>
      <c r="D4" s="269"/>
      <c r="E4" s="269"/>
      <c r="F4" s="269"/>
      <c r="G4" s="269"/>
      <c r="H4" s="269"/>
      <c r="I4" s="269"/>
      <c r="J4" s="269"/>
      <c r="K4" s="269"/>
    </row>
    <row r="5" spans="1:11" s="14" customFormat="1" ht="12" customHeight="1">
      <c r="A5" s="405" t="s">
        <v>484</v>
      </c>
      <c r="B5" s="405"/>
      <c r="C5" s="405"/>
      <c r="D5" s="405"/>
      <c r="E5" s="405"/>
      <c r="F5" s="405"/>
      <c r="G5" s="405"/>
      <c r="H5" s="405"/>
      <c r="I5" s="405"/>
      <c r="J5" s="405"/>
      <c r="K5" s="405"/>
    </row>
    <row r="6" spans="1:11" ht="12.75">
      <c r="A6" s="134"/>
      <c r="B6" s="134"/>
      <c r="C6" s="134"/>
      <c r="D6" s="134"/>
      <c r="E6" s="134"/>
      <c r="F6" s="134"/>
      <c r="G6" s="134"/>
      <c r="H6" s="134"/>
      <c r="I6" s="134"/>
      <c r="J6" s="408" t="s">
        <v>216</v>
      </c>
      <c r="K6" s="409"/>
    </row>
    <row r="7" spans="1:11" ht="12.75">
      <c r="A7" s="135" t="s">
        <v>217</v>
      </c>
      <c r="B7" s="135" t="s">
        <v>218</v>
      </c>
      <c r="C7" s="135" t="s">
        <v>219</v>
      </c>
      <c r="D7" s="135" t="s">
        <v>220</v>
      </c>
      <c r="E7" s="135" t="s">
        <v>221</v>
      </c>
      <c r="F7" s="135" t="s">
        <v>222</v>
      </c>
      <c r="G7" s="135" t="s">
        <v>223</v>
      </c>
      <c r="H7" s="135" t="s">
        <v>224</v>
      </c>
      <c r="I7" s="135" t="s">
        <v>225</v>
      </c>
      <c r="J7" s="135" t="s">
        <v>231</v>
      </c>
      <c r="K7" s="135" t="s">
        <v>232</v>
      </c>
    </row>
    <row r="8" spans="1:11" ht="12.75">
      <c r="A8" s="270" t="s">
        <v>28</v>
      </c>
      <c r="B8" s="250">
        <v>41180</v>
      </c>
      <c r="C8" s="270" t="s">
        <v>450</v>
      </c>
      <c r="D8" s="270" t="s">
        <v>326</v>
      </c>
      <c r="E8" s="305" t="s">
        <v>475</v>
      </c>
      <c r="F8" s="305" t="s">
        <v>475</v>
      </c>
      <c r="G8" s="270" t="s">
        <v>49</v>
      </c>
      <c r="H8" s="305" t="s">
        <v>475</v>
      </c>
      <c r="I8" s="305" t="s">
        <v>34</v>
      </c>
      <c r="J8" s="338">
        <v>600</v>
      </c>
      <c r="K8" s="30" t="s">
        <v>181</v>
      </c>
    </row>
    <row r="9" spans="1:11" ht="12.75">
      <c r="A9" s="306" t="s">
        <v>481</v>
      </c>
      <c r="B9" s="250">
        <v>41180</v>
      </c>
      <c r="C9" s="305" t="s">
        <v>475</v>
      </c>
      <c r="D9" s="270" t="s">
        <v>23</v>
      </c>
      <c r="E9" s="305" t="s">
        <v>475</v>
      </c>
      <c r="F9" s="305" t="s">
        <v>475</v>
      </c>
      <c r="G9" s="270" t="s">
        <v>49</v>
      </c>
      <c r="H9" s="305" t="s">
        <v>475</v>
      </c>
      <c r="I9" s="305" t="s">
        <v>176</v>
      </c>
      <c r="J9" s="338">
        <v>400</v>
      </c>
      <c r="K9" s="30" t="s">
        <v>181</v>
      </c>
    </row>
    <row r="10" spans="1:11" ht="12.75">
      <c r="A10" s="306" t="s">
        <v>481</v>
      </c>
      <c r="B10" s="250">
        <v>41180</v>
      </c>
      <c r="C10" s="305" t="s">
        <v>475</v>
      </c>
      <c r="D10" s="270" t="s">
        <v>23</v>
      </c>
      <c r="E10" s="305" t="s">
        <v>475</v>
      </c>
      <c r="F10" s="305" t="s">
        <v>475</v>
      </c>
      <c r="G10" s="270" t="s">
        <v>46</v>
      </c>
      <c r="H10" s="305" t="s">
        <v>475</v>
      </c>
      <c r="I10" s="305" t="s">
        <v>176</v>
      </c>
      <c r="J10" s="338">
        <v>450</v>
      </c>
      <c r="K10" s="30" t="s">
        <v>181</v>
      </c>
    </row>
    <row r="11" spans="1:11" ht="12.75">
      <c r="A11" s="306" t="s">
        <v>481</v>
      </c>
      <c r="B11" s="250">
        <v>41180</v>
      </c>
      <c r="C11" s="305" t="s">
        <v>475</v>
      </c>
      <c r="D11" s="270" t="s">
        <v>23</v>
      </c>
      <c r="E11" s="305" t="s">
        <v>475</v>
      </c>
      <c r="F11" s="305" t="s">
        <v>475</v>
      </c>
      <c r="G11" s="270" t="s">
        <v>193</v>
      </c>
      <c r="H11" s="305" t="s">
        <v>475</v>
      </c>
      <c r="I11" s="305" t="s">
        <v>176</v>
      </c>
      <c r="J11" s="338">
        <v>450</v>
      </c>
      <c r="K11" s="30" t="s">
        <v>181</v>
      </c>
    </row>
    <row r="12" spans="1:11" ht="12.75">
      <c r="A12" s="270" t="s">
        <v>35</v>
      </c>
      <c r="B12" s="250">
        <v>41180</v>
      </c>
      <c r="C12" s="305" t="s">
        <v>475</v>
      </c>
      <c r="D12" s="270" t="s">
        <v>29</v>
      </c>
      <c r="E12" s="305" t="s">
        <v>475</v>
      </c>
      <c r="F12" s="305" t="s">
        <v>475</v>
      </c>
      <c r="G12" s="270" t="s">
        <v>45</v>
      </c>
      <c r="H12" s="305" t="s">
        <v>475</v>
      </c>
      <c r="I12" s="305" t="s">
        <v>41</v>
      </c>
      <c r="J12" s="338">
        <v>775</v>
      </c>
      <c r="K12" s="30" t="s">
        <v>181</v>
      </c>
    </row>
    <row r="13" spans="1:11" ht="12.75">
      <c r="A13" s="270" t="s">
        <v>35</v>
      </c>
      <c r="B13" s="250">
        <v>41180</v>
      </c>
      <c r="C13" s="305" t="s">
        <v>475</v>
      </c>
      <c r="D13" s="270" t="s">
        <v>29</v>
      </c>
      <c r="E13" s="305" t="s">
        <v>475</v>
      </c>
      <c r="F13" s="305" t="s">
        <v>475</v>
      </c>
      <c r="G13" s="270" t="s">
        <v>47</v>
      </c>
      <c r="H13" s="305" t="s">
        <v>475</v>
      </c>
      <c r="I13" s="305" t="s">
        <v>34</v>
      </c>
      <c r="J13" s="338">
        <v>400</v>
      </c>
      <c r="K13" s="30" t="s">
        <v>181</v>
      </c>
    </row>
    <row r="14" spans="1:11" ht="12.75">
      <c r="A14" s="270" t="s">
        <v>35</v>
      </c>
      <c r="B14" s="250">
        <v>41180</v>
      </c>
      <c r="C14" s="305" t="s">
        <v>475</v>
      </c>
      <c r="D14" s="270" t="s">
        <v>29</v>
      </c>
      <c r="E14" s="305" t="s">
        <v>475</v>
      </c>
      <c r="F14" s="305" t="s">
        <v>475</v>
      </c>
      <c r="G14" s="270" t="s">
        <v>48</v>
      </c>
      <c r="H14" s="305" t="s">
        <v>475</v>
      </c>
      <c r="I14" s="305" t="s">
        <v>41</v>
      </c>
      <c r="J14" s="338">
        <v>650</v>
      </c>
      <c r="K14" s="30" t="s">
        <v>181</v>
      </c>
    </row>
    <row r="15" spans="1:11" ht="12.75">
      <c r="A15" s="270" t="s">
        <v>35</v>
      </c>
      <c r="B15" s="250">
        <v>41180</v>
      </c>
      <c r="C15" s="305" t="s">
        <v>475</v>
      </c>
      <c r="D15" s="306" t="s">
        <v>477</v>
      </c>
      <c r="E15" s="305" t="s">
        <v>475</v>
      </c>
      <c r="F15" s="305" t="s">
        <v>475</v>
      </c>
      <c r="G15" s="270" t="s">
        <v>45</v>
      </c>
      <c r="H15" s="305" t="s">
        <v>475</v>
      </c>
      <c r="I15" s="305" t="s">
        <v>362</v>
      </c>
      <c r="J15" s="338">
        <v>1150</v>
      </c>
      <c r="K15" s="30" t="s">
        <v>181</v>
      </c>
    </row>
    <row r="16" spans="1:11" ht="12.75">
      <c r="A16" s="270" t="s">
        <v>35</v>
      </c>
      <c r="B16" s="250">
        <v>41180</v>
      </c>
      <c r="C16" s="305" t="s">
        <v>475</v>
      </c>
      <c r="D16" s="306" t="s">
        <v>477</v>
      </c>
      <c r="E16" s="305" t="s">
        <v>475</v>
      </c>
      <c r="F16" s="305" t="s">
        <v>475</v>
      </c>
      <c r="G16" s="270" t="s">
        <v>48</v>
      </c>
      <c r="H16" s="305" t="s">
        <v>475</v>
      </c>
      <c r="I16" s="305" t="s">
        <v>362</v>
      </c>
      <c r="J16" s="338">
        <v>1000</v>
      </c>
      <c r="K16" s="30" t="s">
        <v>181</v>
      </c>
    </row>
    <row r="17" spans="1:11" ht="12.75">
      <c r="A17" s="270" t="s">
        <v>407</v>
      </c>
      <c r="B17" s="250">
        <v>41180</v>
      </c>
      <c r="C17" s="305" t="s">
        <v>475</v>
      </c>
      <c r="D17" s="306" t="s">
        <v>478</v>
      </c>
      <c r="E17" s="305" t="s">
        <v>475</v>
      </c>
      <c r="F17" s="305" t="s">
        <v>475</v>
      </c>
      <c r="G17" s="270" t="s">
        <v>48</v>
      </c>
      <c r="H17" s="305" t="s">
        <v>475</v>
      </c>
      <c r="I17" s="305" t="s">
        <v>451</v>
      </c>
      <c r="J17" s="338">
        <v>1100</v>
      </c>
      <c r="K17" s="30" t="s">
        <v>181</v>
      </c>
    </row>
    <row r="18" spans="1:11" ht="12.75">
      <c r="A18" s="306" t="s">
        <v>136</v>
      </c>
      <c r="B18" s="250">
        <v>41180</v>
      </c>
      <c r="C18" s="305" t="s">
        <v>475</v>
      </c>
      <c r="D18" s="270" t="s">
        <v>38</v>
      </c>
      <c r="E18" s="305" t="s">
        <v>475</v>
      </c>
      <c r="F18" s="305" t="s">
        <v>475</v>
      </c>
      <c r="G18" s="270" t="s">
        <v>45</v>
      </c>
      <c r="H18" s="305" t="s">
        <v>475</v>
      </c>
      <c r="I18" s="305" t="s">
        <v>229</v>
      </c>
      <c r="J18" s="338">
        <v>1500</v>
      </c>
      <c r="K18" s="30" t="s">
        <v>181</v>
      </c>
    </row>
    <row r="19" spans="1:11" ht="12.75">
      <c r="A19" s="306" t="s">
        <v>136</v>
      </c>
      <c r="B19" s="250">
        <v>41180</v>
      </c>
      <c r="C19" s="305" t="s">
        <v>475</v>
      </c>
      <c r="D19" s="270" t="s">
        <v>38</v>
      </c>
      <c r="E19" s="305" t="s">
        <v>475</v>
      </c>
      <c r="F19" s="305" t="s">
        <v>475</v>
      </c>
      <c r="G19" s="270" t="s">
        <v>46</v>
      </c>
      <c r="H19" s="305" t="s">
        <v>475</v>
      </c>
      <c r="I19" s="305" t="s">
        <v>229</v>
      </c>
      <c r="J19" s="338">
        <v>1350</v>
      </c>
      <c r="K19" s="30" t="s">
        <v>181</v>
      </c>
    </row>
    <row r="20" spans="1:11" ht="12.75">
      <c r="A20" s="306" t="s">
        <v>136</v>
      </c>
      <c r="B20" s="250">
        <v>41180</v>
      </c>
      <c r="C20" s="305" t="s">
        <v>475</v>
      </c>
      <c r="D20" s="270" t="s">
        <v>38</v>
      </c>
      <c r="E20" s="305" t="s">
        <v>475</v>
      </c>
      <c r="F20" s="305" t="s">
        <v>475</v>
      </c>
      <c r="G20" s="270" t="s">
        <v>47</v>
      </c>
      <c r="H20" s="305" t="s">
        <v>475</v>
      </c>
      <c r="I20" s="305" t="s">
        <v>396</v>
      </c>
      <c r="J20" s="338">
        <v>1400</v>
      </c>
      <c r="K20" s="30" t="s">
        <v>181</v>
      </c>
    </row>
    <row r="21" spans="1:11" ht="12.75">
      <c r="A21" s="306" t="s">
        <v>136</v>
      </c>
      <c r="B21" s="250">
        <v>41180</v>
      </c>
      <c r="C21" s="305" t="s">
        <v>475</v>
      </c>
      <c r="D21" s="270" t="s">
        <v>38</v>
      </c>
      <c r="E21" s="305" t="s">
        <v>475</v>
      </c>
      <c r="F21" s="305" t="s">
        <v>475</v>
      </c>
      <c r="G21" s="270" t="s">
        <v>48</v>
      </c>
      <c r="H21" s="305" t="s">
        <v>475</v>
      </c>
      <c r="I21" s="305" t="s">
        <v>43</v>
      </c>
      <c r="J21" s="338">
        <v>1300</v>
      </c>
      <c r="K21" s="30" t="s">
        <v>181</v>
      </c>
    </row>
    <row r="22" spans="1:11" ht="12.75">
      <c r="A22" s="306" t="s">
        <v>136</v>
      </c>
      <c r="B22" s="250">
        <v>41180</v>
      </c>
      <c r="C22" s="305" t="s">
        <v>475</v>
      </c>
      <c r="D22" s="270" t="s">
        <v>29</v>
      </c>
      <c r="E22" s="305" t="s">
        <v>475</v>
      </c>
      <c r="F22" s="305" t="s">
        <v>475</v>
      </c>
      <c r="G22" s="270" t="s">
        <v>45</v>
      </c>
      <c r="H22" s="305" t="s">
        <v>475</v>
      </c>
      <c r="I22" s="305" t="s">
        <v>396</v>
      </c>
      <c r="J22" s="338">
        <v>1400</v>
      </c>
      <c r="K22" s="30" t="s">
        <v>181</v>
      </c>
    </row>
    <row r="23" spans="1:11" ht="12.75">
      <c r="A23" s="306" t="s">
        <v>136</v>
      </c>
      <c r="B23" s="250">
        <v>41180</v>
      </c>
      <c r="C23" s="305" t="s">
        <v>475</v>
      </c>
      <c r="D23" s="306" t="s">
        <v>478</v>
      </c>
      <c r="E23" s="305" t="s">
        <v>475</v>
      </c>
      <c r="F23" s="305" t="s">
        <v>475</v>
      </c>
      <c r="G23" s="270" t="s">
        <v>46</v>
      </c>
      <c r="H23" s="305" t="s">
        <v>475</v>
      </c>
      <c r="I23" s="305" t="s">
        <v>43</v>
      </c>
      <c r="J23" s="338">
        <v>1650</v>
      </c>
      <c r="K23" s="30" t="s">
        <v>181</v>
      </c>
    </row>
    <row r="24" spans="1:11" ht="12.75">
      <c r="A24" s="306" t="s">
        <v>136</v>
      </c>
      <c r="B24" s="250">
        <v>41180</v>
      </c>
      <c r="C24" s="305" t="s">
        <v>475</v>
      </c>
      <c r="D24" s="306" t="s">
        <v>478</v>
      </c>
      <c r="E24" s="305" t="s">
        <v>475</v>
      </c>
      <c r="F24" s="305" t="s">
        <v>475</v>
      </c>
      <c r="G24" s="270" t="s">
        <v>48</v>
      </c>
      <c r="H24" s="305" t="s">
        <v>475</v>
      </c>
      <c r="I24" s="305" t="s">
        <v>43</v>
      </c>
      <c r="J24" s="338">
        <v>1500</v>
      </c>
      <c r="K24" s="30" t="s">
        <v>181</v>
      </c>
    </row>
    <row r="25" spans="1:11" ht="12.75">
      <c r="A25" s="306" t="s">
        <v>136</v>
      </c>
      <c r="B25" s="250">
        <v>41180</v>
      </c>
      <c r="C25" s="305" t="s">
        <v>475</v>
      </c>
      <c r="D25" s="270" t="s">
        <v>249</v>
      </c>
      <c r="E25" s="305" t="s">
        <v>475</v>
      </c>
      <c r="F25" s="305" t="s">
        <v>475</v>
      </c>
      <c r="G25" s="270" t="s">
        <v>48</v>
      </c>
      <c r="H25" s="305" t="s">
        <v>475</v>
      </c>
      <c r="I25" s="305" t="s">
        <v>43</v>
      </c>
      <c r="J25" s="338">
        <v>1300</v>
      </c>
      <c r="K25" s="30" t="s">
        <v>181</v>
      </c>
    </row>
    <row r="26" spans="1:11" ht="12.75">
      <c r="A26" s="270" t="s">
        <v>42</v>
      </c>
      <c r="B26" s="250">
        <v>41180</v>
      </c>
      <c r="C26" s="270" t="s">
        <v>381</v>
      </c>
      <c r="D26" s="270" t="s">
        <v>40</v>
      </c>
      <c r="E26" s="305" t="s">
        <v>475</v>
      </c>
      <c r="F26" s="305" t="s">
        <v>475</v>
      </c>
      <c r="G26" s="270" t="s">
        <v>47</v>
      </c>
      <c r="H26" s="305" t="s">
        <v>475</v>
      </c>
      <c r="I26" s="305" t="s">
        <v>41</v>
      </c>
      <c r="J26" s="338">
        <v>475</v>
      </c>
      <c r="K26" s="30" t="s">
        <v>181</v>
      </c>
    </row>
    <row r="27" spans="1:11" ht="12.75">
      <c r="A27" s="270" t="s">
        <v>42</v>
      </c>
      <c r="B27" s="250">
        <v>41180</v>
      </c>
      <c r="C27" s="270" t="s">
        <v>381</v>
      </c>
      <c r="D27" s="270" t="s">
        <v>40</v>
      </c>
      <c r="E27" s="305" t="s">
        <v>475</v>
      </c>
      <c r="F27" s="305" t="s">
        <v>475</v>
      </c>
      <c r="G27" s="270" t="s">
        <v>48</v>
      </c>
      <c r="H27" s="305" t="s">
        <v>475</v>
      </c>
      <c r="I27" s="305" t="s">
        <v>43</v>
      </c>
      <c r="J27" s="338">
        <v>1063</v>
      </c>
      <c r="K27" s="30" t="s">
        <v>181</v>
      </c>
    </row>
    <row r="28" spans="1:11" ht="12.75">
      <c r="A28" s="270" t="s">
        <v>42</v>
      </c>
      <c r="B28" s="250">
        <v>41180</v>
      </c>
      <c r="C28" s="270" t="s">
        <v>327</v>
      </c>
      <c r="D28" s="306" t="s">
        <v>478</v>
      </c>
      <c r="E28" s="305" t="s">
        <v>475</v>
      </c>
      <c r="F28" s="305" t="s">
        <v>475</v>
      </c>
      <c r="G28" s="270" t="s">
        <v>47</v>
      </c>
      <c r="H28" s="305" t="s">
        <v>475</v>
      </c>
      <c r="I28" s="305" t="s">
        <v>375</v>
      </c>
      <c r="J28" s="338">
        <v>1100</v>
      </c>
      <c r="K28" s="30" t="s">
        <v>181</v>
      </c>
    </row>
    <row r="29" spans="1:11" ht="12.75">
      <c r="A29" s="270" t="s">
        <v>244</v>
      </c>
      <c r="B29" s="250">
        <v>41180</v>
      </c>
      <c r="C29" s="305" t="s">
        <v>475</v>
      </c>
      <c r="D29" s="270" t="s">
        <v>23</v>
      </c>
      <c r="E29" s="305" t="s">
        <v>475</v>
      </c>
      <c r="F29" s="305" t="s">
        <v>475</v>
      </c>
      <c r="G29" s="270" t="s">
        <v>45</v>
      </c>
      <c r="H29" s="305" t="s">
        <v>475</v>
      </c>
      <c r="I29" s="305" t="s">
        <v>44</v>
      </c>
      <c r="J29" s="338">
        <v>680</v>
      </c>
      <c r="K29" s="30" t="s">
        <v>181</v>
      </c>
    </row>
    <row r="30" spans="1:11" ht="12.75">
      <c r="A30" s="270" t="s">
        <v>244</v>
      </c>
      <c r="B30" s="250">
        <v>41180</v>
      </c>
      <c r="C30" s="305" t="s">
        <v>475</v>
      </c>
      <c r="D30" s="270" t="s">
        <v>23</v>
      </c>
      <c r="E30" s="305" t="s">
        <v>475</v>
      </c>
      <c r="F30" s="305" t="s">
        <v>475</v>
      </c>
      <c r="G30" s="270" t="s">
        <v>46</v>
      </c>
      <c r="H30" s="305" t="s">
        <v>475</v>
      </c>
      <c r="I30" s="305" t="s">
        <v>44</v>
      </c>
      <c r="J30" s="338">
        <v>700</v>
      </c>
      <c r="K30" s="30" t="s">
        <v>181</v>
      </c>
    </row>
    <row r="31" spans="1:11" ht="12.75">
      <c r="A31" s="270" t="s">
        <v>244</v>
      </c>
      <c r="B31" s="250">
        <v>41180</v>
      </c>
      <c r="C31" s="270" t="s">
        <v>437</v>
      </c>
      <c r="D31" s="270" t="s">
        <v>23</v>
      </c>
      <c r="E31" s="305" t="s">
        <v>475</v>
      </c>
      <c r="F31" s="305" t="s">
        <v>475</v>
      </c>
      <c r="G31" s="270" t="s">
        <v>47</v>
      </c>
      <c r="H31" s="305" t="s">
        <v>475</v>
      </c>
      <c r="I31" s="305" t="s">
        <v>51</v>
      </c>
      <c r="J31" s="338">
        <v>510</v>
      </c>
      <c r="K31" s="30" t="s">
        <v>181</v>
      </c>
    </row>
    <row r="32" spans="1:11" ht="12.75">
      <c r="A32" s="270" t="s">
        <v>244</v>
      </c>
      <c r="B32" s="250">
        <v>41180</v>
      </c>
      <c r="C32" s="305" t="s">
        <v>475</v>
      </c>
      <c r="D32" s="270" t="s">
        <v>40</v>
      </c>
      <c r="E32" s="305" t="s">
        <v>475</v>
      </c>
      <c r="F32" s="305" t="s">
        <v>475</v>
      </c>
      <c r="G32" s="270" t="s">
        <v>47</v>
      </c>
      <c r="H32" s="305" t="s">
        <v>475</v>
      </c>
      <c r="I32" s="305" t="s">
        <v>44</v>
      </c>
      <c r="J32" s="338">
        <v>400</v>
      </c>
      <c r="K32" s="30" t="s">
        <v>181</v>
      </c>
    </row>
    <row r="33" spans="1:11" ht="12.75">
      <c r="A33" s="270" t="s">
        <v>36</v>
      </c>
      <c r="B33" s="250">
        <v>41180</v>
      </c>
      <c r="C33" s="270" t="s">
        <v>332</v>
      </c>
      <c r="D33" s="270" t="s">
        <v>29</v>
      </c>
      <c r="E33" s="305" t="s">
        <v>475</v>
      </c>
      <c r="F33" s="305" t="s">
        <v>475</v>
      </c>
      <c r="G33" s="270" t="s">
        <v>45</v>
      </c>
      <c r="H33" s="305" t="s">
        <v>475</v>
      </c>
      <c r="I33" s="305" t="s">
        <v>229</v>
      </c>
      <c r="J33" s="338">
        <v>1900</v>
      </c>
      <c r="K33" s="30" t="s">
        <v>181</v>
      </c>
    </row>
    <row r="34" spans="1:11" ht="12.75">
      <c r="A34" s="270" t="s">
        <v>36</v>
      </c>
      <c r="B34" s="250">
        <v>41180</v>
      </c>
      <c r="C34" s="270" t="s">
        <v>278</v>
      </c>
      <c r="D34" s="306" t="s">
        <v>477</v>
      </c>
      <c r="E34" s="305" t="s">
        <v>475</v>
      </c>
      <c r="F34" s="305" t="s">
        <v>475</v>
      </c>
      <c r="G34" s="270" t="s">
        <v>45</v>
      </c>
      <c r="H34" s="305" t="s">
        <v>475</v>
      </c>
      <c r="I34" s="305" t="s">
        <v>229</v>
      </c>
      <c r="J34" s="338">
        <v>1450</v>
      </c>
      <c r="K34" s="30" t="s">
        <v>181</v>
      </c>
    </row>
    <row r="35" spans="1:11" ht="12.75">
      <c r="A35" s="270" t="s">
        <v>36</v>
      </c>
      <c r="B35" s="250">
        <v>41180</v>
      </c>
      <c r="C35" s="270" t="s">
        <v>332</v>
      </c>
      <c r="D35" s="306" t="s">
        <v>477</v>
      </c>
      <c r="E35" s="305" t="s">
        <v>475</v>
      </c>
      <c r="F35" s="305" t="s">
        <v>475</v>
      </c>
      <c r="G35" s="270" t="s">
        <v>45</v>
      </c>
      <c r="H35" s="305" t="s">
        <v>475</v>
      </c>
      <c r="I35" s="305" t="s">
        <v>229</v>
      </c>
      <c r="J35" s="338">
        <v>2200</v>
      </c>
      <c r="K35" s="30" t="s">
        <v>181</v>
      </c>
    </row>
    <row r="36" spans="1:11" ht="12.75">
      <c r="A36" s="270" t="s">
        <v>36</v>
      </c>
      <c r="B36" s="250">
        <v>41180</v>
      </c>
      <c r="C36" s="270" t="s">
        <v>278</v>
      </c>
      <c r="D36" s="306" t="s">
        <v>477</v>
      </c>
      <c r="E36" s="305" t="s">
        <v>475</v>
      </c>
      <c r="F36" s="305" t="s">
        <v>475</v>
      </c>
      <c r="G36" s="270" t="s">
        <v>46</v>
      </c>
      <c r="H36" s="305" t="s">
        <v>475</v>
      </c>
      <c r="I36" s="305" t="s">
        <v>279</v>
      </c>
      <c r="J36" s="338">
        <v>1250</v>
      </c>
      <c r="K36" s="30" t="s">
        <v>181</v>
      </c>
    </row>
    <row r="37" spans="1:11" ht="12.75">
      <c r="A37" s="270" t="s">
        <v>36</v>
      </c>
      <c r="B37" s="250">
        <v>41180</v>
      </c>
      <c r="C37" s="270" t="s">
        <v>278</v>
      </c>
      <c r="D37" s="306" t="s">
        <v>477</v>
      </c>
      <c r="E37" s="305" t="s">
        <v>475</v>
      </c>
      <c r="F37" s="305" t="s">
        <v>475</v>
      </c>
      <c r="G37" s="270" t="s">
        <v>48</v>
      </c>
      <c r="H37" s="305" t="s">
        <v>475</v>
      </c>
      <c r="I37" s="305" t="s">
        <v>229</v>
      </c>
      <c r="J37" s="338">
        <v>1650</v>
      </c>
      <c r="K37" s="30" t="s">
        <v>181</v>
      </c>
    </row>
    <row r="38" spans="1:11" ht="12.75">
      <c r="A38" s="306" t="s">
        <v>482</v>
      </c>
      <c r="B38" s="250">
        <v>41180</v>
      </c>
      <c r="C38" s="270" t="s">
        <v>452</v>
      </c>
      <c r="D38" s="270" t="s">
        <v>23</v>
      </c>
      <c r="E38" s="305" t="s">
        <v>475</v>
      </c>
      <c r="F38" s="305" t="s">
        <v>475</v>
      </c>
      <c r="G38" s="270" t="s">
        <v>45</v>
      </c>
      <c r="H38" s="305" t="s">
        <v>475</v>
      </c>
      <c r="I38" s="305" t="s">
        <v>34</v>
      </c>
      <c r="J38" s="338">
        <v>700</v>
      </c>
      <c r="K38" s="30" t="s">
        <v>181</v>
      </c>
    </row>
    <row r="39" spans="1:11" ht="12.75">
      <c r="A39" s="306" t="s">
        <v>482</v>
      </c>
      <c r="B39" s="250">
        <v>41180</v>
      </c>
      <c r="C39" s="270" t="s">
        <v>408</v>
      </c>
      <c r="D39" s="270" t="s">
        <v>23</v>
      </c>
      <c r="E39" s="305" t="s">
        <v>475</v>
      </c>
      <c r="F39" s="305" t="s">
        <v>475</v>
      </c>
      <c r="G39" s="270" t="s">
        <v>45</v>
      </c>
      <c r="H39" s="305" t="s">
        <v>475</v>
      </c>
      <c r="I39" s="305" t="s">
        <v>34</v>
      </c>
      <c r="J39" s="338">
        <v>700</v>
      </c>
      <c r="K39" s="30" t="s">
        <v>181</v>
      </c>
    </row>
    <row r="40" spans="1:11" ht="12.75">
      <c r="A40" s="306" t="s">
        <v>482</v>
      </c>
      <c r="B40" s="250">
        <v>41180</v>
      </c>
      <c r="C40" s="270" t="s">
        <v>409</v>
      </c>
      <c r="D40" s="270" t="s">
        <v>23</v>
      </c>
      <c r="E40" s="305" t="s">
        <v>475</v>
      </c>
      <c r="F40" s="305" t="s">
        <v>475</v>
      </c>
      <c r="G40" s="270" t="s">
        <v>45</v>
      </c>
      <c r="H40" s="305" t="s">
        <v>475</v>
      </c>
      <c r="I40" s="305" t="s">
        <v>41</v>
      </c>
      <c r="J40" s="338">
        <v>1100</v>
      </c>
      <c r="K40" s="30" t="s">
        <v>181</v>
      </c>
    </row>
    <row r="41" spans="1:11" ht="12.75">
      <c r="A41" s="306" t="s">
        <v>482</v>
      </c>
      <c r="B41" s="250">
        <v>41180</v>
      </c>
      <c r="C41" s="270" t="s">
        <v>408</v>
      </c>
      <c r="D41" s="270" t="s">
        <v>23</v>
      </c>
      <c r="E41" s="305" t="s">
        <v>475</v>
      </c>
      <c r="F41" s="305" t="s">
        <v>475</v>
      </c>
      <c r="G41" s="270" t="s">
        <v>46</v>
      </c>
      <c r="H41" s="305" t="s">
        <v>475</v>
      </c>
      <c r="I41" s="305" t="s">
        <v>34</v>
      </c>
      <c r="J41" s="338">
        <v>790</v>
      </c>
      <c r="K41" s="30" t="s">
        <v>181</v>
      </c>
    </row>
    <row r="42" spans="1:11" ht="12.75">
      <c r="A42" s="306" t="s">
        <v>482</v>
      </c>
      <c r="B42" s="250">
        <v>41180</v>
      </c>
      <c r="C42" s="270" t="s">
        <v>409</v>
      </c>
      <c r="D42" s="270" t="s">
        <v>23</v>
      </c>
      <c r="E42" s="305" t="s">
        <v>475</v>
      </c>
      <c r="F42" s="305" t="s">
        <v>475</v>
      </c>
      <c r="G42" s="270" t="s">
        <v>46</v>
      </c>
      <c r="H42" s="305" t="s">
        <v>475</v>
      </c>
      <c r="I42" s="305" t="s">
        <v>41</v>
      </c>
      <c r="J42" s="338">
        <v>950</v>
      </c>
      <c r="K42" s="30" t="s">
        <v>181</v>
      </c>
    </row>
    <row r="43" spans="1:11" ht="12.75">
      <c r="A43" s="306" t="s">
        <v>482</v>
      </c>
      <c r="B43" s="250">
        <v>41180</v>
      </c>
      <c r="C43" s="270" t="s">
        <v>409</v>
      </c>
      <c r="D43" s="270" t="s">
        <v>23</v>
      </c>
      <c r="E43" s="305" t="s">
        <v>475</v>
      </c>
      <c r="F43" s="305" t="s">
        <v>475</v>
      </c>
      <c r="G43" s="270" t="s">
        <v>47</v>
      </c>
      <c r="H43" s="305" t="s">
        <v>475</v>
      </c>
      <c r="I43" s="305" t="s">
        <v>41</v>
      </c>
      <c r="J43" s="338">
        <v>1100</v>
      </c>
      <c r="K43" s="30" t="s">
        <v>181</v>
      </c>
    </row>
    <row r="44" spans="1:11" ht="12.75">
      <c r="A44" s="306" t="s">
        <v>482</v>
      </c>
      <c r="B44" s="250">
        <v>41180</v>
      </c>
      <c r="C44" s="270" t="s">
        <v>452</v>
      </c>
      <c r="D44" s="270" t="s">
        <v>23</v>
      </c>
      <c r="E44" s="305" t="s">
        <v>475</v>
      </c>
      <c r="F44" s="305" t="s">
        <v>475</v>
      </c>
      <c r="G44" s="270" t="s">
        <v>48</v>
      </c>
      <c r="H44" s="305" t="s">
        <v>475</v>
      </c>
      <c r="I44" s="305" t="s">
        <v>34</v>
      </c>
      <c r="J44" s="338">
        <v>660</v>
      </c>
      <c r="K44" s="30" t="s">
        <v>181</v>
      </c>
    </row>
    <row r="45" spans="1:11" ht="12.75">
      <c r="A45" s="306" t="s">
        <v>482</v>
      </c>
      <c r="B45" s="250">
        <v>41180</v>
      </c>
      <c r="C45" s="270" t="s">
        <v>453</v>
      </c>
      <c r="D45" s="270" t="s">
        <v>23</v>
      </c>
      <c r="E45" s="305" t="s">
        <v>475</v>
      </c>
      <c r="F45" s="305" t="s">
        <v>475</v>
      </c>
      <c r="G45" s="270" t="s">
        <v>48</v>
      </c>
      <c r="H45" s="305" t="s">
        <v>475</v>
      </c>
      <c r="I45" s="305" t="s">
        <v>34</v>
      </c>
      <c r="J45" s="338">
        <v>695</v>
      </c>
      <c r="K45" s="30" t="s">
        <v>181</v>
      </c>
    </row>
    <row r="46" spans="1:11" ht="12.75">
      <c r="A46" s="306" t="s">
        <v>482</v>
      </c>
      <c r="B46" s="250">
        <v>41180</v>
      </c>
      <c r="C46" s="270" t="s">
        <v>408</v>
      </c>
      <c r="D46" s="270" t="s">
        <v>23</v>
      </c>
      <c r="E46" s="305" t="s">
        <v>475</v>
      </c>
      <c r="F46" s="305" t="s">
        <v>475</v>
      </c>
      <c r="G46" s="270" t="s">
        <v>48</v>
      </c>
      <c r="H46" s="305" t="s">
        <v>475</v>
      </c>
      <c r="I46" s="305" t="s">
        <v>34</v>
      </c>
      <c r="J46" s="338">
        <v>750</v>
      </c>
      <c r="K46" s="30" t="s">
        <v>181</v>
      </c>
    </row>
    <row r="47" spans="1:11" ht="12.75">
      <c r="A47" s="306" t="s">
        <v>482</v>
      </c>
      <c r="B47" s="250">
        <v>41180</v>
      </c>
      <c r="C47" s="270" t="s">
        <v>409</v>
      </c>
      <c r="D47" s="270" t="s">
        <v>23</v>
      </c>
      <c r="E47" s="305" t="s">
        <v>475</v>
      </c>
      <c r="F47" s="305" t="s">
        <v>475</v>
      </c>
      <c r="G47" s="270" t="s">
        <v>48</v>
      </c>
      <c r="H47" s="305" t="s">
        <v>475</v>
      </c>
      <c r="I47" s="305" t="s">
        <v>41</v>
      </c>
      <c r="J47" s="338">
        <v>853</v>
      </c>
      <c r="K47" s="30" t="s">
        <v>181</v>
      </c>
    </row>
    <row r="48" spans="1:11" ht="12.75">
      <c r="A48" s="270" t="s">
        <v>87</v>
      </c>
      <c r="B48" s="250">
        <v>41180</v>
      </c>
      <c r="C48" s="305" t="s">
        <v>475</v>
      </c>
      <c r="D48" s="270" t="s">
        <v>38</v>
      </c>
      <c r="E48" s="305" t="s">
        <v>475</v>
      </c>
      <c r="F48" s="305" t="s">
        <v>475</v>
      </c>
      <c r="G48" s="270" t="s">
        <v>48</v>
      </c>
      <c r="H48" s="305" t="s">
        <v>475</v>
      </c>
      <c r="I48" s="305" t="s">
        <v>43</v>
      </c>
      <c r="J48" s="338">
        <v>1100</v>
      </c>
      <c r="K48" s="30" t="s">
        <v>181</v>
      </c>
    </row>
    <row r="49" spans="1:11" ht="12.75">
      <c r="A49" s="270" t="s">
        <v>87</v>
      </c>
      <c r="B49" s="250">
        <v>41180</v>
      </c>
      <c r="C49" s="305" t="s">
        <v>475</v>
      </c>
      <c r="D49" s="270" t="s">
        <v>23</v>
      </c>
      <c r="E49" s="305" t="s">
        <v>475</v>
      </c>
      <c r="F49" s="305" t="s">
        <v>475</v>
      </c>
      <c r="G49" s="270" t="s">
        <v>46</v>
      </c>
      <c r="H49" s="305" t="s">
        <v>475</v>
      </c>
      <c r="I49" s="305" t="s">
        <v>229</v>
      </c>
      <c r="J49" s="338">
        <v>875</v>
      </c>
      <c r="K49" s="30" t="s">
        <v>181</v>
      </c>
    </row>
    <row r="50" spans="1:11" ht="12.75">
      <c r="A50" s="270" t="s">
        <v>87</v>
      </c>
      <c r="B50" s="250">
        <v>41180</v>
      </c>
      <c r="C50" s="305" t="s">
        <v>475</v>
      </c>
      <c r="D50" s="306" t="s">
        <v>478</v>
      </c>
      <c r="E50" s="305" t="s">
        <v>475</v>
      </c>
      <c r="F50" s="305" t="s">
        <v>475</v>
      </c>
      <c r="G50" s="270" t="s">
        <v>45</v>
      </c>
      <c r="H50" s="305" t="s">
        <v>475</v>
      </c>
      <c r="I50" s="305" t="s">
        <v>43</v>
      </c>
      <c r="J50" s="338">
        <v>1050</v>
      </c>
      <c r="K50" s="30" t="s">
        <v>181</v>
      </c>
    </row>
    <row r="51" spans="1:11" ht="12.75">
      <c r="A51" s="270" t="s">
        <v>87</v>
      </c>
      <c r="B51" s="250">
        <v>41180</v>
      </c>
      <c r="C51" s="305" t="s">
        <v>475</v>
      </c>
      <c r="D51" s="306" t="s">
        <v>478</v>
      </c>
      <c r="E51" s="305" t="s">
        <v>475</v>
      </c>
      <c r="F51" s="305" t="s">
        <v>475</v>
      </c>
      <c r="G51" s="270" t="s">
        <v>46</v>
      </c>
      <c r="H51" s="305" t="s">
        <v>475</v>
      </c>
      <c r="I51" s="305" t="s">
        <v>43</v>
      </c>
      <c r="J51" s="338">
        <v>1050</v>
      </c>
      <c r="K51" s="30" t="s">
        <v>181</v>
      </c>
    </row>
    <row r="52" spans="1:11" ht="12.75">
      <c r="A52" s="270" t="s">
        <v>87</v>
      </c>
      <c r="B52" s="250">
        <v>41180</v>
      </c>
      <c r="C52" s="305" t="s">
        <v>475</v>
      </c>
      <c r="D52" s="306" t="s">
        <v>478</v>
      </c>
      <c r="E52" s="305" t="s">
        <v>475</v>
      </c>
      <c r="F52" s="305" t="s">
        <v>475</v>
      </c>
      <c r="G52" s="270" t="s">
        <v>47</v>
      </c>
      <c r="H52" s="305" t="s">
        <v>475</v>
      </c>
      <c r="I52" s="305" t="s">
        <v>43</v>
      </c>
      <c r="J52" s="338">
        <v>1000</v>
      </c>
      <c r="K52" s="30" t="s">
        <v>181</v>
      </c>
    </row>
    <row r="53" spans="1:11" ht="12.75">
      <c r="A53" s="270" t="s">
        <v>87</v>
      </c>
      <c r="B53" s="250">
        <v>41180</v>
      </c>
      <c r="C53" s="305" t="s">
        <v>475</v>
      </c>
      <c r="D53" s="306" t="s">
        <v>478</v>
      </c>
      <c r="E53" s="305" t="s">
        <v>475</v>
      </c>
      <c r="F53" s="305" t="s">
        <v>475</v>
      </c>
      <c r="G53" s="270" t="s">
        <v>48</v>
      </c>
      <c r="H53" s="305" t="s">
        <v>475</v>
      </c>
      <c r="I53" s="305" t="s">
        <v>43</v>
      </c>
      <c r="J53" s="338">
        <v>1075</v>
      </c>
      <c r="K53" s="30" t="s">
        <v>181</v>
      </c>
    </row>
    <row r="54" spans="1:11" ht="12.75">
      <c r="A54" s="270" t="s">
        <v>87</v>
      </c>
      <c r="B54" s="250">
        <v>41180</v>
      </c>
      <c r="C54" s="305" t="s">
        <v>475</v>
      </c>
      <c r="D54" s="270" t="s">
        <v>249</v>
      </c>
      <c r="E54" s="305" t="s">
        <v>475</v>
      </c>
      <c r="F54" s="305" t="s">
        <v>475</v>
      </c>
      <c r="G54" s="270" t="s">
        <v>48</v>
      </c>
      <c r="H54" s="305" t="s">
        <v>475</v>
      </c>
      <c r="I54" s="305" t="s">
        <v>43</v>
      </c>
      <c r="J54" s="338">
        <v>1100</v>
      </c>
      <c r="K54" s="30" t="s">
        <v>181</v>
      </c>
    </row>
    <row r="55" spans="1:11" ht="12.75">
      <c r="A55" s="270" t="s">
        <v>50</v>
      </c>
      <c r="B55" s="250">
        <v>41180</v>
      </c>
      <c r="C55" s="270" t="s">
        <v>377</v>
      </c>
      <c r="D55" s="270" t="s">
        <v>40</v>
      </c>
      <c r="E55" s="305" t="s">
        <v>475</v>
      </c>
      <c r="F55" s="305" t="s">
        <v>475</v>
      </c>
      <c r="G55" s="270" t="s">
        <v>48</v>
      </c>
      <c r="H55" s="305" t="s">
        <v>475</v>
      </c>
      <c r="I55" s="305" t="s">
        <v>51</v>
      </c>
      <c r="J55" s="338">
        <v>700</v>
      </c>
      <c r="K55" s="30" t="s">
        <v>181</v>
      </c>
    </row>
    <row r="56" spans="1:11" ht="12.75">
      <c r="A56" s="270" t="s">
        <v>50</v>
      </c>
      <c r="B56" s="250">
        <v>41180</v>
      </c>
      <c r="C56" s="305" t="s">
        <v>475</v>
      </c>
      <c r="D56" s="306" t="s">
        <v>478</v>
      </c>
      <c r="E56" s="305" t="s">
        <v>475</v>
      </c>
      <c r="F56" s="305" t="s">
        <v>475</v>
      </c>
      <c r="G56" s="270" t="s">
        <v>45</v>
      </c>
      <c r="H56" s="305" t="s">
        <v>475</v>
      </c>
      <c r="I56" s="305" t="s">
        <v>51</v>
      </c>
      <c r="J56" s="338">
        <v>850</v>
      </c>
      <c r="K56" s="30" t="s">
        <v>181</v>
      </c>
    </row>
    <row r="57" spans="1:11" ht="12.75">
      <c r="A57" s="270" t="s">
        <v>50</v>
      </c>
      <c r="B57" s="250">
        <v>41180</v>
      </c>
      <c r="C57" s="305" t="s">
        <v>475</v>
      </c>
      <c r="D57" s="306" t="s">
        <v>478</v>
      </c>
      <c r="E57" s="305" t="s">
        <v>475</v>
      </c>
      <c r="F57" s="305" t="s">
        <v>475</v>
      </c>
      <c r="G57" s="270" t="s">
        <v>46</v>
      </c>
      <c r="H57" s="305" t="s">
        <v>475</v>
      </c>
      <c r="I57" s="305" t="s">
        <v>51</v>
      </c>
      <c r="J57" s="338">
        <v>1050</v>
      </c>
      <c r="K57" s="30" t="s">
        <v>181</v>
      </c>
    </row>
    <row r="58" spans="1:11" ht="12.75">
      <c r="A58" s="270" t="s">
        <v>50</v>
      </c>
      <c r="B58" s="250">
        <v>41180</v>
      </c>
      <c r="C58" s="305" t="s">
        <v>475</v>
      </c>
      <c r="D58" s="306" t="s">
        <v>478</v>
      </c>
      <c r="E58" s="305" t="s">
        <v>475</v>
      </c>
      <c r="F58" s="305" t="s">
        <v>475</v>
      </c>
      <c r="G58" s="270" t="s">
        <v>47</v>
      </c>
      <c r="H58" s="305" t="s">
        <v>475</v>
      </c>
      <c r="I58" s="305" t="s">
        <v>51</v>
      </c>
      <c r="J58" s="338">
        <v>875</v>
      </c>
      <c r="K58" s="30" t="s">
        <v>181</v>
      </c>
    </row>
    <row r="59" spans="1:11" ht="12.75">
      <c r="A59" s="270" t="s">
        <v>50</v>
      </c>
      <c r="B59" s="250">
        <v>41180</v>
      </c>
      <c r="C59" s="270" t="s">
        <v>454</v>
      </c>
      <c r="D59" s="306" t="s">
        <v>478</v>
      </c>
      <c r="E59" s="305" t="s">
        <v>475</v>
      </c>
      <c r="F59" s="305" t="s">
        <v>475</v>
      </c>
      <c r="G59" s="270" t="s">
        <v>48</v>
      </c>
      <c r="H59" s="305" t="s">
        <v>475</v>
      </c>
      <c r="I59" s="305" t="s">
        <v>51</v>
      </c>
      <c r="J59" s="338">
        <v>1000</v>
      </c>
      <c r="K59" s="30" t="s">
        <v>181</v>
      </c>
    </row>
    <row r="60" spans="1:11" ht="12.75">
      <c r="A60" s="270" t="s">
        <v>247</v>
      </c>
      <c r="B60" s="250">
        <v>41180</v>
      </c>
      <c r="C60" s="305" t="s">
        <v>475</v>
      </c>
      <c r="D60" s="270" t="s">
        <v>23</v>
      </c>
      <c r="E60" s="305" t="s">
        <v>475</v>
      </c>
      <c r="F60" s="305" t="s">
        <v>475</v>
      </c>
      <c r="G60" s="270" t="s">
        <v>49</v>
      </c>
      <c r="H60" s="305" t="s">
        <v>475</v>
      </c>
      <c r="I60" s="305" t="s">
        <v>455</v>
      </c>
      <c r="J60" s="338">
        <v>800</v>
      </c>
      <c r="K60" s="30" t="s">
        <v>181</v>
      </c>
    </row>
    <row r="61" spans="1:11" ht="12.75">
      <c r="A61" s="270" t="s">
        <v>247</v>
      </c>
      <c r="B61" s="250">
        <v>41180</v>
      </c>
      <c r="C61" s="305" t="s">
        <v>475</v>
      </c>
      <c r="D61" s="270" t="s">
        <v>23</v>
      </c>
      <c r="E61" s="305" t="s">
        <v>475</v>
      </c>
      <c r="F61" s="305" t="s">
        <v>475</v>
      </c>
      <c r="G61" s="270" t="s">
        <v>46</v>
      </c>
      <c r="H61" s="305" t="s">
        <v>475</v>
      </c>
      <c r="I61" s="305" t="s">
        <v>455</v>
      </c>
      <c r="J61" s="338">
        <v>1350</v>
      </c>
      <c r="K61" s="30" t="s">
        <v>181</v>
      </c>
    </row>
    <row r="62" spans="1:11" ht="12.75">
      <c r="A62" s="270" t="s">
        <v>247</v>
      </c>
      <c r="B62" s="250">
        <v>41180</v>
      </c>
      <c r="C62" s="305" t="s">
        <v>475</v>
      </c>
      <c r="D62" s="270" t="s">
        <v>23</v>
      </c>
      <c r="E62" s="305" t="s">
        <v>475</v>
      </c>
      <c r="F62" s="305" t="s">
        <v>475</v>
      </c>
      <c r="G62" s="270" t="s">
        <v>47</v>
      </c>
      <c r="H62" s="305" t="s">
        <v>475</v>
      </c>
      <c r="I62" s="305" t="s">
        <v>455</v>
      </c>
      <c r="J62" s="338">
        <v>1100</v>
      </c>
      <c r="K62" s="30" t="s">
        <v>181</v>
      </c>
    </row>
    <row r="63" spans="1:11" ht="12.75">
      <c r="A63" s="270" t="s">
        <v>247</v>
      </c>
      <c r="B63" s="250">
        <v>41180</v>
      </c>
      <c r="C63" s="305" t="s">
        <v>475</v>
      </c>
      <c r="D63" s="270" t="s">
        <v>23</v>
      </c>
      <c r="E63" s="305" t="s">
        <v>475</v>
      </c>
      <c r="F63" s="305" t="s">
        <v>475</v>
      </c>
      <c r="G63" s="270" t="s">
        <v>48</v>
      </c>
      <c r="H63" s="305" t="s">
        <v>475</v>
      </c>
      <c r="I63" s="305" t="s">
        <v>455</v>
      </c>
      <c r="J63" s="338">
        <v>900</v>
      </c>
      <c r="K63" s="30" t="s">
        <v>181</v>
      </c>
    </row>
    <row r="64" spans="1:11" ht="12.75">
      <c r="A64" s="270" t="s">
        <v>247</v>
      </c>
      <c r="B64" s="250">
        <v>41180</v>
      </c>
      <c r="C64" s="305" t="s">
        <v>475</v>
      </c>
      <c r="D64" s="270" t="s">
        <v>23</v>
      </c>
      <c r="E64" s="305" t="s">
        <v>475</v>
      </c>
      <c r="F64" s="305" t="s">
        <v>475</v>
      </c>
      <c r="G64" s="270" t="s">
        <v>193</v>
      </c>
      <c r="H64" s="305" t="s">
        <v>475</v>
      </c>
      <c r="I64" s="305" t="s">
        <v>455</v>
      </c>
      <c r="J64" s="338">
        <v>1650</v>
      </c>
      <c r="K64" s="30" t="s">
        <v>181</v>
      </c>
    </row>
    <row r="65" spans="1:11" ht="12.75">
      <c r="A65" s="270" t="s">
        <v>247</v>
      </c>
      <c r="B65" s="250">
        <v>41180</v>
      </c>
      <c r="C65" s="305" t="s">
        <v>475</v>
      </c>
      <c r="D65" s="270" t="s">
        <v>325</v>
      </c>
      <c r="E65" s="305" t="s">
        <v>475</v>
      </c>
      <c r="F65" s="305" t="s">
        <v>475</v>
      </c>
      <c r="G65" s="270" t="s">
        <v>48</v>
      </c>
      <c r="H65" s="305" t="s">
        <v>475</v>
      </c>
      <c r="I65" s="305" t="s">
        <v>248</v>
      </c>
      <c r="J65" s="338">
        <v>450</v>
      </c>
      <c r="K65" s="30" t="s">
        <v>181</v>
      </c>
    </row>
    <row r="66" spans="1:11" ht="12.75">
      <c r="A66" s="270" t="s">
        <v>37</v>
      </c>
      <c r="B66" s="250">
        <v>41180</v>
      </c>
      <c r="C66" s="270" t="s">
        <v>456</v>
      </c>
      <c r="D66" s="306" t="s">
        <v>478</v>
      </c>
      <c r="E66" s="305" t="s">
        <v>475</v>
      </c>
      <c r="F66" s="305" t="s">
        <v>475</v>
      </c>
      <c r="G66" s="270" t="s">
        <v>48</v>
      </c>
      <c r="H66" s="305" t="s">
        <v>475</v>
      </c>
      <c r="I66" s="305" t="s">
        <v>230</v>
      </c>
      <c r="J66" s="338">
        <v>800</v>
      </c>
      <c r="K66" s="30" t="s">
        <v>181</v>
      </c>
    </row>
    <row r="67" spans="1:11" ht="12.75">
      <c r="A67" s="270" t="s">
        <v>276</v>
      </c>
      <c r="B67" s="250">
        <v>41180</v>
      </c>
      <c r="C67" s="270" t="s">
        <v>277</v>
      </c>
      <c r="D67" s="306" t="s">
        <v>478</v>
      </c>
      <c r="E67" s="305" t="s">
        <v>475</v>
      </c>
      <c r="F67" s="305" t="s">
        <v>475</v>
      </c>
      <c r="G67" s="270" t="s">
        <v>45</v>
      </c>
      <c r="H67" s="305" t="s">
        <v>475</v>
      </c>
      <c r="I67" s="305" t="s">
        <v>43</v>
      </c>
      <c r="J67" s="338">
        <v>1600</v>
      </c>
      <c r="K67" s="30" t="s">
        <v>181</v>
      </c>
    </row>
    <row r="68" spans="1:11" ht="12.75">
      <c r="A68" s="270" t="s">
        <v>276</v>
      </c>
      <c r="B68" s="250">
        <v>41180</v>
      </c>
      <c r="C68" s="270" t="s">
        <v>331</v>
      </c>
      <c r="D68" s="306" t="s">
        <v>478</v>
      </c>
      <c r="E68" s="305" t="s">
        <v>475</v>
      </c>
      <c r="F68" s="305" t="s">
        <v>475</v>
      </c>
      <c r="G68" s="270" t="s">
        <v>45</v>
      </c>
      <c r="H68" s="305" t="s">
        <v>475</v>
      </c>
      <c r="I68" s="305" t="s">
        <v>43</v>
      </c>
      <c r="J68" s="338">
        <v>1100</v>
      </c>
      <c r="K68" s="30" t="s">
        <v>181</v>
      </c>
    </row>
    <row r="69" spans="1:11" ht="12.75">
      <c r="A69" s="270" t="s">
        <v>276</v>
      </c>
      <c r="B69" s="250">
        <v>41180</v>
      </c>
      <c r="C69" s="270" t="s">
        <v>277</v>
      </c>
      <c r="D69" s="306" t="s">
        <v>478</v>
      </c>
      <c r="E69" s="305" t="s">
        <v>475</v>
      </c>
      <c r="F69" s="305" t="s">
        <v>475</v>
      </c>
      <c r="G69" s="270" t="s">
        <v>46</v>
      </c>
      <c r="H69" s="305" t="s">
        <v>475</v>
      </c>
      <c r="I69" s="305" t="s">
        <v>43</v>
      </c>
      <c r="J69" s="338">
        <v>1450</v>
      </c>
      <c r="K69" s="30" t="s">
        <v>181</v>
      </c>
    </row>
    <row r="70" spans="1:11" ht="12.75">
      <c r="A70" s="270" t="s">
        <v>276</v>
      </c>
      <c r="B70" s="250">
        <v>41180</v>
      </c>
      <c r="C70" s="270" t="s">
        <v>331</v>
      </c>
      <c r="D70" s="306" t="s">
        <v>478</v>
      </c>
      <c r="E70" s="305" t="s">
        <v>475</v>
      </c>
      <c r="F70" s="305" t="s">
        <v>475</v>
      </c>
      <c r="G70" s="270" t="s">
        <v>46</v>
      </c>
      <c r="H70" s="305" t="s">
        <v>475</v>
      </c>
      <c r="I70" s="305" t="s">
        <v>43</v>
      </c>
      <c r="J70" s="338">
        <v>1225</v>
      </c>
      <c r="K70" s="30" t="s">
        <v>181</v>
      </c>
    </row>
    <row r="71" spans="1:11" ht="12.75">
      <c r="A71" s="270" t="s">
        <v>276</v>
      </c>
      <c r="B71" s="250">
        <v>41180</v>
      </c>
      <c r="C71" s="270" t="s">
        <v>331</v>
      </c>
      <c r="D71" s="306" t="s">
        <v>478</v>
      </c>
      <c r="E71" s="305" t="s">
        <v>475</v>
      </c>
      <c r="F71" s="305" t="s">
        <v>475</v>
      </c>
      <c r="G71" s="270" t="s">
        <v>47</v>
      </c>
      <c r="H71" s="305" t="s">
        <v>475</v>
      </c>
      <c r="I71" s="305" t="s">
        <v>43</v>
      </c>
      <c r="J71" s="338">
        <v>800</v>
      </c>
      <c r="K71" s="30" t="s">
        <v>181</v>
      </c>
    </row>
    <row r="72" spans="1:11" ht="12.75">
      <c r="A72" s="270" t="s">
        <v>276</v>
      </c>
      <c r="B72" s="250">
        <v>41180</v>
      </c>
      <c r="C72" s="270" t="s">
        <v>277</v>
      </c>
      <c r="D72" s="306" t="s">
        <v>478</v>
      </c>
      <c r="E72" s="305" t="s">
        <v>475</v>
      </c>
      <c r="F72" s="305" t="s">
        <v>475</v>
      </c>
      <c r="G72" s="270" t="s">
        <v>48</v>
      </c>
      <c r="H72" s="305" t="s">
        <v>475</v>
      </c>
      <c r="I72" s="305" t="s">
        <v>43</v>
      </c>
      <c r="J72" s="338">
        <v>1500</v>
      </c>
      <c r="K72" s="30" t="s">
        <v>181</v>
      </c>
    </row>
    <row r="73" spans="1:11" ht="12.75">
      <c r="A73" s="270" t="s">
        <v>276</v>
      </c>
      <c r="B73" s="250">
        <v>41180</v>
      </c>
      <c r="C73" s="270" t="s">
        <v>331</v>
      </c>
      <c r="D73" s="306" t="s">
        <v>478</v>
      </c>
      <c r="E73" s="305" t="s">
        <v>475</v>
      </c>
      <c r="F73" s="305" t="s">
        <v>475</v>
      </c>
      <c r="G73" s="270" t="s">
        <v>48</v>
      </c>
      <c r="H73" s="305" t="s">
        <v>475</v>
      </c>
      <c r="I73" s="305" t="s">
        <v>43</v>
      </c>
      <c r="J73" s="338">
        <v>950</v>
      </c>
      <c r="K73" s="30" t="s">
        <v>181</v>
      </c>
    </row>
    <row r="74" spans="1:11" ht="12.75">
      <c r="A74" s="306" t="s">
        <v>480</v>
      </c>
      <c r="B74" s="250">
        <v>41180</v>
      </c>
      <c r="C74" s="305" t="s">
        <v>475</v>
      </c>
      <c r="D74" s="270" t="s">
        <v>23</v>
      </c>
      <c r="E74" s="305" t="s">
        <v>475</v>
      </c>
      <c r="F74" s="305" t="s">
        <v>475</v>
      </c>
      <c r="G74" s="270" t="s">
        <v>46</v>
      </c>
      <c r="H74" s="305" t="s">
        <v>475</v>
      </c>
      <c r="I74" s="305" t="s">
        <v>375</v>
      </c>
      <c r="J74" s="338">
        <v>1175</v>
      </c>
      <c r="K74" s="30" t="s">
        <v>181</v>
      </c>
    </row>
    <row r="75" spans="1:11" ht="12.75">
      <c r="A75" s="306" t="s">
        <v>480</v>
      </c>
      <c r="B75" s="250">
        <v>41180</v>
      </c>
      <c r="C75" s="270" t="s">
        <v>447</v>
      </c>
      <c r="D75" s="270" t="s">
        <v>23</v>
      </c>
      <c r="E75" s="305" t="s">
        <v>475</v>
      </c>
      <c r="F75" s="305" t="s">
        <v>475</v>
      </c>
      <c r="G75" s="270" t="s">
        <v>46</v>
      </c>
      <c r="H75" s="305" t="s">
        <v>475</v>
      </c>
      <c r="I75" s="305" t="s">
        <v>375</v>
      </c>
      <c r="J75" s="338">
        <v>1175</v>
      </c>
      <c r="K75" s="30" t="s">
        <v>181</v>
      </c>
    </row>
    <row r="76" spans="1:11" ht="12.75">
      <c r="A76" s="306" t="s">
        <v>480</v>
      </c>
      <c r="B76" s="250">
        <v>41180</v>
      </c>
      <c r="C76" s="305" t="s">
        <v>475</v>
      </c>
      <c r="D76" s="270" t="s">
        <v>23</v>
      </c>
      <c r="E76" s="305" t="s">
        <v>475</v>
      </c>
      <c r="F76" s="305" t="s">
        <v>475</v>
      </c>
      <c r="G76" s="270" t="s">
        <v>48</v>
      </c>
      <c r="H76" s="305" t="s">
        <v>475</v>
      </c>
      <c r="I76" s="305" t="s">
        <v>396</v>
      </c>
      <c r="J76" s="338">
        <v>1100</v>
      </c>
      <c r="K76" s="30" t="s">
        <v>181</v>
      </c>
    </row>
    <row r="77" spans="1:11" ht="12.75">
      <c r="A77" s="270" t="s">
        <v>39</v>
      </c>
      <c r="B77" s="250">
        <v>41180</v>
      </c>
      <c r="C77" s="270" t="s">
        <v>457</v>
      </c>
      <c r="D77" s="270" t="s">
        <v>29</v>
      </c>
      <c r="E77" s="305" t="s">
        <v>475</v>
      </c>
      <c r="F77" s="305" t="s">
        <v>475</v>
      </c>
      <c r="G77" s="270" t="s">
        <v>49</v>
      </c>
      <c r="H77" s="305" t="s">
        <v>475</v>
      </c>
      <c r="I77" s="305" t="s">
        <v>32</v>
      </c>
      <c r="J77" s="338">
        <v>950</v>
      </c>
      <c r="K77" s="30" t="s">
        <v>181</v>
      </c>
    </row>
    <row r="78" spans="1:11" ht="12.75">
      <c r="A78" s="270" t="s">
        <v>39</v>
      </c>
      <c r="B78" s="250">
        <v>41180</v>
      </c>
      <c r="C78" s="270" t="s">
        <v>458</v>
      </c>
      <c r="D78" s="270" t="s">
        <v>29</v>
      </c>
      <c r="E78" s="305" t="s">
        <v>475</v>
      </c>
      <c r="F78" s="305" t="s">
        <v>475</v>
      </c>
      <c r="G78" s="270" t="s">
        <v>49</v>
      </c>
      <c r="H78" s="305" t="s">
        <v>475</v>
      </c>
      <c r="I78" s="305" t="s">
        <v>44</v>
      </c>
      <c r="J78" s="338">
        <v>950</v>
      </c>
      <c r="K78" s="30" t="s">
        <v>181</v>
      </c>
    </row>
    <row r="79" spans="1:11" ht="12.75">
      <c r="A79" s="270"/>
      <c r="B79" s="269"/>
      <c r="C79" s="270"/>
      <c r="D79" s="270"/>
      <c r="E79" s="270"/>
      <c r="F79" s="270"/>
      <c r="G79" s="270"/>
      <c r="H79" s="270"/>
      <c r="I79" s="270"/>
      <c r="J79" s="269"/>
      <c r="K79" s="269"/>
    </row>
    <row r="80" spans="1:11" ht="12.75">
      <c r="A80" s="306" t="s">
        <v>483</v>
      </c>
      <c r="B80" s="269"/>
      <c r="C80" s="270"/>
      <c r="D80" s="270"/>
      <c r="E80" s="270"/>
      <c r="F80" s="270"/>
      <c r="G80" s="270"/>
      <c r="H80" s="270"/>
      <c r="I80" s="270"/>
      <c r="J80" s="269"/>
      <c r="K80" s="269"/>
    </row>
    <row r="81" spans="1:11" ht="12.75">
      <c r="A81" s="270" t="s">
        <v>363</v>
      </c>
      <c r="B81" s="269"/>
      <c r="C81" s="270"/>
      <c r="D81" s="270"/>
      <c r="E81" s="270"/>
      <c r="F81" s="270"/>
      <c r="G81" s="270"/>
      <c r="H81" s="270"/>
      <c r="I81" s="270"/>
      <c r="J81" s="269"/>
      <c r="K81" s="269"/>
    </row>
  </sheetData>
  <sheetProtection/>
  <mergeCells count="5">
    <mergeCell ref="A1:K1"/>
    <mergeCell ref="A2:K2"/>
    <mergeCell ref="J6:K6"/>
    <mergeCell ref="A3:K3"/>
    <mergeCell ref="A5:K5"/>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Guillermo Pino González</cp:lastModifiedBy>
  <cp:lastPrinted>2012-11-14T14:52:24Z</cp:lastPrinted>
  <dcterms:created xsi:type="dcterms:W3CDTF">2011-06-01T19:03:54Z</dcterms:created>
  <dcterms:modified xsi:type="dcterms:W3CDTF">2012-11-19T16:57:39Z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