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20.xml" ContentType="application/vnd.openxmlformats-officedocument.drawing+xml"/>
  <Override PartName="/xl/worksheets/sheet17.xml" ContentType="application/vnd.openxmlformats-officedocument.spreadsheetml.worksheet+xml"/>
  <Override PartName="/xl/drawings/drawing23.xml" ContentType="application/vnd.openxmlformats-officedocument.drawing+xml"/>
  <Override PartName="/xl/worksheets/sheet18.xml" ContentType="application/vnd.openxmlformats-officedocument.spreadsheetml.worksheet+xml"/>
  <Override PartName="/xl/drawings/drawing26.xml" ContentType="application/vnd.openxmlformats-officedocument.drawing+xml"/>
  <Override PartName="/xl/worksheets/sheet19.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9.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1035" windowWidth="16875" windowHeight="8010" tabRatio="891" activeTab="0"/>
  </bookViews>
  <sheets>
    <sheet name="Portada " sheetId="1" r:id="rId1"/>
    <sheet name="Contenido" sheetId="2" r:id="rId2"/>
    <sheet name="Pág.4 - C1" sheetId="3" r:id="rId3"/>
    <sheet name="Pág.5 - C2" sheetId="4" r:id="rId4"/>
    <sheet name="Pág.6 - C3" sheetId="5" r:id="rId5"/>
    <sheet name="Pág.7-8- C4" sheetId="6" r:id="rId6"/>
    <sheet name="Pág.9- C5" sheetId="7" r:id="rId7"/>
    <sheet name="Pág 10 - C6" sheetId="8" r:id="rId8"/>
    <sheet name="Pág.11 - C7" sheetId="9" r:id="rId9"/>
    <sheet name="Pág.12 - C8" sheetId="10" r:id="rId10"/>
    <sheet name="Pág.13 - C09" sheetId="11" r:id="rId11"/>
    <sheet name="Pág 14" sheetId="12" r:id="rId12"/>
    <sheet name="arándanos" sheetId="13" r:id="rId13"/>
    <sheet name="cerezas" sheetId="14" r:id="rId14"/>
    <sheet name="ciruelas" sheetId="15" r:id="rId15"/>
    <sheet name="manzanas" sheetId="16" r:id="rId16"/>
    <sheet name="nueces" sheetId="17" r:id="rId17"/>
    <sheet name="paltas" sheetId="18" r:id="rId18"/>
    <sheet name="uvas" sheetId="19" r:id="rId19"/>
  </sheets>
  <definedNames>
    <definedName name="_xlnm.Print_Area" localSheetId="12">'arándanos'!$A$1:$M$92</definedName>
    <definedName name="_xlnm.Print_Area" localSheetId="13">'cerezas'!$A$1:$M$83</definedName>
    <definedName name="_xlnm.Print_Area" localSheetId="14">'ciruelas'!$A$1:$M$88</definedName>
    <definedName name="_xlnm.Print_Area" localSheetId="1">'Contenido'!$A$1:$F$34</definedName>
    <definedName name="_xlnm.Print_Area" localSheetId="7">'Pág 10 - C6'!$A$1:$J$26</definedName>
    <definedName name="_xlnm.Print_Area" localSheetId="11">'Pág 14'!$A$1:$J$16</definedName>
    <definedName name="_xlnm.Print_Area" localSheetId="8">'Pág.11 - C7'!$A$1:$K$65</definedName>
    <definedName name="_xlnm.Print_Area" localSheetId="9">'Pág.12 - C8'!$A$1:$M$66</definedName>
    <definedName name="_xlnm.Print_Area" localSheetId="10">'Pág.13 - C09'!$A$1:$Q$65</definedName>
    <definedName name="_xlnm.Print_Area" localSheetId="2">'Pág.4 - C1'!$A$1:$M$56</definedName>
    <definedName name="_xlnm.Print_Area" localSheetId="5">'Pág.7-8- C4'!$A$1:$K$94</definedName>
    <definedName name="_xlnm.Print_Area" localSheetId="6">'Pág.9- C5'!$A$1:$K$55</definedName>
    <definedName name="_xlnm.Print_Area" localSheetId="0">'Portada '!$A$1:$G$83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<sst xmlns="http://schemas.openxmlformats.org/spreadsheetml/2006/main" count="1725" uniqueCount="442">
  <si>
    <t>Volumen (toneladas)</t>
  </si>
  <si>
    <t>Productos</t>
  </si>
  <si>
    <t>Fruta fresca</t>
  </si>
  <si>
    <t>Uvas</t>
  </si>
  <si>
    <t>Manzanas</t>
  </si>
  <si>
    <t>Kiwis</t>
  </si>
  <si>
    <t>Ciruelas</t>
  </si>
  <si>
    <t xml:space="preserve">Peras                                                                                                                         </t>
  </si>
  <si>
    <t xml:space="preserve">Arándanos                                                                                                                            </t>
  </si>
  <si>
    <t xml:space="preserve">Nectarines                                                                                                                               </t>
  </si>
  <si>
    <t>Limones</t>
  </si>
  <si>
    <t>Cerezas</t>
  </si>
  <si>
    <t>Naranjas</t>
  </si>
  <si>
    <t>Otros</t>
  </si>
  <si>
    <t>Exportaciones de frutos secos</t>
  </si>
  <si>
    <t>Frutos secos</t>
  </si>
  <si>
    <t>s/d**</t>
  </si>
  <si>
    <t>Avellanas con cáscara, frescas o secas</t>
  </si>
  <si>
    <t>Nueces de nogal con cáscara</t>
  </si>
  <si>
    <t xml:space="preserve">Nueces de nogal sin cáscara                                                                                                                                           </t>
  </si>
  <si>
    <t>Holanda</t>
  </si>
  <si>
    <t>Reino Unido</t>
  </si>
  <si>
    <t>China</t>
  </si>
  <si>
    <t>Brasil</t>
  </si>
  <si>
    <t>% Part. 2011</t>
  </si>
  <si>
    <t xml:space="preserve">Productos </t>
  </si>
  <si>
    <t/>
  </si>
  <si>
    <t>Total</t>
  </si>
  <si>
    <t>Ciruela</t>
  </si>
  <si>
    <t>Chile</t>
  </si>
  <si>
    <t>cartón</t>
  </si>
  <si>
    <t>9 kilos</t>
  </si>
  <si>
    <t>5 kilos</t>
  </si>
  <si>
    <t>Kiwi</t>
  </si>
  <si>
    <t>Manzana</t>
  </si>
  <si>
    <t>Pera</t>
  </si>
  <si>
    <t>Argentina</t>
  </si>
  <si>
    <t>Uva</t>
  </si>
  <si>
    <t>Perú</t>
  </si>
  <si>
    <t>10 kilos</t>
  </si>
  <si>
    <t>Mandarina</t>
  </si>
  <si>
    <t>15 kilos</t>
  </si>
  <si>
    <t>4,5 kilos</t>
  </si>
  <si>
    <t>Belfast</t>
  </si>
  <si>
    <t>Glasgow</t>
  </si>
  <si>
    <t>Liverpool</t>
  </si>
  <si>
    <t>New Covent Garden</t>
  </si>
  <si>
    <t>Birmingham</t>
  </si>
  <si>
    <t>Palta</t>
  </si>
  <si>
    <t>4 kilos</t>
  </si>
  <si>
    <t xml:space="preserve">Mes/Año </t>
  </si>
  <si>
    <t xml:space="preserve">03/2009 </t>
  </si>
  <si>
    <t xml:space="preserve"> </t>
  </si>
  <si>
    <t xml:space="preserve">04/2009 </t>
  </si>
  <si>
    <t xml:space="preserve">05/2009 </t>
  </si>
  <si>
    <t xml:space="preserve">06/2009 </t>
  </si>
  <si>
    <t xml:space="preserve">07/2009 </t>
  </si>
  <si>
    <t xml:space="preserve">08/2009 </t>
  </si>
  <si>
    <t xml:space="preserve">09/2009 </t>
  </si>
  <si>
    <t xml:space="preserve">10/2009 </t>
  </si>
  <si>
    <t xml:space="preserve">11/2009 </t>
  </si>
  <si>
    <t xml:space="preserve">12/2009 </t>
  </si>
  <si>
    <t xml:space="preserve">01/2010 </t>
  </si>
  <si>
    <t xml:space="preserve">02/2010 </t>
  </si>
  <si>
    <t xml:space="preserve">03/2010 </t>
  </si>
  <si>
    <t xml:space="preserve">04/2010 </t>
  </si>
  <si>
    <t xml:space="preserve">05/2010 </t>
  </si>
  <si>
    <t xml:space="preserve">06/2010 </t>
  </si>
  <si>
    <t xml:space="preserve">07/2010 </t>
  </si>
  <si>
    <t xml:space="preserve">08/2010 </t>
  </si>
  <si>
    <t xml:space="preserve">09/2010 </t>
  </si>
  <si>
    <t xml:space="preserve">10/2010 </t>
  </si>
  <si>
    <t xml:space="preserve">11/2010 </t>
  </si>
  <si>
    <t xml:space="preserve">12/2010 </t>
  </si>
  <si>
    <t xml:space="preserve">01/2011 </t>
  </si>
  <si>
    <t xml:space="preserve">02/2011 </t>
  </si>
  <si>
    <t xml:space="preserve">03/2011 </t>
  </si>
  <si>
    <t xml:space="preserve">04/2011 </t>
  </si>
  <si>
    <t>Precios nominales con IVA</t>
  </si>
  <si>
    <t>$/kilo</t>
  </si>
  <si>
    <t>Ferias</t>
  </si>
  <si>
    <t>EE.UU.</t>
  </si>
  <si>
    <t xml:space="preserve">Limón </t>
  </si>
  <si>
    <t xml:space="preserve">Kiwi </t>
  </si>
  <si>
    <t xml:space="preserve">Mandarina </t>
  </si>
  <si>
    <t>Naranja</t>
  </si>
  <si>
    <t xml:space="preserve">Manzana </t>
  </si>
  <si>
    <t>Publicación de la Oficina de Estudios y Políticas Agrarias (Odepa)</t>
  </si>
  <si>
    <t>del Ministerio de Agricultura, Gobierno de Chile</t>
  </si>
  <si>
    <t>Director y Representante Legal</t>
  </si>
  <si>
    <t>Gustavo Rojas Le-Bert</t>
  </si>
  <si>
    <t>Se puede reproducir total o parcialmente citando la fuente</t>
  </si>
  <si>
    <t>Teléfono :(56- 2) 3973000</t>
  </si>
  <si>
    <t>Fax :(56- 2) 3973111</t>
  </si>
  <si>
    <t xml:space="preserve">www.odepa.gob.cl  </t>
  </si>
  <si>
    <t>Boletín frutícola</t>
  </si>
  <si>
    <t>Página</t>
  </si>
  <si>
    <t>Descripción</t>
  </si>
  <si>
    <t>Cuadros</t>
  </si>
  <si>
    <t>TABLA DE CONTENIDO</t>
  </si>
  <si>
    <t>Comercio exterior</t>
  </si>
  <si>
    <t>Exportaciones de fruta fresca por variedad de las principales especies</t>
  </si>
  <si>
    <t>Precios de fruta fresca en los mercados de Estados Unidos</t>
  </si>
  <si>
    <t>Precios de fruta fresca en los mercados del Reino Unido</t>
  </si>
  <si>
    <t>Mercado interno</t>
  </si>
  <si>
    <t>Jaime Bravo Mina</t>
  </si>
  <si>
    <t>Almendras con cáscara, frescas o secas</t>
  </si>
  <si>
    <t>País</t>
  </si>
  <si>
    <t xml:space="preserve">Volumen (toneladas) </t>
  </si>
  <si>
    <t>Especie</t>
  </si>
  <si>
    <t xml:space="preserve">Exportaciones de fruta fresca </t>
  </si>
  <si>
    <t>Precios promedio a consumidor</t>
  </si>
  <si>
    <t>Teatinos 40, piso 8. Santiago, Chile</t>
  </si>
  <si>
    <t xml:space="preserve">Cuadro 1 </t>
  </si>
  <si>
    <t>Exportaciones de frutas frescas *</t>
  </si>
  <si>
    <t xml:space="preserve">* Cifras sujetas a revisión por informes de variación de valor (IVV). </t>
  </si>
  <si>
    <t xml:space="preserve">Fuente: elaborado por Odepa con información del Servicio Nacional de Aduanas.  </t>
  </si>
  <si>
    <t xml:space="preserve"> Exportaciones de frutos secos</t>
  </si>
  <si>
    <t>* Cifras sujetas a revisión por informes de variación de valor (IVV).</t>
  </si>
  <si>
    <t>Cuadro  2</t>
  </si>
  <si>
    <t xml:space="preserve">Cuadro 3 </t>
  </si>
  <si>
    <t xml:space="preserve">Cuadro 5 </t>
  </si>
  <si>
    <t xml:space="preserve">Uva fresca, variedad Thompson Seedless (Sultanina) </t>
  </si>
  <si>
    <t xml:space="preserve">Uva fresca, variedad Red Globe </t>
  </si>
  <si>
    <t xml:space="preserve">Uva fresca, variedad Flame Seedless </t>
  </si>
  <si>
    <t xml:space="preserve">Uva fresca, las demás variedades </t>
  </si>
  <si>
    <t xml:space="preserve">Uva fresca, variedad Ribier </t>
  </si>
  <si>
    <t xml:space="preserve">Cuadro 7 </t>
  </si>
  <si>
    <t>Precios de fruta fresca en Holanda</t>
  </si>
  <si>
    <t xml:space="preserve">Precios mayoristas para las principales especies frutícolas </t>
  </si>
  <si>
    <t>Cereza</t>
  </si>
  <si>
    <t>Durazno</t>
  </si>
  <si>
    <t>Limón</t>
  </si>
  <si>
    <t>Nectarín</t>
  </si>
  <si>
    <t xml:space="preserve">Boletín frutícola </t>
  </si>
  <si>
    <t>TOTAL</t>
  </si>
  <si>
    <t>05/2011</t>
  </si>
  <si>
    <t>06/2011</t>
  </si>
  <si>
    <t xml:space="preserve">Mandarinas, clementinas                                                                                                </t>
  </si>
  <si>
    <t>07/2011</t>
  </si>
  <si>
    <t>Arándanos</t>
  </si>
  <si>
    <t>Toneladas</t>
  </si>
  <si>
    <t>Exportaciones</t>
  </si>
  <si>
    <t>Producción*</t>
  </si>
  <si>
    <t>Producción* y exportaciones de arándanos</t>
  </si>
  <si>
    <t>Nogales</t>
  </si>
  <si>
    <t>Paltas</t>
  </si>
  <si>
    <t>Otras cifras de interés</t>
  </si>
  <si>
    <t>Comentario</t>
  </si>
  <si>
    <t>Volumen (kilos)</t>
  </si>
  <si>
    <t>Superficie (hectáreas)</t>
  </si>
  <si>
    <t>Producción (toneladas) *</t>
  </si>
  <si>
    <t>Producción  (toneladas)  *</t>
  </si>
  <si>
    <t>Fuente: Odepa.  * Estimación</t>
  </si>
  <si>
    <t>Producción (toneladas)  *</t>
  </si>
  <si>
    <t xml:space="preserve">Exportaciones ** </t>
  </si>
  <si>
    <t>Fuente: Odepa.   *Estimación. **Incluye nueces con y sin cáscara</t>
  </si>
  <si>
    <t xml:space="preserve">Producción (toneladas) * </t>
  </si>
  <si>
    <t>s/d</t>
  </si>
  <si>
    <t>08/2011</t>
  </si>
  <si>
    <t>Exportaciones frescos</t>
  </si>
  <si>
    <t>Exportaciones congelados</t>
  </si>
  <si>
    <t>Exportaciones de fruta fresca y frutos secos por país de destino</t>
  </si>
  <si>
    <t>09/2011</t>
  </si>
  <si>
    <r>
      <rPr>
        <b/>
        <sz val="10"/>
        <color indexed="10"/>
        <rFont val="Arial"/>
        <family val="2"/>
      </rPr>
      <t>NOTA.</t>
    </r>
    <r>
      <rPr>
        <sz val="10"/>
        <color indexed="10"/>
        <rFont val="Arial"/>
        <family val="2"/>
      </rPr>
      <t xml:space="preserve"> Las exportaciones que no son realizadas en la modalidad "a firme" (normalmente las exportaciones frutícolas) pueden ser ajustadas de acuerdo al  Informe de Variación de Valor (IVV), el cual afecta directamente a cada declaración de exportación en el  mes en que fueron efectuadas. Por esta razón, las cifras de exportaciones pueden experimentar  modificaciones en porcentajes relevantes cada vez que se aplican los IVV, ocasionando que se alteren los valores de exportación agregados varios meses después de la fecha en que los embarques fueron declarados. Las cifras del valor exportado en los últimos meses corresponden al valor declarado a la fecha de embarque, faltando ajustarlos por los IVV, por lo cual no son cifras estrictamente comparables con el valor registrado en el año anterior.</t>
    </r>
  </si>
  <si>
    <t>(Pesos nominales sin IVA, mercados mayoristas de Santiago)</t>
  </si>
  <si>
    <t>10/2011</t>
  </si>
  <si>
    <t>G.B.</t>
  </si>
  <si>
    <t>Valor (miles de dólares FOB ) *</t>
  </si>
  <si>
    <t xml:space="preserve">Arándanos: superficie, producción estimada y exportaciones 2000-2011 </t>
  </si>
  <si>
    <t>Cerezas: superficie, producción estimada y exportaciones 2000-2011</t>
  </si>
  <si>
    <t>Manzanas: superficie, producción estimada y exportaciones 2000-2011</t>
  </si>
  <si>
    <t>Nueces: superficie, producción estimada y exportaciones 2000-2011</t>
  </si>
  <si>
    <t>Paltas: superficie, producción estimada y exportaciones 2000-2011</t>
  </si>
  <si>
    <t>Uvas: superficie, producción estimada y exportaciones 2000-2011</t>
  </si>
  <si>
    <t>Los Angeles</t>
  </si>
  <si>
    <t>New Spitalfields</t>
  </si>
  <si>
    <t>11/2011</t>
  </si>
  <si>
    <t>12/2011</t>
  </si>
  <si>
    <t>Superficie y producción de manzanas 2000-2011</t>
  </si>
  <si>
    <t>Producción * y exportaciones de manzanas 2000-2011</t>
  </si>
  <si>
    <t>Superficie y producción de cerezas 2000-2011</t>
  </si>
  <si>
    <t>Producción* y exportaciones de cerezas 2000-2011</t>
  </si>
  <si>
    <t>Superficie y producción de uva 2000-2011</t>
  </si>
  <si>
    <t>Producción* y exportaciones de uva 2000-2011</t>
  </si>
  <si>
    <t>Producción* y exportaciones de paltas 2000-2011</t>
  </si>
  <si>
    <t>Superficie y producción de nueces 2000-2011</t>
  </si>
  <si>
    <t>Producción* y exportaciones de nueces 2000-2011</t>
  </si>
  <si>
    <t>Superficie y producción de arándanos 2000-2011</t>
  </si>
  <si>
    <t>Superficie y producción de paltas 2000-2011</t>
  </si>
  <si>
    <t xml:space="preserve">Uva fresca, variedad Crimson Seedless  </t>
  </si>
  <si>
    <t xml:space="preserve">Uva fresca, variedad Sugraone  </t>
  </si>
  <si>
    <t xml:space="preserve">Uva fresca, variedad Black Seedless  </t>
  </si>
  <si>
    <t>Var. % 12/11</t>
  </si>
  <si>
    <t>Corea del Sur</t>
  </si>
  <si>
    <t>% Part. 2012</t>
  </si>
  <si>
    <t xml:space="preserve">Variación 2012/2011 </t>
  </si>
  <si>
    <t>PRECIOS</t>
  </si>
  <si>
    <t>ESPECIE</t>
  </si>
  <si>
    <t>FECHA</t>
  </si>
  <si>
    <t>VARIEDAD</t>
  </si>
  <si>
    <t>ORIGEN</t>
  </si>
  <si>
    <t>CALIDAD</t>
  </si>
  <si>
    <t>CALIBRE</t>
  </si>
  <si>
    <t>MERCADO</t>
  </si>
  <si>
    <t>ENVASE</t>
  </si>
  <si>
    <t>UNIDAD</t>
  </si>
  <si>
    <t>MÍNIMO</t>
  </si>
  <si>
    <t>MÁXIMO</t>
  </si>
  <si>
    <t>18 kilos</t>
  </si>
  <si>
    <t>MEDIO</t>
  </si>
  <si>
    <t>RANGO</t>
  </si>
  <si>
    <t>01/2012</t>
  </si>
  <si>
    <t xml:space="preserve">01/2012 </t>
  </si>
  <si>
    <t xml:space="preserve">12/2011 </t>
  </si>
  <si>
    <t>Colombia</t>
  </si>
  <si>
    <t>02/2012</t>
  </si>
  <si>
    <t xml:space="preserve">Uva fresca, variedad Thompson Seedless orgánica </t>
  </si>
  <si>
    <t>Uva fresca, variedad Red Globe orgánica</t>
  </si>
  <si>
    <t>Uva fresca, variedad Ribier orgánica</t>
  </si>
  <si>
    <t>Uva fresca, las demás variedades orgánicas</t>
  </si>
  <si>
    <t>Mango</t>
  </si>
  <si>
    <t>Tommy Atkins</t>
  </si>
  <si>
    <t>Papaya</t>
  </si>
  <si>
    <t>03/2012</t>
  </si>
  <si>
    <t>08081049 - las demás manzanas frescas, variedad Fuji (desde 2012)</t>
  </si>
  <si>
    <t>08081059 - Las demás manzanas frescas, variedad Braeburn (desde 2012)</t>
  </si>
  <si>
    <t>08081090 - Manzanas frescas, las demás variedades</t>
  </si>
  <si>
    <t>08081091 - Manzanas frescas, las demás variedades orgánicas (desde 2012)</t>
  </si>
  <si>
    <t>08081099 - Las demás manzanas frescas, las demás variedades (desde 2012)</t>
  </si>
  <si>
    <t xml:space="preserve">Peras </t>
  </si>
  <si>
    <t>08082013 - Peras asiáticas, frescas</t>
  </si>
  <si>
    <t>08082016 - Peras Bosc, frescas (desde 2007)</t>
  </si>
  <si>
    <t>08082017 - Peras Coscia, frescas (desde 2007)</t>
  </si>
  <si>
    <t>08082018 - Peras D'Anjou, frescas (desde 2007)</t>
  </si>
  <si>
    <t>08082019 - Peras frescas, las demás variedades</t>
  </si>
  <si>
    <t>08083040 - Peras variedad Bartlett, frescas (desde 2012)</t>
  </si>
  <si>
    <t>08083060 - Peras variedad Coscia, frescas (desde 2012)</t>
  </si>
  <si>
    <t>08083070 - Peras variedad D' Anjou, frescas (desde 2012)</t>
  </si>
  <si>
    <t>08083090 - Las demás variedades de peras frescas (desde 2012)</t>
  </si>
  <si>
    <t>Precios medios FOB (US$/kg)*</t>
  </si>
  <si>
    <t>Ciruelas superficie, producción estimada y exportaciones 2000-2011</t>
  </si>
  <si>
    <t>Rusia</t>
  </si>
  <si>
    <t>08082015 - Peras Bartlett, frescas (desde 2007)</t>
  </si>
  <si>
    <t>Hayward</t>
  </si>
  <si>
    <t>27/27</t>
  </si>
  <si>
    <t>30/33</t>
  </si>
  <si>
    <t>Pomelo</t>
  </si>
  <si>
    <t>Star Ruby</t>
  </si>
  <si>
    <t>04/2012</t>
  </si>
  <si>
    <t>Cerezos</t>
  </si>
  <si>
    <t>Nueces</t>
  </si>
  <si>
    <t>Paltos</t>
  </si>
  <si>
    <t>Viñedos de mesa</t>
  </si>
  <si>
    <t xml:space="preserve">Exportaciones de las principales especies de fruta fresca, por variedad </t>
  </si>
  <si>
    <t xml:space="preserve">Las demás,uva fresca, variedad Thompson Seedless </t>
  </si>
  <si>
    <t xml:space="preserve">Las demás,uva fresca, variedad Red Globe </t>
  </si>
  <si>
    <t xml:space="preserve">Uva fresca, variedad Crimson Seedless orgánica  </t>
  </si>
  <si>
    <t xml:space="preserve">Las demás, uva fresca, variedad Crimson Seedless </t>
  </si>
  <si>
    <t>Uva fresca, variedad Flame Seedless orgánica</t>
  </si>
  <si>
    <t xml:space="preserve">Las demás, uva fresca, variedad Flame Seedless </t>
  </si>
  <si>
    <t xml:space="preserve">Las demás, uva fresca, las demás variedades </t>
  </si>
  <si>
    <t>Uva fresca, variedad Sugraone orgánica</t>
  </si>
  <si>
    <t xml:space="preserve">Las demás, uva fresca, variedad Sugraone </t>
  </si>
  <si>
    <t xml:space="preserve">Las demás, uva fresca, variedad Black Seedless </t>
  </si>
  <si>
    <t>08081010 - Manzanas frescas, variedad Richared Delicious</t>
  </si>
  <si>
    <t>08081020 - Manzanas frescas, variedad Royal Gala</t>
  </si>
  <si>
    <t>08081029 - Las demás manzanas frescas, variedad Royal Gala (desde 2012)</t>
  </si>
  <si>
    <t>08081030 - Manzanas frescas, variedad Red Starking</t>
  </si>
  <si>
    <t>08081040 - Manzanas frescas, variedad Fuji</t>
  </si>
  <si>
    <t>08081050 - Manzanas frescas, variedad Braebum</t>
  </si>
  <si>
    <t>08081060 - Manzanas frescas, variedad Granny Smith</t>
  </si>
  <si>
    <t>08081061 - Manzanas frescas, variedad Granny Smith orgánicas (desde 2012)</t>
  </si>
  <si>
    <t>08081069 - Las demás manzanas frescas, variedad Granny Smith (desde 2012)</t>
  </si>
  <si>
    <t>08081070 - Manzanas frescas, variedad Red Chief (desde 2007)</t>
  </si>
  <si>
    <t xml:space="preserve">Uva fresca, variedad Ruby Seedless  </t>
  </si>
  <si>
    <t xml:space="preserve">Las demás, uva fresca, variedad Ruby Seedless </t>
  </si>
  <si>
    <t>08082011 - Peras Packham's Triumph, frescas</t>
  </si>
  <si>
    <t>08083010 - Peras variedad Packham's Triumph, frescas (desde 2012)</t>
  </si>
  <si>
    <t>08083020 - Peras asiáticas, frescas (desde 2012)</t>
  </si>
  <si>
    <t>08083030 - Peras variedad Abate Fetel, frescas (desde 2012)</t>
  </si>
  <si>
    <t>08083050 - Peras variedad Beurre Bosc, frescas (desde 2012)</t>
  </si>
  <si>
    <t>08081021 - Manzanas frescas, variedad Royal Gala orgánicas (desde 2012)</t>
  </si>
  <si>
    <t>Ciruelo japonés</t>
  </si>
  <si>
    <t xml:space="preserve">Ciruelas </t>
  </si>
  <si>
    <t>Producción* y exportaciones de ciruelas frescas</t>
  </si>
  <si>
    <t xml:space="preserve">Exportaciones </t>
  </si>
  <si>
    <t>Superm.</t>
  </si>
  <si>
    <t>Superficie y producción de ciruelas japonesas 2000-2011</t>
  </si>
  <si>
    <t>Taiwán</t>
  </si>
  <si>
    <t>Var % 12/11</t>
  </si>
  <si>
    <t xml:space="preserve">Uva fresca, variedad Ruby Seedless  orgánica </t>
  </si>
  <si>
    <t>08081050 - Manzanas frescas, variedad Braebum orgánica</t>
  </si>
  <si>
    <t>cont-a granel</t>
  </si>
  <si>
    <t>Nva. Zelanda</t>
  </si>
  <si>
    <t>Ecuador</t>
  </si>
  <si>
    <t>White</t>
  </si>
  <si>
    <t>Pink Lady</t>
  </si>
  <si>
    <t>05/2012</t>
  </si>
  <si>
    <t xml:space="preserve">Cuadro 4 </t>
  </si>
  <si>
    <t>08081041 - Manzanas frescas, variedad Fuji orgánicas</t>
  </si>
  <si>
    <t>08082014 - Peras Abate Fetel, frescas (desde 2007)</t>
  </si>
  <si>
    <r>
      <t>2012</t>
    </r>
    <r>
      <rPr>
        <b/>
        <sz val="10"/>
        <color indexed="10"/>
        <rFont val="Arial"/>
        <family val="2"/>
      </rPr>
      <t>**</t>
    </r>
  </si>
  <si>
    <t xml:space="preserve">**Ver nota explicativa en página de contenido </t>
  </si>
  <si>
    <t>G.B. = Sin Información de Precio</t>
  </si>
  <si>
    <t>06/2012</t>
  </si>
  <si>
    <t>07/2012</t>
  </si>
  <si>
    <t>Aguacates (paltas)</t>
  </si>
  <si>
    <t>Melocotones (duraznos)</t>
  </si>
  <si>
    <t>Nuez de macadamia</t>
  </si>
  <si>
    <t>16 kilos</t>
  </si>
  <si>
    <t>Valencia</t>
  </si>
  <si>
    <t>56/64</t>
  </si>
  <si>
    <t xml:space="preserve">Cuadro 6 </t>
  </si>
  <si>
    <t xml:space="preserve">Cuadro 9 </t>
  </si>
  <si>
    <t>Cuadro 8</t>
  </si>
  <si>
    <t>s/d ** Los precios FOB para los ocho meses de 2012 no pueden ser calculados aún, a la espera de los informes de variación de valor (IVV), los cuales pueden registrar importantes variaciones al alza.</t>
  </si>
  <si>
    <t>08/2012</t>
  </si>
  <si>
    <t>17 kilos</t>
  </si>
  <si>
    <t>10/10</t>
  </si>
  <si>
    <t>3 kilos</t>
  </si>
  <si>
    <t>Midknight</t>
  </si>
  <si>
    <t>Galia</t>
  </si>
  <si>
    <t>Honey dew</t>
  </si>
  <si>
    <t>Avellanas sin cáscara, frescas o secas.</t>
  </si>
  <si>
    <t xml:space="preserve">Pistachos </t>
  </si>
  <si>
    <t xml:space="preserve">% Part.2011 </t>
  </si>
  <si>
    <t>Keith</t>
  </si>
  <si>
    <t>Kent</t>
  </si>
  <si>
    <t>Quetzali</t>
  </si>
  <si>
    <t>1 kilo</t>
  </si>
  <si>
    <t>Sin Semilla</t>
  </si>
  <si>
    <t>Thompson Seedless</t>
  </si>
  <si>
    <t>X</t>
  </si>
  <si>
    <t>Cantaloupe</t>
  </si>
  <si>
    <t>Charentais</t>
  </si>
  <si>
    <t>09/2012</t>
  </si>
  <si>
    <t>Castañas, frescas o secas,incluso s/c</t>
  </si>
  <si>
    <t>Castañas con cáscara, frescas o secas</t>
  </si>
  <si>
    <t>10/2012</t>
  </si>
  <si>
    <t>Azul</t>
  </si>
  <si>
    <t>Med-large</t>
  </si>
  <si>
    <t>2,1 kilos</t>
  </si>
  <si>
    <t>12/12</t>
  </si>
  <si>
    <t>Ataulfo</t>
  </si>
  <si>
    <t>20/20</t>
  </si>
  <si>
    <t>22/24</t>
  </si>
  <si>
    <t>10/12</t>
  </si>
  <si>
    <t>18/18</t>
  </si>
  <si>
    <t>Pepino dulce</t>
  </si>
  <si>
    <t>15/20</t>
  </si>
  <si>
    <t>11 libras</t>
  </si>
  <si>
    <t>Palmer</t>
  </si>
  <si>
    <t>7 kilos</t>
  </si>
  <si>
    <t xml:space="preserve">          Avance enero-noviembre 2012</t>
  </si>
  <si>
    <t>Avance enero-noviembre 2012</t>
  </si>
  <si>
    <t>Precios mayoristas para las principales especies frutícolas marzo 2009-noviembre 2012</t>
  </si>
  <si>
    <t>Precios promedio a consumidor marzo 2009-noviembre 2012</t>
  </si>
  <si>
    <t>Enero-noviembre</t>
  </si>
  <si>
    <t>Enero-noviembre **</t>
  </si>
  <si>
    <t xml:space="preserve">Enero-noviembre </t>
  </si>
  <si>
    <t xml:space="preserve">Los demás frutos de cáscara, frescos </t>
  </si>
  <si>
    <t>enero-noviembre 2011</t>
  </si>
  <si>
    <t>enero-noviembre 2012</t>
  </si>
  <si>
    <t>11/2012</t>
  </si>
  <si>
    <t>Med</t>
  </si>
  <si>
    <t>Filadelfia</t>
  </si>
  <si>
    <t>1,5 kilos</t>
  </si>
  <si>
    <t>Chirimoya</t>
  </si>
  <si>
    <t>cont-barco</t>
  </si>
  <si>
    <t>10 libras</t>
  </si>
  <si>
    <t>24/24</t>
  </si>
  <si>
    <t>14/14</t>
  </si>
  <si>
    <t>16/16</t>
  </si>
  <si>
    <t>Hass</t>
  </si>
  <si>
    <t>50/50</t>
  </si>
  <si>
    <t>11 kilos</t>
  </si>
  <si>
    <t>60/60</t>
  </si>
  <si>
    <t>Golden</t>
  </si>
  <si>
    <t>contenedor</t>
  </si>
  <si>
    <t>3,5 kilos</t>
  </si>
  <si>
    <t>Flame Seedless</t>
  </si>
  <si>
    <t>Large</t>
  </si>
  <si>
    <t>8 kilos</t>
  </si>
  <si>
    <t>Red Globe</t>
  </si>
  <si>
    <t>Semana del 26/11/2012 al 02/12/2012</t>
  </si>
  <si>
    <t>14/10</t>
  </si>
  <si>
    <t>105/105</t>
  </si>
  <si>
    <t>Early Sweet</t>
  </si>
  <si>
    <t>125 gramos</t>
  </si>
  <si>
    <t>Kumquat</t>
  </si>
  <si>
    <t>Haden</t>
  </si>
  <si>
    <t>Piel de Sapo</t>
  </si>
  <si>
    <t>Uruguay</t>
  </si>
  <si>
    <t>(Al 30/11/2012 : 1 Centavo de Libra Esterlina = 0,02 Dólares USA = 7,69 Pesos Chilenos)</t>
  </si>
  <si>
    <t>Almendras sin cáscara</t>
  </si>
  <si>
    <t xml:space="preserve">Los demás cocos, excepto secos                                                                                                                                                                                                                           </t>
  </si>
  <si>
    <t>Valor (miles de USD FOB) *</t>
  </si>
  <si>
    <t>Precios FOB (por kilo en USD)</t>
  </si>
  <si>
    <t>Valor (miles de USD FOB)*</t>
  </si>
  <si>
    <t>Precios (por kilo en USD)*</t>
  </si>
  <si>
    <t>Valor (USD FOB) *</t>
  </si>
  <si>
    <t>Hong Kong</t>
  </si>
  <si>
    <t>SUBTOTAL</t>
  </si>
  <si>
    <t>Otros países</t>
  </si>
  <si>
    <t xml:space="preserve">Las demás, uva fresca, variedad Ribier </t>
  </si>
  <si>
    <t>Arándano</t>
  </si>
  <si>
    <t>s/e</t>
  </si>
  <si>
    <t>Poor quality</t>
  </si>
  <si>
    <t>cartón avión</t>
  </si>
  <si>
    <t>NOT = Sin información de precio</t>
  </si>
  <si>
    <t xml:space="preserve"> s/e = Sin especificar</t>
  </si>
  <si>
    <t>(Al 30/11/2012 : 1 dólar EE.UU. = 479,42 pesos chilenos)</t>
  </si>
  <si>
    <t>Sandía</t>
  </si>
  <si>
    <t>G.B. = Sin información de precio</t>
  </si>
  <si>
    <t>s/e = Sin especificar</t>
  </si>
  <si>
    <t>Sudáfrica</t>
  </si>
  <si>
    <t>(Al 30/11/2012 : 1 euro = 1,30 dólares EE.UU. = 621,98 pesos chilenos)</t>
  </si>
  <si>
    <t>Prime Seedless</t>
  </si>
  <si>
    <t>Festival Seedless</t>
  </si>
  <si>
    <t>Crimson Seedless</t>
  </si>
  <si>
    <t>Sin semilla</t>
  </si>
  <si>
    <t>Higo, breva</t>
  </si>
  <si>
    <t>Melón</t>
  </si>
  <si>
    <t>s/e = sin especificar</t>
  </si>
  <si>
    <r>
      <rPr>
        <i/>
        <sz val="9"/>
        <color indexed="8"/>
        <rFont val="Arial"/>
        <family val="2"/>
      </rPr>
      <t xml:space="preserve">Fuente: Fresh Produce Journal   </t>
    </r>
    <r>
      <rPr>
        <sz val="9"/>
        <color indexed="8"/>
        <rFont val="Arial"/>
        <family val="2"/>
      </rPr>
      <t xml:space="preserve">                                                        </t>
    </r>
  </si>
  <si>
    <r>
      <rPr>
        <i/>
        <sz val="10"/>
        <color indexed="8"/>
        <rFont val="Arial"/>
        <family val="2"/>
      </rPr>
      <t xml:space="preserve">Fuente: Dutch Fruit Market,Tricop Sales Reports.        </t>
    </r>
    <r>
      <rPr>
        <sz val="10"/>
        <color indexed="8"/>
        <rFont val="Arial"/>
        <family val="2"/>
      </rPr>
      <t xml:space="preserve">                                </t>
    </r>
  </si>
  <si>
    <r>
      <rPr>
        <i/>
        <sz val="9"/>
        <color indexed="8"/>
        <rFont val="Arial"/>
        <family val="2"/>
      </rPr>
      <t>Fuente</t>
    </r>
    <r>
      <rPr>
        <sz val="9"/>
        <color indexed="8"/>
        <rFont val="Arial"/>
        <family val="2"/>
      </rPr>
      <t xml:space="preserve">: </t>
    </r>
    <r>
      <rPr>
        <i/>
        <sz val="9"/>
        <color indexed="8"/>
        <rFont val="Arial"/>
        <family val="2"/>
      </rPr>
      <t xml:space="preserve">Federal State Market News Service </t>
    </r>
    <r>
      <rPr>
        <sz val="9"/>
        <color indexed="8"/>
        <rFont val="Arial"/>
        <family val="2"/>
      </rPr>
      <t xml:space="preserve">                                              </t>
    </r>
  </si>
  <si>
    <r>
      <rPr>
        <i/>
        <sz val="10"/>
        <color indexed="8"/>
        <rFont val="Arial"/>
        <family val="2"/>
      </rPr>
      <t>Fuente</t>
    </r>
    <r>
      <rPr>
        <sz val="10"/>
        <color indexed="8"/>
        <rFont val="Arial"/>
        <family val="2"/>
      </rPr>
      <t>: Odepa</t>
    </r>
  </si>
  <si>
    <r>
      <rPr>
        <i/>
        <sz val="10"/>
        <color indexed="8"/>
        <rFont val="Arial"/>
        <family val="2"/>
      </rPr>
      <t>Fuente</t>
    </r>
    <r>
      <rPr>
        <sz val="10"/>
        <color indexed="8"/>
        <rFont val="Arial"/>
        <family val="2"/>
      </rPr>
      <t>: Odepa y catastros frutícolas de Cirén      * Estimación.</t>
    </r>
  </si>
  <si>
    <r>
      <rPr>
        <i/>
        <sz val="10"/>
        <color indexed="8"/>
        <rFont val="Arial"/>
        <family val="2"/>
      </rPr>
      <t>Fuente</t>
    </r>
    <r>
      <rPr>
        <sz val="10"/>
        <color indexed="8"/>
        <rFont val="Arial"/>
        <family val="2"/>
      </rPr>
      <t>: Odepa y catastros frutícolas de Cirén</t>
    </r>
  </si>
  <si>
    <r>
      <rPr>
        <i/>
        <sz val="10"/>
        <color indexed="8"/>
        <rFont val="Arial"/>
        <family val="2"/>
      </rPr>
      <t>Fuente</t>
    </r>
    <r>
      <rPr>
        <sz val="10"/>
        <color indexed="8"/>
        <rFont val="Arial"/>
        <family val="2"/>
      </rPr>
      <t>: Odepa y Catastros Frutícolas de Cirén</t>
    </r>
  </si>
  <si>
    <r>
      <rPr>
        <i/>
        <sz val="10"/>
        <color indexed="8"/>
        <rFont val="Arial"/>
        <family val="2"/>
      </rPr>
      <t>Fuente</t>
    </r>
    <r>
      <rPr>
        <sz val="10"/>
        <color indexed="8"/>
        <rFont val="Arial"/>
        <family val="2"/>
      </rPr>
      <t>: Odepa y Catastros Frutícolas de Cirén.   * Estimación.</t>
    </r>
  </si>
  <si>
    <r>
      <rPr>
        <i/>
        <sz val="10"/>
        <color indexed="8"/>
        <rFont val="Arial"/>
        <family val="2"/>
      </rPr>
      <t>Fuente</t>
    </r>
    <r>
      <rPr>
        <sz val="10"/>
        <color indexed="8"/>
        <rFont val="Arial"/>
        <family val="2"/>
      </rPr>
      <t>: Odepa y catastros frutícolas de Cirén.      * Estimación.</t>
    </r>
  </si>
  <si>
    <r>
      <rPr>
        <i/>
        <sz val="10"/>
        <color indexed="8"/>
        <rFont val="Arial"/>
        <family val="2"/>
      </rPr>
      <t>Fuente</t>
    </r>
    <r>
      <rPr>
        <sz val="10"/>
        <color indexed="8"/>
        <rFont val="Arial"/>
        <family val="2"/>
      </rPr>
      <t>: Odepa.  * Estimación</t>
    </r>
  </si>
  <si>
    <r>
      <rPr>
        <i/>
        <sz val="10"/>
        <color indexed="8"/>
        <rFont val="Arial"/>
        <family val="2"/>
      </rPr>
      <t>Fuente</t>
    </r>
    <r>
      <rPr>
        <sz val="10"/>
        <color indexed="8"/>
        <rFont val="Arial"/>
        <family val="2"/>
      </rPr>
      <t>: Odepa y Catastros e Intercatastros Frutícolas de Cirén</t>
    </r>
  </si>
  <si>
    <r>
      <rPr>
        <i/>
        <sz val="10"/>
        <color indexed="8"/>
        <rFont val="Arial"/>
        <family val="2"/>
      </rPr>
      <t>Fuente</t>
    </r>
    <r>
      <rPr>
        <sz val="10"/>
        <color indexed="8"/>
        <rFont val="Arial"/>
        <family val="2"/>
      </rPr>
      <t>: Odepa y Catastros e Intercatastros Frutícolas de Cirén.  *  Estimación.</t>
    </r>
  </si>
  <si>
    <r>
      <rPr>
        <i/>
        <sz val="10"/>
        <color indexed="8"/>
        <rFont val="Arial"/>
        <family val="2"/>
      </rPr>
      <t>Fuente</t>
    </r>
    <r>
      <rPr>
        <sz val="10"/>
        <color indexed="8"/>
        <rFont val="Arial"/>
        <family val="2"/>
      </rPr>
      <t>: Odepa.   * Estimación.</t>
    </r>
  </si>
  <si>
    <r>
      <rPr>
        <i/>
        <sz val="10"/>
        <color indexed="8"/>
        <rFont val="Arial"/>
        <family val="2"/>
      </rPr>
      <t>Fuente</t>
    </r>
    <r>
      <rPr>
        <sz val="10"/>
        <color indexed="8"/>
        <rFont val="Arial"/>
        <family val="2"/>
      </rPr>
      <t>: Odepa y Catastros Frutícolas de Cirén.  * Estimación.</t>
    </r>
  </si>
  <si>
    <r>
      <rPr>
        <i/>
        <sz val="10"/>
        <color indexed="8"/>
        <rFont val="Arial"/>
        <family val="2"/>
      </rPr>
      <t>Fuente</t>
    </r>
    <r>
      <rPr>
        <sz val="10"/>
        <color indexed="8"/>
        <rFont val="Arial"/>
        <family val="2"/>
      </rPr>
      <t>: Odepa.  * Estimación.</t>
    </r>
  </si>
  <si>
    <t>DICIEMBRE 2012</t>
  </si>
  <si>
    <t>Exportaciones de fruta por país de destino</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</si>
</sst>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dd/mm/yy"/>
    <numFmt numFmtId="167" formatCode="_(* #,##0_);_(* \(#,##0\);_(* &quot;-&quot;??_);_(@_)"/>
    <numFmt numFmtId="168" formatCode="_-* #,##0.00\ _p_t_a_-;\-* #,##0.00\ _p_t_a_-;_-* &quot;-&quot;??\ _p_t_a_-;_-@_-"/>
    <numFmt numFmtId="169" formatCode="_-* #,##0_-;\-* #,##0_-;_-* &quot;-&quot;??_-;_-@_-"/>
    <numFmt numFmtId="170" formatCode="_(* #,##0.00_);_(* \(#,##0.00\);_(* &quot;-&quot;??_);_(@_)"/>
    <numFmt numFmtId="171" formatCode="#,##0.0##"/>
    <numFmt numFmtId="172" formatCode="0.0%"/>
  </numFmts>
  <fonts count="133">
    <font>
      <sz val="11"/>
      <color theme="1"/>
      <name val="Calibri"/>
      <family val="2"/>
    </font>
    <font>
      <sz val="11"/>
      <color indexed="8"/>
      <name val="Calibri"/>
      <family val="2"/>
    </font>
    <font>
      <b/>
      <sz val="10"/>
      <name val="Arial"/>
      <family val="2"/>
    </font>
    <font>
      <sz val="16"/>
      <name val="Verdana"/>
      <family val="2"/>
    </font>
    <font>
      <sz val="8"/>
      <name val="Verdana"/>
      <family val="2"/>
    </font>
    <font>
      <sz val="7"/>
      <name val="Verdana"/>
      <family val="2"/>
    </font>
    <font>
      <u val="single"/>
      <sz val="10"/>
      <color indexed="12"/>
      <name val="Arial"/>
      <family val="2"/>
    </font>
    <font>
      <sz val="10"/>
      <name val="Arial"/>
      <family val="2"/>
    </font>
    <font>
      <sz val="10"/>
      <name val="Courier New"/>
      <family val="3"/>
    </font>
    <font>
      <sz val="12"/>
      <name val="Arial"/>
      <family val="2"/>
    </font>
    <font>
      <sz val="14"/>
      <name val="Arial MT"/>
      <family val="2"/>
    </font>
    <font>
      <sz val="8"/>
      <name val="Arial"/>
      <family val="2"/>
    </font>
    <font>
      <b/>
      <sz val="11"/>
      <name val="Arial"/>
      <family val="2"/>
    </font>
    <font>
      <sz val="11"/>
      <name val="Arial"/>
      <family val="2"/>
    </font>
    <font>
      <b/>
      <sz val="9"/>
      <name val="Arial"/>
      <family val="2"/>
    </font>
    <font>
      <sz val="9"/>
      <name val="Arial"/>
      <family val="2"/>
    </font>
    <font>
      <sz val="10"/>
      <color indexed="10"/>
      <name val="Arial"/>
      <family val="2"/>
    </font>
    <font>
      <b/>
      <sz val="10"/>
      <color indexed="10"/>
      <name val="Arial"/>
      <family val="2"/>
    </font>
    <font>
      <u val="single"/>
      <sz val="11"/>
      <color indexed="12"/>
      <name val="Calibri"/>
      <family val="2"/>
    </font>
    <font>
      <b/>
      <sz val="11"/>
      <color indexed="8"/>
      <name val="Calibri"/>
      <family val="2"/>
    </font>
    <font>
      <sz val="10"/>
      <color indexed="8"/>
      <name val="Verdana"/>
      <family val="2"/>
    </font>
    <font>
      <sz val="10"/>
      <color indexed="8"/>
      <name val="Arial"/>
      <family val="2"/>
    </font>
    <font>
      <sz val="10"/>
      <color indexed="8"/>
      <name val="Calibri"/>
      <family val="2"/>
    </font>
    <font>
      <b/>
      <sz val="10"/>
      <color indexed="8"/>
      <name val="Arial"/>
      <family val="2"/>
    </font>
    <font>
      <sz val="12"/>
      <color indexed="8"/>
      <name val="Verdana"/>
      <family val="2"/>
    </font>
    <font>
      <sz val="11"/>
      <color indexed="8"/>
      <name val="Verdana"/>
      <family val="2"/>
    </font>
    <font>
      <b/>
      <sz val="10"/>
      <color indexed="8"/>
      <name val="Verdana"/>
      <family val="2"/>
    </font>
    <font>
      <sz val="7"/>
      <color indexed="8"/>
      <name val="Verdana"/>
      <family val="2"/>
    </font>
    <font>
      <b/>
      <sz val="7"/>
      <color indexed="30"/>
      <name val="Verdana"/>
      <family val="2"/>
    </font>
    <font>
      <sz val="12"/>
      <color indexed="63"/>
      <name val="Verdana"/>
      <family val="2"/>
    </font>
    <font>
      <b/>
      <sz val="12"/>
      <color indexed="63"/>
      <name val="Verdana"/>
      <family val="2"/>
    </font>
    <font>
      <b/>
      <sz val="11"/>
      <color indexed="56"/>
      <name val="Arial"/>
      <family val="2"/>
    </font>
    <font>
      <sz val="11"/>
      <color indexed="56"/>
      <name val="Arial"/>
      <family val="2"/>
    </font>
    <font>
      <sz val="8"/>
      <color indexed="56"/>
      <name val="Verdana"/>
      <family val="2"/>
    </font>
    <font>
      <sz val="11"/>
      <color indexed="56"/>
      <name val="Calibri"/>
      <family val="2"/>
    </font>
    <font>
      <sz val="12"/>
      <color indexed="56"/>
      <name val="Calibri"/>
      <family val="2"/>
    </font>
    <font>
      <u val="single"/>
      <sz val="12"/>
      <color indexed="56"/>
      <name val="Calibri"/>
      <family val="2"/>
    </font>
    <font>
      <sz val="8"/>
      <color indexed="56"/>
      <name val="Calibri"/>
      <family val="2"/>
    </font>
    <font>
      <sz val="11"/>
      <color indexed="8"/>
      <name val="Arial"/>
      <family val="2"/>
    </font>
    <font>
      <sz val="8"/>
      <color indexed="8"/>
      <name val="Arial"/>
      <family val="2"/>
    </font>
    <font>
      <b/>
      <sz val="8"/>
      <color indexed="8"/>
      <name val="Arial"/>
      <family val="2"/>
    </font>
    <font>
      <sz val="10"/>
      <color indexed="30"/>
      <name val="Arial"/>
      <family val="2"/>
    </font>
    <font>
      <sz val="9"/>
      <color indexed="8"/>
      <name val="Arial"/>
      <family val="2"/>
    </font>
    <font>
      <sz val="8"/>
      <color indexed="19"/>
      <name val="Arial"/>
      <family val="2"/>
    </font>
    <font>
      <sz val="8"/>
      <color indexed="8"/>
      <name val="Calibri"/>
      <family val="2"/>
    </font>
    <font>
      <b/>
      <sz val="8"/>
      <color indexed="8"/>
      <name val="Calibri"/>
      <family val="2"/>
    </font>
    <font>
      <sz val="10"/>
      <color indexed="17"/>
      <name val="Arial"/>
      <family val="2"/>
    </font>
    <font>
      <sz val="11"/>
      <color indexed="62"/>
      <name val="Calibri"/>
      <family val="2"/>
    </font>
    <font>
      <sz val="11"/>
      <color indexed="30"/>
      <name val="Calibri"/>
      <family val="2"/>
    </font>
    <font>
      <sz val="11"/>
      <color indexed="57"/>
      <name val="Calibri"/>
      <family val="2"/>
    </font>
    <font>
      <sz val="16"/>
      <color indexed="10"/>
      <name val="Calibri"/>
      <family val="2"/>
    </font>
    <font>
      <sz val="10"/>
      <color indexed="19"/>
      <name val="Arial"/>
      <family val="2"/>
    </font>
    <font>
      <sz val="12"/>
      <color indexed="8"/>
      <name val="Calibri"/>
      <family val="2"/>
    </font>
    <font>
      <b/>
      <sz val="9"/>
      <color indexed="8"/>
      <name val="Arial"/>
      <family val="2"/>
    </font>
    <font>
      <b/>
      <sz val="16"/>
      <color indexed="8"/>
      <name val="Arial"/>
      <family val="2"/>
    </font>
    <font>
      <i/>
      <sz val="9"/>
      <color indexed="8"/>
      <name val="Arial"/>
      <family val="2"/>
    </font>
    <font>
      <i/>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5"/>
      <color indexed="8"/>
      <name val="Arial"/>
      <family val="0"/>
    </font>
    <font>
      <b/>
      <sz val="10"/>
      <color indexed="57"/>
      <name val="Arial"/>
      <family val="0"/>
    </font>
    <font>
      <b/>
      <sz val="9.6"/>
      <color indexed="8"/>
      <name val="Arial"/>
      <family val="0"/>
    </font>
    <font>
      <i/>
      <sz val="11"/>
      <color indexed="8"/>
      <name val="Calibri"/>
      <family val="0"/>
    </font>
    <font>
      <i/>
      <sz val="8"/>
      <color indexed="8"/>
      <name val="Arial"/>
      <family val="0"/>
    </font>
    <font>
      <sz val="10"/>
      <color indexed="57"/>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Verdana"/>
      <family val="2"/>
    </font>
    <font>
      <sz val="10"/>
      <color theme="1"/>
      <name val="Arial"/>
      <family val="2"/>
    </font>
    <font>
      <sz val="10"/>
      <color theme="1"/>
      <name val="Calibri"/>
      <family val="2"/>
    </font>
    <font>
      <b/>
      <sz val="10"/>
      <color theme="1"/>
      <name val="Arial"/>
      <family val="2"/>
    </font>
    <font>
      <sz val="12"/>
      <color theme="1"/>
      <name val="Verdana"/>
      <family val="2"/>
    </font>
    <font>
      <sz val="11"/>
      <color theme="1"/>
      <name val="Verdana"/>
      <family val="2"/>
    </font>
    <font>
      <b/>
      <sz val="10"/>
      <color theme="1"/>
      <name val="Verdana"/>
      <family val="2"/>
    </font>
    <font>
      <sz val="7"/>
      <color theme="1"/>
      <name val="Verdana"/>
      <family val="2"/>
    </font>
    <font>
      <b/>
      <sz val="7"/>
      <color rgb="FF0066CC"/>
      <name val="Verdana"/>
      <family val="2"/>
    </font>
    <font>
      <sz val="12"/>
      <color rgb="FF333333"/>
      <name val="Verdana"/>
      <family val="2"/>
    </font>
    <font>
      <b/>
      <sz val="12"/>
      <color rgb="FF333333"/>
      <name val="Verdana"/>
      <family val="2"/>
    </font>
    <font>
      <b/>
      <sz val="11"/>
      <color theme="3"/>
      <name val="Arial"/>
      <family val="2"/>
    </font>
    <font>
      <sz val="11"/>
      <color theme="3"/>
      <name val="Arial"/>
      <family val="2"/>
    </font>
    <font>
      <sz val="8"/>
      <color theme="3"/>
      <name val="Verdana"/>
      <family val="2"/>
    </font>
    <font>
      <sz val="11"/>
      <color theme="3"/>
      <name val="Calibri"/>
      <family val="2"/>
    </font>
    <font>
      <sz val="12"/>
      <color theme="3"/>
      <name val="Calibri"/>
      <family val="2"/>
    </font>
    <font>
      <u val="single"/>
      <sz val="12"/>
      <color theme="3"/>
      <name val="Calibri"/>
      <family val="2"/>
    </font>
    <font>
      <sz val="8"/>
      <color theme="3"/>
      <name val="Calibri"/>
      <family val="2"/>
    </font>
    <font>
      <sz val="11"/>
      <color theme="1"/>
      <name val="Arial"/>
      <family val="2"/>
    </font>
    <font>
      <sz val="8"/>
      <color theme="1"/>
      <name val="Arial"/>
      <family val="2"/>
    </font>
    <font>
      <b/>
      <sz val="8"/>
      <color theme="1"/>
      <name val="Arial"/>
      <family val="2"/>
    </font>
    <font>
      <sz val="10"/>
      <color rgb="FF0070C0"/>
      <name val="Arial"/>
      <family val="2"/>
    </font>
    <font>
      <sz val="9"/>
      <color rgb="FF000000"/>
      <name val="Arial"/>
      <family val="2"/>
    </font>
    <font>
      <sz val="8"/>
      <color rgb="FF6A5C1A"/>
      <name val="Arial"/>
      <family val="2"/>
    </font>
    <font>
      <sz val="10"/>
      <color rgb="FFFF0000"/>
      <name val="Arial"/>
      <family val="2"/>
    </font>
    <font>
      <sz val="8"/>
      <color theme="1"/>
      <name val="Calibri"/>
      <family val="2"/>
    </font>
    <font>
      <b/>
      <sz val="8"/>
      <color theme="1"/>
      <name val="Calibri"/>
      <family val="2"/>
    </font>
    <font>
      <sz val="10"/>
      <color rgb="FF00B050"/>
      <name val="Arial"/>
      <family val="2"/>
    </font>
    <font>
      <sz val="10"/>
      <color theme="6" tint="-0.4999699890613556"/>
      <name val="Arial"/>
      <family val="2"/>
    </font>
    <font>
      <sz val="11"/>
      <color theme="3" tint="0.39998000860214233"/>
      <name val="Calibri"/>
      <family val="2"/>
    </font>
    <font>
      <sz val="11"/>
      <color rgb="FF0070C0"/>
      <name val="Calibri"/>
      <family val="2"/>
    </font>
    <font>
      <sz val="11"/>
      <color theme="6" tint="-0.24997000396251678"/>
      <name val="Calibri"/>
      <family val="2"/>
    </font>
    <font>
      <sz val="16"/>
      <color rgb="FFFF0000"/>
      <name val="Calibri"/>
      <family val="2"/>
    </font>
    <font>
      <sz val="10"/>
      <color rgb="FF6A5C1A"/>
      <name val="Arial"/>
      <family val="2"/>
    </font>
    <font>
      <sz val="9"/>
      <color theme="1"/>
      <name val="Arial"/>
      <family val="2"/>
    </font>
    <font>
      <sz val="12"/>
      <color theme="1"/>
      <name val="Calibri"/>
      <family val="2"/>
    </font>
    <font>
      <b/>
      <sz val="9"/>
      <color rgb="FF000000"/>
      <name val="Arial"/>
      <family val="2"/>
    </font>
    <font>
      <b/>
      <sz val="16"/>
      <color theme="1"/>
      <name val="Arial"/>
      <family val="2"/>
    </font>
    <font>
      <b/>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style="thin"/>
      <right style="thin"/>
      <top style="thin"/>
      <bottom style="thin"/>
    </border>
    <border>
      <left/>
      <right/>
      <top style="thin"/>
      <bottom/>
    </border>
    <border>
      <left/>
      <right/>
      <top style="thin">
        <color indexed="55"/>
      </top>
      <bottom style="thin"/>
    </border>
    <border>
      <left/>
      <right/>
      <top style="thin">
        <color indexed="55"/>
      </top>
      <bottom style="thin">
        <color indexed="55"/>
      </bottom>
    </border>
    <border>
      <left/>
      <right style="thin"/>
      <top style="thin">
        <color indexed="55"/>
      </top>
      <bottom style="thin"/>
    </border>
    <border>
      <left style="thin"/>
      <right/>
      <top style="thin"/>
      <bottom style="thin"/>
    </border>
    <border>
      <left style="thin"/>
      <right style="thin"/>
      <top/>
      <bottom style="thin"/>
    </border>
    <border>
      <left style="thin"/>
      <right style="thin"/>
      <top style="thin"/>
      <bottom/>
    </border>
    <border>
      <left style="thin">
        <color indexed="8"/>
      </left>
      <right style="thin">
        <color indexed="8"/>
      </right>
      <top style="thin">
        <color indexed="8"/>
      </top>
      <bottom style="thin">
        <color indexed="8"/>
      </bottom>
    </border>
    <border>
      <left/>
      <right/>
      <top/>
      <bottom style="thin">
        <color indexed="55"/>
      </bottom>
    </border>
    <border>
      <left/>
      <right style="thin"/>
      <top style="thin"/>
      <bottom style="thin"/>
    </border>
    <border>
      <left style="thin"/>
      <right/>
      <top style="thin"/>
      <bottom/>
    </border>
    <border>
      <left/>
      <right style="thin"/>
      <top style="thin"/>
      <bottom/>
    </border>
    <border>
      <left/>
      <right style="thin">
        <color indexed="8"/>
      </right>
      <top/>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8" fillId="20" borderId="0" applyNumberFormat="0" applyBorder="0" applyAlignment="0" applyProtection="0"/>
    <xf numFmtId="0" fontId="79" fillId="21" borderId="1" applyNumberFormat="0" applyAlignment="0" applyProtection="0"/>
    <xf numFmtId="0" fontId="80" fillId="22" borderId="2" applyNumberFormat="0" applyAlignment="0" applyProtection="0"/>
    <xf numFmtId="0" fontId="81" fillId="0" borderId="3" applyNumberFormat="0" applyFill="0" applyAlignment="0" applyProtection="0"/>
    <xf numFmtId="0" fontId="82" fillId="0" borderId="0" applyNumberFormat="0" applyFill="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7" fillId="28" borderId="0" applyNumberFormat="0" applyBorder="0" applyAlignment="0" applyProtection="0"/>
    <xf numFmtId="0" fontId="83" fillId="29" borderId="1" applyNumberFormat="0" applyAlignment="0" applyProtection="0"/>
    <xf numFmtId="0" fontId="84" fillId="0" borderId="0" applyNumberFormat="0" applyFill="0" applyBorder="0" applyAlignment="0" applyProtection="0"/>
    <xf numFmtId="0" fontId="6" fillId="0" borderId="0" applyNumberFormat="0" applyFill="0" applyBorder="0" applyAlignment="0" applyProtection="0"/>
    <xf numFmtId="0" fontId="8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6" fillId="31" borderId="0" applyNumberFormat="0" applyBorder="0" applyAlignment="0" applyProtection="0"/>
    <xf numFmtId="0" fontId="8"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 fillId="0" borderId="0">
      <alignment/>
      <protection/>
    </xf>
    <xf numFmtId="0" fontId="9" fillId="0" borderId="0">
      <alignment/>
      <protection/>
    </xf>
    <xf numFmtId="0" fontId="0" fillId="32"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87" fillId="21" borderId="5"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6" applyNumberFormat="0" applyFill="0" applyAlignment="0" applyProtection="0"/>
    <xf numFmtId="0" fontId="92" fillId="0" borderId="7" applyNumberFormat="0" applyFill="0" applyAlignment="0" applyProtection="0"/>
    <xf numFmtId="0" fontId="82" fillId="0" borderId="8" applyNumberFormat="0" applyFill="0" applyAlignment="0" applyProtection="0"/>
    <xf numFmtId="0" fontId="93" fillId="0" borderId="9" applyNumberFormat="0" applyFill="0" applyAlignment="0" applyProtection="0"/>
  </cellStyleXfs>
  <cellXfs count="361">
    <xf numFmtId="0" fontId="0" fillId="0" borderId="0" xfId="0" applyFont="1" applyAlignment="1">
      <alignment/>
    </xf>
    <xf numFmtId="0" fontId="0" fillId="0" borderId="0" xfId="57">
      <alignment/>
      <protection/>
    </xf>
    <xf numFmtId="0" fontId="94" fillId="0" borderId="0" xfId="57" applyFont="1" applyAlignment="1">
      <alignment horizontal="center"/>
      <protection/>
    </xf>
    <xf numFmtId="0" fontId="2" fillId="0" borderId="0" xfId="57" applyFont="1">
      <alignment/>
      <protection/>
    </xf>
    <xf numFmtId="0" fontId="0" fillId="0" borderId="0" xfId="57" applyBorder="1">
      <alignment/>
      <protection/>
    </xf>
    <xf numFmtId="0" fontId="95" fillId="0" borderId="0" xfId="0" applyFont="1" applyAlignment="1">
      <alignment/>
    </xf>
    <xf numFmtId="0" fontId="96" fillId="0" borderId="0" xfId="0" applyFont="1" applyAlignment="1">
      <alignment/>
    </xf>
    <xf numFmtId="0" fontId="95" fillId="0" borderId="0" xfId="0" applyFont="1" applyAlignment="1">
      <alignment horizontal="right"/>
    </xf>
    <xf numFmtId="0" fontId="96" fillId="0" borderId="0" xfId="0" applyFont="1" applyAlignment="1">
      <alignment horizontal="right"/>
    </xf>
    <xf numFmtId="0" fontId="97" fillId="0" borderId="0" xfId="0" applyFont="1" applyBorder="1" applyAlignment="1">
      <alignment horizontal="center"/>
    </xf>
    <xf numFmtId="0" fontId="97" fillId="0" borderId="0" xfId="0" applyFont="1" applyBorder="1" applyAlignment="1">
      <alignment/>
    </xf>
    <xf numFmtId="0" fontId="95" fillId="0" borderId="0" xfId="0" applyFont="1" applyFill="1" applyAlignment="1">
      <alignment/>
    </xf>
    <xf numFmtId="0" fontId="4" fillId="0" borderId="0" xfId="57" applyFont="1" applyBorder="1" applyAlignment="1">
      <alignment vertical="center" wrapText="1"/>
      <protection/>
    </xf>
    <xf numFmtId="0" fontId="97" fillId="0" borderId="0" xfId="0" applyFont="1" applyAlignment="1">
      <alignment horizontal="center"/>
    </xf>
    <xf numFmtId="0" fontId="95" fillId="0" borderId="0" xfId="0" applyFont="1" applyAlignment="1">
      <alignment/>
    </xf>
    <xf numFmtId="0" fontId="95" fillId="0" borderId="0" xfId="0" applyFont="1" applyAlignment="1">
      <alignment/>
    </xf>
    <xf numFmtId="0" fontId="2" fillId="33" borderId="10" xfId="0" applyFont="1" applyFill="1" applyBorder="1" applyAlignment="1">
      <alignment horizontal="center" vertical="center" wrapText="1"/>
    </xf>
    <xf numFmtId="0" fontId="97" fillId="0" borderId="0" xfId="0" applyFont="1" applyAlignment="1">
      <alignment/>
    </xf>
    <xf numFmtId="0" fontId="97" fillId="33" borderId="11" xfId="0" applyFont="1" applyFill="1" applyBorder="1" applyAlignment="1">
      <alignment horizontal="center"/>
    </xf>
    <xf numFmtId="0" fontId="2" fillId="33" borderId="0" xfId="0" applyFont="1" applyFill="1" applyBorder="1" applyAlignment="1">
      <alignment horizontal="center"/>
    </xf>
    <xf numFmtId="0" fontId="7" fillId="33" borderId="0" xfId="0" applyFont="1" applyFill="1" applyBorder="1" applyAlignment="1">
      <alignment/>
    </xf>
    <xf numFmtId="3" fontId="7" fillId="33" borderId="0" xfId="0" applyNumberFormat="1" applyFont="1" applyFill="1" applyBorder="1" applyAlignment="1">
      <alignment/>
    </xf>
    <xf numFmtId="164" fontId="7" fillId="33" borderId="0" xfId="0" applyNumberFormat="1" applyFont="1" applyFill="1" applyBorder="1" applyAlignment="1">
      <alignment/>
    </xf>
    <xf numFmtId="0" fontId="95" fillId="33" borderId="0" xfId="0" applyFont="1" applyFill="1" applyAlignment="1">
      <alignment/>
    </xf>
    <xf numFmtId="0" fontId="2" fillId="33" borderId="0" xfId="0" applyFont="1" applyFill="1" applyBorder="1" applyAlignment="1">
      <alignment/>
    </xf>
    <xf numFmtId="0" fontId="2" fillId="33" borderId="11" xfId="0" applyFont="1" applyFill="1" applyBorder="1" applyAlignment="1">
      <alignment horizontal="center" vertical="center" wrapText="1"/>
    </xf>
    <xf numFmtId="0" fontId="2" fillId="33" borderId="0" xfId="0" applyFont="1" applyFill="1" applyBorder="1" applyAlignment="1">
      <alignment/>
    </xf>
    <xf numFmtId="3" fontId="2" fillId="33" borderId="0" xfId="0" applyNumberFormat="1" applyFont="1" applyFill="1" applyBorder="1" applyAlignment="1">
      <alignment/>
    </xf>
    <xf numFmtId="164" fontId="2" fillId="33" borderId="0" xfId="0" applyNumberFormat="1" applyFont="1" applyFill="1" applyBorder="1" applyAlignment="1">
      <alignment/>
    </xf>
    <xf numFmtId="0" fontId="7" fillId="33" borderId="0" xfId="0" applyFont="1" applyFill="1" applyAlignment="1">
      <alignment/>
    </xf>
    <xf numFmtId="2" fontId="95" fillId="33" borderId="0" xfId="0" applyNumberFormat="1" applyFont="1" applyFill="1" applyAlignment="1">
      <alignment horizontal="center"/>
    </xf>
    <xf numFmtId="0" fontId="2" fillId="33" borderId="0" xfId="0" applyFont="1" applyFill="1" applyAlignment="1">
      <alignment/>
    </xf>
    <xf numFmtId="0" fontId="2" fillId="33" borderId="0" xfId="0" applyFont="1" applyFill="1" applyBorder="1" applyAlignment="1" quotePrefix="1">
      <alignment horizontal="center"/>
    </xf>
    <xf numFmtId="1" fontId="97" fillId="33" borderId="0" xfId="0" applyNumberFormat="1" applyFont="1" applyFill="1" applyAlignment="1">
      <alignment horizontal="center"/>
    </xf>
    <xf numFmtId="0" fontId="95" fillId="33" borderId="0" xfId="48" applyNumberFormat="1" applyFont="1" applyFill="1" applyAlignment="1">
      <alignment horizontal="center"/>
    </xf>
    <xf numFmtId="0" fontId="95" fillId="33" borderId="0" xfId="0" applyNumberFormat="1" applyFont="1" applyFill="1" applyAlignment="1">
      <alignment horizontal="center"/>
    </xf>
    <xf numFmtId="2" fontId="2" fillId="33" borderId="0" xfId="0" applyNumberFormat="1" applyFont="1" applyFill="1" applyAlignment="1">
      <alignment horizontal="center"/>
    </xf>
    <xf numFmtId="165" fontId="2" fillId="33" borderId="0" xfId="0" applyNumberFormat="1" applyFont="1" applyFill="1" applyAlignment="1">
      <alignment/>
    </xf>
    <xf numFmtId="0" fontId="13" fillId="33" borderId="0" xfId="68" applyFont="1" applyFill="1" applyBorder="1" applyProtection="1">
      <alignment/>
      <protection/>
    </xf>
    <xf numFmtId="0" fontId="12" fillId="33" borderId="10" xfId="68" applyFont="1" applyFill="1" applyBorder="1" applyAlignment="1" applyProtection="1">
      <alignment horizontal="left"/>
      <protection/>
    </xf>
    <xf numFmtId="0" fontId="13" fillId="33" borderId="0" xfId="68" applyFont="1" applyFill="1" applyBorder="1" applyAlignment="1" applyProtection="1">
      <alignment horizontal="left"/>
      <protection/>
    </xf>
    <xf numFmtId="0" fontId="13" fillId="33" borderId="0" xfId="68" applyFont="1" applyFill="1" applyBorder="1" applyAlignment="1" applyProtection="1">
      <alignment horizontal="center" vertical="center"/>
      <protection/>
    </xf>
    <xf numFmtId="0" fontId="13" fillId="33" borderId="0" xfId="57" applyFont="1" applyFill="1" applyAlignment="1">
      <alignment horizontal="left" vertical="center"/>
      <protection/>
    </xf>
    <xf numFmtId="0" fontId="12" fillId="33" borderId="0" xfId="57" applyFont="1" applyFill="1" applyAlignment="1">
      <alignment horizontal="left" vertical="center"/>
      <protection/>
    </xf>
    <xf numFmtId="0" fontId="11" fillId="33" borderId="11" xfId="68" applyFont="1" applyFill="1" applyBorder="1" applyAlignment="1" applyProtection="1">
      <alignment horizontal="left"/>
      <protection/>
    </xf>
    <xf numFmtId="0" fontId="11" fillId="33" borderId="11" xfId="68" applyFont="1" applyFill="1" applyBorder="1" applyProtection="1">
      <alignment/>
      <protection/>
    </xf>
    <xf numFmtId="0" fontId="4" fillId="33" borderId="0" xfId="68" applyFont="1" applyFill="1" applyBorder="1" applyAlignment="1" applyProtection="1">
      <alignment horizontal="left"/>
      <protection/>
    </xf>
    <xf numFmtId="0" fontId="4" fillId="33" borderId="0" xfId="57" applyFont="1" applyFill="1" applyAlignment="1">
      <alignment horizontal="left"/>
      <protection/>
    </xf>
    <xf numFmtId="0" fontId="95" fillId="33" borderId="0" xfId="0" applyFont="1" applyFill="1" applyBorder="1" applyAlignment="1">
      <alignment/>
    </xf>
    <xf numFmtId="0" fontId="97" fillId="33" borderId="0" xfId="0" applyFont="1" applyFill="1" applyAlignment="1">
      <alignment horizontal="center"/>
    </xf>
    <xf numFmtId="3" fontId="95" fillId="33" borderId="0" xfId="0" applyNumberFormat="1" applyFont="1" applyFill="1" applyBorder="1" applyAlignment="1">
      <alignment/>
    </xf>
    <xf numFmtId="0" fontId="97" fillId="33" borderId="11" xfId="0" applyFont="1" applyFill="1" applyBorder="1" applyAlignment="1">
      <alignment horizontal="center" vertical="top"/>
    </xf>
    <xf numFmtId="0" fontId="95" fillId="33" borderId="0" xfId="0" applyFont="1" applyFill="1" applyAlignment="1">
      <alignment horizontal="right"/>
    </xf>
    <xf numFmtId="0" fontId="95" fillId="33" borderId="0" xfId="0" applyFont="1" applyFill="1" applyBorder="1" applyAlignment="1">
      <alignment horizontal="center" vertical="center" wrapText="1"/>
    </xf>
    <xf numFmtId="167" fontId="95" fillId="33" borderId="0" xfId="48" applyNumberFormat="1" applyFont="1" applyFill="1" applyBorder="1" applyAlignment="1">
      <alignment horizontal="right" vertical="center" wrapText="1"/>
    </xf>
    <xf numFmtId="3" fontId="95" fillId="33" borderId="0" xfId="0" applyNumberFormat="1" applyFont="1" applyFill="1" applyBorder="1" applyAlignment="1">
      <alignment horizontal="center"/>
    </xf>
    <xf numFmtId="1" fontId="95" fillId="33" borderId="0" xfId="0" applyNumberFormat="1" applyFont="1" applyFill="1" applyBorder="1" applyAlignment="1">
      <alignment/>
    </xf>
    <xf numFmtId="0" fontId="0" fillId="33" borderId="0" xfId="57" applyFill="1">
      <alignment/>
      <protection/>
    </xf>
    <xf numFmtId="0" fontId="98" fillId="33" borderId="0" xfId="57" applyFont="1" applyFill="1">
      <alignment/>
      <protection/>
    </xf>
    <xf numFmtId="0" fontId="99" fillId="33" borderId="0" xfId="57" applyFont="1" applyFill="1">
      <alignment/>
      <protection/>
    </xf>
    <xf numFmtId="0" fontId="94" fillId="33" borderId="0" xfId="57" applyFont="1" applyFill="1" applyAlignment="1">
      <alignment horizontal="center"/>
      <protection/>
    </xf>
    <xf numFmtId="0" fontId="100" fillId="33" borderId="0" xfId="57" applyFont="1" applyFill="1" applyAlignment="1">
      <alignment horizontal="center"/>
      <protection/>
    </xf>
    <xf numFmtId="0" fontId="4" fillId="33" borderId="0" xfId="57" applyFont="1" applyFill="1">
      <alignment/>
      <protection/>
    </xf>
    <xf numFmtId="0" fontId="5" fillId="33" borderId="0" xfId="57" applyFont="1" applyFill="1">
      <alignment/>
      <protection/>
    </xf>
    <xf numFmtId="0" fontId="101" fillId="33" borderId="0" xfId="57" applyFont="1" applyFill="1">
      <alignment/>
      <protection/>
    </xf>
    <xf numFmtId="0" fontId="98" fillId="33" borderId="0" xfId="57" applyFont="1" applyFill="1" quotePrefix="1">
      <alignment/>
      <protection/>
    </xf>
    <xf numFmtId="0" fontId="102" fillId="33" borderId="0" xfId="57" applyFont="1" applyFill="1">
      <alignment/>
      <protection/>
    </xf>
    <xf numFmtId="0" fontId="2" fillId="33" borderId="0" xfId="57" applyFont="1" applyFill="1">
      <alignment/>
      <protection/>
    </xf>
    <xf numFmtId="17" fontId="100" fillId="33" borderId="0" xfId="57" applyNumberFormat="1" applyFont="1" applyFill="1" applyAlignment="1" quotePrefix="1">
      <alignment horizontal="center"/>
      <protection/>
    </xf>
    <xf numFmtId="0" fontId="103" fillId="33" borderId="0" xfId="57" applyFont="1" applyFill="1" applyAlignment="1">
      <alignment horizontal="left" indent="15"/>
      <protection/>
    </xf>
    <xf numFmtId="0" fontId="3" fillId="0" borderId="0" xfId="57" applyFont="1" applyAlignment="1">
      <alignment wrapText="1"/>
      <protection/>
    </xf>
    <xf numFmtId="0" fontId="104" fillId="33" borderId="0" xfId="57" applyFont="1" applyFill="1" applyAlignment="1">
      <alignment/>
      <protection/>
    </xf>
    <xf numFmtId="2" fontId="95" fillId="0" borderId="0" xfId="0" applyNumberFormat="1" applyFont="1" applyAlignment="1">
      <alignment/>
    </xf>
    <xf numFmtId="0" fontId="95" fillId="33" borderId="0" xfId="0" applyFont="1" applyFill="1" applyBorder="1" applyAlignment="1">
      <alignment horizontal="right" vertical="center" wrapText="1"/>
    </xf>
    <xf numFmtId="3" fontId="95" fillId="33" borderId="0" xfId="0" applyNumberFormat="1" applyFont="1" applyFill="1" applyBorder="1" applyAlignment="1">
      <alignment horizontal="right" vertical="center" wrapText="1"/>
    </xf>
    <xf numFmtId="17" fontId="95" fillId="0" borderId="0" xfId="0" applyNumberFormat="1" applyFont="1" applyAlignment="1">
      <alignment/>
    </xf>
    <xf numFmtId="17" fontId="95" fillId="33" borderId="0" xfId="0" applyNumberFormat="1" applyFont="1" applyFill="1" applyBorder="1" applyAlignment="1" quotePrefix="1">
      <alignment horizontal="center" vertical="center" wrapText="1"/>
    </xf>
    <xf numFmtId="0" fontId="95" fillId="33" borderId="0" xfId="0" applyFont="1" applyFill="1" applyBorder="1" applyAlignment="1">
      <alignment horizontal="center"/>
    </xf>
    <xf numFmtId="169" fontId="95" fillId="33" borderId="0" xfId="48" applyNumberFormat="1" applyFont="1" applyFill="1" applyBorder="1" applyAlignment="1">
      <alignment horizontal="right" vertical="center" wrapText="1"/>
    </xf>
    <xf numFmtId="0" fontId="95" fillId="33" borderId="0" xfId="0" applyFont="1" applyFill="1" applyBorder="1" applyAlignment="1" applyProtection="1">
      <alignment vertical="center" wrapText="1"/>
      <protection/>
    </xf>
    <xf numFmtId="3" fontId="95" fillId="33" borderId="0" xfId="0" applyNumberFormat="1" applyFont="1" applyFill="1" applyBorder="1" applyAlignment="1" applyProtection="1">
      <alignment vertical="center" wrapText="1"/>
      <protection/>
    </xf>
    <xf numFmtId="0" fontId="13" fillId="33" borderId="0" xfId="57" applyFont="1" applyFill="1" applyAlignment="1">
      <alignment horizontal="left" vertical="center"/>
      <protection/>
    </xf>
    <xf numFmtId="0" fontId="105" fillId="33" borderId="0" xfId="68" applyFont="1" applyFill="1" applyBorder="1" applyAlignment="1" applyProtection="1">
      <alignment horizontal="center" vertical="center"/>
      <protection/>
    </xf>
    <xf numFmtId="0" fontId="106" fillId="33" borderId="0" xfId="68" applyFont="1" applyFill="1" applyBorder="1" applyAlignment="1" applyProtection="1">
      <alignment horizontal="center"/>
      <protection/>
    </xf>
    <xf numFmtId="0" fontId="105" fillId="33" borderId="10" xfId="68" applyFont="1" applyFill="1" applyBorder="1" applyAlignment="1" applyProtection="1">
      <alignment horizontal="center"/>
      <protection/>
    </xf>
    <xf numFmtId="0" fontId="107" fillId="33" borderId="0" xfId="57" applyFont="1" applyFill="1" applyAlignment="1">
      <alignment horizontal="center"/>
      <protection/>
    </xf>
    <xf numFmtId="0" fontId="107" fillId="33" borderId="0" xfId="68" applyFont="1" applyFill="1" applyBorder="1" applyAlignment="1" applyProtection="1">
      <alignment horizontal="center"/>
      <protection/>
    </xf>
    <xf numFmtId="0" fontId="108" fillId="0" borderId="0" xfId="0" applyFont="1" applyAlignment="1">
      <alignment horizontal="center"/>
    </xf>
    <xf numFmtId="0" fontId="108" fillId="33" borderId="0" xfId="68" applyFont="1" applyFill="1" applyBorder="1" applyAlignment="1" applyProtection="1">
      <alignment horizontal="center"/>
      <protection/>
    </xf>
    <xf numFmtId="0" fontId="109" fillId="33" borderId="0" xfId="68" applyFont="1" applyFill="1" applyBorder="1" applyAlignment="1" applyProtection="1">
      <alignment horizontal="center"/>
      <protection/>
    </xf>
    <xf numFmtId="0" fontId="110" fillId="33" borderId="0" xfId="45" applyFont="1" applyFill="1" applyAlignment="1" applyProtection="1">
      <alignment horizontal="center" vertical="center"/>
      <protection/>
    </xf>
    <xf numFmtId="0" fontId="109" fillId="33" borderId="0" xfId="57" applyFont="1" applyFill="1" applyAlignment="1">
      <alignment horizontal="center" vertical="center"/>
      <protection/>
    </xf>
    <xf numFmtId="0" fontId="111" fillId="33" borderId="11" xfId="68" applyFont="1" applyFill="1" applyBorder="1" applyAlignment="1" applyProtection="1">
      <alignment horizontal="center"/>
      <protection/>
    </xf>
    <xf numFmtId="17" fontId="0" fillId="0" borderId="0" xfId="57" applyNumberFormat="1">
      <alignment/>
      <protection/>
    </xf>
    <xf numFmtId="0" fontId="112" fillId="0" borderId="0" xfId="0" applyFont="1" applyBorder="1" applyAlignment="1">
      <alignment horizontal="center"/>
    </xf>
    <xf numFmtId="0" fontId="113" fillId="0" borderId="0" xfId="0" applyFont="1" applyBorder="1" applyAlignment="1">
      <alignment/>
    </xf>
    <xf numFmtId="0" fontId="114" fillId="0" borderId="0" xfId="0" applyFont="1" applyBorder="1" applyAlignment="1">
      <alignment horizontal="center"/>
    </xf>
    <xf numFmtId="0" fontId="96" fillId="0" borderId="0" xfId="0" applyFont="1" applyBorder="1" applyAlignment="1">
      <alignment/>
    </xf>
    <xf numFmtId="3" fontId="95" fillId="33" borderId="0" xfId="0" applyNumberFormat="1" applyFont="1" applyFill="1" applyBorder="1" applyAlignment="1">
      <alignment horizontal="right"/>
    </xf>
    <xf numFmtId="3" fontId="95" fillId="0" borderId="0" xfId="0" applyNumberFormat="1" applyFont="1" applyBorder="1" applyAlignment="1">
      <alignment/>
    </xf>
    <xf numFmtId="165" fontId="95" fillId="0" borderId="0" xfId="0" applyNumberFormat="1" applyFont="1" applyAlignment="1">
      <alignment/>
    </xf>
    <xf numFmtId="0" fontId="95" fillId="33" borderId="0" xfId="0" applyFont="1" applyFill="1" applyBorder="1" applyAlignment="1">
      <alignment horizontal="center" vertical="center"/>
    </xf>
    <xf numFmtId="0" fontId="7" fillId="33" borderId="0" xfId="0" applyFont="1" applyFill="1" applyBorder="1" applyAlignment="1">
      <alignment horizontal="center" vertical="center" wrapText="1"/>
    </xf>
    <xf numFmtId="3" fontId="0" fillId="0" borderId="0" xfId="0" applyNumberFormat="1" applyAlignment="1">
      <alignment/>
    </xf>
    <xf numFmtId="0" fontId="95" fillId="33" borderId="0" xfId="0" applyFont="1" applyFill="1" applyAlignment="1">
      <alignment vertical="center"/>
    </xf>
    <xf numFmtId="0" fontId="4" fillId="33" borderId="0" xfId="57" applyFont="1" applyFill="1" applyAlignment="1">
      <alignment horizontal="left"/>
      <protection/>
    </xf>
    <xf numFmtId="165" fontId="0" fillId="0" borderId="0" xfId="0" applyNumberFormat="1" applyAlignment="1">
      <alignment/>
    </xf>
    <xf numFmtId="1" fontId="7" fillId="34" borderId="0" xfId="0" applyNumberFormat="1" applyFont="1" applyFill="1" applyBorder="1" applyAlignment="1">
      <alignment horizontal="right" wrapText="1"/>
    </xf>
    <xf numFmtId="1" fontId="7" fillId="33" borderId="0" xfId="0" applyNumberFormat="1" applyFont="1" applyFill="1" applyBorder="1" applyAlignment="1" applyProtection="1">
      <alignment vertical="center" wrapText="1"/>
      <protection/>
    </xf>
    <xf numFmtId="0" fontId="95" fillId="0" borderId="0" xfId="0" applyFont="1" applyAlignment="1">
      <alignment wrapText="1"/>
    </xf>
    <xf numFmtId="3" fontId="95" fillId="33" borderId="0" xfId="0" applyNumberFormat="1" applyFont="1" applyFill="1" applyAlignment="1">
      <alignment/>
    </xf>
    <xf numFmtId="0" fontId="0" fillId="33" borderId="0" xfId="0" applyFill="1" applyAlignment="1">
      <alignment/>
    </xf>
    <xf numFmtId="3" fontId="115" fillId="33" borderId="11" xfId="0" applyNumberFormat="1" applyFont="1" applyFill="1" applyBorder="1" applyAlignment="1">
      <alignment/>
    </xf>
    <xf numFmtId="3" fontId="115" fillId="33" borderId="11" xfId="0" applyNumberFormat="1" applyFont="1" applyFill="1" applyBorder="1" applyAlignment="1">
      <alignment vertical="center" wrapText="1"/>
    </xf>
    <xf numFmtId="3" fontId="2" fillId="0" borderId="0" xfId="0" applyNumberFormat="1" applyFont="1" applyFill="1" applyBorder="1" applyAlignment="1">
      <alignment/>
    </xf>
    <xf numFmtId="3" fontId="7" fillId="0" borderId="0" xfId="0" applyNumberFormat="1" applyFont="1" applyFill="1" applyBorder="1" applyAlignment="1">
      <alignment/>
    </xf>
    <xf numFmtId="1" fontId="7" fillId="34" borderId="0" xfId="0" applyNumberFormat="1" applyFont="1" applyFill="1" applyBorder="1" applyAlignment="1">
      <alignment horizontal="right" vertical="center" wrapText="1"/>
    </xf>
    <xf numFmtId="0" fontId="7" fillId="34" borderId="0" xfId="0" applyFont="1" applyFill="1" applyBorder="1" applyAlignment="1">
      <alignment horizontal="right" vertical="center" wrapText="1"/>
    </xf>
    <xf numFmtId="0" fontId="95" fillId="33" borderId="0" xfId="0" applyFont="1" applyFill="1" applyBorder="1" applyAlignment="1">
      <alignment horizontal="right"/>
    </xf>
    <xf numFmtId="0" fontId="95" fillId="33" borderId="0" xfId="0" applyFont="1" applyFill="1" applyBorder="1" applyAlignment="1">
      <alignment horizontal="right" vertical="center"/>
    </xf>
    <xf numFmtId="0" fontId="116" fillId="35" borderId="0" xfId="0" applyFont="1" applyFill="1" applyBorder="1" applyAlignment="1">
      <alignment/>
    </xf>
    <xf numFmtId="0" fontId="7" fillId="35" borderId="12" xfId="0" applyFont="1" applyFill="1" applyBorder="1" applyAlignment="1">
      <alignment horizontal="right" vertical="center" wrapText="1"/>
    </xf>
    <xf numFmtId="2" fontId="7" fillId="35" borderId="12" xfId="0" applyNumberFormat="1" applyFont="1" applyFill="1" applyBorder="1" applyAlignment="1">
      <alignment horizontal="right" vertical="center"/>
    </xf>
    <xf numFmtId="0" fontId="2" fillId="35" borderId="12" xfId="0" applyFont="1" applyFill="1" applyBorder="1" applyAlignment="1">
      <alignment horizontal="left" vertical="center" wrapText="1"/>
    </xf>
    <xf numFmtId="3" fontId="2" fillId="35" borderId="12" xfId="0" applyNumberFormat="1" applyFont="1" applyFill="1" applyBorder="1" applyAlignment="1">
      <alignment horizontal="right" vertical="center" wrapText="1"/>
    </xf>
    <xf numFmtId="2" fontId="2" fillId="35" borderId="12" xfId="0" applyNumberFormat="1" applyFont="1" applyFill="1" applyBorder="1" applyAlignment="1">
      <alignment horizontal="right" vertical="center"/>
    </xf>
    <xf numFmtId="4" fontId="2" fillId="35" borderId="12" xfId="0" applyNumberFormat="1" applyFont="1" applyFill="1" applyBorder="1" applyAlignment="1">
      <alignment horizontal="right" vertical="center" wrapText="1"/>
    </xf>
    <xf numFmtId="0" fontId="0" fillId="0" borderId="0" xfId="0" applyFont="1" applyFill="1" applyBorder="1" applyAlignment="1">
      <alignment/>
    </xf>
    <xf numFmtId="0" fontId="117" fillId="34" borderId="0" xfId="0" applyFont="1" applyFill="1" applyBorder="1" applyAlignment="1">
      <alignment horizontal="right" vertical="center" wrapText="1"/>
    </xf>
    <xf numFmtId="0" fontId="97" fillId="33" borderId="0" xfId="0" applyFont="1" applyFill="1" applyAlignment="1">
      <alignment horizontal="center"/>
    </xf>
    <xf numFmtId="0" fontId="95" fillId="33" borderId="0" xfId="0" applyFont="1" applyFill="1" applyAlignment="1">
      <alignment/>
    </xf>
    <xf numFmtId="0" fontId="118" fillId="33" borderId="0" xfId="0" applyFont="1" applyFill="1" applyBorder="1" applyAlignment="1">
      <alignment wrapText="1"/>
    </xf>
    <xf numFmtId="0" fontId="0" fillId="33" borderId="0" xfId="0" applyFont="1" applyFill="1" applyBorder="1" applyAlignment="1">
      <alignment/>
    </xf>
    <xf numFmtId="0" fontId="113" fillId="33" borderId="0" xfId="0" applyFont="1" applyFill="1" applyAlignment="1">
      <alignment/>
    </xf>
    <xf numFmtId="0" fontId="114" fillId="33" borderId="12" xfId="0" applyFont="1" applyFill="1" applyBorder="1" applyAlignment="1">
      <alignment horizontal="center"/>
    </xf>
    <xf numFmtId="0" fontId="119" fillId="33" borderId="0" xfId="0" applyFont="1" applyFill="1" applyAlignment="1">
      <alignment/>
    </xf>
    <xf numFmtId="0" fontId="120" fillId="33" borderId="12" xfId="0" applyFont="1" applyFill="1" applyBorder="1" applyAlignment="1">
      <alignment horizontal="center"/>
    </xf>
    <xf numFmtId="0" fontId="114" fillId="33" borderId="11" xfId="0" applyFont="1" applyFill="1" applyBorder="1" applyAlignment="1">
      <alignment horizontal="center" vertical="center" wrapText="1"/>
    </xf>
    <xf numFmtId="0" fontId="97" fillId="33" borderId="0" xfId="0" applyFont="1" applyFill="1" applyAlignment="1">
      <alignment/>
    </xf>
    <xf numFmtId="1" fontId="0" fillId="33" borderId="0" xfId="0" applyNumberFormat="1" applyFill="1" applyBorder="1" applyAlignment="1">
      <alignment horizontal="center"/>
    </xf>
    <xf numFmtId="1" fontId="95" fillId="33" borderId="0" xfId="0" applyNumberFormat="1" applyFont="1" applyFill="1" applyBorder="1" applyAlignment="1">
      <alignment horizontal="right"/>
    </xf>
    <xf numFmtId="3" fontId="0" fillId="33" borderId="0" xfId="0" applyNumberFormat="1" applyFill="1" applyBorder="1" applyAlignment="1">
      <alignment horizontal="right"/>
    </xf>
    <xf numFmtId="3" fontId="0" fillId="33" borderId="0" xfId="0" applyNumberFormat="1" applyFill="1" applyBorder="1" applyAlignment="1">
      <alignment/>
    </xf>
    <xf numFmtId="1" fontId="0" fillId="33" borderId="0" xfId="0" applyNumberFormat="1" applyFill="1" applyBorder="1" applyAlignment="1">
      <alignment horizontal="right"/>
    </xf>
    <xf numFmtId="3" fontId="0" fillId="33" borderId="0" xfId="0" applyNumberFormat="1" applyFill="1" applyBorder="1" applyAlignment="1">
      <alignment horizontal="right" vertical="center"/>
    </xf>
    <xf numFmtId="1" fontId="0" fillId="33" borderId="0" xfId="0" applyNumberFormat="1" applyFill="1" applyBorder="1" applyAlignment="1">
      <alignment horizontal="right" vertical="center"/>
    </xf>
    <xf numFmtId="0" fontId="0" fillId="33" borderId="10" xfId="0" applyFill="1" applyBorder="1" applyAlignment="1">
      <alignment/>
    </xf>
    <xf numFmtId="0" fontId="97" fillId="33" borderId="13" xfId="0" applyFont="1" applyFill="1" applyBorder="1" applyAlignment="1">
      <alignment horizontal="center"/>
    </xf>
    <xf numFmtId="0" fontId="95" fillId="33" borderId="13" xfId="0" applyFont="1" applyFill="1" applyBorder="1" applyAlignment="1">
      <alignment/>
    </xf>
    <xf numFmtId="3" fontId="121" fillId="33" borderId="0" xfId="61" applyNumberFormat="1" applyFont="1" applyFill="1" applyAlignment="1">
      <alignment horizontal="right" wrapText="1" indent="1"/>
      <protection/>
    </xf>
    <xf numFmtId="167" fontId="121" fillId="33" borderId="0" xfId="52" applyNumberFormat="1" applyFont="1" applyFill="1" applyAlignment="1">
      <alignment horizontal="right" wrapText="1" indent="1"/>
    </xf>
    <xf numFmtId="167" fontId="121" fillId="33" borderId="0" xfId="52" applyNumberFormat="1" applyFont="1" applyFill="1" applyAlignment="1">
      <alignment/>
    </xf>
    <xf numFmtId="3" fontId="121" fillId="33" borderId="11" xfId="0" applyNumberFormat="1" applyFont="1" applyFill="1" applyBorder="1" applyAlignment="1">
      <alignment/>
    </xf>
    <xf numFmtId="0" fontId="95" fillId="33" borderId="10" xfId="0" applyFont="1" applyFill="1" applyBorder="1" applyAlignment="1">
      <alignment/>
    </xf>
    <xf numFmtId="0" fontId="113" fillId="33" borderId="10" xfId="0" applyFont="1" applyFill="1" applyBorder="1" applyAlignment="1">
      <alignment/>
    </xf>
    <xf numFmtId="0" fontId="113" fillId="33" borderId="11" xfId="0" applyFont="1" applyFill="1" applyBorder="1" applyAlignment="1">
      <alignment/>
    </xf>
    <xf numFmtId="0" fontId="97" fillId="33" borderId="10" xfId="0" applyFont="1" applyFill="1" applyBorder="1" applyAlignment="1">
      <alignment horizontal="center"/>
    </xf>
    <xf numFmtId="3" fontId="118" fillId="33" borderId="0" xfId="0" applyNumberFormat="1" applyFont="1" applyFill="1" applyAlignment="1">
      <alignment/>
    </xf>
    <xf numFmtId="3" fontId="118" fillId="33" borderId="11" xfId="0" applyNumberFormat="1" applyFont="1" applyFill="1" applyBorder="1" applyAlignment="1">
      <alignment/>
    </xf>
    <xf numFmtId="0" fontId="0" fillId="33" borderId="11" xfId="0" applyFill="1" applyBorder="1" applyAlignment="1">
      <alignment/>
    </xf>
    <xf numFmtId="3" fontId="115" fillId="33" borderId="0" xfId="0" applyNumberFormat="1" applyFont="1" applyFill="1" applyBorder="1" applyAlignment="1">
      <alignment/>
    </xf>
    <xf numFmtId="3" fontId="115" fillId="33" borderId="0" xfId="0" applyNumberFormat="1" applyFont="1" applyFill="1" applyAlignment="1">
      <alignment/>
    </xf>
    <xf numFmtId="3" fontId="95" fillId="33" borderId="11" xfId="0" applyNumberFormat="1" applyFont="1" applyFill="1" applyBorder="1" applyAlignment="1">
      <alignment/>
    </xf>
    <xf numFmtId="0" fontId="0" fillId="33" borderId="13" xfId="0" applyFill="1" applyBorder="1" applyAlignment="1">
      <alignment/>
    </xf>
    <xf numFmtId="167" fontId="121" fillId="33" borderId="11" xfId="52" applyNumberFormat="1" applyFont="1" applyFill="1" applyBorder="1" applyAlignment="1">
      <alignment/>
    </xf>
    <xf numFmtId="167" fontId="122" fillId="33" borderId="11" xfId="50" applyNumberFormat="1" applyFont="1" applyFill="1" applyBorder="1" applyAlignment="1">
      <alignment/>
    </xf>
    <xf numFmtId="169" fontId="118" fillId="33" borderId="11" xfId="48" applyNumberFormat="1" applyFont="1" applyFill="1" applyBorder="1" applyAlignment="1">
      <alignment/>
    </xf>
    <xf numFmtId="169" fontId="118" fillId="33" borderId="0" xfId="48" applyNumberFormat="1" applyFont="1" applyFill="1" applyBorder="1" applyAlignment="1">
      <alignment/>
    </xf>
    <xf numFmtId="172" fontId="95" fillId="33" borderId="0" xfId="0" applyNumberFormat="1" applyFont="1" applyFill="1" applyAlignment="1">
      <alignment/>
    </xf>
    <xf numFmtId="0" fontId="2" fillId="33" borderId="0" xfId="0" applyFont="1" applyFill="1" applyAlignment="1">
      <alignment/>
    </xf>
    <xf numFmtId="0" fontId="0" fillId="33" borderId="10" xfId="0" applyFill="1" applyBorder="1" applyAlignment="1">
      <alignment/>
    </xf>
    <xf numFmtId="0" fontId="97" fillId="33" borderId="10" xfId="0" applyFont="1" applyFill="1" applyBorder="1" applyAlignment="1">
      <alignment horizontal="center"/>
    </xf>
    <xf numFmtId="0" fontId="95" fillId="33" borderId="10" xfId="0" applyFont="1" applyFill="1" applyBorder="1" applyAlignment="1">
      <alignment/>
    </xf>
    <xf numFmtId="3" fontId="118" fillId="33" borderId="10" xfId="0" applyNumberFormat="1" applyFont="1" applyFill="1" applyBorder="1" applyAlignment="1">
      <alignment/>
    </xf>
    <xf numFmtId="3" fontId="95" fillId="33" borderId="10" xfId="0" applyNumberFormat="1" applyFont="1" applyFill="1" applyBorder="1" applyAlignment="1">
      <alignment/>
    </xf>
    <xf numFmtId="169" fontId="123" fillId="33" borderId="10" xfId="48" applyNumberFormat="1" applyFont="1" applyFill="1" applyBorder="1" applyAlignment="1">
      <alignment horizontal="right" vertical="center" wrapText="1"/>
    </xf>
    <xf numFmtId="0" fontId="0" fillId="33" borderId="0" xfId="0" applyFill="1" applyBorder="1" applyAlignment="1">
      <alignment/>
    </xf>
    <xf numFmtId="3" fontId="121" fillId="33" borderId="0" xfId="0" applyNumberFormat="1" applyFont="1" applyFill="1" applyAlignment="1">
      <alignment horizontal="right" wrapText="1" indent="1"/>
    </xf>
    <xf numFmtId="167" fontId="121" fillId="33" borderId="0" xfId="50" applyNumberFormat="1" applyFont="1" applyFill="1" applyAlignment="1">
      <alignment horizontal="right" wrapText="1" indent="1"/>
    </xf>
    <xf numFmtId="167" fontId="121" fillId="33" borderId="0" xfId="50" applyNumberFormat="1" applyFont="1" applyFill="1" applyAlignment="1">
      <alignment/>
    </xf>
    <xf numFmtId="167" fontId="121" fillId="33" borderId="11" xfId="50" applyNumberFormat="1" applyFont="1" applyFill="1" applyBorder="1" applyAlignment="1">
      <alignment/>
    </xf>
    <xf numFmtId="0" fontId="95" fillId="33" borderId="10" xfId="0" applyFont="1" applyFill="1" applyBorder="1" applyAlignment="1">
      <alignment/>
    </xf>
    <xf numFmtId="169" fontId="118" fillId="33" borderId="0" xfId="48" applyNumberFormat="1" applyFont="1" applyFill="1" applyAlignment="1">
      <alignment horizontal="right"/>
    </xf>
    <xf numFmtId="0" fontId="124" fillId="33" borderId="0" xfId="0" applyFont="1" applyFill="1" applyAlignment="1">
      <alignment/>
    </xf>
    <xf numFmtId="0" fontId="125" fillId="33" borderId="0" xfId="0" applyFont="1" applyFill="1" applyAlignment="1">
      <alignment/>
    </xf>
    <xf numFmtId="3" fontId="121" fillId="33" borderId="0" xfId="0" applyNumberFormat="1" applyFont="1" applyFill="1" applyAlignment="1">
      <alignment/>
    </xf>
    <xf numFmtId="0" fontId="126" fillId="33" borderId="0" xfId="0" applyFont="1" applyFill="1" applyAlignment="1">
      <alignment/>
    </xf>
    <xf numFmtId="0" fontId="95" fillId="33" borderId="11" xfId="0" applyFont="1" applyFill="1" applyBorder="1" applyAlignment="1">
      <alignment/>
    </xf>
    <xf numFmtId="3" fontId="121" fillId="33" borderId="0" xfId="61" applyNumberFormat="1" applyFont="1" applyFill="1" applyAlignment="1">
      <alignment wrapText="1"/>
      <protection/>
    </xf>
    <xf numFmtId="167" fontId="121" fillId="33" borderId="0" xfId="51" applyNumberFormat="1" applyFont="1" applyFill="1" applyAlignment="1">
      <alignment wrapText="1"/>
    </xf>
    <xf numFmtId="167" fontId="121" fillId="33" borderId="0" xfId="51" applyNumberFormat="1" applyFont="1" applyFill="1" applyAlignment="1">
      <alignment/>
    </xf>
    <xf numFmtId="167" fontId="121" fillId="33" borderId="0" xfId="0" applyNumberFormat="1" applyFont="1" applyFill="1" applyAlignment="1">
      <alignment/>
    </xf>
    <xf numFmtId="3" fontId="118" fillId="33" borderId="13" xfId="0" applyNumberFormat="1" applyFont="1" applyFill="1" applyBorder="1" applyAlignment="1">
      <alignment/>
    </xf>
    <xf numFmtId="4" fontId="95" fillId="33" borderId="0" xfId="0" applyNumberFormat="1" applyFont="1" applyFill="1" applyAlignment="1">
      <alignment/>
    </xf>
    <xf numFmtId="4" fontId="95" fillId="33" borderId="13" xfId="0" applyNumberFormat="1" applyFont="1" applyFill="1" applyBorder="1" applyAlignment="1">
      <alignment/>
    </xf>
    <xf numFmtId="3" fontId="121" fillId="33" borderId="0" xfId="0" applyNumberFormat="1" applyFont="1" applyFill="1" applyAlignment="1">
      <alignment wrapText="1"/>
    </xf>
    <xf numFmtId="167" fontId="121" fillId="33" borderId="0" xfId="50" applyNumberFormat="1" applyFont="1" applyFill="1" applyAlignment="1">
      <alignment wrapText="1"/>
    </xf>
    <xf numFmtId="167" fontId="121" fillId="33" borderId="0" xfId="50" applyNumberFormat="1" applyFont="1" applyFill="1" applyAlignment="1">
      <alignment/>
    </xf>
    <xf numFmtId="167" fontId="121" fillId="33" borderId="11" xfId="0" applyNumberFormat="1" applyFont="1" applyFill="1" applyBorder="1" applyAlignment="1">
      <alignment/>
    </xf>
    <xf numFmtId="3" fontId="118" fillId="33" borderId="0" xfId="0" applyNumberFormat="1" applyFont="1" applyFill="1" applyAlignment="1">
      <alignment horizontal="right"/>
    </xf>
    <xf numFmtId="3" fontId="118" fillId="33" borderId="11" xfId="0" applyNumberFormat="1" applyFont="1" applyFill="1" applyBorder="1" applyAlignment="1">
      <alignment horizontal="right"/>
    </xf>
    <xf numFmtId="1" fontId="95" fillId="33" borderId="0" xfId="0" applyNumberFormat="1" applyFont="1" applyFill="1" applyAlignment="1">
      <alignment/>
    </xf>
    <xf numFmtId="171" fontId="112" fillId="0" borderId="0" xfId="0" applyNumberFormat="1" applyFont="1" applyBorder="1" applyAlignment="1">
      <alignment horizontal="right" vertical="center" wrapText="1"/>
    </xf>
    <xf numFmtId="0" fontId="2" fillId="33" borderId="14" xfId="0" applyFont="1" applyFill="1" applyBorder="1" applyAlignment="1" quotePrefix="1">
      <alignment horizontal="center"/>
    </xf>
    <xf numFmtId="0" fontId="2" fillId="33" borderId="14" xfId="0" applyFont="1" applyFill="1" applyBorder="1" applyAlignment="1">
      <alignment horizontal="center"/>
    </xf>
    <xf numFmtId="0" fontId="2" fillId="33" borderId="15" xfId="0" applyFont="1" applyFill="1" applyBorder="1" applyAlignment="1" quotePrefix="1">
      <alignment horizontal="center"/>
    </xf>
    <xf numFmtId="0" fontId="2" fillId="33" borderId="15" xfId="0" applyFont="1" applyFill="1" applyBorder="1" applyAlignment="1">
      <alignment horizontal="center"/>
    </xf>
    <xf numFmtId="0" fontId="2" fillId="0" borderId="0" xfId="0" applyFont="1" applyFill="1" applyBorder="1" applyAlignment="1">
      <alignment/>
    </xf>
    <xf numFmtId="0" fontId="7" fillId="0" borderId="0" xfId="0" applyFont="1" applyFill="1" applyAlignment="1">
      <alignment/>
    </xf>
    <xf numFmtId="0" fontId="2" fillId="33" borderId="16" xfId="0" applyFont="1" applyFill="1" applyBorder="1" applyAlignment="1">
      <alignment horizontal="center"/>
    </xf>
    <xf numFmtId="0" fontId="97" fillId="33" borderId="10" xfId="0" applyFont="1" applyFill="1" applyBorder="1" applyAlignment="1">
      <alignment horizontal="center" vertical="top"/>
    </xf>
    <xf numFmtId="0" fontId="97" fillId="33" borderId="10" xfId="0" applyFont="1" applyFill="1" applyBorder="1" applyAlignment="1">
      <alignment/>
    </xf>
    <xf numFmtId="2" fontId="7" fillId="0" borderId="12" xfId="0" applyNumberFormat="1" applyFont="1" applyFill="1" applyBorder="1" applyAlignment="1">
      <alignment/>
    </xf>
    <xf numFmtId="0" fontId="7" fillId="0" borderId="12" xfId="0" applyFont="1" applyFill="1" applyBorder="1" applyAlignment="1">
      <alignment/>
    </xf>
    <xf numFmtId="0" fontId="2" fillId="0" borderId="12" xfId="0" applyFont="1" applyFill="1" applyBorder="1" applyAlignment="1">
      <alignment/>
    </xf>
    <xf numFmtId="169" fontId="7" fillId="34" borderId="0" xfId="48" applyNumberFormat="1" applyFont="1" applyFill="1" applyBorder="1" applyAlignment="1">
      <alignment horizontal="right" vertical="center" wrapText="1"/>
    </xf>
    <xf numFmtId="3" fontId="0" fillId="0" borderId="0" xfId="0" applyNumberFormat="1" applyBorder="1" applyAlignment="1">
      <alignment horizontal="right"/>
    </xf>
    <xf numFmtId="1" fontId="0" fillId="0" borderId="0" xfId="0" applyNumberFormat="1" applyBorder="1" applyAlignment="1">
      <alignment horizontal="right"/>
    </xf>
    <xf numFmtId="0" fontId="84" fillId="33" borderId="0" xfId="45" applyFill="1" applyAlignment="1" applyProtection="1">
      <alignment horizontal="center" vertical="center"/>
      <protection/>
    </xf>
    <xf numFmtId="0" fontId="84" fillId="33" borderId="0" xfId="45" applyFill="1" applyAlignment="1" applyProtection="1" quotePrefix="1">
      <alignment horizontal="center"/>
      <protection/>
    </xf>
    <xf numFmtId="0" fontId="84" fillId="33" borderId="0" xfId="45" applyFill="1" applyAlignment="1" applyProtection="1">
      <alignment horizontal="center"/>
      <protection/>
    </xf>
    <xf numFmtId="0" fontId="95" fillId="33" borderId="0" xfId="0" applyFont="1" applyFill="1" applyAlignment="1">
      <alignment/>
    </xf>
    <xf numFmtId="3" fontId="95" fillId="0" borderId="0" xfId="0" applyNumberFormat="1" applyFont="1" applyAlignment="1">
      <alignment/>
    </xf>
    <xf numFmtId="2" fontId="97" fillId="33" borderId="13" xfId="0" applyNumberFormat="1" applyFont="1" applyFill="1" applyBorder="1" applyAlignment="1">
      <alignment horizontal="right"/>
    </xf>
    <xf numFmtId="2" fontId="95" fillId="33" borderId="13" xfId="0" applyNumberFormat="1" applyFont="1" applyFill="1" applyBorder="1" applyAlignment="1">
      <alignment horizontal="right"/>
    </xf>
    <xf numFmtId="0" fontId="95" fillId="33" borderId="0" xfId="0" applyFont="1" applyFill="1" applyAlignment="1">
      <alignment/>
    </xf>
    <xf numFmtId="0" fontId="97" fillId="33" borderId="0" xfId="0" applyFont="1" applyFill="1" applyAlignment="1">
      <alignment horizontal="center" wrapText="1"/>
    </xf>
    <xf numFmtId="0" fontId="118" fillId="33" borderId="13" xfId="57" applyFont="1" applyFill="1" applyBorder="1" applyAlignment="1">
      <alignment vertical="center"/>
      <protection/>
    </xf>
    <xf numFmtId="0" fontId="118" fillId="33" borderId="0" xfId="57" applyFont="1" applyFill="1" applyBorder="1" applyAlignment="1">
      <alignment vertical="center"/>
      <protection/>
    </xf>
    <xf numFmtId="164" fontId="7" fillId="0" borderId="12" xfId="0" applyNumberFormat="1" applyFont="1" applyFill="1" applyBorder="1" applyAlignment="1">
      <alignment/>
    </xf>
    <xf numFmtId="0" fontId="11" fillId="34" borderId="0" xfId="0" applyFont="1" applyFill="1" applyBorder="1" applyAlignment="1">
      <alignment horizontal="right" vertical="center" wrapText="1"/>
    </xf>
    <xf numFmtId="2" fontId="0" fillId="0" borderId="0" xfId="0" applyNumberFormat="1" applyAlignment="1">
      <alignment/>
    </xf>
    <xf numFmtId="164" fontId="2" fillId="35" borderId="12" xfId="0" applyNumberFormat="1" applyFont="1" applyFill="1" applyBorder="1" applyAlignment="1">
      <alignment horizontal="right" vertical="center" wrapText="1"/>
    </xf>
    <xf numFmtId="166" fontId="95" fillId="33" borderId="0" xfId="0" applyNumberFormat="1" applyFont="1" applyFill="1" applyAlignment="1">
      <alignment horizontal="center"/>
    </xf>
    <xf numFmtId="0" fontId="127" fillId="34" borderId="0" xfId="0" applyFont="1" applyFill="1" applyBorder="1" applyAlignment="1">
      <alignment horizontal="right" vertical="center" wrapText="1"/>
    </xf>
    <xf numFmtId="0" fontId="7" fillId="35" borderId="17" xfId="0" applyFont="1" applyFill="1" applyBorder="1" applyAlignment="1">
      <alignment horizontal="left" vertical="center" wrapText="1"/>
    </xf>
    <xf numFmtId="0" fontId="2" fillId="35" borderId="17" xfId="0" applyFont="1" applyFill="1" applyBorder="1" applyAlignment="1">
      <alignment horizontal="left" vertical="center" wrapText="1"/>
    </xf>
    <xf numFmtId="3" fontId="2" fillId="35" borderId="18" xfId="0" applyNumberFormat="1" applyFont="1" applyFill="1" applyBorder="1" applyAlignment="1">
      <alignment horizontal="right" vertical="center" wrapText="1"/>
    </xf>
    <xf numFmtId="2" fontId="2" fillId="35" borderId="18" xfId="0" applyNumberFormat="1" applyFont="1" applyFill="1" applyBorder="1" applyAlignment="1">
      <alignment horizontal="right" wrapText="1"/>
    </xf>
    <xf numFmtId="169" fontId="2" fillId="35" borderId="18" xfId="48" applyNumberFormat="1" applyFont="1" applyFill="1" applyBorder="1" applyAlignment="1">
      <alignment horizontal="right" wrapText="1"/>
    </xf>
    <xf numFmtId="0" fontId="2" fillId="0" borderId="17" xfId="0" applyFont="1" applyFill="1" applyBorder="1" applyAlignment="1">
      <alignment/>
    </xf>
    <xf numFmtId="0" fontId="2" fillId="0" borderId="0" xfId="0" applyFont="1" applyFill="1" applyAlignment="1">
      <alignment/>
    </xf>
    <xf numFmtId="2" fontId="2" fillId="35" borderId="18" xfId="0" applyNumberFormat="1" applyFont="1" applyFill="1" applyBorder="1" applyAlignment="1">
      <alignment horizontal="right" vertical="center"/>
    </xf>
    <xf numFmtId="164" fontId="7" fillId="0" borderId="18" xfId="0" applyNumberFormat="1" applyFont="1" applyFill="1" applyBorder="1" applyAlignment="1">
      <alignment/>
    </xf>
    <xf numFmtId="4" fontId="2" fillId="35" borderId="18" xfId="0" applyNumberFormat="1" applyFont="1" applyFill="1" applyBorder="1" applyAlignment="1">
      <alignment horizontal="right" vertical="center" wrapText="1"/>
    </xf>
    <xf numFmtId="169" fontId="127" fillId="34" borderId="0" xfId="48" applyNumberFormat="1" applyFont="1" applyFill="1" applyBorder="1" applyAlignment="1">
      <alignment horizontal="right" vertical="center" wrapText="1"/>
    </xf>
    <xf numFmtId="1" fontId="14" fillId="35" borderId="19" xfId="0" applyNumberFormat="1" applyFont="1" applyFill="1" applyBorder="1" applyAlignment="1">
      <alignment horizontal="center" vertical="center" wrapText="1"/>
    </xf>
    <xf numFmtId="17" fontId="14" fillId="35" borderId="19" xfId="0" applyNumberFormat="1" applyFont="1" applyFill="1" applyBorder="1" applyAlignment="1">
      <alignment horizontal="center" vertical="center" wrapText="1"/>
    </xf>
    <xf numFmtId="0" fontId="14" fillId="35" borderId="19" xfId="0" applyFont="1" applyFill="1" applyBorder="1" applyAlignment="1">
      <alignment horizontal="center" vertical="center" wrapText="1"/>
    </xf>
    <xf numFmtId="165" fontId="7" fillId="35" borderId="12" xfId="0" applyNumberFormat="1" applyFont="1" applyFill="1" applyBorder="1" applyAlignment="1">
      <alignment horizontal="right" vertical="center" wrapText="1"/>
    </xf>
    <xf numFmtId="3" fontId="2" fillId="35" borderId="12" xfId="48" applyNumberFormat="1" applyFont="1" applyFill="1" applyBorder="1" applyAlignment="1">
      <alignment horizontal="right" wrapText="1"/>
    </xf>
    <xf numFmtId="0" fontId="7" fillId="0" borderId="12" xfId="0" applyFont="1" applyBorder="1" applyAlignment="1">
      <alignment/>
    </xf>
    <xf numFmtId="0" fontId="7" fillId="34" borderId="12" xfId="0" applyFont="1" applyFill="1" applyBorder="1" applyAlignment="1">
      <alignment horizontal="right" vertical="center" wrapText="1"/>
    </xf>
    <xf numFmtId="3" fontId="7" fillId="35" borderId="12" xfId="0" applyNumberFormat="1" applyFont="1" applyFill="1" applyBorder="1" applyAlignment="1">
      <alignment horizontal="right" vertical="center" wrapText="1"/>
    </xf>
    <xf numFmtId="165" fontId="7" fillId="0" borderId="12" xfId="0" applyNumberFormat="1" applyFont="1" applyBorder="1" applyAlignment="1">
      <alignment/>
    </xf>
    <xf numFmtId="3" fontId="2" fillId="0" borderId="12" xfId="0" applyNumberFormat="1" applyFont="1" applyFill="1" applyBorder="1" applyAlignment="1">
      <alignment/>
    </xf>
    <xf numFmtId="164" fontId="2" fillId="0" borderId="12" xfId="0" applyNumberFormat="1" applyFont="1" applyFill="1" applyBorder="1" applyAlignment="1">
      <alignment/>
    </xf>
    <xf numFmtId="4" fontId="2" fillId="0" borderId="12" xfId="0" applyNumberFormat="1" applyFont="1" applyFill="1" applyBorder="1" applyAlignment="1">
      <alignment/>
    </xf>
    <xf numFmtId="169" fontId="7" fillId="33" borderId="0" xfId="48" applyNumberFormat="1" applyFont="1" applyFill="1" applyBorder="1" applyAlignment="1">
      <alignment horizontal="right" vertical="center" wrapText="1"/>
    </xf>
    <xf numFmtId="0" fontId="0" fillId="0" borderId="0" xfId="0" applyBorder="1" applyAlignment="1">
      <alignment horizontal="right" vertical="center" wrapText="1"/>
    </xf>
    <xf numFmtId="3" fontId="0" fillId="0" borderId="0" xfId="0" applyNumberFormat="1" applyBorder="1" applyAlignment="1">
      <alignment horizontal="right" vertical="center" wrapText="1"/>
    </xf>
    <xf numFmtId="0" fontId="95" fillId="33" borderId="0" xfId="0" applyFont="1" applyFill="1" applyAlignment="1">
      <alignment horizontal="center"/>
    </xf>
    <xf numFmtId="0" fontId="95" fillId="33" borderId="0" xfId="0" applyFont="1" applyFill="1" applyAlignment="1">
      <alignment/>
    </xf>
    <xf numFmtId="171" fontId="0" fillId="0" borderId="20" xfId="0" applyNumberFormat="1" applyBorder="1" applyAlignment="1">
      <alignment horizontal="right" vertical="center" wrapText="1"/>
    </xf>
    <xf numFmtId="0" fontId="0" fillId="0" borderId="20" xfId="0" applyBorder="1" applyAlignment="1">
      <alignment horizontal="right" vertical="center" wrapText="1"/>
    </xf>
    <xf numFmtId="3" fontId="95" fillId="0" borderId="0" xfId="0" applyNumberFormat="1" applyFont="1" applyBorder="1" applyAlignment="1">
      <alignment horizontal="right"/>
    </xf>
    <xf numFmtId="1" fontId="95" fillId="0" borderId="0" xfId="0" applyNumberFormat="1" applyFont="1" applyBorder="1" applyAlignment="1">
      <alignment horizontal="right"/>
    </xf>
    <xf numFmtId="3" fontId="7" fillId="34" borderId="0" xfId="0" applyNumberFormat="1" applyFont="1" applyFill="1" applyBorder="1" applyAlignment="1">
      <alignment horizontal="right" vertical="center" wrapText="1"/>
    </xf>
    <xf numFmtId="0" fontId="95" fillId="33" borderId="0" xfId="0" applyFont="1" applyFill="1" applyAlignment="1">
      <alignment horizontal="center"/>
    </xf>
    <xf numFmtId="0" fontId="128" fillId="0" borderId="0" xfId="0" applyFont="1" applyAlignment="1">
      <alignment/>
    </xf>
    <xf numFmtId="0" fontId="96" fillId="33" borderId="0" xfId="0" applyFont="1" applyFill="1" applyAlignment="1">
      <alignment horizontal="center"/>
    </xf>
    <xf numFmtId="0" fontId="128" fillId="33" borderId="0" xfId="0" applyFont="1" applyFill="1" applyAlignment="1">
      <alignment/>
    </xf>
    <xf numFmtId="166" fontId="128" fillId="33" borderId="0" xfId="0" applyNumberFormat="1" applyFont="1" applyFill="1" applyAlignment="1">
      <alignment horizontal="center"/>
    </xf>
    <xf numFmtId="49" fontId="128" fillId="33" borderId="0" xfId="0" applyNumberFormat="1" applyFont="1" applyFill="1" applyAlignment="1">
      <alignment/>
    </xf>
    <xf numFmtId="2" fontId="128" fillId="33" borderId="0" xfId="0" applyNumberFormat="1" applyFont="1" applyFill="1" applyAlignment="1">
      <alignment horizontal="center"/>
    </xf>
    <xf numFmtId="0" fontId="128" fillId="33" borderId="0" xfId="0" applyFont="1" applyFill="1" applyAlignment="1">
      <alignment horizontal="center"/>
    </xf>
    <xf numFmtId="0" fontId="97" fillId="33" borderId="0" xfId="0" applyFont="1" applyFill="1" applyAlignment="1">
      <alignment horizontal="center"/>
    </xf>
    <xf numFmtId="0" fontId="95" fillId="33" borderId="0" xfId="0" applyFont="1" applyFill="1" applyAlignment="1">
      <alignment/>
    </xf>
    <xf numFmtId="0" fontId="95" fillId="33" borderId="0" xfId="0" applyFont="1" applyFill="1" applyAlignment="1">
      <alignment/>
    </xf>
    <xf numFmtId="165" fontId="97" fillId="33" borderId="13" xfId="0" applyNumberFormat="1" applyFont="1" applyFill="1" applyBorder="1" applyAlignment="1">
      <alignment horizontal="center"/>
    </xf>
    <xf numFmtId="164" fontId="2" fillId="0" borderId="0" xfId="0" applyNumberFormat="1" applyFont="1" applyFill="1" applyBorder="1" applyAlignment="1">
      <alignment horizontal="center"/>
    </xf>
    <xf numFmtId="164" fontId="7" fillId="0" borderId="0" xfId="0" applyNumberFormat="1" applyFont="1" applyFill="1" applyBorder="1" applyAlignment="1">
      <alignment horizontal="center"/>
    </xf>
    <xf numFmtId="165" fontId="0" fillId="0" borderId="0" xfId="0" applyNumberFormat="1" applyAlignment="1">
      <alignment horizontal="center"/>
    </xf>
    <xf numFmtId="49" fontId="128" fillId="33" borderId="0" xfId="0" applyNumberFormat="1" applyFont="1" applyFill="1" applyAlignment="1">
      <alignment horizontal="center"/>
    </xf>
    <xf numFmtId="3" fontId="128" fillId="33" borderId="0" xfId="0" applyNumberFormat="1" applyFont="1" applyFill="1" applyAlignment="1">
      <alignment horizontal="center"/>
    </xf>
    <xf numFmtId="0" fontId="94" fillId="0" borderId="0" xfId="57" applyFont="1" applyAlignment="1">
      <alignment horizontal="center"/>
      <protection/>
    </xf>
    <xf numFmtId="0" fontId="100" fillId="33" borderId="0" xfId="57" applyFont="1" applyFill="1" applyAlignment="1">
      <alignment horizontal="center" wrapText="1"/>
      <protection/>
    </xf>
    <xf numFmtId="17" fontId="100" fillId="33" borderId="0" xfId="57" applyNumberFormat="1" applyFont="1" applyFill="1" applyAlignment="1">
      <alignment horizontal="center"/>
      <protection/>
    </xf>
    <xf numFmtId="0" fontId="94" fillId="33" borderId="0" xfId="57" applyFont="1" applyFill="1" applyAlignment="1">
      <alignment horizontal="center"/>
      <protection/>
    </xf>
    <xf numFmtId="0" fontId="3" fillId="33" borderId="0" xfId="57" applyFont="1" applyFill="1" applyAlignment="1">
      <alignment horizontal="center" wrapText="1"/>
      <protection/>
    </xf>
    <xf numFmtId="0" fontId="104" fillId="33" borderId="0" xfId="57" applyFont="1" applyFill="1" applyAlignment="1">
      <alignment horizontal="center"/>
      <protection/>
    </xf>
    <xf numFmtId="17" fontId="129" fillId="0" borderId="0" xfId="57" applyNumberFormat="1" applyFont="1" quotePrefix="1">
      <alignment/>
      <protection/>
    </xf>
    <xf numFmtId="0" fontId="96" fillId="0" borderId="0" xfId="57" applyFont="1" quotePrefix="1">
      <alignment/>
      <protection/>
    </xf>
    <xf numFmtId="0" fontId="100" fillId="33" borderId="0" xfId="57" applyFont="1" applyFill="1" applyAlignment="1">
      <alignment horizontal="center"/>
      <protection/>
    </xf>
    <xf numFmtId="0" fontId="13" fillId="33" borderId="0" xfId="57" applyFont="1" applyFill="1" applyAlignment="1">
      <alignment horizontal="left" vertical="center"/>
      <protection/>
    </xf>
    <xf numFmtId="0" fontId="4" fillId="33" borderId="0" xfId="57" applyFont="1" applyFill="1" applyAlignment="1">
      <alignment horizontal="left"/>
      <protection/>
    </xf>
    <xf numFmtId="0" fontId="16" fillId="33" borderId="13" xfId="57" applyFont="1" applyFill="1" applyBorder="1" applyAlignment="1">
      <alignment horizontal="justify" vertical="center" wrapText="1"/>
      <protection/>
    </xf>
    <xf numFmtId="0" fontId="118" fillId="33" borderId="13" xfId="57" applyFont="1" applyFill="1" applyBorder="1" applyAlignment="1">
      <alignment horizontal="justify" vertical="center" wrapText="1"/>
      <protection/>
    </xf>
    <xf numFmtId="0" fontId="12" fillId="33" borderId="0" xfId="68" applyFont="1" applyFill="1" applyBorder="1" applyAlignment="1" applyProtection="1">
      <alignment horizontal="center" vertical="center"/>
      <protection/>
    </xf>
    <xf numFmtId="0" fontId="12" fillId="33" borderId="10" xfId="57" applyFont="1" applyFill="1" applyBorder="1" applyAlignment="1">
      <alignment horizontal="left"/>
      <protection/>
    </xf>
    <xf numFmtId="0" fontId="12" fillId="33" borderId="0" xfId="57" applyFont="1" applyFill="1" applyAlignment="1">
      <alignment horizontal="left"/>
      <protection/>
    </xf>
    <xf numFmtId="0" fontId="2" fillId="33" borderId="0" xfId="0" applyFont="1" applyFill="1" applyBorder="1" applyAlignment="1">
      <alignment horizontal="center" vertical="center" wrapText="1"/>
    </xf>
    <xf numFmtId="0" fontId="2" fillId="33" borderId="0" xfId="0" applyFont="1" applyFill="1" applyBorder="1" applyAlignment="1">
      <alignment horizontal="center"/>
    </xf>
    <xf numFmtId="0" fontId="2" fillId="33" borderId="0" xfId="0" applyFont="1" applyFill="1" applyBorder="1" applyAlignment="1" quotePrefix="1">
      <alignment horizontal="center" vertical="center"/>
    </xf>
    <xf numFmtId="0" fontId="2" fillId="33" borderId="21" xfId="0" applyFont="1" applyFill="1" applyBorder="1" applyAlignment="1" quotePrefix="1">
      <alignment horizontal="center" vertical="center"/>
    </xf>
    <xf numFmtId="2" fontId="97" fillId="33" borderId="10" xfId="0" applyNumberFormat="1" applyFont="1" applyFill="1" applyBorder="1" applyAlignment="1">
      <alignment horizontal="center"/>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21" xfId="0" applyFont="1" applyFill="1" applyBorder="1" applyAlignment="1">
      <alignment horizontal="center" vertical="center"/>
    </xf>
    <xf numFmtId="2" fontId="97" fillId="33" borderId="0" xfId="0" applyNumberFormat="1" applyFont="1" applyFill="1" applyAlignment="1">
      <alignment horizontal="center"/>
    </xf>
    <xf numFmtId="0" fontId="2" fillId="33" borderId="10" xfId="0" applyFont="1" applyFill="1" applyBorder="1" applyAlignment="1">
      <alignment horizontal="center"/>
    </xf>
    <xf numFmtId="0" fontId="7" fillId="33" borderId="0" xfId="0" applyFont="1" applyFill="1" applyBorder="1" applyAlignment="1">
      <alignment horizontal="left"/>
    </xf>
    <xf numFmtId="0" fontId="7" fillId="33" borderId="13" xfId="0" applyFont="1" applyFill="1" applyBorder="1" applyAlignment="1">
      <alignment horizontal="left"/>
    </xf>
    <xf numFmtId="0" fontId="118" fillId="33" borderId="0" xfId="0" applyFont="1" applyFill="1" applyBorder="1" applyAlignment="1">
      <alignment horizontal="left" vertical="center" wrapText="1"/>
    </xf>
    <xf numFmtId="0" fontId="97" fillId="33" borderId="0" xfId="0" applyFont="1" applyFill="1" applyAlignment="1">
      <alignment horizontal="center"/>
    </xf>
    <xf numFmtId="2" fontId="97" fillId="33" borderId="22" xfId="0" applyNumberFormat="1" applyFont="1" applyFill="1" applyBorder="1" applyAlignment="1">
      <alignment horizontal="center"/>
    </xf>
    <xf numFmtId="0" fontId="2" fillId="33" borderId="11" xfId="0" applyFont="1" applyFill="1" applyBorder="1" applyAlignment="1" quotePrefix="1">
      <alignment horizontal="center" vertical="center"/>
    </xf>
    <xf numFmtId="0" fontId="97" fillId="33" borderId="0" xfId="0" applyFont="1" applyFill="1" applyBorder="1" applyAlignment="1">
      <alignment horizontal="center"/>
    </xf>
    <xf numFmtId="0" fontId="7" fillId="33" borderId="17" xfId="0" applyFont="1" applyFill="1" applyBorder="1" applyAlignment="1">
      <alignment horizontal="left"/>
    </xf>
    <xf numFmtId="0" fontId="7" fillId="33" borderId="10" xfId="0" applyFont="1" applyFill="1" applyBorder="1" applyAlignment="1">
      <alignment horizontal="left"/>
    </xf>
    <xf numFmtId="0" fontId="7" fillId="33" borderId="22" xfId="0" applyFont="1" applyFill="1" applyBorder="1" applyAlignment="1">
      <alignment horizontal="left"/>
    </xf>
    <xf numFmtId="0" fontId="95" fillId="33" borderId="0" xfId="0" applyFont="1" applyFill="1" applyAlignment="1">
      <alignment horizontal="left"/>
    </xf>
    <xf numFmtId="0" fontId="2" fillId="33" borderId="11" xfId="0" applyFont="1" applyFill="1" applyBorder="1" applyAlignment="1">
      <alignment horizontal="center" vertical="center"/>
    </xf>
    <xf numFmtId="0" fontId="97" fillId="33" borderId="13" xfId="0" applyFont="1" applyFill="1" applyBorder="1" applyAlignment="1">
      <alignment horizontal="center" vertical="center"/>
    </xf>
    <xf numFmtId="0" fontId="97" fillId="33" borderId="0" xfId="0" applyFont="1" applyFill="1" applyBorder="1" applyAlignment="1">
      <alignment horizontal="center" vertical="center"/>
    </xf>
    <xf numFmtId="0" fontId="97" fillId="33" borderId="11" xfId="0" applyFont="1" applyFill="1" applyBorder="1" applyAlignment="1">
      <alignment horizontal="center" vertical="center"/>
    </xf>
    <xf numFmtId="0" fontId="97" fillId="33" borderId="10" xfId="0" applyFont="1" applyFill="1" applyBorder="1" applyAlignment="1">
      <alignment horizontal="center" vertical="top"/>
    </xf>
    <xf numFmtId="0" fontId="97" fillId="33" borderId="10" xfId="0" applyFont="1" applyFill="1" applyBorder="1" applyAlignment="1">
      <alignment horizontal="center" vertical="top" wrapText="1"/>
    </xf>
    <xf numFmtId="0" fontId="2" fillId="35" borderId="12" xfId="0" applyFont="1" applyFill="1" applyBorder="1" applyAlignment="1">
      <alignment horizontal="left" wrapText="1"/>
    </xf>
    <xf numFmtId="0" fontId="2" fillId="35" borderId="19" xfId="0" applyFont="1" applyFill="1" applyBorder="1" applyAlignment="1">
      <alignment horizontal="left" wrapText="1"/>
    </xf>
    <xf numFmtId="0" fontId="2" fillId="35" borderId="12" xfId="0" applyFont="1" applyFill="1" applyBorder="1" applyAlignment="1">
      <alignment horizontal="left" vertical="center"/>
    </xf>
    <xf numFmtId="0" fontId="2" fillId="35" borderId="19" xfId="0" applyFont="1" applyFill="1" applyBorder="1" applyAlignment="1">
      <alignment horizontal="left" vertical="center"/>
    </xf>
    <xf numFmtId="0" fontId="130" fillId="35" borderId="0" xfId="0" applyFont="1" applyFill="1" applyBorder="1" applyAlignment="1">
      <alignment horizontal="center"/>
    </xf>
    <xf numFmtId="0" fontId="14" fillId="35" borderId="13" xfId="0" applyFont="1" applyFill="1" applyBorder="1" applyAlignment="1" applyProtection="1">
      <alignment horizontal="center" vertical="center" wrapText="1"/>
      <protection/>
    </xf>
    <xf numFmtId="0" fontId="15" fillId="35" borderId="0" xfId="0" applyFont="1" applyFill="1" applyBorder="1" applyAlignment="1" applyProtection="1">
      <alignment horizontal="center" vertical="center" wrapText="1"/>
      <protection/>
    </xf>
    <xf numFmtId="0" fontId="14" fillId="35" borderId="10" xfId="0" applyFont="1" applyFill="1" applyBorder="1" applyAlignment="1" applyProtection="1">
      <alignment horizontal="center" vertical="center" wrapText="1"/>
      <protection/>
    </xf>
    <xf numFmtId="0" fontId="15" fillId="35" borderId="10" xfId="0" applyFont="1" applyFill="1" applyBorder="1" applyAlignment="1" applyProtection="1">
      <alignment horizontal="center" vertical="center" wrapText="1"/>
      <protection/>
    </xf>
    <xf numFmtId="0" fontId="130" fillId="35" borderId="10" xfId="0" applyFont="1" applyFill="1" applyBorder="1" applyAlignment="1">
      <alignment horizontal="center"/>
    </xf>
    <xf numFmtId="0" fontId="114" fillId="0" borderId="0" xfId="0" applyFont="1" applyBorder="1" applyAlignment="1">
      <alignment horizontal="center"/>
    </xf>
    <xf numFmtId="0" fontId="131" fillId="0" borderId="0" xfId="0" applyFont="1" applyBorder="1" applyAlignment="1">
      <alignment horizontal="center"/>
    </xf>
    <xf numFmtId="0" fontId="112" fillId="0" borderId="0" xfId="0" applyFont="1" applyBorder="1" applyAlignment="1">
      <alignment horizontal="center"/>
    </xf>
    <xf numFmtId="0" fontId="95" fillId="33" borderId="0" xfId="0" applyFont="1" applyFill="1" applyAlignment="1">
      <alignment horizontal="center"/>
    </xf>
    <xf numFmtId="0" fontId="97" fillId="0" borderId="0" xfId="0" applyFont="1" applyAlignment="1">
      <alignment horizontal="center"/>
    </xf>
    <xf numFmtId="0" fontId="96" fillId="0" borderId="0" xfId="0" applyFont="1" applyAlignment="1">
      <alignment horizontal="center"/>
    </xf>
    <xf numFmtId="0" fontId="114" fillId="33" borderId="23" xfId="0" applyFont="1" applyFill="1" applyBorder="1" applyAlignment="1">
      <alignment horizontal="center"/>
    </xf>
    <xf numFmtId="0" fontId="114" fillId="33" borderId="24" xfId="0" applyFont="1" applyFill="1" applyBorder="1" applyAlignment="1">
      <alignment horizontal="center"/>
    </xf>
    <xf numFmtId="0" fontId="120" fillId="33" borderId="23" xfId="0" applyFont="1" applyFill="1" applyBorder="1" applyAlignment="1">
      <alignment horizontal="center"/>
    </xf>
    <xf numFmtId="0" fontId="120" fillId="33" borderId="24" xfId="0" applyFont="1" applyFill="1" applyBorder="1" applyAlignment="1">
      <alignment horizontal="center"/>
    </xf>
    <xf numFmtId="0" fontId="7" fillId="33" borderId="0" xfId="0" applyFont="1" applyFill="1" applyBorder="1" applyAlignment="1">
      <alignment horizontal="center" vertical="center" wrapText="1"/>
    </xf>
    <xf numFmtId="0" fontId="2" fillId="33" borderId="0" xfId="0" applyFont="1" applyFill="1" applyAlignment="1">
      <alignment horizontal="center" vertical="center" wrapText="1"/>
    </xf>
    <xf numFmtId="0" fontId="95" fillId="33" borderId="0" xfId="0" applyFont="1" applyFill="1" applyAlignment="1">
      <alignment/>
    </xf>
    <xf numFmtId="0" fontId="95" fillId="33" borderId="25" xfId="0" applyFont="1" applyFill="1" applyBorder="1" applyAlignment="1" applyProtection="1">
      <alignment horizontal="left" vertical="center" wrapText="1"/>
      <protection/>
    </xf>
    <xf numFmtId="0" fontId="95" fillId="33" borderId="0" xfId="0" applyFont="1" applyFill="1" applyBorder="1" applyAlignment="1" applyProtection="1">
      <alignment horizontal="center" vertical="center" wrapText="1"/>
      <protection/>
    </xf>
    <xf numFmtId="0" fontId="95" fillId="33" borderId="0" xfId="0" applyFont="1" applyFill="1" applyBorder="1" applyAlignment="1">
      <alignment horizontal="left" vertical="center"/>
    </xf>
    <xf numFmtId="0" fontId="2" fillId="33" borderId="10" xfId="0" applyFont="1" applyFill="1" applyBorder="1" applyAlignment="1">
      <alignment horizontal="center" vertical="center" wrapText="1"/>
    </xf>
    <xf numFmtId="0" fontId="95" fillId="33" borderId="13" xfId="0" applyFont="1" applyFill="1" applyBorder="1" applyAlignment="1">
      <alignment horizontal="center"/>
    </xf>
    <xf numFmtId="0" fontId="2" fillId="33" borderId="0" xfId="0" applyFont="1" applyFill="1" applyAlignment="1">
      <alignment horizontal="center"/>
    </xf>
    <xf numFmtId="0" fontId="132" fillId="33" borderId="0" xfId="0" applyFont="1" applyFill="1" applyAlignment="1">
      <alignment horizontal="center"/>
    </xf>
    <xf numFmtId="0" fontId="97" fillId="33" borderId="10" xfId="0" applyFont="1" applyFill="1" applyBorder="1" applyAlignment="1">
      <alignment horizontal="center" vertical="center"/>
    </xf>
    <xf numFmtId="0" fontId="95" fillId="33" borderId="10" xfId="0" applyFont="1" applyFill="1" applyBorder="1" applyAlignment="1">
      <alignment horizontal="center"/>
    </xf>
    <xf numFmtId="0" fontId="93" fillId="33" borderId="0" xfId="0" applyFont="1" applyFill="1" applyAlignment="1">
      <alignment horizontal="center"/>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2" xfId="50"/>
    <cellStyle name="Millares 2 2" xfId="51"/>
    <cellStyle name="Millares 3" xfId="52"/>
    <cellStyle name="Currency" xfId="53"/>
    <cellStyle name="Currency [0]" xfId="54"/>
    <cellStyle name="Neutral" xfId="55"/>
    <cellStyle name="No-definido" xfId="56"/>
    <cellStyle name="Normal 10" xfId="57"/>
    <cellStyle name="Normal 14" xfId="58"/>
    <cellStyle name="Normal 15" xfId="59"/>
    <cellStyle name="Normal 2" xfId="60"/>
    <cellStyle name="Normal 3" xfId="61"/>
    <cellStyle name="Normal 4" xfId="62"/>
    <cellStyle name="Normal 5" xfId="63"/>
    <cellStyle name="Normal 6" xfId="64"/>
    <cellStyle name="Normal 7" xfId="65"/>
    <cellStyle name="Normal 8" xfId="66"/>
    <cellStyle name="Normal 9" xfId="67"/>
    <cellStyle name="Normal_indice" xfId="68"/>
    <cellStyle name="Notas" xfId="69"/>
    <cellStyle name="Percent" xfId="70"/>
    <cellStyle name="Porcentual 2" xfId="71"/>
    <cellStyle name="Salida" xfId="72"/>
    <cellStyle name="Texto de advertencia" xfId="73"/>
    <cellStyle name="Texto explicativo" xfId="74"/>
    <cellStyle name="Título" xfId="75"/>
    <cellStyle name="Título 1"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Arándanos : superficie y producción 2000-2011</a:t>
            </a:r>
          </a:p>
        </c:rich>
      </c:tx>
      <c:layout>
        <c:manualLayout>
          <c:xMode val="factor"/>
          <c:yMode val="factor"/>
          <c:x val="0.00375"/>
          <c:y val="-0.00925"/>
        </c:manualLayout>
      </c:layout>
      <c:spPr>
        <a:noFill/>
        <a:ln w="3175">
          <a:noFill/>
        </a:ln>
      </c:spPr>
    </c:title>
    <c:plotArea>
      <c:layout>
        <c:manualLayout>
          <c:xMode val="edge"/>
          <c:yMode val="edge"/>
          <c:x val="0.09475"/>
          <c:y val="0.11"/>
          <c:w val="0.80575"/>
          <c:h val="0.7445"/>
        </c:manualLayout>
      </c:layout>
      <c:barChart>
        <c:barDir val="col"/>
        <c:grouping val="stacked"/>
        <c:varyColors val="0"/>
        <c:ser>
          <c:idx val="0"/>
          <c:order val="0"/>
          <c:tx>
            <c:strRef>
              <c:f>arándanos!$B$5</c:f>
              <c:strCache>
                <c:ptCount val="1"/>
                <c:pt idx="0">
                  <c:v>Superficie (hectáreas)</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arándanos!$B$8:$M$8</c:f>
              <c:numCache/>
            </c:numRef>
          </c:val>
        </c:ser>
        <c:overlap val="100"/>
        <c:gapWidth val="55"/>
        <c:axId val="62778700"/>
        <c:axId val="28137389"/>
      </c:barChart>
      <c:lineChart>
        <c:grouping val="standard"/>
        <c:varyColors val="0"/>
        <c:ser>
          <c:idx val="1"/>
          <c:order val="1"/>
          <c:tx>
            <c:strRef>
              <c:f>arándanos!$B$11</c:f>
              <c:strCache>
                <c:ptCount val="1"/>
                <c:pt idx="0">
                  <c:v>Producción  (toneladas)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arándanos!$B$14:$M$14</c:f>
              <c:numCache/>
            </c:numRef>
          </c:val>
          <c:smooth val="0"/>
        </c:ser>
        <c:axId val="51909910"/>
        <c:axId val="64536007"/>
      </c:lineChart>
      <c:catAx>
        <c:axId val="62778700"/>
        <c:scaling>
          <c:orientation val="minMax"/>
        </c:scaling>
        <c:axPos val="b"/>
        <c:delete val="0"/>
        <c:numFmt formatCode="General" sourceLinked="1"/>
        <c:majorTickMark val="none"/>
        <c:minorTickMark val="none"/>
        <c:tickLblPos val="nextTo"/>
        <c:spPr>
          <a:ln w="3175">
            <a:solidFill>
              <a:srgbClr val="808080"/>
            </a:solidFill>
          </a:ln>
        </c:spPr>
        <c:crossAx val="28137389"/>
        <c:crosses val="autoZero"/>
        <c:auto val="1"/>
        <c:lblOffset val="100"/>
        <c:tickLblSkip val="1"/>
        <c:noMultiLvlLbl val="0"/>
      </c:catAx>
      <c:valAx>
        <c:axId val="28137389"/>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14"/>
              <c:y val="0.001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62778700"/>
        <c:crossesAt val="1"/>
        <c:crossBetween val="between"/>
        <c:dispUnits/>
      </c:valAx>
      <c:catAx>
        <c:axId val="51909910"/>
        <c:scaling>
          <c:orientation val="minMax"/>
        </c:scaling>
        <c:axPos val="b"/>
        <c:delete val="1"/>
        <c:majorTickMark val="out"/>
        <c:minorTickMark val="none"/>
        <c:tickLblPos val="none"/>
        <c:crossAx val="64536007"/>
        <c:crosses val="autoZero"/>
        <c:auto val="1"/>
        <c:lblOffset val="100"/>
        <c:tickLblSkip val="1"/>
        <c:noMultiLvlLbl val="0"/>
      </c:catAx>
      <c:valAx>
        <c:axId val="64536007"/>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12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51909910"/>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nueces 2000-2011</a:t>
            </a:r>
          </a:p>
        </c:rich>
      </c:tx>
      <c:layout>
        <c:manualLayout>
          <c:xMode val="factor"/>
          <c:yMode val="factor"/>
          <c:x val="-0.001"/>
          <c:y val="-0.0115"/>
        </c:manualLayout>
      </c:layout>
      <c:spPr>
        <a:noFill/>
        <a:ln w="3175">
          <a:noFill/>
        </a:ln>
      </c:spPr>
    </c:title>
    <c:plotArea>
      <c:layout>
        <c:manualLayout>
          <c:xMode val="edge"/>
          <c:yMode val="edge"/>
          <c:x val="0.12025"/>
          <c:y val="0.10075"/>
          <c:w val="0.8585"/>
          <c:h val="0.71"/>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3201208"/>
        <c:axId val="53266553"/>
      </c:lineChart>
      <c:catAx>
        <c:axId val="43201208"/>
        <c:scaling>
          <c:orientation val="minMax"/>
        </c:scaling>
        <c:axPos val="b"/>
        <c:delete val="0"/>
        <c:numFmt formatCode="General" sourceLinked="1"/>
        <c:majorTickMark val="none"/>
        <c:minorTickMark val="none"/>
        <c:tickLblPos val="nextTo"/>
        <c:spPr>
          <a:ln w="3175">
            <a:solidFill>
              <a:srgbClr val="808080"/>
            </a:solidFill>
          </a:ln>
        </c:spPr>
        <c:crossAx val="53266553"/>
        <c:crosses val="autoZero"/>
        <c:auto val="1"/>
        <c:lblOffset val="100"/>
        <c:tickLblSkip val="1"/>
        <c:noMultiLvlLbl val="0"/>
      </c:catAx>
      <c:valAx>
        <c:axId val="53266553"/>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085"/>
              <c:y val="-0.001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3201208"/>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Paltas : superficie y producción 2000-2011</a:t>
            </a:r>
          </a:p>
        </c:rich>
      </c:tx>
      <c:layout>
        <c:manualLayout>
          <c:xMode val="factor"/>
          <c:yMode val="factor"/>
          <c:x val="-0.017"/>
          <c:y val="-0.00925"/>
        </c:manualLayout>
      </c:layout>
      <c:spPr>
        <a:noFill/>
        <a:ln w="3175">
          <a:noFill/>
        </a:ln>
      </c:spPr>
    </c:title>
    <c:plotArea>
      <c:layout>
        <c:manualLayout>
          <c:xMode val="edge"/>
          <c:yMode val="edge"/>
          <c:x val="0.12325"/>
          <c:y val="0.11175"/>
          <c:w val="0.73375"/>
          <c:h val="0.7452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overlap val="100"/>
        <c:gapWidth val="55"/>
        <c:axId val="9636930"/>
        <c:axId val="19623507"/>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axId val="42393836"/>
        <c:axId val="46000205"/>
      </c:lineChart>
      <c:catAx>
        <c:axId val="9636930"/>
        <c:scaling>
          <c:orientation val="minMax"/>
        </c:scaling>
        <c:axPos val="b"/>
        <c:delete val="0"/>
        <c:numFmt formatCode="General" sourceLinked="1"/>
        <c:majorTickMark val="none"/>
        <c:minorTickMark val="none"/>
        <c:tickLblPos val="nextTo"/>
        <c:spPr>
          <a:ln w="3175">
            <a:solidFill>
              <a:srgbClr val="808080"/>
            </a:solidFill>
          </a:ln>
        </c:spPr>
        <c:crossAx val="19623507"/>
        <c:crosses val="autoZero"/>
        <c:auto val="1"/>
        <c:lblOffset val="100"/>
        <c:tickLblSkip val="1"/>
        <c:noMultiLvlLbl val="0"/>
      </c:catAx>
      <c:valAx>
        <c:axId val="19623507"/>
        <c:scaling>
          <c:orientation val="minMax"/>
        </c:scaling>
        <c:axPos val="l"/>
        <c:title>
          <c:tx>
            <c:rich>
              <a:bodyPr vert="horz" rot="-5400000" anchor="ctr"/>
              <a:lstStyle/>
              <a:p>
                <a:pPr algn="ctr">
                  <a:defRPr/>
                </a:pPr>
                <a:r>
                  <a:rPr lang="en-US" cap="none" sz="1000" b="0" i="0" u="none" baseline="0">
                    <a:solidFill>
                      <a:srgbClr val="339966"/>
                    </a:solidFill>
                  </a:rPr>
                  <a:t>Hectáreas</a:t>
                </a:r>
              </a:p>
            </c:rich>
          </c:tx>
          <c:layout>
            <c:manualLayout>
              <c:xMode val="factor"/>
              <c:yMode val="factor"/>
              <c:x val="-0.01275"/>
              <c:y val="0.001"/>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9636930"/>
        <c:crossesAt val="1"/>
        <c:crossBetween val="between"/>
        <c:dispUnits/>
      </c:valAx>
      <c:catAx>
        <c:axId val="42393836"/>
        <c:scaling>
          <c:orientation val="minMax"/>
        </c:scaling>
        <c:axPos val="b"/>
        <c:delete val="1"/>
        <c:majorTickMark val="out"/>
        <c:minorTickMark val="none"/>
        <c:tickLblPos val="none"/>
        <c:crossAx val="46000205"/>
        <c:crosses val="autoZero"/>
        <c:auto val="1"/>
        <c:lblOffset val="100"/>
        <c:tickLblSkip val="1"/>
        <c:noMultiLvlLbl val="0"/>
      </c:catAx>
      <c:valAx>
        <c:axId val="46000205"/>
        <c:scaling>
          <c:orientation val="minMax"/>
        </c:scaling>
        <c:axPos val="l"/>
        <c:title>
          <c:tx>
            <c:rich>
              <a:bodyPr vert="horz" rot="-5400000" anchor="ctr"/>
              <a:lstStyle/>
              <a:p>
                <a:pPr algn="ctr">
                  <a:defRPr/>
                </a:pPr>
                <a:r>
                  <a:rPr lang="en-US" cap="none" sz="1000" b="0" i="0" u="none" baseline="0">
                    <a:solidFill>
                      <a:srgbClr val="FF0000"/>
                    </a:solidFill>
                  </a:rPr>
                  <a:t>Toneladas</a:t>
                </a:r>
              </a:p>
            </c:rich>
          </c:tx>
          <c:layout>
            <c:manualLayout>
              <c:xMode val="factor"/>
              <c:yMode val="factor"/>
              <c:x val="-0.015"/>
              <c:y val="0.001"/>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2393836"/>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paltas 2000-2011</a:t>
            </a:r>
          </a:p>
        </c:rich>
      </c:tx>
      <c:layout>
        <c:manualLayout>
          <c:xMode val="factor"/>
          <c:yMode val="factor"/>
          <c:x val="-0.00125"/>
          <c:y val="-0.01175"/>
        </c:manualLayout>
      </c:layout>
      <c:spPr>
        <a:noFill/>
        <a:ln w="3175">
          <a:noFill/>
        </a:ln>
      </c:spPr>
    </c:title>
    <c:plotArea>
      <c:layout>
        <c:manualLayout>
          <c:xMode val="edge"/>
          <c:yMode val="edge"/>
          <c:x val="0.11625"/>
          <c:y val="0.10325"/>
          <c:w val="0.8625"/>
          <c:h val="0.7082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11348662"/>
        <c:axId val="35029095"/>
      </c:lineChart>
      <c:catAx>
        <c:axId val="11348662"/>
        <c:scaling>
          <c:orientation val="minMax"/>
        </c:scaling>
        <c:axPos val="b"/>
        <c:delete val="0"/>
        <c:numFmt formatCode="General" sourceLinked="1"/>
        <c:majorTickMark val="none"/>
        <c:minorTickMark val="none"/>
        <c:tickLblPos val="nextTo"/>
        <c:spPr>
          <a:ln w="3175">
            <a:solidFill>
              <a:srgbClr val="808080"/>
            </a:solidFill>
          </a:ln>
        </c:spPr>
        <c:crossAx val="35029095"/>
        <c:crosses val="autoZero"/>
        <c:auto val="1"/>
        <c:lblOffset val="100"/>
        <c:tickLblSkip val="1"/>
        <c:noMultiLvlLbl val="0"/>
      </c:catAx>
      <c:valAx>
        <c:axId val="35029095"/>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375"/>
              <c:y val="-0.006"/>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1348662"/>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Uvas : superficie y producción 2000-2011</a:t>
            </a:r>
          </a:p>
        </c:rich>
      </c:tx>
      <c:layout>
        <c:manualLayout>
          <c:xMode val="factor"/>
          <c:yMode val="factor"/>
          <c:x val="-0.053"/>
          <c:y val="-0.0065"/>
        </c:manualLayout>
      </c:layout>
      <c:spPr>
        <a:noFill/>
        <a:ln w="3175">
          <a:noFill/>
        </a:ln>
      </c:spPr>
    </c:title>
    <c:plotArea>
      <c:layout>
        <c:manualLayout>
          <c:xMode val="edge"/>
          <c:yMode val="edge"/>
          <c:x val="0.12775"/>
          <c:y val="0.111"/>
          <c:w val="0.72675"/>
          <c:h val="0.7397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overlap val="100"/>
        <c:gapWidth val="55"/>
        <c:axId val="46826400"/>
        <c:axId val="18784417"/>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axId val="34842026"/>
        <c:axId val="45142779"/>
      </c:lineChart>
      <c:catAx>
        <c:axId val="46826400"/>
        <c:scaling>
          <c:orientation val="minMax"/>
        </c:scaling>
        <c:axPos val="b"/>
        <c:delete val="0"/>
        <c:numFmt formatCode="General" sourceLinked="1"/>
        <c:majorTickMark val="none"/>
        <c:minorTickMark val="none"/>
        <c:tickLblPos val="nextTo"/>
        <c:spPr>
          <a:ln w="3175">
            <a:solidFill>
              <a:srgbClr val="808080"/>
            </a:solidFill>
          </a:ln>
        </c:spPr>
        <c:crossAx val="18784417"/>
        <c:crosses val="autoZero"/>
        <c:auto val="1"/>
        <c:lblOffset val="100"/>
        <c:tickLblSkip val="1"/>
        <c:noMultiLvlLbl val="0"/>
      </c:catAx>
      <c:valAx>
        <c:axId val="18784417"/>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1525"/>
              <c:y val="0.000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6826400"/>
        <c:crossesAt val="1"/>
        <c:crossBetween val="between"/>
        <c:dispUnits/>
      </c:valAx>
      <c:catAx>
        <c:axId val="34842026"/>
        <c:scaling>
          <c:orientation val="minMax"/>
        </c:scaling>
        <c:axPos val="b"/>
        <c:delete val="1"/>
        <c:majorTickMark val="out"/>
        <c:minorTickMark val="none"/>
        <c:tickLblPos val="none"/>
        <c:crossAx val="45142779"/>
        <c:crosses val="autoZero"/>
        <c:auto val="1"/>
        <c:lblOffset val="100"/>
        <c:tickLblSkip val="1"/>
        <c:noMultiLvlLbl val="0"/>
      </c:catAx>
      <c:valAx>
        <c:axId val="45142779"/>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22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4842026"/>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uvas 2000-2011</a:t>
            </a:r>
          </a:p>
        </c:rich>
      </c:tx>
      <c:layout>
        <c:manualLayout>
          <c:xMode val="factor"/>
          <c:yMode val="factor"/>
          <c:x val="-0.001"/>
          <c:y val="-0.013"/>
        </c:manualLayout>
      </c:layout>
      <c:spPr>
        <a:noFill/>
        <a:ln w="3175">
          <a:noFill/>
        </a:ln>
      </c:spPr>
    </c:title>
    <c:plotArea>
      <c:layout>
        <c:manualLayout>
          <c:xMode val="edge"/>
          <c:yMode val="edge"/>
          <c:x val="0.11975"/>
          <c:y val="0.10525"/>
          <c:w val="0.859"/>
          <c:h val="0.6967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631828"/>
        <c:axId val="32686453"/>
      </c:lineChart>
      <c:catAx>
        <c:axId val="3631828"/>
        <c:scaling>
          <c:orientation val="minMax"/>
        </c:scaling>
        <c:axPos val="b"/>
        <c:delete val="0"/>
        <c:numFmt formatCode="General" sourceLinked="1"/>
        <c:majorTickMark val="none"/>
        <c:minorTickMark val="none"/>
        <c:tickLblPos val="nextTo"/>
        <c:spPr>
          <a:ln w="3175">
            <a:solidFill>
              <a:srgbClr val="808080"/>
            </a:solidFill>
          </a:ln>
        </c:spPr>
        <c:crossAx val="32686453"/>
        <c:crosses val="autoZero"/>
        <c:auto val="1"/>
        <c:lblOffset val="100"/>
        <c:tickLblSkip val="1"/>
        <c:noMultiLvlLbl val="0"/>
      </c:catAx>
      <c:valAx>
        <c:axId val="32686453"/>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1575"/>
              <c:y val="-0.001"/>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3631828"/>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arándanos 2000-2011</a:t>
            </a:r>
          </a:p>
        </c:rich>
      </c:tx>
      <c:layout>
        <c:manualLayout>
          <c:xMode val="factor"/>
          <c:yMode val="factor"/>
          <c:x val="0.0245"/>
          <c:y val="0.0275"/>
        </c:manualLayout>
      </c:layout>
      <c:spPr>
        <a:noFill/>
        <a:ln w="3175">
          <a:noFill/>
        </a:ln>
      </c:spPr>
    </c:title>
    <c:plotArea>
      <c:layout>
        <c:manualLayout>
          <c:xMode val="edge"/>
          <c:yMode val="edge"/>
          <c:x val="0.076"/>
          <c:y val="0.11975"/>
          <c:w val="0.90825"/>
          <c:h val="0.78175"/>
        </c:manualLayout>
      </c:layout>
      <c:lineChart>
        <c:grouping val="standard"/>
        <c:varyColors val="0"/>
        <c:ser>
          <c:idx val="0"/>
          <c:order val="0"/>
          <c:tx>
            <c:strRef>
              <c:f>arándanos!$A$52</c:f>
              <c:strCache>
                <c:ptCount val="1"/>
                <c:pt idx="0">
                  <c:v>Producción*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arándanos!$B$52:$M$52</c:f>
              <c:numCache/>
            </c:numRef>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2"/>
          <c:order val="2"/>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43953152"/>
        <c:axId val="60034049"/>
      </c:lineChart>
      <c:catAx>
        <c:axId val="43953152"/>
        <c:scaling>
          <c:orientation val="minMax"/>
        </c:scaling>
        <c:axPos val="b"/>
        <c:delete val="0"/>
        <c:numFmt formatCode="General" sourceLinked="1"/>
        <c:majorTickMark val="none"/>
        <c:minorTickMark val="none"/>
        <c:tickLblPos val="nextTo"/>
        <c:spPr>
          <a:ln w="3175">
            <a:solidFill>
              <a:srgbClr val="808080"/>
            </a:solidFill>
          </a:ln>
        </c:spPr>
        <c:crossAx val="60034049"/>
        <c:crosses val="autoZero"/>
        <c:auto val="1"/>
        <c:lblOffset val="100"/>
        <c:tickLblSkip val="1"/>
        <c:noMultiLvlLbl val="0"/>
      </c:catAx>
      <c:valAx>
        <c:axId val="60034049"/>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175"/>
              <c:y val="-0.009"/>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43953152"/>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Cerezas : superficie y producción 2000-2011</a:t>
            </a:r>
          </a:p>
        </c:rich>
      </c:tx>
      <c:layout>
        <c:manualLayout>
          <c:xMode val="factor"/>
          <c:yMode val="factor"/>
          <c:x val="-0.0265"/>
          <c:y val="-0.01025"/>
        </c:manualLayout>
      </c:layout>
      <c:spPr>
        <a:noFill/>
        <a:ln w="3175">
          <a:noFill/>
        </a:ln>
      </c:spPr>
    </c:title>
    <c:plotArea>
      <c:layout>
        <c:manualLayout>
          <c:xMode val="edge"/>
          <c:yMode val="edge"/>
          <c:x val="0.125"/>
          <c:y val="0.10525"/>
          <c:w val="0.73075"/>
          <c:h val="0.757"/>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overlap val="100"/>
        <c:gapWidth val="55"/>
        <c:axId val="3435530"/>
        <c:axId val="30919771"/>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axId val="9842484"/>
        <c:axId val="21473493"/>
      </c:lineChart>
      <c:catAx>
        <c:axId val="3435530"/>
        <c:scaling>
          <c:orientation val="minMax"/>
        </c:scaling>
        <c:axPos val="b"/>
        <c:delete val="0"/>
        <c:numFmt formatCode="General" sourceLinked="1"/>
        <c:majorTickMark val="none"/>
        <c:minorTickMark val="none"/>
        <c:tickLblPos val="nextTo"/>
        <c:spPr>
          <a:ln w="3175">
            <a:solidFill>
              <a:srgbClr val="808080"/>
            </a:solidFill>
          </a:ln>
        </c:spPr>
        <c:crossAx val="30919771"/>
        <c:crosses val="autoZero"/>
        <c:auto val="1"/>
        <c:lblOffset val="100"/>
        <c:tickLblSkip val="1"/>
        <c:noMultiLvlLbl val="0"/>
      </c:catAx>
      <c:valAx>
        <c:axId val="30919771"/>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1575"/>
              <c:y val="0"/>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3435530"/>
        <c:crossesAt val="1"/>
        <c:crossBetween val="between"/>
        <c:dispUnits/>
      </c:valAx>
      <c:catAx>
        <c:axId val="9842484"/>
        <c:scaling>
          <c:orientation val="minMax"/>
        </c:scaling>
        <c:axPos val="b"/>
        <c:delete val="1"/>
        <c:majorTickMark val="out"/>
        <c:minorTickMark val="none"/>
        <c:tickLblPos val="none"/>
        <c:crossAx val="21473493"/>
        <c:crosses val="autoZero"/>
        <c:auto val="1"/>
        <c:lblOffset val="100"/>
        <c:tickLblSkip val="1"/>
        <c:noMultiLvlLbl val="0"/>
      </c:catAx>
      <c:valAx>
        <c:axId val="21473493"/>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1875"/>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9842484"/>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cerezas frescas 2000-2011</a:t>
            </a:r>
          </a:p>
        </c:rich>
      </c:tx>
      <c:layout>
        <c:manualLayout>
          <c:xMode val="factor"/>
          <c:yMode val="factor"/>
          <c:x val="-0.001"/>
          <c:y val="-0.00725"/>
        </c:manualLayout>
      </c:layout>
      <c:spPr>
        <a:noFill/>
        <a:ln w="3175">
          <a:noFill/>
        </a:ln>
      </c:spPr>
    </c:title>
    <c:plotArea>
      <c:layout>
        <c:manualLayout>
          <c:xMode val="edge"/>
          <c:yMode val="edge"/>
          <c:x val="0.1175"/>
          <c:y val="0.093"/>
          <c:w val="0.861"/>
          <c:h val="0.7395"/>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59043710"/>
        <c:axId val="61631343"/>
      </c:lineChart>
      <c:catAx>
        <c:axId val="59043710"/>
        <c:scaling>
          <c:orientation val="minMax"/>
        </c:scaling>
        <c:axPos val="b"/>
        <c:delete val="0"/>
        <c:numFmt formatCode="General" sourceLinked="1"/>
        <c:majorTickMark val="none"/>
        <c:minorTickMark val="none"/>
        <c:tickLblPos val="nextTo"/>
        <c:spPr>
          <a:ln w="3175">
            <a:solidFill>
              <a:srgbClr val="808080"/>
            </a:solidFill>
          </a:ln>
        </c:spPr>
        <c:crossAx val="61631343"/>
        <c:crosses val="autoZero"/>
        <c:auto val="1"/>
        <c:lblOffset val="100"/>
        <c:tickLblSkip val="1"/>
        <c:noMultiLvlLbl val="0"/>
      </c:catAx>
      <c:valAx>
        <c:axId val="61631343"/>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1575"/>
              <c:y val="-0.015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9043710"/>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Ciruelos japoneses: superficie y producción 2000-2011</a:t>
            </a:r>
          </a:p>
        </c:rich>
      </c:tx>
      <c:layout>
        <c:manualLayout>
          <c:xMode val="factor"/>
          <c:yMode val="factor"/>
          <c:x val="0.06475"/>
          <c:y val="-0.0125"/>
        </c:manualLayout>
      </c:layout>
      <c:spPr>
        <a:noFill/>
        <a:ln w="3175">
          <a:noFill/>
        </a:ln>
      </c:spPr>
    </c:title>
    <c:plotArea>
      <c:layout>
        <c:manualLayout>
          <c:xMode val="edge"/>
          <c:yMode val="edge"/>
          <c:x val="0.1195"/>
          <c:y val="0.1005"/>
          <c:w val="0.7415"/>
          <c:h val="0.7785"/>
        </c:manualLayout>
      </c:layout>
      <c:barChart>
        <c:barDir val="col"/>
        <c:grouping val="stacked"/>
        <c:varyColors val="0"/>
        <c:ser>
          <c:idx val="0"/>
          <c:order val="0"/>
          <c:tx>
            <c:v>Superficie (hectáreas)</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overlap val="100"/>
        <c:gapWidth val="55"/>
        <c:axId val="17811176"/>
        <c:axId val="26082857"/>
      </c:barChart>
      <c:lineChart>
        <c:grouping val="standard"/>
        <c:varyColors val="0"/>
        <c:ser>
          <c:idx val="1"/>
          <c:order val="1"/>
          <c:tx>
            <c:v>Producción  (toneladas)  *</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axId val="33419122"/>
        <c:axId val="32336643"/>
      </c:lineChart>
      <c:catAx>
        <c:axId val="17811176"/>
        <c:scaling>
          <c:orientation val="minMax"/>
        </c:scaling>
        <c:axPos val="b"/>
        <c:delete val="0"/>
        <c:numFmt formatCode="General" sourceLinked="1"/>
        <c:majorTickMark val="none"/>
        <c:minorTickMark val="none"/>
        <c:tickLblPos val="nextTo"/>
        <c:spPr>
          <a:ln w="3175">
            <a:solidFill>
              <a:srgbClr val="808080"/>
            </a:solidFill>
          </a:ln>
        </c:spPr>
        <c:crossAx val="26082857"/>
        <c:crosses val="autoZero"/>
        <c:auto val="1"/>
        <c:lblOffset val="100"/>
        <c:tickLblSkip val="1"/>
        <c:noMultiLvlLbl val="0"/>
      </c:catAx>
      <c:valAx>
        <c:axId val="26082857"/>
        <c:scaling>
          <c:orientation val="minMax"/>
        </c:scaling>
        <c:axPos val="l"/>
        <c:title>
          <c:tx>
            <c:rich>
              <a:bodyPr vert="horz" rot="-5400000" anchor="ctr"/>
              <a:lstStyle/>
              <a:p>
                <a:pPr algn="ctr">
                  <a:defRPr/>
                </a:pPr>
                <a:r>
                  <a:rPr lang="en-US" cap="none" sz="1000" b="1" i="0" u="none" baseline="0">
                    <a:solidFill>
                      <a:srgbClr val="339966"/>
                    </a:solidFill>
                  </a:rPr>
                  <a:t>Hectáreas</a:t>
                </a:r>
              </a:p>
            </c:rich>
          </c:tx>
          <c:layout>
            <c:manualLayout>
              <c:xMode val="factor"/>
              <c:yMode val="factor"/>
              <c:x val="-0.0125"/>
              <c:y val="-0.0092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7811176"/>
        <c:crossesAt val="1"/>
        <c:crossBetween val="between"/>
        <c:dispUnits/>
      </c:valAx>
      <c:catAx>
        <c:axId val="33419122"/>
        <c:scaling>
          <c:orientation val="minMax"/>
        </c:scaling>
        <c:axPos val="b"/>
        <c:delete val="1"/>
        <c:majorTickMark val="out"/>
        <c:minorTickMark val="none"/>
        <c:tickLblPos val="none"/>
        <c:crossAx val="32336643"/>
        <c:crosses val="autoZero"/>
        <c:auto val="1"/>
        <c:lblOffset val="100"/>
        <c:tickLblSkip val="1"/>
        <c:noMultiLvlLbl val="0"/>
      </c:catAx>
      <c:valAx>
        <c:axId val="32336643"/>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1325"/>
              <c:y val="0.001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3419122"/>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Producción* y exportaciones de ciruelas frescas 2000-2011</a:t>
            </a:r>
          </a:p>
        </c:rich>
      </c:tx>
      <c:layout>
        <c:manualLayout>
          <c:xMode val="factor"/>
          <c:yMode val="factor"/>
          <c:x val="0.07525"/>
          <c:y val="0.03125"/>
        </c:manualLayout>
      </c:layout>
      <c:spPr>
        <a:noFill/>
        <a:ln w="3175">
          <a:noFill/>
        </a:ln>
      </c:spPr>
    </c:title>
    <c:plotArea>
      <c:layout>
        <c:manualLayout>
          <c:xMode val="edge"/>
          <c:yMode val="edge"/>
          <c:x val="0.071"/>
          <c:y val="0.12625"/>
          <c:w val="0.9125"/>
          <c:h val="0.7565"/>
        </c:manualLayout>
      </c:layout>
      <c:lineChart>
        <c:grouping val="standard"/>
        <c:varyColors val="0"/>
        <c:ser>
          <c:idx val="0"/>
          <c:order val="0"/>
          <c:tx>
            <c:v>Producción*</c:v>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Lit>
              <c:ptCount val="1"/>
              <c:pt idx="0">
                <c:v>0</c:v>
              </c:pt>
            </c:numLit>
          </c:val>
          <c:smooth val="0"/>
        </c:ser>
        <c:ser>
          <c:idx val="1"/>
          <c:order val="1"/>
          <c:tx>
            <c:v>Exportaciones frescos</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2594332"/>
        <c:axId val="2022397"/>
      </c:lineChart>
      <c:catAx>
        <c:axId val="22594332"/>
        <c:scaling>
          <c:orientation val="minMax"/>
        </c:scaling>
        <c:axPos val="b"/>
        <c:delete val="0"/>
        <c:numFmt formatCode="General" sourceLinked="1"/>
        <c:majorTickMark val="none"/>
        <c:minorTickMark val="none"/>
        <c:tickLblPos val="nextTo"/>
        <c:spPr>
          <a:ln w="3175">
            <a:solidFill>
              <a:srgbClr val="808080"/>
            </a:solidFill>
          </a:ln>
        </c:spPr>
        <c:crossAx val="2022397"/>
        <c:crosses val="autoZero"/>
        <c:auto val="1"/>
        <c:lblOffset val="100"/>
        <c:tickLblSkip val="1"/>
        <c:noMultiLvlLbl val="0"/>
      </c:catAx>
      <c:valAx>
        <c:axId val="2022397"/>
        <c:scaling>
          <c:orientation val="minMax"/>
          <c:max val="180000"/>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95"/>
              <c:y val="-0.002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2259433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Manzanas : superficie y producción 2000-2011</a:t>
            </a:r>
          </a:p>
        </c:rich>
      </c:tx>
      <c:layout>
        <c:manualLayout>
          <c:xMode val="factor"/>
          <c:yMode val="factor"/>
          <c:x val="-0.0485"/>
          <c:y val="-0.00975"/>
        </c:manualLayout>
      </c:layout>
      <c:spPr>
        <a:noFill/>
        <a:ln w="3175">
          <a:noFill/>
        </a:ln>
      </c:spPr>
    </c:title>
    <c:plotArea>
      <c:layout>
        <c:manualLayout>
          <c:xMode val="edge"/>
          <c:yMode val="edge"/>
          <c:x val="0.1285"/>
          <c:y val="0.10725"/>
          <c:w val="0.72425"/>
          <c:h val="0.7535"/>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overlap val="100"/>
        <c:gapWidth val="55"/>
        <c:axId val="18201574"/>
        <c:axId val="29596439"/>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axId val="65041360"/>
        <c:axId val="48501329"/>
      </c:lineChart>
      <c:catAx>
        <c:axId val="18201574"/>
        <c:scaling>
          <c:orientation val="minMax"/>
        </c:scaling>
        <c:axPos val="b"/>
        <c:delete val="0"/>
        <c:numFmt formatCode="General" sourceLinked="1"/>
        <c:majorTickMark val="none"/>
        <c:minorTickMark val="none"/>
        <c:tickLblPos val="nextTo"/>
        <c:spPr>
          <a:ln w="3175">
            <a:solidFill>
              <a:srgbClr val="808080"/>
            </a:solidFill>
          </a:ln>
        </c:spPr>
        <c:crossAx val="29596439"/>
        <c:crosses val="autoZero"/>
        <c:auto val="1"/>
        <c:lblOffset val="100"/>
        <c:tickLblSkip val="1"/>
        <c:noMultiLvlLbl val="0"/>
      </c:catAx>
      <c:valAx>
        <c:axId val="29596439"/>
        <c:scaling>
          <c:orientation val="minMax"/>
        </c:scaling>
        <c:axPos val="l"/>
        <c:title>
          <c:tx>
            <c:rich>
              <a:bodyPr vert="horz" rot="-5400000" anchor="ctr"/>
              <a:lstStyle/>
              <a:p>
                <a:pPr algn="ctr">
                  <a:defRPr/>
                </a:pPr>
                <a:r>
                  <a:rPr lang="en-US" cap="none" sz="1000" b="0" i="0" u="none" baseline="0">
                    <a:solidFill>
                      <a:srgbClr val="339966"/>
                    </a:solidFill>
                  </a:rPr>
                  <a:t>Hectáreas</a:t>
                </a:r>
              </a:p>
            </c:rich>
          </c:tx>
          <c:layout>
            <c:manualLayout>
              <c:xMode val="factor"/>
              <c:yMode val="factor"/>
              <c:x val="-0.0195"/>
              <c:y val="-0.0017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18201574"/>
        <c:crossesAt val="1"/>
        <c:crossBetween val="between"/>
        <c:dispUnits/>
      </c:valAx>
      <c:catAx>
        <c:axId val="65041360"/>
        <c:scaling>
          <c:orientation val="minMax"/>
        </c:scaling>
        <c:axPos val="b"/>
        <c:delete val="1"/>
        <c:majorTickMark val="out"/>
        <c:minorTickMark val="none"/>
        <c:tickLblPos val="none"/>
        <c:crossAx val="48501329"/>
        <c:crosses val="autoZero"/>
        <c:auto val="1"/>
        <c:lblOffset val="100"/>
        <c:tickLblSkip val="1"/>
        <c:noMultiLvlLbl val="0"/>
      </c:catAx>
      <c:valAx>
        <c:axId val="48501329"/>
        <c:scaling>
          <c:orientation val="minMax"/>
        </c:scaling>
        <c:axPos val="l"/>
        <c:title>
          <c:tx>
            <c:rich>
              <a:bodyPr vert="horz" rot="-5400000" anchor="ctr"/>
              <a:lstStyle/>
              <a:p>
                <a:pPr algn="ctr">
                  <a:defRPr/>
                </a:pPr>
                <a:r>
                  <a:rPr lang="en-US" cap="none" sz="1000" b="0" i="0" u="none" baseline="0">
                    <a:solidFill>
                      <a:srgbClr val="FF0000"/>
                    </a:solidFill>
                  </a:rPr>
                  <a:t>Toneladas</a:t>
                </a:r>
              </a:p>
            </c:rich>
          </c:tx>
          <c:layout>
            <c:manualLayout>
              <c:xMode val="factor"/>
              <c:yMode val="factor"/>
              <c:x val="-0.012"/>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65041360"/>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rPr>
              <a:t>Producción y exportaciones de manzanas 2000-2011</a:t>
            </a:r>
          </a:p>
        </c:rich>
      </c:tx>
      <c:layout>
        <c:manualLayout>
          <c:xMode val="factor"/>
          <c:yMode val="factor"/>
          <c:x val="-0.001"/>
          <c:y val="-0.01075"/>
        </c:manualLayout>
      </c:layout>
      <c:spPr>
        <a:noFill/>
        <a:ln w="3175">
          <a:noFill/>
        </a:ln>
      </c:spPr>
    </c:title>
    <c:plotArea>
      <c:layout>
        <c:manualLayout>
          <c:xMode val="edge"/>
          <c:yMode val="edge"/>
          <c:x val="0.12225"/>
          <c:y val="0.1035"/>
          <c:w val="0.855"/>
          <c:h val="0.699"/>
        </c:manualLayout>
      </c:layout>
      <c:lineChart>
        <c:grouping val="standard"/>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33858778"/>
        <c:axId val="36293547"/>
      </c:lineChart>
      <c:catAx>
        <c:axId val="33858778"/>
        <c:scaling>
          <c:orientation val="minMax"/>
        </c:scaling>
        <c:axPos val="b"/>
        <c:delete val="0"/>
        <c:numFmt formatCode="General" sourceLinked="1"/>
        <c:majorTickMark val="none"/>
        <c:minorTickMark val="none"/>
        <c:tickLblPos val="nextTo"/>
        <c:spPr>
          <a:ln w="3175">
            <a:solidFill>
              <a:srgbClr val="808080"/>
            </a:solidFill>
          </a:ln>
        </c:spPr>
        <c:crossAx val="36293547"/>
        <c:crosses val="autoZero"/>
        <c:auto val="1"/>
        <c:lblOffset val="100"/>
        <c:tickLblSkip val="1"/>
        <c:noMultiLvlLbl val="0"/>
      </c:catAx>
      <c:valAx>
        <c:axId val="36293547"/>
        <c:scaling>
          <c:orientation val="minMax"/>
        </c:scaling>
        <c:axPos val="l"/>
        <c:title>
          <c:tx>
            <c:rich>
              <a:bodyPr vert="horz" rot="-5400000" anchor="ctr"/>
              <a:lstStyle/>
              <a:p>
                <a:pPr algn="ctr">
                  <a:defRPr/>
                </a:pPr>
                <a:r>
                  <a:rPr lang="en-US" cap="none" sz="900" b="0" i="0" u="none" baseline="0">
                    <a:solidFill>
                      <a:srgbClr val="000000"/>
                    </a:solidFill>
                  </a:rPr>
                  <a:t>Toneladas</a:t>
                </a:r>
              </a:p>
            </c:rich>
          </c:tx>
          <c:layout>
            <c:manualLayout>
              <c:xMode val="factor"/>
              <c:yMode val="factor"/>
              <c:x val="-0.011"/>
              <c:y val="-0.001"/>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33858778"/>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Nueces : superficie y producción 2000-2011</a:t>
            </a:r>
          </a:p>
        </c:rich>
      </c:tx>
      <c:layout>
        <c:manualLayout>
          <c:xMode val="factor"/>
          <c:yMode val="factor"/>
          <c:x val="-0.002"/>
          <c:y val="-0.01375"/>
        </c:manualLayout>
      </c:layout>
      <c:spPr>
        <a:noFill/>
        <a:ln w="3175">
          <a:noFill/>
        </a:ln>
      </c:spPr>
    </c:title>
    <c:plotArea>
      <c:layout>
        <c:manualLayout>
          <c:xMode val="edge"/>
          <c:yMode val="edge"/>
          <c:x val="0.125"/>
          <c:y val="0.10925"/>
          <c:w val="0.7565"/>
          <c:h val="0.757"/>
        </c:manualLayout>
      </c:layout>
      <c:barChart>
        <c:barDir val="col"/>
        <c:grouping val="stacked"/>
        <c:varyColors val="0"/>
        <c:ser>
          <c:idx val="0"/>
          <c:order val="0"/>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overlap val="100"/>
        <c:gapWidth val="55"/>
        <c:axId val="58206468"/>
        <c:axId val="54096165"/>
      </c:barChart>
      <c:lineChart>
        <c:grouping val="standard"/>
        <c:varyColors val="0"/>
        <c:ser>
          <c:idx val="1"/>
          <c:order val="1"/>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axId val="17103438"/>
        <c:axId val="19713215"/>
      </c:lineChart>
      <c:catAx>
        <c:axId val="58206468"/>
        <c:scaling>
          <c:orientation val="minMax"/>
        </c:scaling>
        <c:axPos val="b"/>
        <c:delete val="0"/>
        <c:numFmt formatCode="General" sourceLinked="1"/>
        <c:majorTickMark val="none"/>
        <c:minorTickMark val="none"/>
        <c:tickLblPos val="nextTo"/>
        <c:spPr>
          <a:ln w="3175">
            <a:solidFill>
              <a:srgbClr val="808080"/>
            </a:solidFill>
          </a:ln>
        </c:spPr>
        <c:crossAx val="54096165"/>
        <c:crosses val="autoZero"/>
        <c:auto val="1"/>
        <c:lblOffset val="100"/>
        <c:tickLblSkip val="1"/>
        <c:noMultiLvlLbl val="0"/>
      </c:catAx>
      <c:valAx>
        <c:axId val="54096165"/>
        <c:scaling>
          <c:orientation val="minMax"/>
        </c:scaling>
        <c:axPos val="l"/>
        <c:title>
          <c:tx>
            <c:rich>
              <a:bodyPr vert="horz" rot="-5400000" anchor="ctr"/>
              <a:lstStyle/>
              <a:p>
                <a:pPr algn="ctr">
                  <a:defRPr/>
                </a:pPr>
                <a:r>
                  <a:rPr lang="en-US" cap="none" sz="1000" b="1" i="0" u="none" baseline="0">
                    <a:solidFill>
                      <a:srgbClr val="000000"/>
                    </a:solidFill>
                  </a:rPr>
                  <a:t>Hectáreas</a:t>
                </a:r>
              </a:p>
            </c:rich>
          </c:tx>
          <c:layout>
            <c:manualLayout>
              <c:xMode val="factor"/>
              <c:yMode val="factor"/>
              <c:x val="-0.01925"/>
              <c:y val="0.0035"/>
            </c:manualLayout>
          </c:layout>
          <c:overlay val="0"/>
          <c:spPr>
            <a:noFill/>
            <a:ln w="3175">
              <a:noFill/>
            </a:ln>
          </c:spPr>
        </c:title>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8206468"/>
        <c:crossesAt val="1"/>
        <c:crossBetween val="between"/>
        <c:dispUnits/>
      </c:valAx>
      <c:catAx>
        <c:axId val="17103438"/>
        <c:scaling>
          <c:orientation val="minMax"/>
        </c:scaling>
        <c:axPos val="b"/>
        <c:delete val="1"/>
        <c:majorTickMark val="out"/>
        <c:minorTickMark val="none"/>
        <c:tickLblPos val="none"/>
        <c:crossAx val="19713215"/>
        <c:crosses val="autoZero"/>
        <c:auto val="1"/>
        <c:lblOffset val="100"/>
        <c:tickLblSkip val="1"/>
        <c:noMultiLvlLbl val="0"/>
      </c:catAx>
      <c:valAx>
        <c:axId val="19713215"/>
        <c:scaling>
          <c:orientation val="minMax"/>
        </c:scaling>
        <c:axPos val="l"/>
        <c:title>
          <c:tx>
            <c:rich>
              <a:bodyPr vert="horz" rot="-5400000" anchor="ctr"/>
              <a:lstStyle/>
              <a:p>
                <a:pPr algn="ctr">
                  <a:defRPr/>
                </a:pPr>
                <a:r>
                  <a:rPr lang="en-US" cap="none" sz="1000" b="1" i="0" u="none" baseline="0">
                    <a:solidFill>
                      <a:srgbClr val="FF0000"/>
                    </a:solidFill>
                  </a:rPr>
                  <a:t>Toneladas</a:t>
                </a:r>
              </a:p>
            </c:rich>
          </c:tx>
          <c:layout>
            <c:manualLayout>
              <c:xMode val="factor"/>
              <c:yMode val="factor"/>
              <c:x val="-0.021"/>
              <c:y val="-0.0007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17103438"/>
        <c:crosses val="max"/>
        <c:crossBetween val="between"/>
        <c:dispUnits/>
        <c:majorUnit val="400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7686675"/>
          <a:ext cx="1847850" cy="114300"/>
        </a:xfrm>
        <a:prstGeom prst="rect">
          <a:avLst/>
        </a:prstGeom>
        <a:noFill/>
        <a:ln w="9525" cmpd="sng">
          <a:noFill/>
        </a:ln>
      </xdr:spPr>
    </xdr:pic>
    <xdr:clientData/>
  </xdr:twoCellAnchor>
  <xdr:twoCellAnchor>
    <xdr:from>
      <xdr:col>0</xdr:col>
      <xdr:colOff>0</xdr:colOff>
      <xdr:row>82</xdr:row>
      <xdr:rowOff>57150</xdr:rowOff>
    </xdr:from>
    <xdr:to>
      <xdr:col>1</xdr:col>
      <xdr:colOff>476250</xdr:colOff>
      <xdr:row>82</xdr:row>
      <xdr:rowOff>123825</xdr:rowOff>
    </xdr:to>
    <xdr:pic>
      <xdr:nvPicPr>
        <xdr:cNvPr id="3" name="Picture 41" descr="pie"/>
        <xdr:cNvPicPr preferRelativeResize="1">
          <a:picLocks noChangeAspect="1"/>
        </xdr:cNvPicPr>
      </xdr:nvPicPr>
      <xdr:blipFill>
        <a:blip r:embed="rId3"/>
        <a:stretch>
          <a:fillRect/>
        </a:stretch>
      </xdr:blipFill>
      <xdr:spPr>
        <a:xfrm>
          <a:off x="0" y="15935325"/>
          <a:ext cx="1143000" cy="666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0.0205</cdr:x>
      <cdr:y>0.90175</cdr:y>
    </cdr:from>
    <cdr:to>
      <cdr:x>0.3485</cdr:x>
      <cdr:y>0.98775</cdr:y>
    </cdr:to>
    <cdr:sp>
      <cdr:nvSpPr>
        <cdr:cNvPr id="1" name="1 CuadroTexto"/>
        <cdr:cNvSpPr txBox="1">
          <a:spLocks noChangeArrowheads="1"/>
        </cdr:cNvSpPr>
      </cdr:nvSpPr>
      <cdr:spPr>
        <a:xfrm>
          <a:off x="152400" y="2886075"/>
          <a:ext cx="2438400" cy="276225"/>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FUENTE:</a:t>
          </a:r>
          <a:r>
            <a:rPr lang="en-US" cap="none" sz="1000" b="0" i="0" u="none" baseline="0">
              <a:solidFill>
                <a:srgbClr val="000000"/>
              </a:solidFill>
              <a:latin typeface="Arial"/>
              <a:ea typeface="Arial"/>
              <a:cs typeface="Arial"/>
            </a:rPr>
            <a:t> Odepa.</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20</xdr:row>
      <xdr:rowOff>38100</xdr:rowOff>
    </xdr:from>
    <xdr:ext cx="257175" cy="1857375"/>
    <xdr:sp>
      <xdr:nvSpPr>
        <xdr:cNvPr id="1" name="2 CuadroTexto"/>
        <xdr:cNvSpPr txBox="1">
          <a:spLocks noChangeArrowheads="1"/>
        </xdr:cNvSpPr>
      </xdr:nvSpPr>
      <xdr:spPr>
        <a:xfrm>
          <a:off x="171450" y="38481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180975</xdr:colOff>
      <xdr:row>19</xdr:row>
      <xdr:rowOff>76200</xdr:rowOff>
    </xdr:from>
    <xdr:to>
      <xdr:col>10</xdr:col>
      <xdr:colOff>476250</xdr:colOff>
      <xdr:row>32</xdr:row>
      <xdr:rowOff>76200</xdr:rowOff>
    </xdr:to>
    <xdr:sp>
      <xdr:nvSpPr>
        <xdr:cNvPr id="2" name="3 CuadroTexto"/>
        <xdr:cNvSpPr txBox="1">
          <a:spLocks noChangeArrowheads="1"/>
        </xdr:cNvSpPr>
      </xdr:nvSpPr>
      <xdr:spPr>
        <a:xfrm>
          <a:off x="8629650" y="3695700"/>
          <a:ext cx="295275"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76200</xdr:colOff>
      <xdr:row>72</xdr:row>
      <xdr:rowOff>180975</xdr:rowOff>
    </xdr:from>
    <xdr:to>
      <xdr:col>12</xdr:col>
      <xdr:colOff>695325</xdr:colOff>
      <xdr:row>91</xdr:row>
      <xdr:rowOff>142875</xdr:rowOff>
    </xdr:to>
    <xdr:sp>
      <xdr:nvSpPr>
        <xdr:cNvPr id="3" name="6 CuadroTexto"/>
        <xdr:cNvSpPr txBox="1">
          <a:spLocks noChangeArrowheads="1"/>
        </xdr:cNvSpPr>
      </xdr:nvSpPr>
      <xdr:spPr>
        <a:xfrm>
          <a:off x="76200" y="13896975"/>
          <a:ext cx="10591800" cy="35814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superficie plantada de arándanos tuvo un crecimiento  importante </a:t>
          </a:r>
          <a:r>
            <a:rPr lang="en-US" cap="none" sz="1000" b="0" i="0" u="none" baseline="0">
              <a:solidFill>
                <a:srgbClr val="000000"/>
              </a:solidFill>
              <a:latin typeface="Arial"/>
              <a:ea typeface="Arial"/>
              <a:cs typeface="Arial"/>
            </a:rPr>
            <a:t>entre  los años 2000 y 2010</a:t>
          </a:r>
          <a:r>
            <a:rPr lang="en-US" cap="none" sz="1000" b="0" i="0" u="none" baseline="0">
              <a:solidFill>
                <a:srgbClr val="000000"/>
              </a:solidFill>
              <a:latin typeface="Arial"/>
              <a:ea typeface="Arial"/>
              <a:cs typeface="Arial"/>
            </a:rPr>
            <a:t>, aumentando casi diez veces. Por su parte, la producción registró un crecimiento aún mayor, a medida que los huertos fueron avanzando a etapas de plena producción. Cabe señalar que la producción creció a un promedio anual de 35% entre los años 2005 y 2010, sin afectar mayormente el proceso de comercialización hacia los mercados externos, aun cuando ha requerido en los últimos años de un cierto grado de coordinación para comercializar ordenadamente este mayor volumen.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volumen de las exportaciones de arándanos frescos registró un crecimiento similar al de la producción:  34% entre los años 2005 y 2010. Asimismo, las exportaciones de arándanos  frescos incrementaron sustancialmente su aporte como generadoras de divisas para el país, subiendo el valor exportado desde US$ 29,5 millones de dólares en el año 2000 a US$ 307 millones en el año 2010, alcanzando cerca de 9% del valor total de las exportaciones frutícolas chilenas en el año 2010. La industria chilena del arándano ha pasado a ocupar el liderazgo mundial como el mayor exportador de esta especie.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el año 2002 se inició la exportación de arándanos congelados como una alternativa para los productores, la cual, en particular en las últimas temporadas, ha sido altamente rentable,  alcanzando cerca de 10.000 toneladas y generando un valor exportado de US$  22 millones en el año 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2011 la superficie de arándanos habría</a:t>
          </a:r>
          <a:r>
            <a:rPr lang="en-US" cap="none" sz="1000" b="0" i="0" u="none" baseline="0">
              <a:solidFill>
                <a:srgbClr val="000000"/>
              </a:solidFill>
              <a:latin typeface="Arial"/>
              <a:ea typeface="Arial"/>
              <a:cs typeface="Arial"/>
            </a:rPr>
            <a:t> sobrepasado las 8.000 hectáreas, de acuerdo a los catastros e intercatastros frutícolas de Cirén. Igualmente, </a:t>
          </a:r>
          <a:r>
            <a:rPr lang="en-US" cap="none" sz="1000" b="0" i="0" u="none" baseline="0">
              <a:solidFill>
                <a:srgbClr val="000000"/>
              </a:solidFill>
              <a:latin typeface="Arial"/>
              <a:ea typeface="Arial"/>
              <a:cs typeface="Arial"/>
            </a:rPr>
            <a:t>la</a:t>
          </a:r>
          <a:r>
            <a:rPr lang="en-US" cap="none" sz="1000" b="0" i="0" u="none" baseline="0">
              <a:solidFill>
                <a:srgbClr val="000000"/>
              </a:solidFill>
              <a:latin typeface="Arial"/>
              <a:ea typeface="Arial"/>
              <a:cs typeface="Arial"/>
            </a:rPr>
            <a:t> producción registró un importante aumento, como resultado de las buenas condiciones meteorológicas experimentadas en los períodos de precosecha y cosecha, así como de la entrada en plena producción de huertos plantados en años recientes.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Las exportaciones también mostraron un incremento de importancia, dentro de los niveles históricos para las exportaciones de arándanos frescos y muy por sobre los promedios históricos en el caso de los arándanos congelados, alcanzando éstos casi un 30% del total de arándanos exportados en diferentes formas. Las atractivas condiciones de mercado enfrentadas en los mercados externos por los arándanos congelados, con precios similares en ciertos períodos a los precios pagados por fruta fresca, desviaron parte de la producción hacia ese formato de exportación. </a:t>
          </a:r>
        </a:p>
      </xdr:txBody>
    </xdr:sp>
    <xdr:clientData/>
  </xdr:twoCellAnchor>
  <xdr:twoCellAnchor>
    <xdr:from>
      <xdr:col>1</xdr:col>
      <xdr:colOff>85725</xdr:colOff>
      <xdr:row>17</xdr:row>
      <xdr:rowOff>19050</xdr:rowOff>
    </xdr:from>
    <xdr:to>
      <xdr:col>10</xdr:col>
      <xdr:colOff>714375</xdr:colOff>
      <xdr:row>39</xdr:row>
      <xdr:rowOff>66675</xdr:rowOff>
    </xdr:to>
    <xdr:graphicFrame>
      <xdr:nvGraphicFramePr>
        <xdr:cNvPr id="4" name="8 Gráfico"/>
        <xdr:cNvGraphicFramePr/>
      </xdr:nvGraphicFramePr>
      <xdr:xfrm>
        <a:off x="1676400" y="3257550"/>
        <a:ext cx="7486650" cy="4238625"/>
      </xdr:xfrm>
      <a:graphic>
        <a:graphicData uri="http://schemas.openxmlformats.org/drawingml/2006/chart">
          <c:chart xmlns:c="http://schemas.openxmlformats.org/drawingml/2006/chart" r:id="rId1"/>
        </a:graphicData>
      </a:graphic>
    </xdr:graphicFrame>
    <xdr:clientData/>
  </xdr:twoCellAnchor>
  <xdr:twoCellAnchor>
    <xdr:from>
      <xdr:col>0</xdr:col>
      <xdr:colOff>1485900</xdr:colOff>
      <xdr:row>55</xdr:row>
      <xdr:rowOff>9525</xdr:rowOff>
    </xdr:from>
    <xdr:to>
      <xdr:col>10</xdr:col>
      <xdr:colOff>485775</xdr:colOff>
      <xdr:row>71</xdr:row>
      <xdr:rowOff>171450</xdr:rowOff>
    </xdr:to>
    <xdr:graphicFrame>
      <xdr:nvGraphicFramePr>
        <xdr:cNvPr id="5" name="9 Gráfico"/>
        <xdr:cNvGraphicFramePr/>
      </xdr:nvGraphicFramePr>
      <xdr:xfrm>
        <a:off x="1485900" y="10487025"/>
        <a:ext cx="7448550" cy="320992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0.92175</cdr:y>
    </cdr:from>
    <cdr:to>
      <cdr:x>0.2265</cdr:x>
      <cdr:y>0.98925</cdr:y>
    </cdr:to>
    <cdr:sp>
      <cdr:nvSpPr>
        <cdr:cNvPr id="1" name="1 CuadroTexto"/>
        <cdr:cNvSpPr txBox="1">
          <a:spLocks noChangeArrowheads="1"/>
        </cdr:cNvSpPr>
      </cdr:nvSpPr>
      <cdr:spPr>
        <a:xfrm>
          <a:off x="66675" y="3476625"/>
          <a:ext cx="1809750" cy="257175"/>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Fuente</a:t>
          </a:r>
          <a:r>
            <a:rPr lang="en-US" cap="none" sz="1100" b="0" i="0" u="none" baseline="0">
              <a:solidFill>
                <a:srgbClr val="000000"/>
              </a:solidFill>
              <a:latin typeface="Calibri"/>
              <a:ea typeface="Calibri"/>
              <a:cs typeface="Calibri"/>
            </a:rPr>
            <a:t>: Odepa.</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0.02125</cdr:x>
      <cdr:y>0.9045</cdr:y>
    </cdr:from>
    <cdr:to>
      <cdr:x>0.3475</cdr:x>
      <cdr:y>0.99075</cdr:y>
    </cdr:to>
    <cdr:sp>
      <cdr:nvSpPr>
        <cdr:cNvPr id="1" name="1 CuadroTexto"/>
        <cdr:cNvSpPr txBox="1">
          <a:spLocks noChangeArrowheads="1"/>
        </cdr:cNvSpPr>
      </cdr:nvSpPr>
      <cdr:spPr>
        <a:xfrm>
          <a:off x="180975" y="2428875"/>
          <a:ext cx="2838450" cy="22860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Odepa.</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400050</xdr:colOff>
      <xdr:row>19</xdr:row>
      <xdr:rowOff>0</xdr:rowOff>
    </xdr:from>
    <xdr:ext cx="257175" cy="1857375"/>
    <xdr:sp>
      <xdr:nvSpPr>
        <xdr:cNvPr id="1" name="2 CuadroTexto"/>
        <xdr:cNvSpPr txBox="1">
          <a:spLocks noChangeArrowheads="1"/>
        </xdr:cNvSpPr>
      </xdr:nvSpPr>
      <xdr:spPr>
        <a:xfrm>
          <a:off x="400050" y="36195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247650</xdr:colOff>
      <xdr:row>18</xdr:row>
      <xdr:rowOff>57150</xdr:rowOff>
    </xdr:from>
    <xdr:to>
      <xdr:col>10</xdr:col>
      <xdr:colOff>504825</xdr:colOff>
      <xdr:row>31</xdr:row>
      <xdr:rowOff>28575</xdr:rowOff>
    </xdr:to>
    <xdr:sp>
      <xdr:nvSpPr>
        <xdr:cNvPr id="2" name="3 CuadroTexto"/>
        <xdr:cNvSpPr txBox="1">
          <a:spLocks noChangeArrowheads="1"/>
        </xdr:cNvSpPr>
      </xdr:nvSpPr>
      <xdr:spPr>
        <a:xfrm>
          <a:off x="8001000" y="3486150"/>
          <a:ext cx="257175" cy="244792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161925</xdr:colOff>
      <xdr:row>64</xdr:row>
      <xdr:rowOff>47625</xdr:rowOff>
    </xdr:from>
    <xdr:to>
      <xdr:col>12</xdr:col>
      <xdr:colOff>209550</xdr:colOff>
      <xdr:row>82</xdr:row>
      <xdr:rowOff>9525</xdr:rowOff>
    </xdr:to>
    <xdr:sp>
      <xdr:nvSpPr>
        <xdr:cNvPr id="3" name="5 CuadroTexto"/>
        <xdr:cNvSpPr txBox="1">
          <a:spLocks noChangeArrowheads="1"/>
        </xdr:cNvSpPr>
      </xdr:nvSpPr>
      <xdr:spPr>
        <a:xfrm>
          <a:off x="161925" y="12163425"/>
          <a:ext cx="9324975" cy="3390900"/>
        </a:xfrm>
        <a:prstGeom prst="rect">
          <a:avLst/>
        </a:prstGeom>
        <a:solidFill>
          <a:srgbClr val="FFFFFF"/>
        </a:solidFill>
        <a:ln w="9525" cmpd="sng">
          <a:noFill/>
        </a:ln>
      </xdr:spPr>
      <xdr:txBody>
        <a:bodyPr vertOverflow="clip" wrap="square"/>
        <a:p>
          <a:pPr algn="just">
            <a:defRPr/>
          </a:pPr>
          <a:r>
            <a:rPr lang="en-US" cap="none" sz="1000" b="0" i="0" u="none" baseline="0">
              <a:solidFill>
                <a:srgbClr val="000000"/>
              </a:solidFill>
              <a:latin typeface="Arial"/>
              <a:ea typeface="Arial"/>
              <a:cs typeface="Arial"/>
            </a:rPr>
            <a:t>La superficie plantada y la producción de cerezas se han más que duplicado a partir del año 2000. Este frutal ha mostrado, sin embargo, alguna </a:t>
          </a:r>
          <a:r>
            <a:rPr lang="en-US" cap="none" sz="1000" b="0" i="0" u="none" baseline="0">
              <a:solidFill>
                <a:srgbClr val="000000"/>
              </a:solidFill>
              <a:latin typeface="Arial"/>
              <a:ea typeface="Arial"/>
              <a:cs typeface="Arial"/>
            </a:rPr>
            <a:t>volatilidad productiva  en algunas temporadas, debido a la alta dependencia de esta especie de las condiciones meteorológicas durante los períodos de precosecha y cosecha, como se aprecia en la fuerte caída productiva del año 2009. En promedio, la producción de cerezas tuvo una tasa de crecimiento anual de 7% entre 2000 y 2010. Cabe destacar que hasta 2005 el crecimiento fue muy bajo, pero se vio fuertemente incrementado a una tasa de 14% anual en la segunda  mitad de la década.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volumen exportado de cerezas frescas</a:t>
          </a:r>
          <a:r>
            <a:rPr lang="en-US" cap="none" sz="1000" b="0" i="0" u="none" baseline="0">
              <a:solidFill>
                <a:srgbClr val="000000"/>
              </a:solidFill>
              <a:latin typeface="Arial"/>
              <a:ea typeface="Arial"/>
              <a:cs typeface="Arial"/>
            </a:rPr>
            <a:t> durante ese período fue subiendo paulatinamente como proporción de la producción total, en la medida que iba aumentando la producción y se mantenía cierta regularidad en el consumo interno, con la excepción del año 2009, en que, por razones meteorológicas y de calidad de la fruta, las exportaciones bajaron a algo más la mitad de la producción total. El volumen exportado de cerezas frescas presentó una tasa de crecimiento anual de 20% entre 2005 y 2010. El valor total de las exportaciones también registró un incremento sustancial durante la década, desde US$ 24 millones en el año 2000 a US$ 227 millones en 2010, con una tasa de crecimiento anual de 25%, pasando a formar parte de las principales especies frutícolas de exportación del país.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Chile ha logrado posicionarse como el segundo exportador mundial de cerezas, conjuntamente con Turquía, y está en una posición privilegiada y de liderazgo absoluto como abastecedor  de cerezas fuera de temporada en los mercados internacionales.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producción y exportaciones  de cerezas experimentaron  una expansión récord durante el año 2011, por sobre los altos niveles alcanzados en 2008, el año de mayor producción y exportaciones. Las buenas condiciones meteorológicas en las etapas de precosecha y cosecha permitieron que se expresara una parte importante del potencial productivo de la especie. La entrada en producción de nuevos huertos,  derivados de la dinámica expansión  de la superficie plantada en  los últimos años, también contribuyó al aumento de producción.</a:t>
          </a:r>
        </a:p>
      </xdr:txBody>
    </xdr:sp>
    <xdr:clientData/>
  </xdr:twoCellAnchor>
  <xdr:twoCellAnchor>
    <xdr:from>
      <xdr:col>1</xdr:col>
      <xdr:colOff>0</xdr:colOff>
      <xdr:row>15</xdr:row>
      <xdr:rowOff>190500</xdr:rowOff>
    </xdr:from>
    <xdr:to>
      <xdr:col>11</xdr:col>
      <xdr:colOff>714375</xdr:colOff>
      <xdr:row>35</xdr:row>
      <xdr:rowOff>161925</xdr:rowOff>
    </xdr:to>
    <xdr:graphicFrame>
      <xdr:nvGraphicFramePr>
        <xdr:cNvPr id="4" name="7 Gráfico"/>
        <xdr:cNvGraphicFramePr/>
      </xdr:nvGraphicFramePr>
      <xdr:xfrm>
        <a:off x="895350" y="3048000"/>
        <a:ext cx="8334375" cy="3781425"/>
      </xdr:xfrm>
      <a:graphic>
        <a:graphicData uri="http://schemas.openxmlformats.org/drawingml/2006/chart">
          <c:chart xmlns:c="http://schemas.openxmlformats.org/drawingml/2006/chart" r:id="rId1"/>
        </a:graphicData>
      </a:graphic>
    </xdr:graphicFrame>
    <xdr:clientData/>
  </xdr:twoCellAnchor>
  <xdr:twoCellAnchor>
    <xdr:from>
      <xdr:col>0</xdr:col>
      <xdr:colOff>628650</xdr:colOff>
      <xdr:row>49</xdr:row>
      <xdr:rowOff>104775</xdr:rowOff>
    </xdr:from>
    <xdr:to>
      <xdr:col>12</xdr:col>
      <xdr:colOff>57150</xdr:colOff>
      <xdr:row>63</xdr:row>
      <xdr:rowOff>123825</xdr:rowOff>
    </xdr:to>
    <xdr:graphicFrame>
      <xdr:nvGraphicFramePr>
        <xdr:cNvPr id="5" name="9 Gráfico"/>
        <xdr:cNvGraphicFramePr/>
      </xdr:nvGraphicFramePr>
      <xdr:xfrm>
        <a:off x="628650" y="9363075"/>
        <a:ext cx="8705850" cy="2686050"/>
      </xdr:xfrm>
      <a:graphic>
        <a:graphicData uri="http://schemas.openxmlformats.org/drawingml/2006/chart">
          <c:chart xmlns:c="http://schemas.openxmlformats.org/drawingml/2006/chart" r:id="rId2"/>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0.924</cdr:y>
    </cdr:from>
    <cdr:to>
      <cdr:x>0.22575</cdr:x>
      <cdr:y>0.99175</cdr:y>
    </cdr:to>
    <cdr:sp>
      <cdr:nvSpPr>
        <cdr:cNvPr id="1" name="1 CuadroTexto"/>
        <cdr:cNvSpPr txBox="1">
          <a:spLocks noChangeArrowheads="1"/>
        </cdr:cNvSpPr>
      </cdr:nvSpPr>
      <cdr:spPr>
        <a:xfrm>
          <a:off x="47625" y="2905125"/>
          <a:ext cx="1495425" cy="209550"/>
        </a:xfrm>
        <a:prstGeom prst="rect">
          <a:avLst/>
        </a:prstGeom>
        <a:noFill/>
        <a:ln w="9525" cmpd="sng">
          <a:noFill/>
        </a:ln>
      </cdr:spPr>
      <cdr:txBody>
        <a:bodyPr vertOverflow="clip" wrap="square"/>
        <a:p>
          <a:pPr algn="l">
            <a:defRPr/>
          </a:pPr>
          <a:r>
            <a:rPr lang="en-US" cap="none" sz="1000" b="0" i="1" u="none" baseline="0">
              <a:solidFill>
                <a:srgbClr val="000000"/>
              </a:solidFill>
              <a:latin typeface="Arial"/>
              <a:ea typeface="Arial"/>
              <a:cs typeface="Arial"/>
            </a:rPr>
            <a:t>Fuente</a:t>
          </a:r>
          <a:r>
            <a:rPr lang="en-US" cap="none" sz="1100" b="0" i="0" u="none" baseline="0">
              <a:solidFill>
                <a:srgbClr val="000000"/>
              </a:solidFill>
              <a:latin typeface="Calibri"/>
              <a:ea typeface="Calibri"/>
              <a:cs typeface="Calibri"/>
            </a:rPr>
            <a:t>: Odepa.</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cdr:x>
      <cdr:y>0.89925</cdr:y>
    </cdr:from>
    <cdr:to>
      <cdr:x>0.348</cdr:x>
      <cdr:y>0.98425</cdr:y>
    </cdr:to>
    <cdr:sp>
      <cdr:nvSpPr>
        <cdr:cNvPr id="1" name="1 CuadroTexto"/>
        <cdr:cNvSpPr txBox="1">
          <a:spLocks noChangeArrowheads="1"/>
        </cdr:cNvSpPr>
      </cdr:nvSpPr>
      <cdr:spPr>
        <a:xfrm>
          <a:off x="133350" y="3638550"/>
          <a:ext cx="2266950" cy="34290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Odepa.</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171450</xdr:colOff>
      <xdr:row>21</xdr:row>
      <xdr:rowOff>38100</xdr:rowOff>
    </xdr:from>
    <xdr:ext cx="257175" cy="1857375"/>
    <xdr:sp>
      <xdr:nvSpPr>
        <xdr:cNvPr id="1" name="1 CuadroTexto"/>
        <xdr:cNvSpPr txBox="1">
          <a:spLocks noChangeArrowheads="1"/>
        </xdr:cNvSpPr>
      </xdr:nvSpPr>
      <xdr:spPr>
        <a:xfrm>
          <a:off x="171450" y="40386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180975</xdr:colOff>
      <xdr:row>20</xdr:row>
      <xdr:rowOff>76200</xdr:rowOff>
    </xdr:from>
    <xdr:to>
      <xdr:col>10</xdr:col>
      <xdr:colOff>476250</xdr:colOff>
      <xdr:row>33</xdr:row>
      <xdr:rowOff>76200</xdr:rowOff>
    </xdr:to>
    <xdr:sp>
      <xdr:nvSpPr>
        <xdr:cNvPr id="2" name="2 CuadroTexto"/>
        <xdr:cNvSpPr txBox="1">
          <a:spLocks noChangeArrowheads="1"/>
        </xdr:cNvSpPr>
      </xdr:nvSpPr>
      <xdr:spPr>
        <a:xfrm>
          <a:off x="6153150" y="3886200"/>
          <a:ext cx="295275"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161925</xdr:colOff>
      <xdr:row>68</xdr:row>
      <xdr:rowOff>171450</xdr:rowOff>
    </xdr:from>
    <xdr:to>
      <xdr:col>12</xdr:col>
      <xdr:colOff>361950</xdr:colOff>
      <xdr:row>87</xdr:row>
      <xdr:rowOff>0</xdr:rowOff>
    </xdr:to>
    <xdr:sp>
      <xdr:nvSpPr>
        <xdr:cNvPr id="3" name="3 CuadroTexto"/>
        <xdr:cNvSpPr txBox="1">
          <a:spLocks noChangeArrowheads="1"/>
        </xdr:cNvSpPr>
      </xdr:nvSpPr>
      <xdr:spPr>
        <a:xfrm>
          <a:off x="161925" y="13125450"/>
          <a:ext cx="7296150" cy="344805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superficie plantada de ciruelos japoneses tuvo un crecimiento leve durante la primera parte de la década, permaneciendo estancada durante el período medio, para finalmente experimentar una caída en los últimos cuatro años, llegando a un área inferior a la registrada al inicio de la década, situación poco habitual en la industria frutícola, pero que se está haciendo común en los carozos, salvo las cerezas y las ciruelas europeas para secado.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 su parte, la producción de ciruelas frescas ha registrado un crecimiento acorde a la evolución de la superficie plantada, a medida que los huertos fueron avanzando a etapas de plena producción, y se ha mantenido bastante estable durante los últimos cuatro años, con la sola excepción de 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volumen de las exportaciones de ciruelas frescas registró un crecimiento muy similar al de la producción, duplicándose entre los años 2000 y 2011. Asimismo, las exportaciones de ciruelas frescas incrementaron sustancialmente su aporte en la  generación de divisas para el país, subiendo el valor exportado desde US$ 64,8 millones de dólares en el año 2000 a US$133,7 millones en el año 2011.</a:t>
          </a:r>
        </a:p>
      </xdr:txBody>
    </xdr:sp>
    <xdr:clientData/>
  </xdr:twoCellAnchor>
  <xdr:twoCellAnchor>
    <xdr:from>
      <xdr:col>0</xdr:col>
      <xdr:colOff>419100</xdr:colOff>
      <xdr:row>16</xdr:row>
      <xdr:rowOff>57150</xdr:rowOff>
    </xdr:from>
    <xdr:to>
      <xdr:col>12</xdr:col>
      <xdr:colOff>171450</xdr:colOff>
      <xdr:row>32</xdr:row>
      <xdr:rowOff>161925</xdr:rowOff>
    </xdr:to>
    <xdr:graphicFrame>
      <xdr:nvGraphicFramePr>
        <xdr:cNvPr id="4" name="4 Gráfico"/>
        <xdr:cNvGraphicFramePr/>
      </xdr:nvGraphicFramePr>
      <xdr:xfrm>
        <a:off x="419100" y="3105150"/>
        <a:ext cx="6848475" cy="3152775"/>
      </xdr:xfrm>
      <a:graphic>
        <a:graphicData uri="http://schemas.openxmlformats.org/drawingml/2006/chart">
          <c:chart xmlns:c="http://schemas.openxmlformats.org/drawingml/2006/chart" r:id="rId1"/>
        </a:graphicData>
      </a:graphic>
    </xdr:graphicFrame>
    <xdr:clientData/>
  </xdr:twoCellAnchor>
  <xdr:twoCellAnchor>
    <xdr:from>
      <xdr:col>0</xdr:col>
      <xdr:colOff>352425</xdr:colOff>
      <xdr:row>43</xdr:row>
      <xdr:rowOff>171450</xdr:rowOff>
    </xdr:from>
    <xdr:to>
      <xdr:col>12</xdr:col>
      <xdr:colOff>171450</xdr:colOff>
      <xdr:row>65</xdr:row>
      <xdr:rowOff>28575</xdr:rowOff>
    </xdr:to>
    <xdr:graphicFrame>
      <xdr:nvGraphicFramePr>
        <xdr:cNvPr id="5" name="5 Gráfico"/>
        <xdr:cNvGraphicFramePr/>
      </xdr:nvGraphicFramePr>
      <xdr:xfrm>
        <a:off x="352425" y="8362950"/>
        <a:ext cx="6915150" cy="4048125"/>
      </xdr:xfrm>
      <a:graphic>
        <a:graphicData uri="http://schemas.openxmlformats.org/drawingml/2006/chart">
          <c:chart xmlns:c="http://schemas.openxmlformats.org/drawingml/2006/chart" r:id="rId2"/>
        </a:graphicData>
      </a:graphic>
    </xdr:graphicFrame>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cdr:x>
      <cdr:y>0.921</cdr:y>
    </cdr:from>
    <cdr:to>
      <cdr:x>0.2265</cdr:x>
      <cdr:y>0.9885</cdr:y>
    </cdr:to>
    <cdr:sp>
      <cdr:nvSpPr>
        <cdr:cNvPr id="1" name="1 CuadroTexto"/>
        <cdr:cNvSpPr txBox="1">
          <a:spLocks noChangeArrowheads="1"/>
        </cdr:cNvSpPr>
      </cdr:nvSpPr>
      <cdr:spPr>
        <a:xfrm>
          <a:off x="95250" y="3657600"/>
          <a:ext cx="2190750" cy="266700"/>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Fuente</a:t>
          </a:r>
          <a:r>
            <a:rPr lang="en-US" cap="none" sz="1100" b="0" i="0" u="none" baseline="0">
              <a:solidFill>
                <a:srgbClr val="000000"/>
              </a:solidFill>
              <a:latin typeface="Calibri"/>
              <a:ea typeface="Calibri"/>
              <a:cs typeface="Calibri"/>
            </a:rPr>
            <a:t>: Odepa.</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0.0225</cdr:x>
      <cdr:y>0.90025</cdr:y>
    </cdr:from>
    <cdr:to>
      <cdr:x>0.3495</cdr:x>
      <cdr:y>0.98575</cdr:y>
    </cdr:to>
    <cdr:sp>
      <cdr:nvSpPr>
        <cdr:cNvPr id="1" name="1 CuadroTexto"/>
        <cdr:cNvSpPr txBox="1">
          <a:spLocks noChangeArrowheads="1"/>
        </cdr:cNvSpPr>
      </cdr:nvSpPr>
      <cdr:spPr>
        <a:xfrm>
          <a:off x="228600" y="3257550"/>
          <a:ext cx="3352800" cy="314325"/>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Odepa.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26</xdr:row>
      <xdr:rowOff>47625</xdr:rowOff>
    </xdr:from>
    <xdr:ext cx="10734675" cy="2667000"/>
    <xdr:sp fLocksText="0">
      <xdr:nvSpPr>
        <xdr:cNvPr id="1" name="1 CuadroTexto"/>
        <xdr:cNvSpPr txBox="1">
          <a:spLocks noChangeArrowheads="1"/>
        </xdr:cNvSpPr>
      </xdr:nvSpPr>
      <xdr:spPr>
        <a:xfrm>
          <a:off x="57150" y="4572000"/>
          <a:ext cx="10734675" cy="2667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0</xdr:col>
      <xdr:colOff>19050</xdr:colOff>
      <xdr:row>24</xdr:row>
      <xdr:rowOff>57150</xdr:rowOff>
    </xdr:from>
    <xdr:to>
      <xdr:col>12</xdr:col>
      <xdr:colOff>752475</xdr:colOff>
      <xdr:row>50</xdr:row>
      <xdr:rowOff>104775</xdr:rowOff>
    </xdr:to>
    <xdr:sp>
      <xdr:nvSpPr>
        <xdr:cNvPr id="2" name="2 CuadroTexto"/>
        <xdr:cNvSpPr txBox="1">
          <a:spLocks noChangeArrowheads="1"/>
        </xdr:cNvSpPr>
      </xdr:nvSpPr>
      <xdr:spPr>
        <a:xfrm>
          <a:off x="19050" y="4257675"/>
          <a:ext cx="10629900" cy="42576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Las exportaciones de fruta fresca acumuladas entre enero y noviembre del año 2012 registraron una leve caída de 1,4 % en comparación con el volumen exportado en el mismo período del año 2011. Esta leve baja en el volumen exportado, que se ha mantenido en niveles similares en los últimos cinco meses, parecería indicar el valor definitivo de la caída de las exportaciones del sector para el año 2012. 
</a:t>
          </a:r>
          <a:r>
            <a:rPr lang="en-US" cap="none" sz="1100" b="0" i="0" u="none" baseline="0">
              <a:solidFill>
                <a:srgbClr val="000000"/>
              </a:solidFill>
              <a:latin typeface="Calibri"/>
              <a:ea typeface="Calibri"/>
              <a:cs typeface="Calibri"/>
            </a:rPr>
            <a:t>El crecimiento de las exportaciones ha pasado a ser liderado por las exportaciones de kiwis, que alcanzan un récord histórico sobre 200.000 toneladas y un aumento de 21,9%, debido a excelentes condiciones productivas y de calidad y condición de la fruta. Las exportaciones de mandarinas y clementinas han mostrado también un aumento relevante  de 19,9 %. Las siguen las exportaciones de cerezas, con 14,5 % de crecimiento, y naranjas,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 9,8% de aumento. Las ciruelas y las peras muestran un crecimiento de </a:t>
          </a:r>
          <a:r>
            <a:rPr lang="en-US" cap="none" sz="1100" b="0" i="0" u="none" baseline="0">
              <a:solidFill>
                <a:srgbClr val="000000"/>
              </a:solidFill>
              <a:latin typeface="Calibri"/>
              <a:ea typeface="Calibri"/>
              <a:cs typeface="Calibri"/>
            </a:rPr>
            <a:t>un dígito en </a:t>
          </a:r>
          <a:r>
            <a:rPr lang="en-US" cap="none" sz="1100" b="0" i="0" u="none" baseline="0">
              <a:solidFill>
                <a:srgbClr val="000000"/>
              </a:solidFill>
              <a:latin typeface="Calibri"/>
              <a:ea typeface="Calibri"/>
              <a:cs typeface="Calibri"/>
            </a:rPr>
            <a:t>sus exportaciones (3,8% y 0,4%, respectivamente).
</a:t>
          </a:r>
          <a:r>
            <a:rPr lang="en-US" cap="none" sz="1100" b="0" i="0" u="none" baseline="0">
              <a:solidFill>
                <a:srgbClr val="000000"/>
              </a:solidFill>
              <a:latin typeface="Calibri"/>
              <a:ea typeface="Calibri"/>
              <a:cs typeface="Calibri"/>
            </a:rPr>
            <a:t>Las mayores bajas en las exportaciones de fruta fresca están encabezadas por los limones (-15,9%, debido a dificultades de mercado en los dos principales destinos: Japón y Estados Unidos.</a:t>
          </a:r>
          <a:r>
            <a:rPr lang="en-US" cap="none" sz="1100" b="0" i="0" u="none" baseline="0">
              <a:solidFill>
                <a:srgbClr val="000000"/>
              </a:solidFill>
              <a:latin typeface="Calibri"/>
              <a:ea typeface="Calibri"/>
              <a:cs typeface="Calibri"/>
            </a:rPr>
            <a:t> Las</a:t>
          </a:r>
          <a:r>
            <a:rPr lang="en-US" cap="none" sz="1100" b="0" i="0" u="none" baseline="0">
              <a:solidFill>
                <a:srgbClr val="000000"/>
              </a:solidFill>
              <a:latin typeface="Calibri"/>
              <a:ea typeface="Calibri"/>
              <a:cs typeface="Calibri"/>
            </a:rPr>
            <a:t> siguen las exportaciones de paltas (-9,4%), que se han encontrado  con un mercado americano bien abastecido por México y fruta local , lo que ha implicado redireccionar la fruta a</a:t>
          </a:r>
          <a:r>
            <a:rPr lang="en-US" cap="none" sz="1100" b="0" i="0" u="none" baseline="0">
              <a:solidFill>
                <a:srgbClr val="000000"/>
              </a:solidFill>
              <a:latin typeface="Calibri"/>
              <a:ea typeface="Calibri"/>
              <a:cs typeface="Calibri"/>
            </a:rPr>
            <a:t> otros  mercados. A continuación vienen los </a:t>
          </a:r>
          <a:r>
            <a:rPr lang="en-US" cap="none" sz="1100" b="0" i="0" u="none" baseline="0">
              <a:solidFill>
                <a:srgbClr val="000000"/>
              </a:solidFill>
              <a:latin typeface="Calibri"/>
              <a:ea typeface="Calibri"/>
              <a:cs typeface="Calibri"/>
            </a:rPr>
            <a:t>duraznos, que registran una caída de 8,6 %; los arándanos  (5,9 %); las manzanas (5,0%); la uva de mesa (4,2%) y los nectarines  (1,9%).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400050</xdr:colOff>
      <xdr:row>19</xdr:row>
      <xdr:rowOff>57150</xdr:rowOff>
    </xdr:from>
    <xdr:ext cx="257175" cy="1857375"/>
    <xdr:sp>
      <xdr:nvSpPr>
        <xdr:cNvPr id="1" name="2 CuadroTexto"/>
        <xdr:cNvSpPr txBox="1">
          <a:spLocks noChangeArrowheads="1"/>
        </xdr:cNvSpPr>
      </xdr:nvSpPr>
      <xdr:spPr>
        <a:xfrm>
          <a:off x="400050" y="367665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209550</xdr:colOff>
      <xdr:row>19</xdr:row>
      <xdr:rowOff>28575</xdr:rowOff>
    </xdr:from>
    <xdr:to>
      <xdr:col>11</xdr:col>
      <xdr:colOff>19050</xdr:colOff>
      <xdr:row>32</xdr:row>
      <xdr:rowOff>28575</xdr:rowOff>
    </xdr:to>
    <xdr:sp>
      <xdr:nvSpPr>
        <xdr:cNvPr id="2" name="3 CuadroTexto"/>
        <xdr:cNvSpPr txBox="1">
          <a:spLocks noChangeArrowheads="1"/>
        </xdr:cNvSpPr>
      </xdr:nvSpPr>
      <xdr:spPr>
        <a:xfrm>
          <a:off x="10210800" y="3648075"/>
          <a:ext cx="809625"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238125</xdr:colOff>
      <xdr:row>76</xdr:row>
      <xdr:rowOff>19050</xdr:rowOff>
    </xdr:from>
    <xdr:to>
      <xdr:col>12</xdr:col>
      <xdr:colOff>514350</xdr:colOff>
      <xdr:row>93</xdr:row>
      <xdr:rowOff>123825</xdr:rowOff>
    </xdr:to>
    <xdr:sp>
      <xdr:nvSpPr>
        <xdr:cNvPr id="3" name="5 CuadroTexto"/>
        <xdr:cNvSpPr txBox="1">
          <a:spLocks noChangeArrowheads="1"/>
        </xdr:cNvSpPr>
      </xdr:nvSpPr>
      <xdr:spPr>
        <a:xfrm>
          <a:off x="238125" y="14458950"/>
          <a:ext cx="12277725" cy="33432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La superficie</a:t>
          </a:r>
          <a:r>
            <a:rPr lang="en-US" cap="none" sz="1000" b="0" i="0" u="none" baseline="0">
              <a:solidFill>
                <a:srgbClr val="000000"/>
              </a:solidFill>
              <a:latin typeface="Arial"/>
              <a:ea typeface="Arial"/>
              <a:cs typeface="Arial"/>
            </a:rPr>
            <a:t> plantada con manzanos se mantuvo estable durante la década 2000-2010. Sin embargo, la producción tuvo una tasa de crecimiento anual superior a 7%, con lo que se duplicó durante el período, lo que demuestra  un alto incremento de la productividad por hectárea. Este incremento se ha obtenido a través de mejores prácticas culturales y la introducción de variedades más productivas.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Igualmente, el volumen de exportaciones más que se duplicó durante el período de diez años, registrando una tasa de crecimiento anual de 8% y alcanzando un récord histórico en 2010, ubicándose como la especie frutícola con mayor volumen exportado en ese año a nivel nacional. La proporción de la producción nacional exportada como manzanas frescas se ha mantenido alrededor de 50%.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valor de las manzanas exportadas se triplicó durante la década, aumentando desde US$ 202 millones en el año 2000 a US$ 624 millones en 2010, con una tasa de crecimiento anual de 12%, lo que refleja, por una parte, el aumento del volumen exportado y, por otra, el aumento de los precios en dólares en los mercados externos. Las exportaciones de manzanas continúan siendo el segundo mayor generador de divisas de la industria frutícola chilena. Chile ha logrado posicionarse como el quinto  exportador mundial de manzanas frescas.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Durante el año 2011 la producción y exportaciones de manzanas sufrieron una leve baja, luego del récord registrado en ambas variables en el año 2010. Por su parte, la superficie plantada de manzanos registra un leve aumento en el año 2011. Un completo análisis sobre el mercado de la manzana se puede encontrar 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http://www.odepa.gob.cl/odepaweb/publicaciones/doc/4096.pdf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0</xdr:colOff>
      <xdr:row>16</xdr:row>
      <xdr:rowOff>190500</xdr:rowOff>
    </xdr:from>
    <xdr:to>
      <xdr:col>11</xdr:col>
      <xdr:colOff>123825</xdr:colOff>
      <xdr:row>37</xdr:row>
      <xdr:rowOff>161925</xdr:rowOff>
    </xdr:to>
    <xdr:graphicFrame>
      <xdr:nvGraphicFramePr>
        <xdr:cNvPr id="4" name="8 Gráfico"/>
        <xdr:cNvGraphicFramePr/>
      </xdr:nvGraphicFramePr>
      <xdr:xfrm>
        <a:off x="1000125" y="3238500"/>
        <a:ext cx="10125075" cy="3971925"/>
      </xdr:xfrm>
      <a:graphic>
        <a:graphicData uri="http://schemas.openxmlformats.org/drawingml/2006/chart">
          <c:chart xmlns:c="http://schemas.openxmlformats.org/drawingml/2006/chart" r:id="rId1"/>
        </a:graphicData>
      </a:graphic>
    </xdr:graphicFrame>
    <xdr:clientData/>
  </xdr:twoCellAnchor>
  <xdr:twoCellAnchor>
    <xdr:from>
      <xdr:col>0</xdr:col>
      <xdr:colOff>876300</xdr:colOff>
      <xdr:row>56</xdr:row>
      <xdr:rowOff>47625</xdr:rowOff>
    </xdr:from>
    <xdr:to>
      <xdr:col>11</xdr:col>
      <xdr:colOff>133350</xdr:colOff>
      <xdr:row>75</xdr:row>
      <xdr:rowOff>57150</xdr:rowOff>
    </xdr:to>
    <xdr:graphicFrame>
      <xdr:nvGraphicFramePr>
        <xdr:cNvPr id="5" name="9 Gráfico"/>
        <xdr:cNvGraphicFramePr/>
      </xdr:nvGraphicFramePr>
      <xdr:xfrm>
        <a:off x="876300" y="10677525"/>
        <a:ext cx="10258425" cy="3629025"/>
      </xdr:xfrm>
      <a:graphic>
        <a:graphicData uri="http://schemas.openxmlformats.org/drawingml/2006/chart">
          <c:chart xmlns:c="http://schemas.openxmlformats.org/drawingml/2006/chart" r:id="rId2"/>
        </a:graphicData>
      </a:graphic>
    </xdr:graphicFrame>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0.04825</cdr:x>
      <cdr:y>0.8825</cdr:y>
    </cdr:from>
    <cdr:to>
      <cdr:x>0.2275</cdr:x>
      <cdr:y>0.94225</cdr:y>
    </cdr:to>
    <cdr:sp>
      <cdr:nvSpPr>
        <cdr:cNvPr id="1" name="1 Rectángulo"/>
        <cdr:cNvSpPr>
          <a:spLocks/>
        </cdr:cNvSpPr>
      </cdr:nvSpPr>
      <cdr:spPr>
        <a:xfrm>
          <a:off x="447675" y="3752850"/>
          <a:ext cx="1685925" cy="257175"/>
        </a:xfrm>
        <a:prstGeom prst="rect">
          <a:avLst/>
        </a:prstGeom>
        <a:solidFill>
          <a:srgbClr val="FFFFFF"/>
        </a:solidFill>
        <a:ln w="25400" cmpd="sng">
          <a:noFill/>
        </a:ln>
      </cdr:spPr>
      <cdr:txBody>
        <a:bodyPr vertOverflow="clip" wrap="square"/>
        <a:p>
          <a:pPr algn="l">
            <a:defRPr/>
          </a:pPr>
          <a:r>
            <a:rPr lang="en-US" cap="none" sz="1100" b="0" i="1" u="none" baseline="0">
              <a:solidFill>
                <a:srgbClr val="000000"/>
              </a:solidFill>
              <a:latin typeface="Calibri"/>
              <a:ea typeface="Calibri"/>
              <a:cs typeface="Calibri"/>
            </a:rPr>
            <a:t>Fuente</a:t>
          </a:r>
          <a:r>
            <a:rPr lang="en-US" cap="none" sz="1100" b="0" i="0" u="none" baseline="0">
              <a:solidFill>
                <a:srgbClr val="000000"/>
              </a:solidFill>
              <a:latin typeface="Calibri"/>
              <a:ea typeface="Calibri"/>
              <a:cs typeface="Calibri"/>
            </a:rPr>
            <a:t>:    Odepa</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0.022</cdr:x>
      <cdr:y>0.9015</cdr:y>
    </cdr:from>
    <cdr:to>
      <cdr:x>0.34975</cdr:x>
      <cdr:y>0.98675</cdr:y>
    </cdr:to>
    <cdr:sp>
      <cdr:nvSpPr>
        <cdr:cNvPr id="1" name="1 CuadroTexto"/>
        <cdr:cNvSpPr txBox="1">
          <a:spLocks noChangeArrowheads="1"/>
        </cdr:cNvSpPr>
      </cdr:nvSpPr>
      <cdr:spPr>
        <a:xfrm>
          <a:off x="190500" y="3048000"/>
          <a:ext cx="2952750" cy="2857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Odepa.</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257175</xdr:colOff>
      <xdr:row>22</xdr:row>
      <xdr:rowOff>47625</xdr:rowOff>
    </xdr:from>
    <xdr:ext cx="361950" cy="1857375"/>
    <xdr:sp>
      <xdr:nvSpPr>
        <xdr:cNvPr id="1" name="2 CuadroTexto"/>
        <xdr:cNvSpPr txBox="1">
          <a:spLocks noChangeArrowheads="1"/>
        </xdr:cNvSpPr>
      </xdr:nvSpPr>
      <xdr:spPr>
        <a:xfrm>
          <a:off x="257175" y="4238625"/>
          <a:ext cx="361950"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9</xdr:col>
      <xdr:colOff>400050</xdr:colOff>
      <xdr:row>21</xdr:row>
      <xdr:rowOff>47625</xdr:rowOff>
    </xdr:from>
    <xdr:to>
      <xdr:col>10</xdr:col>
      <xdr:colOff>285750</xdr:colOff>
      <xdr:row>34</xdr:row>
      <xdr:rowOff>47625</xdr:rowOff>
    </xdr:to>
    <xdr:sp>
      <xdr:nvSpPr>
        <xdr:cNvPr id="2" name="3 CuadroTexto"/>
        <xdr:cNvSpPr txBox="1">
          <a:spLocks noChangeArrowheads="1"/>
        </xdr:cNvSpPr>
      </xdr:nvSpPr>
      <xdr:spPr>
        <a:xfrm>
          <a:off x="8105775" y="4048125"/>
          <a:ext cx="647700" cy="2552700"/>
        </a:xfrm>
        <a:prstGeom prst="rect">
          <a:avLst/>
        </a:prstGeom>
        <a:solidFill>
          <a:srgbClr val="FFFFFF"/>
        </a:solidFill>
        <a:ln w="9525" cmpd="sng">
          <a:noFill/>
        </a:ln>
      </xdr:spPr>
      <xdr:txBody>
        <a:bodyPr vertOverflow="clip" wrap="square" anchor="ctr" vert="vert270"/>
        <a:p>
          <a:pPr algn="ctr">
            <a:defRPr/>
          </a:pPr>
          <a:r>
            <a:rPr lang="en-US" cap="none" sz="900" b="1" i="0" u="none" baseline="0">
              <a:solidFill>
                <a:srgbClr val="000000"/>
              </a:solidFill>
            </a:rPr>
            <a:t>Toneladas</a:t>
          </a:r>
        </a:p>
      </xdr:txBody>
    </xdr:sp>
    <xdr:clientData/>
  </xdr:twoCellAnchor>
  <xdr:twoCellAnchor>
    <xdr:from>
      <xdr:col>0</xdr:col>
      <xdr:colOff>133350</xdr:colOff>
      <xdr:row>71</xdr:row>
      <xdr:rowOff>57150</xdr:rowOff>
    </xdr:from>
    <xdr:to>
      <xdr:col>12</xdr:col>
      <xdr:colOff>561975</xdr:colOff>
      <xdr:row>90</xdr:row>
      <xdr:rowOff>57150</xdr:rowOff>
    </xdr:to>
    <xdr:sp>
      <xdr:nvSpPr>
        <xdr:cNvPr id="3" name="5 CuadroTexto"/>
        <xdr:cNvSpPr txBox="1">
          <a:spLocks noChangeArrowheads="1"/>
        </xdr:cNvSpPr>
      </xdr:nvSpPr>
      <xdr:spPr>
        <a:xfrm>
          <a:off x="133350" y="13658850"/>
          <a:ext cx="10420350" cy="3619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 superficie  plantada con nogales se duplicó entre 2000 y 2010, acentuándose especialmente su crecimiento a partir del año 2007</a:t>
          </a:r>
          <a:r>
            <a:rPr lang="en-US" cap="none" sz="1100" b="0" i="0" u="none" baseline="0">
              <a:solidFill>
                <a:srgbClr val="000000"/>
              </a:solidFill>
              <a:latin typeface="Calibri"/>
              <a:ea typeface="Calibri"/>
              <a:cs typeface="Calibri"/>
            </a:rPr>
            <a:t>, lo que hace prever un incremento  importante de producción en el mediano plazo. La producción, por su parte, se triplicó durante el mismo período, lo que concuerda con mejores prácticas culturales y el avance en la edad de las plantaciones. Es destacable el incremento de la producción en la segunda parte de la década, con una tasa de incremento anual de 18%.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de nueces  más que se triplicó durante la década, registrando un sustancial incremento en la segunda parte de ella y manteniendo una proporción cercana al 90% de la producción nacional.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valor de las exportaciones de nueces ha registrado un sustancial aumento durante la década, incrementándose desde US$ 22 millones en el año 2000 a US$ 158 millones en 2010, aumentando a una tasa anual de 22% y pasando a ser una especie relevante en el valor total de las exportaciones frutícolas chilenas. Este aumento refleja el desarrollo de una fuerte demanda por este tipo de fruta en los mercados externos , lo que se traduce también en la obtención de altos precios.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año 2011 se registra un aumento de 1.200 hectáreas en la superficie plantada, que llegaría a algo menos de 17.000 hectáreas a nivel nacional. Sin embargo, fuentes del sector señalan que se estaría por sobre 25.000 hectáreas plantadas. Esta diferencia muestra el rezago que existe entre el levantamiento de información en las diferentes regiones para el Catastro Frutícola  (cada 6 años por región ) y la información más actualizada de cada una de las distintas regiones.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producción de nueces se incrementó en alrededor de 20% en 2011, cifra que se irá incrementando a tasas mayores una vez que las masivas nuevas plantaciones realizadas en los últimos años pasen de la etapa de formación a producción creciente y posteriormente a plena producción, fenómeno que puede tomar más de una década.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exportaciones experimentaron un crecimiento similar a la producción, con una gran influencia de Turquía como mayor importador de nueces con cáscara, las que muestran un crecimiento en volumen. Los precios experimentaron un alza  especialmente significativa en el caso de las nueces sin cáscara.
</a:t>
          </a:r>
        </a:p>
      </xdr:txBody>
    </xdr:sp>
    <xdr:clientData/>
  </xdr:twoCellAnchor>
  <xdr:twoCellAnchor>
    <xdr:from>
      <xdr:col>0</xdr:col>
      <xdr:colOff>685800</xdr:colOff>
      <xdr:row>18</xdr:row>
      <xdr:rowOff>161925</xdr:rowOff>
    </xdr:from>
    <xdr:to>
      <xdr:col>12</xdr:col>
      <xdr:colOff>95250</xdr:colOff>
      <xdr:row>40</xdr:row>
      <xdr:rowOff>152400</xdr:rowOff>
    </xdr:to>
    <xdr:graphicFrame>
      <xdr:nvGraphicFramePr>
        <xdr:cNvPr id="4" name="7 Gráfico"/>
        <xdr:cNvGraphicFramePr/>
      </xdr:nvGraphicFramePr>
      <xdr:xfrm>
        <a:off x="685800" y="3590925"/>
        <a:ext cx="9401175" cy="4257675"/>
      </xdr:xfrm>
      <a:graphic>
        <a:graphicData uri="http://schemas.openxmlformats.org/drawingml/2006/chart">
          <c:chart xmlns:c="http://schemas.openxmlformats.org/drawingml/2006/chart" r:id="rId1"/>
        </a:graphicData>
      </a:graphic>
    </xdr:graphicFrame>
    <xdr:clientData/>
  </xdr:twoCellAnchor>
  <xdr:twoCellAnchor>
    <xdr:from>
      <xdr:col>0</xdr:col>
      <xdr:colOff>904875</xdr:colOff>
      <xdr:row>52</xdr:row>
      <xdr:rowOff>133350</xdr:rowOff>
    </xdr:from>
    <xdr:to>
      <xdr:col>11</xdr:col>
      <xdr:colOff>685800</xdr:colOff>
      <xdr:row>70</xdr:row>
      <xdr:rowOff>95250</xdr:rowOff>
    </xdr:to>
    <xdr:graphicFrame>
      <xdr:nvGraphicFramePr>
        <xdr:cNvPr id="5" name="9 Gráfico"/>
        <xdr:cNvGraphicFramePr/>
      </xdr:nvGraphicFramePr>
      <xdr:xfrm>
        <a:off x="904875" y="10115550"/>
        <a:ext cx="9010650" cy="3390900"/>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0.9205</cdr:y>
    </cdr:from>
    <cdr:to>
      <cdr:x>0.22675</cdr:x>
      <cdr:y>0.98775</cdr:y>
    </cdr:to>
    <cdr:sp>
      <cdr:nvSpPr>
        <cdr:cNvPr id="1" name="1 CuadroTexto"/>
        <cdr:cNvSpPr txBox="1">
          <a:spLocks noChangeArrowheads="1"/>
        </cdr:cNvSpPr>
      </cdr:nvSpPr>
      <cdr:spPr>
        <a:xfrm>
          <a:off x="66675" y="3857625"/>
          <a:ext cx="1724025" cy="285750"/>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Fuente</a:t>
          </a:r>
          <a:r>
            <a:rPr lang="en-US" cap="none" sz="1100" b="0" i="0" u="none" baseline="0">
              <a:solidFill>
                <a:srgbClr val="000000"/>
              </a:solidFill>
              <a:latin typeface="Calibri"/>
              <a:ea typeface="Calibri"/>
              <a:cs typeface="Calibri"/>
            </a:rPr>
            <a:t>: Odepa.</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cdr:x>
      <cdr:y>0.90125</cdr:y>
    </cdr:from>
    <cdr:to>
      <cdr:x>0.348</cdr:x>
      <cdr:y>0.987</cdr:y>
    </cdr:to>
    <cdr:sp>
      <cdr:nvSpPr>
        <cdr:cNvPr id="1" name="1 CuadroTexto"/>
        <cdr:cNvSpPr txBox="1">
          <a:spLocks noChangeArrowheads="1"/>
        </cdr:cNvSpPr>
      </cdr:nvSpPr>
      <cdr:spPr>
        <a:xfrm>
          <a:off x="161925" y="3019425"/>
          <a:ext cx="2647950" cy="2857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Odepa.</a:t>
          </a:r>
        </a:p>
      </cdr:txBody>
    </cdr:sp>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20</xdr:row>
      <xdr:rowOff>0</xdr:rowOff>
    </xdr:from>
    <xdr:ext cx="257175" cy="1857375"/>
    <xdr:sp>
      <xdr:nvSpPr>
        <xdr:cNvPr id="1" name="2 CuadroTexto"/>
        <xdr:cNvSpPr txBox="1">
          <a:spLocks noChangeArrowheads="1"/>
        </xdr:cNvSpPr>
      </xdr:nvSpPr>
      <xdr:spPr>
        <a:xfrm>
          <a:off x="342900" y="38100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114300</xdr:colOff>
      <xdr:row>19</xdr:row>
      <xdr:rowOff>76200</xdr:rowOff>
    </xdr:from>
    <xdr:to>
      <xdr:col>10</xdr:col>
      <xdr:colOff>381000</xdr:colOff>
      <xdr:row>32</xdr:row>
      <xdr:rowOff>76200</xdr:rowOff>
    </xdr:to>
    <xdr:sp>
      <xdr:nvSpPr>
        <xdr:cNvPr id="2" name="3 CuadroTexto"/>
        <xdr:cNvSpPr txBox="1">
          <a:spLocks noChangeArrowheads="1"/>
        </xdr:cNvSpPr>
      </xdr:nvSpPr>
      <xdr:spPr>
        <a:xfrm>
          <a:off x="7886700" y="3695700"/>
          <a:ext cx="266700"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133350</xdr:colOff>
      <xdr:row>70</xdr:row>
      <xdr:rowOff>19050</xdr:rowOff>
    </xdr:from>
    <xdr:to>
      <xdr:col>12</xdr:col>
      <xdr:colOff>428625</xdr:colOff>
      <xdr:row>85</xdr:row>
      <xdr:rowOff>114300</xdr:rowOff>
    </xdr:to>
    <xdr:sp>
      <xdr:nvSpPr>
        <xdr:cNvPr id="3" name="5 CuadroTexto"/>
        <xdr:cNvSpPr txBox="1">
          <a:spLocks noChangeArrowheads="1"/>
        </xdr:cNvSpPr>
      </xdr:nvSpPr>
      <xdr:spPr>
        <a:xfrm>
          <a:off x="133350" y="13354050"/>
          <a:ext cx="9591675" cy="2952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 superficie </a:t>
          </a:r>
          <a:r>
            <a:rPr lang="en-US" cap="none" sz="1100" b="0" i="0" u="none" baseline="0">
              <a:solidFill>
                <a:srgbClr val="000000"/>
              </a:solidFill>
              <a:latin typeface="Calibri"/>
              <a:ea typeface="Calibri"/>
              <a:cs typeface="Calibri"/>
            </a:rPr>
            <a:t> plantada de paltos tuvo una expansión de 61% entre los años 2000 y 2010, llegando a una superficie similar a la de los manzanos, que se ubicaba como la segunda especie más plantada a nivel nacional. La producción registró su máxima expresión en el año 2009, cuando se alcanzó su récord histórico, duplicando la producción del año 2000. Sin embargo, es apreciable la alta volatilidad de la producción de paltas, debido a su dependencia de fenómenos meteorológicos  y las características de añerismo que presenta la especie. Se espera un crecimiento importante de la producción </a:t>
          </a:r>
          <a:r>
            <a:rPr lang="en-US" cap="none" sz="1100" b="0" i="0" u="none" baseline="0">
              <a:solidFill>
                <a:srgbClr val="000000"/>
              </a:solidFill>
              <a:latin typeface="Calibri"/>
              <a:ea typeface="Calibri"/>
              <a:cs typeface="Calibri"/>
            </a:rPr>
            <a:t>en el mediano plazo, </a:t>
          </a:r>
          <a:r>
            <a:rPr lang="en-US" cap="none" sz="1100" b="0" i="0" u="none" baseline="0">
              <a:solidFill>
                <a:srgbClr val="000000"/>
              </a:solidFill>
              <a:latin typeface="Calibri"/>
              <a:ea typeface="Calibri"/>
              <a:cs typeface="Calibri"/>
            </a:rPr>
            <a:t>debido al aumento de plantaciones de alta densidad y al avance de las etapas productivas de los huertos actuales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de paltas durante la década también refleja su volatilidad productiva, alcanzando una tasa anual promedio de crecimiento de 8% en la década, representando  alrededor de dos tercios de la producción total de paltas a través del período.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valor de las exportaciones  tuvo un incremento importante entre los años 2000 y 2010, aumentando desde US$ 73 millones a US$ 173 millones, expandiéndose  a una tasa media anual de 9%. Cabe destacar que en el año 2009 el valor de las exportaciones de paltas alcanzó  a US$ 252 millones, ubicándose entre las principales especies generadoras de divisas para el país. Chile se ha ubicado como el segundo mayor exportador mundial de paltas.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superficie plantada de paltos experimentó un alza de más de 2.000 hectáreas durante el año 2011. Por su parte, la producción de paltas registró una leve baja durante el año 2011, influida por la sustancial reducción de la producción en la temporada 2010-2011 </a:t>
          </a:r>
          <a:r>
            <a:rPr lang="en-US" cap="none" sz="1100" b="0" i="0" u="none" baseline="0">
              <a:solidFill>
                <a:srgbClr val="000000"/>
              </a:solidFill>
              <a:latin typeface="Calibri"/>
              <a:ea typeface="Calibri"/>
              <a:cs typeface="Calibri"/>
            </a:rPr>
            <a:t>(segundo semestre de 2010 y primer semestre de 2011), la que se recuperó en el  segundo semestre de 2011,</a:t>
          </a:r>
          <a:r>
            <a:rPr lang="en-US" cap="none" sz="1100" b="0" i="0" u="none" baseline="0">
              <a:solidFill>
                <a:srgbClr val="000000"/>
              </a:solidFill>
              <a:latin typeface="Calibri"/>
              <a:ea typeface="Calibri"/>
              <a:cs typeface="Calibri"/>
            </a:rPr>
            <a:t> inicio de la temporada 2011-2012. Las exportaciones se vieron afectadas por la baja en producción.
</a:t>
          </a:r>
        </a:p>
      </xdr:txBody>
    </xdr:sp>
    <xdr:clientData/>
  </xdr:twoCellAnchor>
  <xdr:twoCellAnchor>
    <xdr:from>
      <xdr:col>0</xdr:col>
      <xdr:colOff>876300</xdr:colOff>
      <xdr:row>17</xdr:row>
      <xdr:rowOff>123825</xdr:rowOff>
    </xdr:from>
    <xdr:to>
      <xdr:col>11</xdr:col>
      <xdr:colOff>247650</xdr:colOff>
      <xdr:row>39</xdr:row>
      <xdr:rowOff>133350</xdr:rowOff>
    </xdr:to>
    <xdr:graphicFrame>
      <xdr:nvGraphicFramePr>
        <xdr:cNvPr id="4" name="6 Gráfico"/>
        <xdr:cNvGraphicFramePr/>
      </xdr:nvGraphicFramePr>
      <xdr:xfrm>
        <a:off x="876300" y="3362325"/>
        <a:ext cx="7905750" cy="42005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51</xdr:row>
      <xdr:rowOff>161925</xdr:rowOff>
    </xdr:from>
    <xdr:to>
      <xdr:col>11</xdr:col>
      <xdr:colOff>476250</xdr:colOff>
      <xdr:row>69</xdr:row>
      <xdr:rowOff>85725</xdr:rowOff>
    </xdr:to>
    <xdr:graphicFrame>
      <xdr:nvGraphicFramePr>
        <xdr:cNvPr id="5" name="7 Gráfico"/>
        <xdr:cNvGraphicFramePr/>
      </xdr:nvGraphicFramePr>
      <xdr:xfrm>
        <a:off x="914400" y="9877425"/>
        <a:ext cx="8096250" cy="3352800"/>
      </xdr:xfrm>
      <a:graphic>
        <a:graphicData uri="http://schemas.openxmlformats.org/drawingml/2006/chart">
          <c:chart xmlns:c="http://schemas.openxmlformats.org/drawingml/2006/chart" r:id="rId2"/>
        </a:graphicData>
      </a:graphic>
    </xdr:graphicFrame>
    <xdr:clientData/>
  </xdr:twoCellAnchor>
</xdr:wsDr>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0.92</cdr:y>
    </cdr:from>
    <cdr:to>
      <cdr:x>0.22725</cdr:x>
      <cdr:y>0.987</cdr:y>
    </cdr:to>
    <cdr:sp>
      <cdr:nvSpPr>
        <cdr:cNvPr id="1" name="1 CuadroTexto"/>
        <cdr:cNvSpPr txBox="1">
          <a:spLocks noChangeArrowheads="1"/>
        </cdr:cNvSpPr>
      </cdr:nvSpPr>
      <cdr:spPr>
        <a:xfrm>
          <a:off x="85725" y="4086225"/>
          <a:ext cx="2047875" cy="295275"/>
        </a:xfrm>
        <a:prstGeom prst="rect">
          <a:avLst/>
        </a:prstGeom>
        <a:noFill/>
        <a:ln w="9525" cmpd="sng">
          <a:noFill/>
        </a:ln>
      </cdr:spPr>
      <cdr:txBody>
        <a:bodyPr vertOverflow="clip" wrap="square"/>
        <a:p>
          <a:pPr algn="l">
            <a:defRPr/>
          </a:pPr>
          <a:r>
            <a:rPr lang="en-US" cap="none" sz="1100" b="0" i="1" u="none" baseline="0">
              <a:solidFill>
                <a:srgbClr val="000000"/>
              </a:solidFill>
              <a:latin typeface="Calibri"/>
              <a:ea typeface="Calibri"/>
              <a:cs typeface="Calibri"/>
            </a:rPr>
            <a:t>Fuente</a:t>
          </a:r>
          <a:r>
            <a:rPr lang="en-US" cap="none" sz="1100" b="0" i="0" u="none" baseline="0">
              <a:solidFill>
                <a:srgbClr val="000000"/>
              </a:solidFill>
              <a:latin typeface="Calibri"/>
              <a:ea typeface="Calibri"/>
              <a:cs typeface="Calibri"/>
            </a:rPr>
            <a:t>: Odepa.</a:t>
          </a:r>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0.9</cdr:y>
    </cdr:from>
    <cdr:to>
      <cdr:x>0.34925</cdr:x>
      <cdr:y>0.98525</cdr:y>
    </cdr:to>
    <cdr:sp>
      <cdr:nvSpPr>
        <cdr:cNvPr id="1" name="1 CuadroTexto"/>
        <cdr:cNvSpPr txBox="1">
          <a:spLocks noChangeArrowheads="1"/>
        </cdr:cNvSpPr>
      </cdr:nvSpPr>
      <cdr:spPr>
        <a:xfrm>
          <a:off x="190500" y="3400425"/>
          <a:ext cx="2905125" cy="323850"/>
        </a:xfrm>
        <a:prstGeom prst="rect">
          <a:avLst/>
        </a:prstGeom>
        <a:noFill/>
        <a:ln w="9525" cmpd="sng">
          <a:noFill/>
        </a:ln>
      </cdr:spPr>
      <cdr:txBody>
        <a:bodyPr vertOverflow="clip" wrap="square"/>
        <a:p>
          <a:pPr algn="l">
            <a:defRPr/>
          </a:pPr>
          <a:r>
            <a:rPr lang="en-US" cap="none" sz="800" b="0" i="1" u="none" baseline="0">
              <a:solidFill>
                <a:srgbClr val="000000"/>
              </a:solidFill>
              <a:latin typeface="Arial"/>
              <a:ea typeface="Arial"/>
              <a:cs typeface="Arial"/>
            </a:rPr>
            <a:t>Fuente</a:t>
          </a:r>
          <a:r>
            <a:rPr lang="en-US" cap="none" sz="800" b="0" i="0" u="none" baseline="0">
              <a:solidFill>
                <a:srgbClr val="000000"/>
              </a:solidFill>
              <a:latin typeface="Arial"/>
              <a:ea typeface="Arial"/>
              <a:cs typeface="Arial"/>
            </a:rPr>
            <a:t>:</a:t>
          </a:r>
          <a:r>
            <a:rPr lang="en-US" cap="none" sz="800" b="0" i="0" u="none" baseline="0">
              <a:solidFill>
                <a:srgbClr val="000000"/>
              </a:solidFill>
              <a:latin typeface="Arial"/>
              <a:ea typeface="Arial"/>
              <a:cs typeface="Arial"/>
            </a:rPr>
            <a:t> Odepa.</a:t>
          </a:r>
        </a:p>
      </cdr:txBody>
    </cdr:sp>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457200</xdr:colOff>
      <xdr:row>20</xdr:row>
      <xdr:rowOff>114300</xdr:rowOff>
    </xdr:from>
    <xdr:ext cx="257175" cy="1857375"/>
    <xdr:sp>
      <xdr:nvSpPr>
        <xdr:cNvPr id="1" name="2 CuadroTexto"/>
        <xdr:cNvSpPr txBox="1">
          <a:spLocks noChangeArrowheads="1"/>
        </xdr:cNvSpPr>
      </xdr:nvSpPr>
      <xdr:spPr>
        <a:xfrm>
          <a:off x="457200" y="3924300"/>
          <a:ext cx="257175" cy="1857375"/>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oneCellAnchor>
  <xdr:twoCellAnchor>
    <xdr:from>
      <xdr:col>10</xdr:col>
      <xdr:colOff>133350</xdr:colOff>
      <xdr:row>22</xdr:row>
      <xdr:rowOff>9525</xdr:rowOff>
    </xdr:from>
    <xdr:to>
      <xdr:col>10</xdr:col>
      <xdr:colOff>514350</xdr:colOff>
      <xdr:row>35</xdr:row>
      <xdr:rowOff>9525</xdr:rowOff>
    </xdr:to>
    <xdr:sp>
      <xdr:nvSpPr>
        <xdr:cNvPr id="2" name="3 CuadroTexto"/>
        <xdr:cNvSpPr txBox="1">
          <a:spLocks noChangeArrowheads="1"/>
        </xdr:cNvSpPr>
      </xdr:nvSpPr>
      <xdr:spPr>
        <a:xfrm>
          <a:off x="8829675" y="4200525"/>
          <a:ext cx="381000" cy="2476500"/>
        </a:xfrm>
        <a:prstGeom prst="rect">
          <a:avLst/>
        </a:prstGeom>
        <a:solidFill>
          <a:srgbClr val="FFFFFF"/>
        </a:solidFill>
        <a:ln w="9525" cmpd="sng">
          <a:noFill/>
        </a:ln>
      </xdr:spPr>
      <xdr:txBody>
        <a:bodyPr vertOverflow="clip" wrap="square" anchor="ctr" vert="vert270"/>
        <a:p>
          <a:pPr algn="ctr">
            <a:defRPr/>
          </a:pPr>
          <a:r>
            <a:rPr lang="en-US" cap="none" u="none" baseline="0">
              <a:latin typeface="Calibri"/>
              <a:ea typeface="Calibri"/>
              <a:cs typeface="Calibri"/>
            </a:rPr>
            <a:t/>
          </a:r>
        </a:p>
      </xdr:txBody>
    </xdr:sp>
    <xdr:clientData/>
  </xdr:twoCellAnchor>
  <xdr:twoCellAnchor>
    <xdr:from>
      <xdr:col>0</xdr:col>
      <xdr:colOff>190500</xdr:colOff>
      <xdr:row>82</xdr:row>
      <xdr:rowOff>9525</xdr:rowOff>
    </xdr:from>
    <xdr:to>
      <xdr:col>12</xdr:col>
      <xdr:colOff>600075</xdr:colOff>
      <xdr:row>99</xdr:row>
      <xdr:rowOff>57150</xdr:rowOff>
    </xdr:to>
    <xdr:sp>
      <xdr:nvSpPr>
        <xdr:cNvPr id="3" name="5 CuadroTexto"/>
        <xdr:cNvSpPr txBox="1">
          <a:spLocks noChangeArrowheads="1"/>
        </xdr:cNvSpPr>
      </xdr:nvSpPr>
      <xdr:spPr>
        <a:xfrm>
          <a:off x="190500" y="15630525"/>
          <a:ext cx="10782300" cy="3286125"/>
        </a:xfrm>
        <a:prstGeom prst="rect">
          <a:avLst/>
        </a:prstGeom>
        <a:solidFill>
          <a:srgbClr val="FFFFFF"/>
        </a:solid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La superficie plantada</a:t>
          </a:r>
          <a:r>
            <a:rPr lang="en-US" cap="none" sz="1100" b="0" i="0" u="none" baseline="0">
              <a:solidFill>
                <a:srgbClr val="000000"/>
              </a:solidFill>
              <a:latin typeface="Calibri"/>
              <a:ea typeface="Calibri"/>
              <a:cs typeface="Calibri"/>
            </a:rPr>
            <a:t> con uva de mesa  registró un 17% de aumento  entre los años 2000 y 2010, con un incremento continuo en la primera parte de la década  y un cierto estancamiento en la segunda parte de ella, pero manteniéndose como la especie frutícola más plantada a nivel nacional. Por otra parte, la producción de uva de mesa registró un 25% de aumento entre los años 2000 y 2010, año este último en que se registró una importante caída productiva, por razones meteorológicas y por el terremoto de febrero.  A pesar de esa  caída, se observa un incremento de la productividad por hectárea, debido a mejores manejos culturales y a la introducción de variedades más productivas y de mejor rendimiento en fruta exportable.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volumen exportado  registró un 31% de aumento entre los años analizados, reflejando también lo sucedido en el plano productivo. El valor de las exportaciones de uva de mesa casi se duplicó entre los años 2000 y 2010, incrementándose desde US$ 662 millones a US$ 1.306 millones entre ambos años, lo que refleja un importante aumento en los precios de exportación. La uva de mesa es la especie  con mayor valor exportado en la industria frutícola nacional, generando más de un tercio del valor total exportado por la industria.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Chile ha logrado posicionarse como el mayor exportador mundial de uva de mesa.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producción y exportaciones de uva de mesa experimentaron una recuperación durante el año 2011, luego de la disminución de ambas variables durante el año 2010, al enfrentar buenas condiciones meteorológicas  en los períodos de precosecha y cosecha. Por su parte, la superficie plantada con parronales de uva de mesa registró una ligera expansión durante el año 2011.</a:t>
          </a:r>
        </a:p>
      </xdr:txBody>
    </xdr:sp>
    <xdr:clientData/>
  </xdr:twoCellAnchor>
  <xdr:twoCellAnchor>
    <xdr:from>
      <xdr:col>0</xdr:col>
      <xdr:colOff>876300</xdr:colOff>
      <xdr:row>18</xdr:row>
      <xdr:rowOff>19050</xdr:rowOff>
    </xdr:from>
    <xdr:to>
      <xdr:col>11</xdr:col>
      <xdr:colOff>752475</xdr:colOff>
      <xdr:row>41</xdr:row>
      <xdr:rowOff>85725</xdr:rowOff>
    </xdr:to>
    <xdr:graphicFrame>
      <xdr:nvGraphicFramePr>
        <xdr:cNvPr id="4" name="7 Gráfico"/>
        <xdr:cNvGraphicFramePr/>
      </xdr:nvGraphicFramePr>
      <xdr:xfrm>
        <a:off x="876300" y="3448050"/>
        <a:ext cx="9410700" cy="44481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60</xdr:row>
      <xdr:rowOff>142875</xdr:rowOff>
    </xdr:from>
    <xdr:to>
      <xdr:col>11</xdr:col>
      <xdr:colOff>495300</xdr:colOff>
      <xdr:row>80</xdr:row>
      <xdr:rowOff>114300</xdr:rowOff>
    </xdr:to>
    <xdr:graphicFrame>
      <xdr:nvGraphicFramePr>
        <xdr:cNvPr id="5" name="9 Gráfico"/>
        <xdr:cNvGraphicFramePr/>
      </xdr:nvGraphicFramePr>
      <xdr:xfrm>
        <a:off x="1152525" y="11572875"/>
        <a:ext cx="8877300" cy="37814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0</xdr:rowOff>
    </xdr:from>
    <xdr:to>
      <xdr:col>12</xdr:col>
      <xdr:colOff>609600</xdr:colOff>
      <xdr:row>42</xdr:row>
      <xdr:rowOff>57150</xdr:rowOff>
    </xdr:to>
    <xdr:sp>
      <xdr:nvSpPr>
        <xdr:cNvPr id="1" name="2 CuadroTexto"/>
        <xdr:cNvSpPr txBox="1">
          <a:spLocks noChangeArrowheads="1"/>
        </xdr:cNvSpPr>
      </xdr:nvSpPr>
      <xdr:spPr>
        <a:xfrm>
          <a:off x="0" y="3781425"/>
          <a:ext cx="9124950" cy="3133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Las exportaciones de frutos secos han seguido recuperándose a medida que avanza la temporada de exportaciones, mostrando una baja de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4,6 % en el volumen exportado en los primeros once meses del año en comparación con el mismo período del año 2011.
</a:t>
          </a:r>
          <a:r>
            <a:rPr lang="en-US" cap="none" sz="1100" b="0" i="0" u="none" baseline="0">
              <a:solidFill>
                <a:srgbClr val="000000"/>
              </a:solidFill>
              <a:latin typeface="Calibri"/>
              <a:ea typeface="Calibri"/>
              <a:cs typeface="Calibri"/>
            </a:rPr>
            <a:t>Las nueces con cáscara, el principal fruto seco de exportación y que representa alrededor de un tercio de las exportaciones en volumen, muestra aún una baja de 26,2% debido a la caída experimentada durante el período de análisis en los envíos a los dos principales mercados: los Emiratos Árabes Unidos y Turquía. Esta</a:t>
          </a:r>
          <a:r>
            <a:rPr lang="en-US" cap="none" sz="1100" b="0" i="0" u="none" baseline="0">
              <a:solidFill>
                <a:srgbClr val="000000"/>
              </a:solidFill>
              <a:latin typeface="Calibri"/>
              <a:ea typeface="Calibri"/>
              <a:cs typeface="Calibri"/>
            </a:rPr>
            <a:t> baja se compensa con el aumento de 24,2% en las</a:t>
          </a:r>
          <a:r>
            <a:rPr lang="en-US" cap="none" sz="1100" b="0" i="0" u="none" baseline="0">
              <a:solidFill>
                <a:srgbClr val="000000"/>
              </a:solidFill>
              <a:latin typeface="Calibri"/>
              <a:ea typeface="Calibri"/>
              <a:cs typeface="Calibri"/>
            </a:rPr>
            <a:t> exportaciones de nueces sin cáscara, que están más dirigidas a los mercados latinoamericanos y europeos.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exportaciones de almendras sin cáscara, otro fruto seco de exportación importante, muestran un caída de 6,5% de sus envíos.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Sin embargo, el aumento  de las exportaciones de otros frutos secos ha compensado en parte esta baja. Las exportaciones de avellanas con cáscara siguen avanzando, para ubicarse en un lugar de relevancia en las exportaciones chilenas de frutos secos, registrando un 1 % de aumento en el período. 
</a:t>
          </a:r>
          <a:r>
            <a:rPr lang="en-US" cap="none" sz="1100" b="0" i="0" u="none" baseline="0">
              <a:solidFill>
                <a:srgbClr val="000000"/>
              </a:solidFill>
              <a:latin typeface="Calibri"/>
              <a:ea typeface="Calibri"/>
              <a:cs typeface="Calibri"/>
            </a:rPr>
            <a:t>A pesar de la caída en el volumen exportado, las exportaciones totales de frutos secos experimentaron una baja muy leve en su valor exportado, lo que refleja un aumento en sus precios de exportación,</a:t>
          </a:r>
          <a:r>
            <a:rPr lang="en-US" cap="none" sz="1100" b="0" i="0" u="none" baseline="0">
              <a:solidFill>
                <a:srgbClr val="000000"/>
              </a:solidFill>
              <a:latin typeface="Calibri"/>
              <a:ea typeface="Calibri"/>
              <a:cs typeface="Calibri"/>
            </a:rPr>
            <a:t> del cual sólo se exceptúan las nueces de nogal.</a:t>
          </a:r>
          <a:r>
            <a:rPr lang="en-US" cap="none" sz="1100" b="0" i="0" u="none" baseline="0">
              <a:solidFill>
                <a:srgbClr val="000000"/>
              </a:solidFill>
              <a:latin typeface="Calibri"/>
              <a:ea typeface="Calibri"/>
              <a:cs typeface="Calibri"/>
            </a:rPr>
            <a:t> Las exportaciones de frutos secos alcanzaron un valor de US$ 262,5 millones en los primeros once meses del año, en comparación con los US$ 263 millones registrados en el mismo período del año 2011.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19050</xdr:rowOff>
    </xdr:from>
    <xdr:to>
      <xdr:col>13</xdr:col>
      <xdr:colOff>180975</xdr:colOff>
      <xdr:row>65</xdr:row>
      <xdr:rowOff>76200</xdr:rowOff>
    </xdr:to>
    <xdr:sp>
      <xdr:nvSpPr>
        <xdr:cNvPr id="1" name="2 CuadroTexto"/>
        <xdr:cNvSpPr txBox="1">
          <a:spLocks noChangeArrowheads="1"/>
        </xdr:cNvSpPr>
      </xdr:nvSpPr>
      <xdr:spPr>
        <a:xfrm>
          <a:off x="9525" y="4600575"/>
          <a:ext cx="11534775" cy="6715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El mercado de Estados Unidos continuó </a:t>
          </a:r>
          <a:r>
            <a:rPr lang="en-US" cap="none" sz="1100" b="0" i="0" u="none" baseline="0">
              <a:solidFill>
                <a:srgbClr val="000000"/>
              </a:solidFill>
              <a:latin typeface="Calibri"/>
              <a:ea typeface="Calibri"/>
              <a:cs typeface="Calibri"/>
            </a:rPr>
            <a:t>disminuyendo levemente  su participación como mercado de d</a:t>
          </a:r>
          <a:r>
            <a:rPr lang="en-US" cap="none" sz="1100" b="1" i="0" u="none" baseline="0">
              <a:solidFill>
                <a:srgbClr val="000000"/>
              </a:solidFill>
              <a:latin typeface="Calibri"/>
              <a:ea typeface="Calibri"/>
              <a:cs typeface="Calibri"/>
            </a:rPr>
            <a:t>e</a:t>
          </a:r>
          <a:r>
            <a:rPr lang="en-US" cap="none" sz="1100" b="0" i="0" u="none" baseline="0">
              <a:solidFill>
                <a:srgbClr val="000000"/>
              </a:solidFill>
              <a:latin typeface="Calibri"/>
              <a:ea typeface="Calibri"/>
              <a:cs typeface="Calibri"/>
            </a:rPr>
            <a:t>stino de las exportaciones chilenas de fruta fresca  y frutos secos durante los primeros once  meses del año 2012,  en comparación con el mismo período de 2011; pero sigue liderando como el principal mercado de destino para la fruta chilena. La disminución de los volúmenes </a:t>
          </a:r>
          <a:r>
            <a:rPr lang="en-US" cap="none" sz="1100" b="0" i="0" u="none" baseline="0">
              <a:solidFill>
                <a:srgbClr val="000000"/>
              </a:solidFill>
              <a:latin typeface="Calibri"/>
              <a:ea typeface="Calibri"/>
              <a:cs typeface="Calibri"/>
            </a:rPr>
            <a:t>de fruta fresca </a:t>
          </a:r>
          <a:r>
            <a:rPr lang="en-US" cap="none" sz="1100" b="0" i="0" u="none" baseline="0">
              <a:solidFill>
                <a:srgbClr val="000000"/>
              </a:solidFill>
              <a:latin typeface="Calibri"/>
              <a:ea typeface="Calibri"/>
              <a:cs typeface="Calibri"/>
            </a:rPr>
            <a:t>importados por Estados Unidos desde Chile  alcanzó a 5,0 % y ha abarcado a casi todas las especies, salvo  naranjas y mandarinas, manzanas  y kiwis, y ha sido especialmente aguda en cerezas, ciruelas,  arándanos,  peras, paltas y uva de mesa, como efecto de la desviación de las exportaciones chilenas desde el mercado americano en busca de mejores condiciones de mercado.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Holanda, mercado tradicional para la fruta chilena, ha mostrado  también una leve baja en su volumen importado desde Chile  (-0,3%) pero ha aumentado  levemente su participación como mercado de destino de las exportaciones de fruta chilena, al igual que el Reino Unido ,que muestra una caída de 2,3%  en el volumen importado,  manteniendo su participación,. Estas bajas se deben en parte  a la debilidad que muestra la región como resultado de la crisis financiera que está experimentando. Las exportaciones de paltas , arándanos, kiwis , mandarinas y limones presentan un aumento sustancial de sus importaciones desde Chile, mientras que  el resto, particularmente manzanas, peras  y uva de mesa,  especies de mayor volumen, muestran una disminución de sus volúmenes  importados  desde Chile.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caso de China, el destino de mayor crecimiento porcentual en el período (96,9%) en el volumen importado desde Chile, que duplica su participación en las exportaciones  chilenas,  está pronta  a desplazar a Holanda como el segundo mercado más importante de acuerdo al valor de sus importaciones desde Chile. Su crecimiento ha estado  centrado en la uva de mesa, la especie con mayor volumen exportado  hacia China en el período, que más que  duplicó  su volumen  exportado con respecto a los primeros  11 meses  del año anterior</a:t>
          </a:r>
          <a:r>
            <a:rPr lang="en-US" cap="none" sz="1100" b="0" i="0" u="none" baseline="0">
              <a:solidFill>
                <a:srgbClr val="000000"/>
              </a:solidFill>
              <a:latin typeface="Calibri"/>
              <a:ea typeface="Calibri"/>
              <a:cs typeface="Calibri"/>
            </a:rPr>
            <a:t> (132%)</a:t>
          </a:r>
          <a:r>
            <a:rPr lang="en-US" cap="none" sz="1100" b="0" i="0" u="none" baseline="0">
              <a:solidFill>
                <a:srgbClr val="000000"/>
              </a:solidFill>
              <a:latin typeface="Calibri"/>
              <a:ea typeface="Calibri"/>
              <a:cs typeface="Calibri"/>
            </a:rPr>
            <a:t>. Las cerezas, la segunda especie en importancia en volumen y la primera en valor, aumentó  146% su volumen exportado a China en el período. Asimismo se aprecia un aumento importante en las exportaciones de ciruelas frescas, con un aumento sobre 50% de sus envíos a China. Los envíos de kiwis aumentaron 246% en el período, mientras que la apertura del mercado chino a las exportaciones chilenas de arándanos frescos, al inicio de año, abre nuevas posibilidades comerciales  para  esta especie de alto crecimiento productivo en los últimos años. Las manzanas  registraron un crecimiento de alrededor  de 10% y continúan siendo la tercera especie  en importancia por valor y volumen exportado a China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mercado de Corea registra un interesante crecimiento en su volumen importado (25,8%)  y un avance importante en su participación como destino de los envíos chilenos, centrado especialmente en el aumento de alrededor de 18% de las importaciones de uva de mesa desde Chile, así como en el aumento a más del doble de los envíos de kiwis frescos. Asimismo, las exportaciones de limones  a ese país  tuvieron aumentos relevantes (31%),  al igual que las nueces  de nogal sin cáscara, que, junto a los arándanos,  están iniciando sus exportaciones al mercado coreano, luego de la apertura  otorgada por las autoridades sanitarias coreanas a estas especie.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Cabe señalar también el alto crecimiento que ha mostrado el mercado brasileño (38,5%) en su volumen importado desde Chile, ubicándose  en el período  enero-noviembre del año 2012 como el quinto mercado más importante para la fruta en valor exportado. El valor  de las importaciones frutícolas  brasileñas desde Chile  se están acercando bastante al valor de las importaciones del Reino Unido desde  Chile, lo que podría ubicar al mercado brasileño como el cuarto  mercado por valor importado. Igualmente Colombia se está consolidando como un mercado relevante para la fruta chilena, ocupando el tercer lugar según volumen como mercado de destino de los envíos chilenos  por volumen.  El mercado ruso continúa la caída </a:t>
          </a:r>
          <a:r>
            <a:rPr lang="en-US" cap="none" sz="1100" b="0" i="0" u="none" baseline="0">
              <a:solidFill>
                <a:srgbClr val="000000"/>
              </a:solidFill>
              <a:latin typeface="Calibri"/>
              <a:ea typeface="Calibri"/>
              <a:cs typeface="Calibri"/>
            </a:rPr>
            <a:t>de sus importaciones de fruta desde Chile</a:t>
          </a:r>
          <a:r>
            <a:rPr lang="en-US" cap="none" sz="1100" b="0" i="0" u="none" baseline="0">
              <a:solidFill>
                <a:srgbClr val="000000"/>
              </a:solidFill>
              <a:latin typeface="Calibri"/>
              <a:ea typeface="Calibri"/>
              <a:cs typeface="Calibri"/>
            </a:rPr>
            <a:t>, tanto en volumen como en valor, así como en su participación como mercado de destino. El mercado de Hong Kong registra una caída importante, como resultado de la llegada directa de los envíos  chilenos al mercado chino, evitando  la triangulación a través de Hong Kong.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Durante  los primeros  once meses  del año 2012, los diez principales países de destino de las exportaciones frutícolas chilenas registraron un leve aumento en su participación en el volumen exportado por Chile, desde  67,0% en el año 2011 a 68,3% en el año 2012, cifra que se ha mantenido con leves variaciones a través del  año.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general, se puede señalar que los países emergentes que están en una etapa de alto crecimiento económico, y con ello incorporando nuevos segmentos de la población a niveles de ingreso más elevados, aparecen como los mercados de mayor potencial para las exportaciones chilenas de fruta fresca, especialmente  los mercados asiáticos y latinoamericanos. Por otra parte, los mercados tradicionales de los países desarrollados han perdido  grados de participación entre los destinos de las exportaciones  de fruta chilena.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314325</xdr:colOff>
      <xdr:row>68</xdr:row>
      <xdr:rowOff>85725</xdr:rowOff>
    </xdr:from>
    <xdr:ext cx="180975" cy="266700"/>
    <xdr:sp fLocksText="0">
      <xdr:nvSpPr>
        <xdr:cNvPr id="1" name="3 CuadroTexto"/>
        <xdr:cNvSpPr txBox="1">
          <a:spLocks noChangeArrowheads="1"/>
        </xdr:cNvSpPr>
      </xdr:nvSpPr>
      <xdr:spPr>
        <a:xfrm>
          <a:off x="314325" y="12020550"/>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1409700</xdr:colOff>
      <xdr:row>119</xdr:row>
      <xdr:rowOff>104775</xdr:rowOff>
    </xdr:from>
    <xdr:to>
      <xdr:col>11</xdr:col>
      <xdr:colOff>638175</xdr:colOff>
      <xdr:row>140</xdr:row>
      <xdr:rowOff>9525</xdr:rowOff>
    </xdr:to>
    <xdr:sp>
      <xdr:nvSpPr>
        <xdr:cNvPr id="2" name="4 CuadroTexto"/>
        <xdr:cNvSpPr txBox="1">
          <a:spLocks noChangeArrowheads="1"/>
        </xdr:cNvSpPr>
      </xdr:nvSpPr>
      <xdr:spPr>
        <a:xfrm>
          <a:off x="1409700" y="21526500"/>
          <a:ext cx="10420350" cy="3905250"/>
        </a:xfrm>
        <a:prstGeom prst="rect">
          <a:avLst/>
        </a:prstGeom>
        <a:solidFill>
          <a:srgbClr val="FFFFFF"/>
        </a:solidFill>
        <a:ln w="9525" cmpd="sng">
          <a:noFill/>
        </a:ln>
      </xdr:spPr>
      <xdr:txBody>
        <a:bodyPr vertOverflow="clip" wrap="square"/>
        <a:p>
          <a:pPr algn="just">
            <a:defRPr/>
          </a:pPr>
          <a:r>
            <a:rPr lang="en-US" cap="none" u="none" baseline="0">
              <a:latin typeface="Calibri"/>
              <a:ea typeface="Calibri"/>
              <a:cs typeface="Calibri"/>
            </a:rPr>
            <a:t/>
          </a:r>
        </a:p>
      </xdr:txBody>
    </xdr:sp>
    <xdr:clientData/>
  </xdr:twoCellAnchor>
  <xdr:twoCellAnchor>
    <xdr:from>
      <xdr:col>0</xdr:col>
      <xdr:colOff>47625</xdr:colOff>
      <xdr:row>76</xdr:row>
      <xdr:rowOff>85725</xdr:rowOff>
    </xdr:from>
    <xdr:to>
      <xdr:col>10</xdr:col>
      <xdr:colOff>466725</xdr:colOff>
      <xdr:row>89</xdr:row>
      <xdr:rowOff>142875</xdr:rowOff>
    </xdr:to>
    <xdr:sp>
      <xdr:nvSpPr>
        <xdr:cNvPr id="3" name="9 Rectángulo"/>
        <xdr:cNvSpPr>
          <a:spLocks/>
        </xdr:cNvSpPr>
      </xdr:nvSpPr>
      <xdr:spPr>
        <a:xfrm>
          <a:off x="47625" y="13315950"/>
          <a:ext cx="10829925" cy="253365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77</xdr:row>
      <xdr:rowOff>19050</xdr:rowOff>
    </xdr:from>
    <xdr:to>
      <xdr:col>10</xdr:col>
      <xdr:colOff>466725</xdr:colOff>
      <xdr:row>90</xdr:row>
      <xdr:rowOff>28575</xdr:rowOff>
    </xdr:to>
    <xdr:sp>
      <xdr:nvSpPr>
        <xdr:cNvPr id="4" name="10 Rectángulo"/>
        <xdr:cNvSpPr>
          <a:spLocks/>
        </xdr:cNvSpPr>
      </xdr:nvSpPr>
      <xdr:spPr>
        <a:xfrm flipH="1">
          <a:off x="57150" y="13439775"/>
          <a:ext cx="10820400" cy="2486025"/>
        </a:xfrm>
        <a:prstGeom prst="rect">
          <a:avLst/>
        </a:prstGeom>
        <a:solidFill>
          <a:srgbClr val="FFFFFF"/>
        </a:solidFill>
        <a:ln w="25400" cmpd="sng">
          <a:noFill/>
        </a:ln>
      </xdr:spPr>
      <xdr:txBody>
        <a:bodyPr vertOverflow="clip" wrap="square"/>
        <a:p>
          <a:pPr algn="l">
            <a:defRPr/>
          </a:pPr>
          <a:r>
            <a:rPr lang="en-US" cap="none" sz="1000" b="0" i="0" u="none" baseline="0">
              <a:solidFill>
                <a:srgbClr val="000000"/>
              </a:solidFill>
            </a:rPr>
            <a:t>Las variedades Red Globe y Crimson Seedless son las únicas variedades de uva de mesa que han registrado un crecimiento de sus exportaciones durante los primeros once meses del año 2012, en comparación con el mismo período del año pasado, terminada ya la temporada de envíos de uva de mesa. La variedad Red Globe registra el mayor crecimiento, mientras que la Crimson Seedless muestra una leve alza. Asimismo, a pesar de no ser cifras definitivas, se aprecia una tendencia a mayores precios en estas dos variedades. Por su parte, Flame Seedless y Sugraone presentan bajas importantes relacionadas con las dificultades productivas que tuvo el valle de Copiapó en esta temporada, terminada ya su temporada de envíos para ambas variedades. Por su parte, la variedad Thompson Seedless ha registrado un retroceso en su volumen exportado, afectada por los problemas hídricos y meteorológicos que afectaron a la Región de Atacama y la sequía enfrentada en las regiones de Coquimbo y Valparaíso. Finalment,e las variedades Ruby y Ribier registra un continuo descenso en sus exportaciones..
</a:t>
          </a:r>
          <a:r>
            <a:rPr lang="en-US" cap="none" sz="1100" b="0" i="0" u="none" baseline="0">
              <a:solidFill>
                <a:srgbClr val="000000"/>
              </a:solidFill>
              <a:latin typeface="Calibri"/>
              <a:ea typeface="Calibri"/>
              <a:cs typeface="Calibri"/>
            </a:rPr>
            <a:t>
</a:t>
          </a:r>
          <a:r>
            <a:rPr lang="en-US" cap="none" sz="1000" b="0" i="0" u="none" baseline="0">
              <a:solidFill>
                <a:srgbClr val="000000"/>
              </a:solidFill>
            </a:rPr>
            <a:t>La variedad Royal Gala, la variedad  de manzana de exportación más importante, ha experimentado una disminución en sus exportaciones, exportado ya  el total de su volumen anual. Por otro lado, la variedad Granny Smith, la segunda variedad en importancia, muestra un aumento de 8,2%, exportado ya el 100% de su volumen anual. La variedad Braeburn muestra definitivamente  el mayor crecimiento entre las variedades de manzanas, terminados ya sus envíos anuales.Las variedades Red Starking y Red Chief muestran importantes bajas en su volumen exportado, ya que son variedades que están enfrentando dificultades en los mercados externos y están siendo reemplazadas. 
</a:t>
          </a:r>
          <a:r>
            <a:rPr lang="en-US" cap="none" sz="1000" b="0" i="0" u="none" baseline="0">
              <a:solidFill>
                <a:srgbClr val="000000"/>
              </a:solidFill>
            </a:rPr>
            <a:t>
</a:t>
          </a:r>
          <a:r>
            <a:rPr lang="en-US" cap="none" sz="1000" b="0" i="0" u="none" baseline="0">
              <a:solidFill>
                <a:srgbClr val="000000"/>
              </a:solidFill>
            </a:rPr>
            <a:t>La variedad de peras Packham's Triumph, la variedad más importante de exportación, muestra una caída de 8,1% con respecto al volumen exportado en los primeros once meses del año 2011, alcanzado ya el total de sus envíos anuales.La mayor parte de las variedades exportadas muestran un aumento de sus volúmenes, con la excepción de la ya señalada Packham's y las variedades asiáticas y Beurre Bosc, ya terminada la temporada anual de exportación de peras.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514350</xdr:colOff>
      <xdr:row>39</xdr:row>
      <xdr:rowOff>123825</xdr:rowOff>
    </xdr:from>
    <xdr:ext cx="180975" cy="266700"/>
    <xdr:sp fLocksText="0">
      <xdr:nvSpPr>
        <xdr:cNvPr id="1" name="1 CuadroTexto"/>
        <xdr:cNvSpPr txBox="1">
          <a:spLocks noChangeArrowheads="1"/>
        </xdr:cNvSpPr>
      </xdr:nvSpPr>
      <xdr:spPr>
        <a:xfrm>
          <a:off x="7134225" y="65627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95250</xdr:colOff>
      <xdr:row>52</xdr:row>
      <xdr:rowOff>114300</xdr:rowOff>
    </xdr:from>
    <xdr:to>
      <xdr:col>12</xdr:col>
      <xdr:colOff>666750</xdr:colOff>
      <xdr:row>64</xdr:row>
      <xdr:rowOff>95250</xdr:rowOff>
    </xdr:to>
    <xdr:sp>
      <xdr:nvSpPr>
        <xdr:cNvPr id="2" name="2 CuadroTexto"/>
        <xdr:cNvSpPr txBox="1">
          <a:spLocks noChangeArrowheads="1"/>
        </xdr:cNvSpPr>
      </xdr:nvSpPr>
      <xdr:spPr>
        <a:xfrm>
          <a:off x="95250" y="8686800"/>
          <a:ext cx="9334500" cy="1990725"/>
        </a:xfrm>
        <a:prstGeom prst="rect">
          <a:avLst/>
        </a:prstGeom>
        <a:solidFill>
          <a:srgbClr val="FFFFFF"/>
        </a:solidFill>
        <a:ln w="9525" cmpd="sng">
          <a:noFill/>
        </a:ln>
      </xdr:spPr>
      <xdr:txBody>
        <a:bodyPr vertOverflow="clip" wrap="square"/>
        <a:p>
          <a:pPr algn="just">
            <a:defRPr/>
          </a:pPr>
          <a:r>
            <a:rPr lang="en-US" cap="none" sz="1050" b="0" i="0" u="none" baseline="0">
              <a:solidFill>
                <a:srgbClr val="000000"/>
              </a:solidFill>
              <a:latin typeface="Arial"/>
              <a:ea typeface="Arial"/>
              <a:cs typeface="Arial"/>
            </a:rPr>
            <a:t>Los precios en los mercados mayoristas de Santiago han experimentado</a:t>
          </a:r>
          <a:r>
            <a:rPr lang="en-US" cap="none" sz="1050" b="0" i="0" u="none" baseline="0">
              <a:solidFill>
                <a:srgbClr val="000000"/>
              </a:solidFill>
              <a:latin typeface="Arial"/>
              <a:ea typeface="Arial"/>
              <a:cs typeface="Arial"/>
            </a:rPr>
            <a:t> variaciones consistentes con la etapa productiva en que se encuentra cada especie durante el mes de noviembre del año 2012.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La mayoría de las especies muestran un alza en sus precios con respecto al mes anterior, como resultado de  una menor disponibilidad de fruta debido a la etapa de producción fuera de temporada o con fuerte tendencia a la baja en que se encuentran la mayoría de las especies. Por otra parte, algunas frutas están empezando a entrar en el mercado con mínima producción, como cerezas, ciruelas, duraznos, nectarines y uva de mesa, y con precios bastante altos. Los precios de las paltas muestran una caída en concordancia con un adecuado abastecimiento de fruta.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Al comparar los precios mayoristas con los del mismo mes del año pasado, se aprecian variaciones al alza en cerezas, ciruelas y nectarines, al igual que en naranjas y mandarinas. Los precios mayoristas de las paltas muestran un incremento con respecto al mismo mes del año pasado, lo que no guarda relación con la mayor disponibildad de fruta actual.</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54</xdr:row>
      <xdr:rowOff>47625</xdr:rowOff>
    </xdr:from>
    <xdr:to>
      <xdr:col>16</xdr:col>
      <xdr:colOff>571500</xdr:colOff>
      <xdr:row>63</xdr:row>
      <xdr:rowOff>123825</xdr:rowOff>
    </xdr:to>
    <xdr:sp>
      <xdr:nvSpPr>
        <xdr:cNvPr id="1" name="2 CuadroTexto"/>
        <xdr:cNvSpPr txBox="1">
          <a:spLocks noChangeArrowheads="1"/>
        </xdr:cNvSpPr>
      </xdr:nvSpPr>
      <xdr:spPr>
        <a:xfrm>
          <a:off x="47625" y="9467850"/>
          <a:ext cx="11229975" cy="1533525"/>
        </a:xfrm>
        <a:prstGeom prst="rect">
          <a:avLst/>
        </a:prstGeom>
        <a:solidFill>
          <a:srgbClr val="FFFFFF"/>
        </a:solidFill>
        <a:ln w="9525" cmpd="sng">
          <a:noFill/>
        </a:ln>
      </xdr:spPr>
      <xdr:txBody>
        <a:bodyPr vertOverflow="clip" wrap="square"/>
        <a:p>
          <a:pPr algn="just">
            <a:defRPr/>
          </a:pPr>
          <a:r>
            <a:rPr lang="en-US" cap="none" sz="1000" b="0" i="0" u="none" baseline="0">
              <a:solidFill>
                <a:srgbClr val="000000"/>
              </a:solidFill>
              <a:latin typeface="Arial"/>
              <a:ea typeface="Arial"/>
              <a:cs typeface="Arial"/>
            </a:rPr>
            <a:t>Los precios a consumidor muestran un incremento en la mayoría de</a:t>
          </a:r>
          <a:r>
            <a:rPr lang="en-US" cap="none" sz="1000" b="0" i="0" u="none" baseline="0">
              <a:solidFill>
                <a:srgbClr val="000000"/>
              </a:solidFill>
              <a:latin typeface="Arial"/>
              <a:ea typeface="Arial"/>
              <a:cs typeface="Arial"/>
            </a:rPr>
            <a:t> las especies en el mes de noviembre con respecto al mes anterior, con la única excepción de los precios de las paltas, que es la única especie que se encuentra con abastecimiento adecuado, por la desviación de parte importante de su producción hacia el mercado interno, por baja rentabilidad en el mercado norteamericano.
</a:t>
          </a:r>
          <a:r>
            <a:rPr lang="en-US" cap="none" sz="105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 comparar los precios de noviembre de 2012 con el mismo mes del año 201, s</a:t>
          </a:r>
          <a:r>
            <a:rPr lang="en-US" cap="none" sz="1000" b="0" i="0" u="none" baseline="0">
              <a:solidFill>
                <a:srgbClr val="000000"/>
              </a:solidFill>
              <a:latin typeface="Arial"/>
              <a:ea typeface="Arial"/>
              <a:cs typeface="Arial"/>
            </a:rPr>
            <a:t>e aprecia una baja de precios en las especies de temporada, incluidas entre ellas las paltas y los limones, en ferias libres y supermercados. Los demás precios muestran un alza </a:t>
          </a:r>
          <a:r>
            <a:rPr lang="en-US" cap="none" sz="1100" b="0" i="0" u="none" baseline="0">
              <a:solidFill>
                <a:srgbClr val="000000"/>
              </a:solidFill>
              <a:latin typeface="Calibri"/>
              <a:ea typeface="Calibri"/>
              <a:cs typeface="Calibri"/>
            </a:rPr>
            <a:t>con respecto a noviembre del año 2011, </a:t>
          </a:r>
          <a:r>
            <a:rPr lang="en-US" cap="none" sz="1000" b="0" i="0" u="none" baseline="0">
              <a:solidFill>
                <a:srgbClr val="000000"/>
              </a:solidFill>
              <a:latin typeface="Arial"/>
              <a:ea typeface="Arial"/>
              <a:cs typeface="Arial"/>
            </a:rPr>
            <a:t>con la sola excepción de las manzanas en el canal de las ferias libres.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85725</xdr:colOff>
      <xdr:row>3</xdr:row>
      <xdr:rowOff>180975</xdr:rowOff>
    </xdr:from>
    <xdr:ext cx="180975" cy="266700"/>
    <xdr:sp fLocksText="0">
      <xdr:nvSpPr>
        <xdr:cNvPr id="1" name="1 CuadroTexto"/>
        <xdr:cNvSpPr txBox="1">
          <a:spLocks noChangeArrowheads="1"/>
        </xdr:cNvSpPr>
      </xdr:nvSpPr>
      <xdr:spPr>
        <a:xfrm>
          <a:off x="85725" y="75247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0</xdr:col>
      <xdr:colOff>104775</xdr:colOff>
      <xdr:row>1</xdr:row>
      <xdr:rowOff>104775</xdr:rowOff>
    </xdr:from>
    <xdr:to>
      <xdr:col>9</xdr:col>
      <xdr:colOff>685800</xdr:colOff>
      <xdr:row>13</xdr:row>
      <xdr:rowOff>28575</xdr:rowOff>
    </xdr:to>
    <xdr:sp>
      <xdr:nvSpPr>
        <xdr:cNvPr id="2" name="2 CuadroTexto"/>
        <xdr:cNvSpPr txBox="1">
          <a:spLocks noChangeArrowheads="1"/>
        </xdr:cNvSpPr>
      </xdr:nvSpPr>
      <xdr:spPr>
        <a:xfrm>
          <a:off x="104775" y="295275"/>
          <a:ext cx="7439025" cy="22098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Comentario  a otras cifras de interés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 han incorporado cifras de la evolución de la superficie</a:t>
          </a:r>
          <a:r>
            <a:rPr lang="en-US" cap="none" sz="1100" b="0" i="0" u="none" baseline="0">
              <a:solidFill>
                <a:srgbClr val="000000"/>
              </a:solidFill>
              <a:latin typeface="Calibri"/>
              <a:ea typeface="Calibri"/>
              <a:cs typeface="Calibri"/>
            </a:rPr>
            <a:t> plantada de las principales especies frutícolas </a:t>
          </a:r>
          <a:r>
            <a:rPr lang="en-US" cap="none" sz="1100" b="0" i="0" u="none" baseline="0">
              <a:solidFill>
                <a:srgbClr val="000000"/>
              </a:solidFill>
              <a:latin typeface="Calibri"/>
              <a:ea typeface="Calibri"/>
              <a:cs typeface="Calibri"/>
            </a:rPr>
            <a:t>durante la última</a:t>
          </a:r>
          <a:r>
            <a:rPr lang="en-US" cap="none" sz="1100" b="0" i="0" u="none" baseline="0">
              <a:solidFill>
                <a:srgbClr val="000000"/>
              </a:solidFill>
              <a:latin typeface="Calibri"/>
              <a:ea typeface="Calibri"/>
              <a:cs typeface="Calibri"/>
            </a:rPr>
            <a:t> década, tomando  en consideración la información publicada en los Catastros Frutícolas de Cirén para cada región. Asimismo, se ha hecho una </a:t>
          </a:r>
          <a:r>
            <a:rPr lang="en-US" cap="none" sz="1100" b="1" i="0" u="none" baseline="0">
              <a:solidFill>
                <a:srgbClr val="000000"/>
              </a:solidFill>
              <a:latin typeface="Calibri"/>
              <a:ea typeface="Calibri"/>
              <a:cs typeface="Calibri"/>
            </a:rPr>
            <a:t>estimación </a:t>
          </a:r>
          <a:r>
            <a:rPr lang="en-US" cap="none" sz="1100" b="0" i="0" u="none" baseline="0">
              <a:solidFill>
                <a:srgbClr val="000000"/>
              </a:solidFill>
              <a:latin typeface="Calibri"/>
              <a:ea typeface="Calibri"/>
              <a:cs typeface="Calibri"/>
            </a:rPr>
            <a:t>de la producción generada  en la última década por estas  especies, de acuerdo a diversas fuentes  de información. Finalmente, con la colaboración del Departamento de Comercio Internacional de Odepa, se han elaborado gráficos, que incorporan a su vez las cifras del volumen de las exportaciones frutícolas chilenas entre los años 2000 y 2010, de acuerdo a la información entregada  por  el Servicio Nacional de Aduanas.
</a:t>
          </a:r>
          <a:r>
            <a:rPr lang="en-US" cap="none" sz="1100" b="0" i="0" u="none" baseline="0">
              <a:solidFill>
                <a:srgbClr val="000000"/>
              </a:solidFill>
              <a:latin typeface="Calibri"/>
              <a:ea typeface="Calibri"/>
              <a:cs typeface="Calibri"/>
            </a:rPr>
            <a:t>Se incorporan igualmente algunos comentarios sobre estas variables para el año 2011.</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0.9205</cdr:y>
    </cdr:from>
    <cdr:to>
      <cdr:x>0.22625</cdr:x>
      <cdr:y>0.98775</cdr:y>
    </cdr:to>
    <cdr:sp>
      <cdr:nvSpPr>
        <cdr:cNvPr id="1" name="1 CuadroTexto"/>
        <cdr:cNvSpPr txBox="1">
          <a:spLocks noChangeArrowheads="1"/>
        </cdr:cNvSpPr>
      </cdr:nvSpPr>
      <cdr:spPr>
        <a:xfrm>
          <a:off x="57150" y="3895725"/>
          <a:ext cx="1628775" cy="285750"/>
        </a:xfrm>
        <a:prstGeom prst="rect">
          <a:avLst/>
        </a:prstGeom>
        <a:noFill/>
        <a:ln w="9525" cmpd="sng">
          <a:noFill/>
        </a:ln>
      </cdr:spPr>
      <cdr:txBody>
        <a:bodyPr vertOverflow="clip" wrap="square"/>
        <a:p>
          <a:pPr algn="l">
            <a:defRPr/>
          </a:pPr>
          <a:r>
            <a:rPr lang="en-US" cap="none" sz="1000" b="0" i="1" u="none" baseline="0">
              <a:solidFill>
                <a:srgbClr val="000000"/>
              </a:solidFill>
              <a:latin typeface="Arial"/>
              <a:ea typeface="Arial"/>
              <a:cs typeface="Arial"/>
            </a:rPr>
            <a:t>Fuente</a:t>
          </a:r>
          <a:r>
            <a:rPr lang="en-US" cap="none" sz="1100" b="0" i="0" u="none" baseline="0">
              <a:solidFill>
                <a:srgbClr val="000000"/>
              </a:solidFill>
              <a:latin typeface="Calibri"/>
              <a:ea typeface="Calibri"/>
              <a:cs typeface="Calibri"/>
            </a:rPr>
            <a:t>: Odepa.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83"/>
  <sheetViews>
    <sheetView tabSelected="1" view="pageBreakPreview" zoomScaleSheetLayoutView="100" zoomScalePageLayoutView="0" workbookViewId="0" topLeftCell="A1">
      <selection activeCell="B13" sqref="B13:G13"/>
    </sheetView>
  </sheetViews>
  <sheetFormatPr defaultColWidth="11.421875" defaultRowHeight="15"/>
  <cols>
    <col min="1" max="1" width="10.00390625" style="1" customWidth="1"/>
    <col min="2" max="2" width="11.421875" style="1" customWidth="1"/>
    <col min="3" max="3" width="10.7109375" style="1" customWidth="1"/>
    <col min="4" max="4" width="12.140625" style="1" bestFit="1" customWidth="1"/>
    <col min="5" max="5" width="11.421875" style="1" customWidth="1"/>
    <col min="6" max="6" width="18.28125" style="1" customWidth="1"/>
    <col min="7" max="7" width="11.140625" style="1" customWidth="1"/>
    <col min="8" max="8" width="10.8515625" style="1" customWidth="1"/>
    <col min="9" max="16384" width="11.421875" style="1" customWidth="1"/>
  </cols>
  <sheetData>
    <row r="1" spans="1:7" ht="15.75">
      <c r="A1" s="58"/>
      <c r="B1" s="59"/>
      <c r="C1" s="59"/>
      <c r="D1" s="59"/>
      <c r="E1" s="59"/>
      <c r="F1" s="59"/>
      <c r="G1" s="59"/>
    </row>
    <row r="2" spans="1:7" ht="15">
      <c r="A2" s="59"/>
      <c r="B2" s="59"/>
      <c r="C2" s="59"/>
      <c r="D2" s="59"/>
      <c r="E2" s="59"/>
      <c r="F2" s="59"/>
      <c r="G2" s="59"/>
    </row>
    <row r="3" spans="1:7" ht="15.75">
      <c r="A3" s="58"/>
      <c r="B3" s="59"/>
      <c r="C3" s="59"/>
      <c r="D3" s="59"/>
      <c r="E3" s="59"/>
      <c r="F3" s="59"/>
      <c r="G3" s="59"/>
    </row>
    <row r="4" spans="1:7" ht="15">
      <c r="A4" s="59"/>
      <c r="B4" s="59"/>
      <c r="C4" s="59"/>
      <c r="D4" s="61"/>
      <c r="E4" s="59"/>
      <c r="F4" s="59"/>
      <c r="G4" s="59"/>
    </row>
    <row r="5" spans="1:7" ht="15.75">
      <c r="A5" s="58"/>
      <c r="B5" s="59"/>
      <c r="C5" s="59"/>
      <c r="D5" s="68"/>
      <c r="E5" s="59"/>
      <c r="F5" s="59"/>
      <c r="G5" s="59"/>
    </row>
    <row r="6" spans="1:7" ht="15.75">
      <c r="A6" s="58"/>
      <c r="B6" s="59"/>
      <c r="C6" s="59"/>
      <c r="D6" s="59"/>
      <c r="E6" s="59"/>
      <c r="F6" s="59"/>
      <c r="G6" s="59"/>
    </row>
    <row r="7" spans="1:7" ht="15.75">
      <c r="A7" s="58"/>
      <c r="B7" s="59"/>
      <c r="C7" s="59"/>
      <c r="D7" s="59"/>
      <c r="E7" s="59"/>
      <c r="F7" s="59"/>
      <c r="G7" s="59"/>
    </row>
    <row r="8" spans="1:7" ht="15">
      <c r="A8" s="59"/>
      <c r="B8" s="59"/>
      <c r="C8" s="59"/>
      <c r="D8" s="61"/>
      <c r="E8" s="59"/>
      <c r="F8" s="59"/>
      <c r="G8" s="59"/>
    </row>
    <row r="9" spans="1:7" ht="15.75">
      <c r="A9" s="69"/>
      <c r="B9" s="59"/>
      <c r="C9" s="59"/>
      <c r="D9" s="59"/>
      <c r="E9" s="59"/>
      <c r="F9" s="59"/>
      <c r="G9" s="59"/>
    </row>
    <row r="10" spans="1:7" ht="15.75">
      <c r="A10" s="58"/>
      <c r="B10" s="59"/>
      <c r="C10" s="59"/>
      <c r="D10" s="59"/>
      <c r="E10" s="59"/>
      <c r="F10" s="59"/>
      <c r="G10" s="59"/>
    </row>
    <row r="11" spans="1:7" ht="15.75">
      <c r="A11" s="58"/>
      <c r="B11" s="59"/>
      <c r="C11" s="59"/>
      <c r="D11" s="59"/>
      <c r="E11" s="59"/>
      <c r="F11" s="59"/>
      <c r="G11" s="59"/>
    </row>
    <row r="12" spans="1:7" ht="15.75">
      <c r="A12" s="58"/>
      <c r="B12" s="59"/>
      <c r="C12" s="59"/>
      <c r="D12" s="59"/>
      <c r="E12" s="59"/>
      <c r="F12" s="59"/>
      <c r="G12" s="59"/>
    </row>
    <row r="13" spans="1:8" ht="19.5" customHeight="1">
      <c r="A13" s="59"/>
      <c r="B13" s="289" t="s">
        <v>134</v>
      </c>
      <c r="C13" s="289"/>
      <c r="D13" s="289"/>
      <c r="E13" s="289"/>
      <c r="F13" s="289"/>
      <c r="G13" s="289"/>
      <c r="H13" s="70"/>
    </row>
    <row r="14" spans="1:8" ht="19.5">
      <c r="A14" s="59"/>
      <c r="B14" s="59"/>
      <c r="C14" s="289"/>
      <c r="D14" s="289"/>
      <c r="E14" s="289"/>
      <c r="F14" s="289"/>
      <c r="G14" s="289"/>
      <c r="H14" s="70"/>
    </row>
    <row r="15" spans="1:7" ht="15.75">
      <c r="A15" s="59"/>
      <c r="B15" s="59"/>
      <c r="C15" s="290" t="s">
        <v>354</v>
      </c>
      <c r="D15" s="290"/>
      <c r="E15" s="290"/>
      <c r="F15" s="290"/>
      <c r="G15" s="71"/>
    </row>
    <row r="16" spans="1:7" ht="15">
      <c r="A16" s="59"/>
      <c r="B16" s="59"/>
      <c r="C16" s="59"/>
      <c r="D16" s="59"/>
      <c r="E16" s="59"/>
      <c r="F16" s="59"/>
      <c r="G16" s="59"/>
    </row>
    <row r="17" spans="1:7" ht="15">
      <c r="A17" s="59"/>
      <c r="B17" s="59"/>
      <c r="C17" s="59"/>
      <c r="D17" s="59"/>
      <c r="E17" s="59"/>
      <c r="F17" s="59"/>
      <c r="G17" s="59"/>
    </row>
    <row r="18" spans="1:7" ht="15">
      <c r="A18" s="59"/>
      <c r="B18" s="59"/>
      <c r="C18" s="59"/>
      <c r="D18" s="59"/>
      <c r="E18" s="59"/>
      <c r="F18" s="59"/>
      <c r="G18" s="59"/>
    </row>
    <row r="19" spans="1:7" ht="15.75">
      <c r="A19" s="58"/>
      <c r="B19" s="59"/>
      <c r="C19" s="59"/>
      <c r="D19" s="59"/>
      <c r="E19" s="59"/>
      <c r="F19" s="59"/>
      <c r="G19" s="59"/>
    </row>
    <row r="20" spans="1:7" ht="15.75">
      <c r="A20" s="58"/>
      <c r="B20" s="59"/>
      <c r="C20" s="59"/>
      <c r="D20" s="61"/>
      <c r="E20" s="59"/>
      <c r="F20" s="59"/>
      <c r="G20" s="59"/>
    </row>
    <row r="21" spans="1:7" ht="15.75">
      <c r="A21" s="58"/>
      <c r="B21" s="59"/>
      <c r="C21" s="59"/>
      <c r="D21" s="60"/>
      <c r="E21" s="59"/>
      <c r="F21" s="59"/>
      <c r="G21" s="59"/>
    </row>
    <row r="22" spans="1:7" ht="15.75">
      <c r="A22" s="58"/>
      <c r="B22" s="59"/>
      <c r="C22" s="59"/>
      <c r="D22" s="59"/>
      <c r="E22" s="59"/>
      <c r="F22" s="59"/>
      <c r="G22" s="59"/>
    </row>
    <row r="23" spans="1:7" ht="15.75">
      <c r="A23" s="58"/>
      <c r="B23" s="59"/>
      <c r="C23" s="59"/>
      <c r="D23" s="59"/>
      <c r="E23" s="59"/>
      <c r="F23" s="59"/>
      <c r="G23" s="59"/>
    </row>
    <row r="24" spans="1:7" ht="15.75">
      <c r="A24" s="58"/>
      <c r="B24" s="59"/>
      <c r="C24" s="59"/>
      <c r="D24" s="59"/>
      <c r="E24" s="59"/>
      <c r="F24" s="59"/>
      <c r="G24" s="59"/>
    </row>
    <row r="25" spans="1:7" ht="15.75">
      <c r="A25" s="58"/>
      <c r="B25" s="59"/>
      <c r="C25" s="59"/>
      <c r="D25" s="61"/>
      <c r="E25" s="59"/>
      <c r="F25" s="59"/>
      <c r="G25" s="59"/>
    </row>
    <row r="26" spans="1:7" ht="15.75">
      <c r="A26" s="58"/>
      <c r="B26" s="59"/>
      <c r="C26" s="59"/>
      <c r="D26" s="59"/>
      <c r="E26" s="59"/>
      <c r="F26" s="59"/>
      <c r="G26" s="59"/>
    </row>
    <row r="27" spans="1:7" ht="15.75">
      <c r="A27" s="58"/>
      <c r="B27" s="59"/>
      <c r="C27" s="59"/>
      <c r="D27" s="59"/>
      <c r="E27" s="59"/>
      <c r="F27" s="59"/>
      <c r="G27" s="59"/>
    </row>
    <row r="28" spans="1:7" ht="15.75">
      <c r="A28" s="58"/>
      <c r="B28" s="59"/>
      <c r="C28" s="59"/>
      <c r="D28" s="59"/>
      <c r="E28" s="59"/>
      <c r="F28" s="59"/>
      <c r="G28" s="59"/>
    </row>
    <row r="29" spans="1:7" ht="15.75">
      <c r="A29" s="58"/>
      <c r="B29" s="59"/>
      <c r="C29" s="59"/>
      <c r="D29" s="59"/>
      <c r="E29" s="59"/>
      <c r="F29" s="59"/>
      <c r="G29" s="59"/>
    </row>
    <row r="30" spans="1:7" ht="15">
      <c r="A30" s="57"/>
      <c r="B30" s="57"/>
      <c r="C30" s="57"/>
      <c r="D30" s="57"/>
      <c r="E30" s="57"/>
      <c r="F30" s="59"/>
      <c r="G30" s="59"/>
    </row>
    <row r="31" spans="1:7" ht="15">
      <c r="A31" s="57"/>
      <c r="B31" s="57"/>
      <c r="C31" s="57"/>
      <c r="D31" s="57"/>
      <c r="E31" s="57"/>
      <c r="F31" s="59"/>
      <c r="G31" s="59"/>
    </row>
    <row r="32" spans="1:7" ht="15.75">
      <c r="A32" s="58"/>
      <c r="B32" s="59"/>
      <c r="C32" s="59"/>
      <c r="D32" s="59"/>
      <c r="E32" s="59"/>
      <c r="F32" s="59"/>
      <c r="G32" s="59"/>
    </row>
    <row r="33" spans="1:7" ht="15.75">
      <c r="A33" s="58"/>
      <c r="B33" s="59"/>
      <c r="C33" s="59"/>
      <c r="D33" s="59"/>
      <c r="E33" s="59"/>
      <c r="F33" s="59"/>
      <c r="G33" s="59"/>
    </row>
    <row r="34" spans="1:7" ht="15.75">
      <c r="A34" s="58"/>
      <c r="B34" s="59"/>
      <c r="C34" s="59"/>
      <c r="D34" s="59"/>
      <c r="E34" s="59"/>
      <c r="F34" s="59"/>
      <c r="G34" s="59"/>
    </row>
    <row r="35" spans="1:7" ht="15.75">
      <c r="A35" s="58"/>
      <c r="B35" s="59"/>
      <c r="C35" s="59"/>
      <c r="D35" s="59"/>
      <c r="E35" s="59"/>
      <c r="F35" s="59"/>
      <c r="G35" s="59"/>
    </row>
    <row r="36" spans="1:7" ht="15.75">
      <c r="A36" s="58"/>
      <c r="B36" s="59"/>
      <c r="C36" s="59"/>
      <c r="D36" s="59"/>
      <c r="E36" s="59"/>
      <c r="F36" s="59"/>
      <c r="G36" s="59"/>
    </row>
    <row r="37" spans="1:7" ht="15.75">
      <c r="A37" s="64"/>
      <c r="B37" s="59"/>
      <c r="C37" s="64"/>
      <c r="D37" s="65"/>
      <c r="E37" s="59"/>
      <c r="F37" s="59"/>
      <c r="G37" s="59"/>
    </row>
    <row r="38" spans="1:7" ht="15.75">
      <c r="A38" s="58"/>
      <c r="B38" s="57"/>
      <c r="C38" s="57"/>
      <c r="D38" s="57"/>
      <c r="E38" s="59"/>
      <c r="F38" s="59"/>
      <c r="G38" s="59"/>
    </row>
    <row r="39" spans="1:9" ht="15.75">
      <c r="A39" s="57"/>
      <c r="B39" s="57"/>
      <c r="C39" s="58"/>
      <c r="D39" s="291" t="s">
        <v>440</v>
      </c>
      <c r="E39" s="292"/>
      <c r="F39" s="59"/>
      <c r="G39" s="59"/>
      <c r="I39" s="93"/>
    </row>
    <row r="40" spans="1:7" ht="15">
      <c r="A40" s="57"/>
      <c r="B40" s="57"/>
      <c r="C40" s="57"/>
      <c r="D40" s="57"/>
      <c r="E40" s="57"/>
      <c r="F40" s="57"/>
      <c r="G40" s="57"/>
    </row>
    <row r="41" spans="1:7" ht="15">
      <c r="A41" s="57"/>
      <c r="B41" s="57"/>
      <c r="C41" s="57"/>
      <c r="D41" s="57"/>
      <c r="E41" s="57"/>
      <c r="F41" s="57"/>
      <c r="G41" s="57"/>
    </row>
    <row r="42" spans="1:7" ht="15">
      <c r="A42" s="57"/>
      <c r="B42" s="57"/>
      <c r="C42" s="57"/>
      <c r="D42" s="57"/>
      <c r="E42" s="57"/>
      <c r="F42" s="57"/>
      <c r="G42" s="57"/>
    </row>
    <row r="43" spans="1:7" ht="15">
      <c r="A43" s="57"/>
      <c r="B43" s="57"/>
      <c r="C43" s="57"/>
      <c r="D43" s="57"/>
      <c r="E43" s="57"/>
      <c r="F43" s="57"/>
      <c r="G43" s="57"/>
    </row>
    <row r="44" spans="1:7" ht="15">
      <c r="A44" s="286" t="s">
        <v>95</v>
      </c>
      <c r="B44" s="286"/>
      <c r="C44" s="286"/>
      <c r="D44" s="286"/>
      <c r="E44" s="286"/>
      <c r="F44" s="286"/>
      <c r="G44" s="286"/>
    </row>
    <row r="45" spans="1:7" ht="15">
      <c r="A45" s="287" t="s">
        <v>355</v>
      </c>
      <c r="B45" s="287"/>
      <c r="C45" s="287"/>
      <c r="D45" s="287"/>
      <c r="E45" s="287"/>
      <c r="F45" s="287"/>
      <c r="G45" s="287"/>
    </row>
    <row r="46" spans="1:7" ht="15.75">
      <c r="A46" s="58"/>
      <c r="B46" s="59"/>
      <c r="C46" s="59"/>
      <c r="D46" s="59"/>
      <c r="E46" s="59"/>
      <c r="F46" s="59"/>
      <c r="G46" s="59"/>
    </row>
    <row r="47" spans="1:256" ht="15">
      <c r="A47" s="288"/>
      <c r="B47" s="288"/>
      <c r="C47" s="288"/>
      <c r="D47" s="288"/>
      <c r="E47" s="288"/>
      <c r="F47" s="288"/>
      <c r="G47" s="288"/>
      <c r="H47" s="285"/>
      <c r="I47" s="285"/>
      <c r="J47" s="285"/>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85"/>
      <c r="AP47" s="285"/>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c r="BP47" s="285"/>
      <c r="BQ47" s="285"/>
      <c r="BR47" s="285"/>
      <c r="BS47" s="285"/>
      <c r="BT47" s="285"/>
      <c r="BU47" s="285"/>
      <c r="BV47" s="285"/>
      <c r="BW47" s="285"/>
      <c r="BX47" s="285"/>
      <c r="BY47" s="285"/>
      <c r="BZ47" s="285"/>
      <c r="CA47" s="285"/>
      <c r="CB47" s="285"/>
      <c r="CC47" s="285"/>
      <c r="CD47" s="285"/>
      <c r="CE47" s="285"/>
      <c r="CF47" s="285"/>
      <c r="CG47" s="285"/>
      <c r="CH47" s="285"/>
      <c r="CI47" s="285"/>
      <c r="CJ47" s="285"/>
      <c r="CK47" s="285"/>
      <c r="CL47" s="285"/>
      <c r="CM47" s="285"/>
      <c r="CN47" s="285"/>
      <c r="CO47" s="285"/>
      <c r="CP47" s="285"/>
      <c r="CQ47" s="285"/>
      <c r="CR47" s="285"/>
      <c r="CS47" s="285"/>
      <c r="CT47" s="285"/>
      <c r="CU47" s="285"/>
      <c r="CV47" s="285"/>
      <c r="CW47" s="285"/>
      <c r="CX47" s="285"/>
      <c r="CY47" s="285"/>
      <c r="CZ47" s="285"/>
      <c r="DA47" s="285"/>
      <c r="DB47" s="285"/>
      <c r="DC47" s="285"/>
      <c r="DD47" s="285"/>
      <c r="DE47" s="285"/>
      <c r="DF47" s="285"/>
      <c r="DG47" s="285"/>
      <c r="DH47" s="285"/>
      <c r="DI47" s="285"/>
      <c r="DJ47" s="285"/>
      <c r="DK47" s="285"/>
      <c r="DL47" s="285"/>
      <c r="DM47" s="285"/>
      <c r="DN47" s="285"/>
      <c r="DO47" s="285"/>
      <c r="DP47" s="285"/>
      <c r="DQ47" s="285"/>
      <c r="DR47" s="285"/>
      <c r="DS47" s="285"/>
      <c r="DT47" s="285"/>
      <c r="DU47" s="285"/>
      <c r="DV47" s="285"/>
      <c r="DW47" s="285"/>
      <c r="DX47" s="285"/>
      <c r="DY47" s="285"/>
      <c r="DZ47" s="285"/>
      <c r="EA47" s="285"/>
      <c r="EB47" s="285"/>
      <c r="EC47" s="285"/>
      <c r="ED47" s="285"/>
      <c r="EE47" s="285"/>
      <c r="EF47" s="285"/>
      <c r="EG47" s="285"/>
      <c r="EH47" s="285"/>
      <c r="EI47" s="285"/>
      <c r="EJ47" s="285"/>
      <c r="EK47" s="285"/>
      <c r="EL47" s="285"/>
      <c r="EM47" s="285"/>
      <c r="EN47" s="285"/>
      <c r="EO47" s="285"/>
      <c r="EP47" s="285"/>
      <c r="EQ47" s="285"/>
      <c r="ER47" s="285"/>
      <c r="ES47" s="285"/>
      <c r="ET47" s="285"/>
      <c r="EU47" s="285"/>
      <c r="EV47" s="285"/>
      <c r="EW47" s="285"/>
      <c r="EX47" s="285"/>
      <c r="EY47" s="285"/>
      <c r="EZ47" s="285"/>
      <c r="FA47" s="285"/>
      <c r="FB47" s="285"/>
      <c r="FC47" s="285"/>
      <c r="FD47" s="285"/>
      <c r="FE47" s="285"/>
      <c r="FF47" s="285"/>
      <c r="FG47" s="285"/>
      <c r="FH47" s="285"/>
      <c r="FI47" s="285"/>
      <c r="FJ47" s="285"/>
      <c r="FK47" s="285"/>
      <c r="FL47" s="285"/>
      <c r="FM47" s="285"/>
      <c r="FN47" s="285"/>
      <c r="FO47" s="285"/>
      <c r="FP47" s="285"/>
      <c r="FQ47" s="285"/>
      <c r="FR47" s="285"/>
      <c r="FS47" s="285"/>
      <c r="FT47" s="285"/>
      <c r="FU47" s="285"/>
      <c r="FV47" s="285"/>
      <c r="FW47" s="285"/>
      <c r="FX47" s="285"/>
      <c r="FY47" s="285"/>
      <c r="FZ47" s="285"/>
      <c r="GA47" s="285"/>
      <c r="GB47" s="285"/>
      <c r="GC47" s="285"/>
      <c r="GD47" s="285"/>
      <c r="GE47" s="285"/>
      <c r="GF47" s="285"/>
      <c r="GG47" s="285"/>
      <c r="GH47" s="285"/>
      <c r="GI47" s="285"/>
      <c r="GJ47" s="285"/>
      <c r="GK47" s="285"/>
      <c r="GL47" s="285"/>
      <c r="GM47" s="285"/>
      <c r="GN47" s="285"/>
      <c r="GO47" s="285"/>
      <c r="GP47" s="285"/>
      <c r="GQ47" s="285"/>
      <c r="GR47" s="285"/>
      <c r="GS47" s="285"/>
      <c r="GT47" s="285"/>
      <c r="GU47" s="285"/>
      <c r="GV47" s="285"/>
      <c r="GW47" s="285"/>
      <c r="GX47" s="285"/>
      <c r="GY47" s="285"/>
      <c r="GZ47" s="285"/>
      <c r="HA47" s="285"/>
      <c r="HB47" s="285"/>
      <c r="HC47" s="285"/>
      <c r="HD47" s="285"/>
      <c r="HE47" s="285"/>
      <c r="HF47" s="285"/>
      <c r="HG47" s="285"/>
      <c r="HH47" s="285"/>
      <c r="HI47" s="285"/>
      <c r="HJ47" s="285"/>
      <c r="HK47" s="285"/>
      <c r="HL47" s="285"/>
      <c r="HM47" s="285"/>
      <c r="HN47" s="285"/>
      <c r="HO47" s="285"/>
      <c r="HP47" s="285"/>
      <c r="HQ47" s="285"/>
      <c r="HR47" s="285"/>
      <c r="HS47" s="285"/>
      <c r="HT47" s="285"/>
      <c r="HU47" s="285"/>
      <c r="HV47" s="285"/>
      <c r="HW47" s="285"/>
      <c r="HX47" s="285"/>
      <c r="HY47" s="285"/>
      <c r="HZ47" s="285"/>
      <c r="IA47" s="285"/>
      <c r="IB47" s="285"/>
      <c r="IC47" s="285"/>
      <c r="ID47" s="285"/>
      <c r="IE47" s="285"/>
      <c r="IF47" s="285"/>
      <c r="IG47" s="285"/>
      <c r="IH47" s="285"/>
      <c r="II47" s="285"/>
      <c r="IJ47" s="285"/>
      <c r="IK47" s="285"/>
      <c r="IL47" s="285"/>
      <c r="IM47" s="285"/>
      <c r="IN47" s="285"/>
      <c r="IO47" s="285"/>
      <c r="IP47" s="285"/>
      <c r="IQ47" s="285"/>
      <c r="IR47" s="285"/>
      <c r="IS47" s="285"/>
      <c r="IT47" s="285"/>
      <c r="IU47" s="285"/>
      <c r="IV47" s="285"/>
    </row>
    <row r="48" spans="1:7" ht="15">
      <c r="A48" s="59"/>
      <c r="B48" s="59"/>
      <c r="C48" s="59"/>
      <c r="D48" s="60"/>
      <c r="E48" s="59"/>
      <c r="F48" s="59"/>
      <c r="G48" s="59"/>
    </row>
    <row r="49" spans="1:256" s="2" customFormat="1" ht="12.75">
      <c r="A49" s="293" t="s">
        <v>105</v>
      </c>
      <c r="B49" s="293"/>
      <c r="C49" s="293"/>
      <c r="D49" s="293"/>
      <c r="E49" s="293"/>
      <c r="F49" s="293"/>
      <c r="G49" s="293"/>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285"/>
      <c r="AL49" s="285"/>
      <c r="AM49" s="285"/>
      <c r="AN49" s="285"/>
      <c r="AO49" s="285"/>
      <c r="AP49" s="285"/>
      <c r="AQ49" s="285"/>
      <c r="AR49" s="285"/>
      <c r="AS49" s="285"/>
      <c r="AT49" s="285"/>
      <c r="AU49" s="285"/>
      <c r="AV49" s="285"/>
      <c r="AW49" s="285"/>
      <c r="AX49" s="285"/>
      <c r="AY49" s="285"/>
      <c r="AZ49" s="285"/>
      <c r="BA49" s="285"/>
      <c r="BB49" s="285"/>
      <c r="BC49" s="285"/>
      <c r="BD49" s="285"/>
      <c r="BE49" s="285"/>
      <c r="BF49" s="285"/>
      <c r="BG49" s="285"/>
      <c r="BH49" s="285"/>
      <c r="BI49" s="285"/>
      <c r="BJ49" s="285"/>
      <c r="BK49" s="285"/>
      <c r="BL49" s="285"/>
      <c r="BM49" s="285"/>
      <c r="BN49" s="285"/>
      <c r="BO49" s="285"/>
      <c r="BP49" s="285"/>
      <c r="BQ49" s="285"/>
      <c r="BR49" s="285"/>
      <c r="BS49" s="285"/>
      <c r="BT49" s="285"/>
      <c r="BU49" s="285"/>
      <c r="BV49" s="285"/>
      <c r="BW49" s="285"/>
      <c r="BX49" s="285"/>
      <c r="BY49" s="285"/>
      <c r="BZ49" s="285"/>
      <c r="CA49" s="285"/>
      <c r="CB49" s="285"/>
      <c r="CC49" s="285"/>
      <c r="CD49" s="285"/>
      <c r="CE49" s="285"/>
      <c r="CF49" s="285"/>
      <c r="CG49" s="285"/>
      <c r="CH49" s="285"/>
      <c r="CI49" s="285"/>
      <c r="CJ49" s="285"/>
      <c r="CK49" s="285"/>
      <c r="CL49" s="285"/>
      <c r="CM49" s="285"/>
      <c r="CN49" s="285"/>
      <c r="CO49" s="285"/>
      <c r="CP49" s="285"/>
      <c r="CQ49" s="285"/>
      <c r="CR49" s="285"/>
      <c r="CS49" s="285"/>
      <c r="CT49" s="285"/>
      <c r="CU49" s="285"/>
      <c r="CV49" s="285"/>
      <c r="CW49" s="285"/>
      <c r="CX49" s="285"/>
      <c r="CY49" s="285"/>
      <c r="CZ49" s="285"/>
      <c r="DA49" s="285"/>
      <c r="DB49" s="285"/>
      <c r="DC49" s="285"/>
      <c r="DD49" s="285"/>
      <c r="DE49" s="285"/>
      <c r="DF49" s="285"/>
      <c r="DG49" s="285"/>
      <c r="DH49" s="285"/>
      <c r="DI49" s="285"/>
      <c r="DJ49" s="285"/>
      <c r="DK49" s="285"/>
      <c r="DL49" s="285"/>
      <c r="DM49" s="285"/>
      <c r="DN49" s="285"/>
      <c r="DO49" s="285"/>
      <c r="DP49" s="285"/>
      <c r="DQ49" s="285"/>
      <c r="DR49" s="285"/>
      <c r="DS49" s="285"/>
      <c r="DT49" s="285"/>
      <c r="DU49" s="285"/>
      <c r="DV49" s="285"/>
      <c r="DW49" s="285"/>
      <c r="DX49" s="285"/>
      <c r="DY49" s="285"/>
      <c r="DZ49" s="285"/>
      <c r="EA49" s="285"/>
      <c r="EB49" s="285"/>
      <c r="EC49" s="285"/>
      <c r="ED49" s="285"/>
      <c r="EE49" s="285"/>
      <c r="EF49" s="285"/>
      <c r="EG49" s="285"/>
      <c r="EH49" s="285"/>
      <c r="EI49" s="285"/>
      <c r="EJ49" s="285"/>
      <c r="EK49" s="285"/>
      <c r="EL49" s="285"/>
      <c r="EM49" s="285"/>
      <c r="EN49" s="285"/>
      <c r="EO49" s="285"/>
      <c r="EP49" s="285"/>
      <c r="EQ49" s="285"/>
      <c r="ER49" s="285"/>
      <c r="ES49" s="285"/>
      <c r="ET49" s="285"/>
      <c r="EU49" s="285"/>
      <c r="EV49" s="285"/>
      <c r="EW49" s="285"/>
      <c r="EX49" s="285"/>
      <c r="EY49" s="285"/>
      <c r="EZ49" s="285"/>
      <c r="FA49" s="285"/>
      <c r="FB49" s="285"/>
      <c r="FC49" s="285"/>
      <c r="FD49" s="285"/>
      <c r="FE49" s="285"/>
      <c r="FF49" s="285"/>
      <c r="FG49" s="285"/>
      <c r="FH49" s="285"/>
      <c r="FI49" s="285"/>
      <c r="FJ49" s="285"/>
      <c r="FK49" s="285"/>
      <c r="FL49" s="285"/>
      <c r="FM49" s="285"/>
      <c r="FN49" s="285"/>
      <c r="FO49" s="285"/>
      <c r="FP49" s="285"/>
      <c r="FQ49" s="285"/>
      <c r="FR49" s="285"/>
      <c r="FS49" s="285"/>
      <c r="FT49" s="285"/>
      <c r="FU49" s="285"/>
      <c r="FV49" s="285"/>
      <c r="FW49" s="285"/>
      <c r="FX49" s="285"/>
      <c r="FY49" s="285"/>
      <c r="FZ49" s="285"/>
      <c r="GA49" s="285"/>
      <c r="GB49" s="285"/>
      <c r="GC49" s="285"/>
      <c r="GD49" s="285"/>
      <c r="GE49" s="285"/>
      <c r="GF49" s="285"/>
      <c r="GG49" s="285"/>
      <c r="GH49" s="285"/>
      <c r="GI49" s="285"/>
      <c r="GJ49" s="285"/>
      <c r="GK49" s="285"/>
      <c r="GL49" s="285"/>
      <c r="GM49" s="285"/>
      <c r="GN49" s="285"/>
      <c r="GO49" s="285"/>
      <c r="GP49" s="285"/>
      <c r="GQ49" s="285"/>
      <c r="GR49" s="285"/>
      <c r="GS49" s="285"/>
      <c r="GT49" s="285"/>
      <c r="GU49" s="285"/>
      <c r="GV49" s="285"/>
      <c r="GW49" s="285"/>
      <c r="GX49" s="285"/>
      <c r="GY49" s="285"/>
      <c r="GZ49" s="285"/>
      <c r="HA49" s="285"/>
      <c r="HB49" s="285"/>
      <c r="HC49" s="285"/>
      <c r="HD49" s="285"/>
      <c r="HE49" s="285"/>
      <c r="HF49" s="285"/>
      <c r="HG49" s="285"/>
      <c r="HH49" s="285"/>
      <c r="HI49" s="285"/>
      <c r="HJ49" s="285"/>
      <c r="HK49" s="285"/>
      <c r="HL49" s="285"/>
      <c r="HM49" s="285"/>
      <c r="HN49" s="285"/>
      <c r="HO49" s="285"/>
      <c r="HP49" s="285"/>
      <c r="HQ49" s="285"/>
      <c r="HR49" s="285"/>
      <c r="HS49" s="285"/>
      <c r="HT49" s="285"/>
      <c r="HU49" s="285"/>
      <c r="HV49" s="285"/>
      <c r="HW49" s="285"/>
      <c r="HX49" s="285"/>
      <c r="HY49" s="285"/>
      <c r="HZ49" s="285"/>
      <c r="IA49" s="285"/>
      <c r="IB49" s="285"/>
      <c r="IC49" s="285"/>
      <c r="ID49" s="285"/>
      <c r="IE49" s="285"/>
      <c r="IF49" s="285"/>
      <c r="IG49" s="285"/>
      <c r="IH49" s="285"/>
      <c r="II49" s="285"/>
      <c r="IJ49" s="285"/>
      <c r="IK49" s="285"/>
      <c r="IL49" s="285"/>
      <c r="IM49" s="285"/>
      <c r="IN49" s="285"/>
      <c r="IO49" s="285"/>
      <c r="IP49" s="285"/>
      <c r="IQ49" s="285"/>
      <c r="IR49" s="285"/>
      <c r="IS49" s="285"/>
      <c r="IT49" s="285"/>
      <c r="IU49" s="285"/>
      <c r="IV49" s="285"/>
    </row>
    <row r="50" spans="1:256" s="2" customFormat="1" ht="12.75">
      <c r="A50" s="293"/>
      <c r="B50" s="293"/>
      <c r="C50" s="293"/>
      <c r="D50" s="293"/>
      <c r="E50" s="293"/>
      <c r="F50" s="293"/>
      <c r="G50" s="293"/>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5"/>
      <c r="BM50" s="285"/>
      <c r="BN50" s="285"/>
      <c r="BO50" s="285"/>
      <c r="BP50" s="285"/>
      <c r="BQ50" s="285"/>
      <c r="BR50" s="285"/>
      <c r="BS50" s="285"/>
      <c r="BT50" s="285"/>
      <c r="BU50" s="285"/>
      <c r="BV50" s="285"/>
      <c r="BW50" s="285"/>
      <c r="BX50" s="285"/>
      <c r="BY50" s="285"/>
      <c r="BZ50" s="285"/>
      <c r="CA50" s="285"/>
      <c r="CB50" s="285"/>
      <c r="CC50" s="285"/>
      <c r="CD50" s="285"/>
      <c r="CE50" s="285"/>
      <c r="CF50" s="285"/>
      <c r="CG50" s="285"/>
      <c r="CH50" s="285"/>
      <c r="CI50" s="285"/>
      <c r="CJ50" s="285"/>
      <c r="CK50" s="285"/>
      <c r="CL50" s="285"/>
      <c r="CM50" s="285"/>
      <c r="CN50" s="285"/>
      <c r="CO50" s="285"/>
      <c r="CP50" s="285"/>
      <c r="CQ50" s="285"/>
      <c r="CR50" s="285"/>
      <c r="CS50" s="285"/>
      <c r="CT50" s="285"/>
      <c r="CU50" s="285"/>
      <c r="CV50" s="285"/>
      <c r="CW50" s="285"/>
      <c r="CX50" s="285"/>
      <c r="CY50" s="285"/>
      <c r="CZ50" s="285"/>
      <c r="DA50" s="285"/>
      <c r="DB50" s="285"/>
      <c r="DC50" s="285"/>
      <c r="DD50" s="285"/>
      <c r="DE50" s="285"/>
      <c r="DF50" s="285"/>
      <c r="DG50" s="285"/>
      <c r="DH50" s="285"/>
      <c r="DI50" s="285"/>
      <c r="DJ50" s="285"/>
      <c r="DK50" s="285"/>
      <c r="DL50" s="285"/>
      <c r="DM50" s="285"/>
      <c r="DN50" s="285"/>
      <c r="DO50" s="285"/>
      <c r="DP50" s="285"/>
      <c r="DQ50" s="285"/>
      <c r="DR50" s="285"/>
      <c r="DS50" s="285"/>
      <c r="DT50" s="285"/>
      <c r="DU50" s="285"/>
      <c r="DV50" s="285"/>
      <c r="DW50" s="285"/>
      <c r="DX50" s="285"/>
      <c r="DY50" s="285"/>
      <c r="DZ50" s="285"/>
      <c r="EA50" s="285"/>
      <c r="EB50" s="285"/>
      <c r="EC50" s="285"/>
      <c r="ED50" s="285"/>
      <c r="EE50" s="285"/>
      <c r="EF50" s="285"/>
      <c r="EG50" s="285"/>
      <c r="EH50" s="285"/>
      <c r="EI50" s="285"/>
      <c r="EJ50" s="285"/>
      <c r="EK50" s="285"/>
      <c r="EL50" s="285"/>
      <c r="EM50" s="285"/>
      <c r="EN50" s="285"/>
      <c r="EO50" s="285"/>
      <c r="EP50" s="285"/>
      <c r="EQ50" s="285"/>
      <c r="ER50" s="285"/>
      <c r="ES50" s="285"/>
      <c r="ET50" s="285"/>
      <c r="EU50" s="285"/>
      <c r="EV50" s="285"/>
      <c r="EW50" s="285"/>
      <c r="EX50" s="285"/>
      <c r="EY50" s="285"/>
      <c r="EZ50" s="285"/>
      <c r="FA50" s="285"/>
      <c r="FB50" s="285"/>
      <c r="FC50" s="285"/>
      <c r="FD50" s="285"/>
      <c r="FE50" s="285"/>
      <c r="FF50" s="285"/>
      <c r="FG50" s="285"/>
      <c r="FH50" s="285"/>
      <c r="FI50" s="285"/>
      <c r="FJ50" s="285"/>
      <c r="FK50" s="285"/>
      <c r="FL50" s="285"/>
      <c r="FM50" s="285"/>
      <c r="FN50" s="285"/>
      <c r="FO50" s="285"/>
      <c r="FP50" s="285"/>
      <c r="FQ50" s="285"/>
      <c r="FR50" s="285"/>
      <c r="FS50" s="285"/>
      <c r="FT50" s="285"/>
      <c r="FU50" s="285"/>
      <c r="FV50" s="285"/>
      <c r="FW50" s="285"/>
      <c r="FX50" s="285"/>
      <c r="FY50" s="285"/>
      <c r="FZ50" s="285"/>
      <c r="GA50" s="285"/>
      <c r="GB50" s="285"/>
      <c r="GC50" s="285"/>
      <c r="GD50" s="285"/>
      <c r="GE50" s="285"/>
      <c r="GF50" s="285"/>
      <c r="GG50" s="285"/>
      <c r="GH50" s="285"/>
      <c r="GI50" s="285"/>
      <c r="GJ50" s="285"/>
      <c r="GK50" s="285"/>
      <c r="GL50" s="285"/>
      <c r="GM50" s="285"/>
      <c r="GN50" s="285"/>
      <c r="GO50" s="285"/>
      <c r="GP50" s="285"/>
      <c r="GQ50" s="285"/>
      <c r="GR50" s="285"/>
      <c r="GS50" s="285"/>
      <c r="GT50" s="285"/>
      <c r="GU50" s="285"/>
      <c r="GV50" s="285"/>
      <c r="GW50" s="285"/>
      <c r="GX50" s="285"/>
      <c r="GY50" s="285"/>
      <c r="GZ50" s="285"/>
      <c r="HA50" s="285"/>
      <c r="HB50" s="285"/>
      <c r="HC50" s="285"/>
      <c r="HD50" s="285"/>
      <c r="HE50" s="285"/>
      <c r="HF50" s="285"/>
      <c r="HG50" s="285"/>
      <c r="HH50" s="285"/>
      <c r="HI50" s="285"/>
      <c r="HJ50" s="285"/>
      <c r="HK50" s="285"/>
      <c r="HL50" s="285"/>
      <c r="HM50" s="285"/>
      <c r="HN50" s="285"/>
      <c r="HO50" s="285"/>
      <c r="HP50" s="285"/>
      <c r="HQ50" s="285"/>
      <c r="HR50" s="285"/>
      <c r="HS50" s="285"/>
      <c r="HT50" s="285"/>
      <c r="HU50" s="285"/>
      <c r="HV50" s="285"/>
      <c r="HW50" s="285"/>
      <c r="HX50" s="285"/>
      <c r="HY50" s="285"/>
      <c r="HZ50" s="285"/>
      <c r="IA50" s="285"/>
      <c r="IB50" s="285"/>
      <c r="IC50" s="285"/>
      <c r="ID50" s="285"/>
      <c r="IE50" s="285"/>
      <c r="IF50" s="285"/>
      <c r="IG50" s="285"/>
      <c r="IH50" s="285"/>
      <c r="II50" s="285"/>
      <c r="IJ50" s="285"/>
      <c r="IK50" s="285"/>
      <c r="IL50" s="285"/>
      <c r="IM50" s="285"/>
      <c r="IN50" s="285"/>
      <c r="IO50" s="285"/>
      <c r="IP50" s="285"/>
      <c r="IQ50" s="285"/>
      <c r="IR50" s="285"/>
      <c r="IS50" s="285"/>
      <c r="IT50" s="285"/>
      <c r="IU50" s="285"/>
      <c r="IV50" s="285"/>
    </row>
    <row r="51" spans="1:256" s="2" customFormat="1" ht="12.75">
      <c r="A51" s="288"/>
      <c r="B51" s="288"/>
      <c r="C51" s="288"/>
      <c r="D51" s="288"/>
      <c r="E51" s="288"/>
      <c r="F51" s="288"/>
      <c r="G51" s="288"/>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5"/>
      <c r="AW51" s="285"/>
      <c r="AX51" s="285"/>
      <c r="AY51" s="285"/>
      <c r="AZ51" s="285"/>
      <c r="BA51" s="285"/>
      <c r="BB51" s="285"/>
      <c r="BC51" s="285"/>
      <c r="BD51" s="285"/>
      <c r="BE51" s="285"/>
      <c r="BF51" s="285"/>
      <c r="BG51" s="285"/>
      <c r="BH51" s="285"/>
      <c r="BI51" s="285"/>
      <c r="BJ51" s="285"/>
      <c r="BK51" s="285"/>
      <c r="BL51" s="285"/>
      <c r="BM51" s="285"/>
      <c r="BN51" s="285"/>
      <c r="BO51" s="285"/>
      <c r="BP51" s="285"/>
      <c r="BQ51" s="285"/>
      <c r="BR51" s="285"/>
      <c r="BS51" s="285"/>
      <c r="BT51" s="285"/>
      <c r="BU51" s="285"/>
      <c r="BV51" s="285"/>
      <c r="BW51" s="285"/>
      <c r="BX51" s="285"/>
      <c r="BY51" s="285"/>
      <c r="BZ51" s="285"/>
      <c r="CA51" s="285"/>
      <c r="CB51" s="285"/>
      <c r="CC51" s="285"/>
      <c r="CD51" s="285"/>
      <c r="CE51" s="285"/>
      <c r="CF51" s="285"/>
      <c r="CG51" s="285"/>
      <c r="CH51" s="285"/>
      <c r="CI51" s="285"/>
      <c r="CJ51" s="285"/>
      <c r="CK51" s="285"/>
      <c r="CL51" s="285"/>
      <c r="CM51" s="285"/>
      <c r="CN51" s="285"/>
      <c r="CO51" s="285"/>
      <c r="CP51" s="285"/>
      <c r="CQ51" s="285"/>
      <c r="CR51" s="285"/>
      <c r="CS51" s="285"/>
      <c r="CT51" s="285"/>
      <c r="CU51" s="285"/>
      <c r="CV51" s="285"/>
      <c r="CW51" s="285"/>
      <c r="CX51" s="285"/>
      <c r="CY51" s="285"/>
      <c r="CZ51" s="285"/>
      <c r="DA51" s="285"/>
      <c r="DB51" s="285"/>
      <c r="DC51" s="285"/>
      <c r="DD51" s="285"/>
      <c r="DE51" s="285"/>
      <c r="DF51" s="285"/>
      <c r="DG51" s="285"/>
      <c r="DH51" s="285"/>
      <c r="DI51" s="285"/>
      <c r="DJ51" s="285"/>
      <c r="DK51" s="285"/>
      <c r="DL51" s="285"/>
      <c r="DM51" s="285"/>
      <c r="DN51" s="285"/>
      <c r="DO51" s="285"/>
      <c r="DP51" s="285"/>
      <c r="DQ51" s="285"/>
      <c r="DR51" s="285"/>
      <c r="DS51" s="285"/>
      <c r="DT51" s="285"/>
      <c r="DU51" s="285"/>
      <c r="DV51" s="285"/>
      <c r="DW51" s="285"/>
      <c r="DX51" s="285"/>
      <c r="DY51" s="285"/>
      <c r="DZ51" s="285"/>
      <c r="EA51" s="285"/>
      <c r="EB51" s="285"/>
      <c r="EC51" s="285"/>
      <c r="ED51" s="285"/>
      <c r="EE51" s="285"/>
      <c r="EF51" s="285"/>
      <c r="EG51" s="285"/>
      <c r="EH51" s="285"/>
      <c r="EI51" s="285"/>
      <c r="EJ51" s="285"/>
      <c r="EK51" s="285"/>
      <c r="EL51" s="285"/>
      <c r="EM51" s="285"/>
      <c r="EN51" s="285"/>
      <c r="EO51" s="285"/>
      <c r="EP51" s="285"/>
      <c r="EQ51" s="285"/>
      <c r="ER51" s="285"/>
      <c r="ES51" s="285"/>
      <c r="ET51" s="285"/>
      <c r="EU51" s="285"/>
      <c r="EV51" s="285"/>
      <c r="EW51" s="285"/>
      <c r="EX51" s="285"/>
      <c r="EY51" s="285"/>
      <c r="EZ51" s="285"/>
      <c r="FA51" s="285"/>
      <c r="FB51" s="285"/>
      <c r="FC51" s="285"/>
      <c r="FD51" s="285"/>
      <c r="FE51" s="285"/>
      <c r="FF51" s="285"/>
      <c r="FG51" s="285"/>
      <c r="FH51" s="285"/>
      <c r="FI51" s="285"/>
      <c r="FJ51" s="285"/>
      <c r="FK51" s="285"/>
      <c r="FL51" s="285"/>
      <c r="FM51" s="285"/>
      <c r="FN51" s="285"/>
      <c r="FO51" s="285"/>
      <c r="FP51" s="285"/>
      <c r="FQ51" s="285"/>
      <c r="FR51" s="285"/>
      <c r="FS51" s="285"/>
      <c r="FT51" s="285"/>
      <c r="FU51" s="285"/>
      <c r="FV51" s="285"/>
      <c r="FW51" s="285"/>
      <c r="FX51" s="285"/>
      <c r="FY51" s="285"/>
      <c r="FZ51" s="285"/>
      <c r="GA51" s="285"/>
      <c r="GB51" s="285"/>
      <c r="GC51" s="285"/>
      <c r="GD51" s="285"/>
      <c r="GE51" s="285"/>
      <c r="GF51" s="285"/>
      <c r="GG51" s="285"/>
      <c r="GH51" s="285"/>
      <c r="GI51" s="285"/>
      <c r="GJ51" s="285"/>
      <c r="GK51" s="285"/>
      <c r="GL51" s="285"/>
      <c r="GM51" s="285"/>
      <c r="GN51" s="285"/>
      <c r="GO51" s="285"/>
      <c r="GP51" s="285"/>
      <c r="GQ51" s="285"/>
      <c r="GR51" s="285"/>
      <c r="GS51" s="285"/>
      <c r="GT51" s="285"/>
      <c r="GU51" s="285"/>
      <c r="GV51" s="285"/>
      <c r="GW51" s="285"/>
      <c r="GX51" s="285"/>
      <c r="GY51" s="285"/>
      <c r="GZ51" s="285"/>
      <c r="HA51" s="285"/>
      <c r="HB51" s="285"/>
      <c r="HC51" s="285"/>
      <c r="HD51" s="285"/>
      <c r="HE51" s="285"/>
      <c r="HF51" s="285"/>
      <c r="HG51" s="285"/>
      <c r="HH51" s="285"/>
      <c r="HI51" s="285"/>
      <c r="HJ51" s="285"/>
      <c r="HK51" s="285"/>
      <c r="HL51" s="285"/>
      <c r="HM51" s="285"/>
      <c r="HN51" s="285"/>
      <c r="HO51" s="285"/>
      <c r="HP51" s="285"/>
      <c r="HQ51" s="285"/>
      <c r="HR51" s="285"/>
      <c r="HS51" s="285"/>
      <c r="HT51" s="285"/>
      <c r="HU51" s="285"/>
      <c r="HV51" s="285"/>
      <c r="HW51" s="285"/>
      <c r="HX51" s="285"/>
      <c r="HY51" s="285"/>
      <c r="HZ51" s="285"/>
      <c r="IA51" s="285"/>
      <c r="IB51" s="285"/>
      <c r="IC51" s="285"/>
      <c r="ID51" s="285"/>
      <c r="IE51" s="285"/>
      <c r="IF51" s="285"/>
      <c r="IG51" s="285"/>
      <c r="IH51" s="285"/>
      <c r="II51" s="285"/>
      <c r="IJ51" s="285"/>
      <c r="IK51" s="285"/>
      <c r="IL51" s="285"/>
      <c r="IM51" s="285"/>
      <c r="IN51" s="285"/>
      <c r="IO51" s="285"/>
      <c r="IP51" s="285"/>
      <c r="IQ51" s="285"/>
      <c r="IR51" s="285"/>
      <c r="IS51" s="285"/>
      <c r="IT51" s="285"/>
      <c r="IU51" s="285"/>
      <c r="IV51" s="285"/>
    </row>
    <row r="52" spans="1:7" ht="15.75">
      <c r="A52" s="58"/>
      <c r="B52" s="59"/>
      <c r="C52" s="59"/>
      <c r="D52" s="59"/>
      <c r="E52" s="59"/>
      <c r="F52" s="59"/>
      <c r="G52" s="59"/>
    </row>
    <row r="53" spans="1:7" ht="15">
      <c r="A53" s="59"/>
      <c r="B53" s="59"/>
      <c r="C53" s="59"/>
      <c r="D53" s="59"/>
      <c r="E53" s="59"/>
      <c r="F53" s="59"/>
      <c r="G53" s="59"/>
    </row>
    <row r="54" spans="1:7" ht="15">
      <c r="A54" s="59"/>
      <c r="B54" s="59"/>
      <c r="C54" s="59"/>
      <c r="D54" s="59"/>
      <c r="E54" s="59"/>
      <c r="F54" s="59"/>
      <c r="G54" s="59"/>
    </row>
    <row r="55" spans="1:7" ht="15">
      <c r="A55" s="288" t="s">
        <v>87</v>
      </c>
      <c r="B55" s="288"/>
      <c r="C55" s="288"/>
      <c r="D55" s="288"/>
      <c r="E55" s="288"/>
      <c r="F55" s="288"/>
      <c r="G55" s="288"/>
    </row>
    <row r="56" spans="1:7" ht="15">
      <c r="A56" s="288" t="s">
        <v>88</v>
      </c>
      <c r="B56" s="288"/>
      <c r="C56" s="288"/>
      <c r="D56" s="288"/>
      <c r="E56" s="288"/>
      <c r="F56" s="288"/>
      <c r="G56" s="288"/>
    </row>
    <row r="57" spans="1:7" ht="15">
      <c r="A57" s="59"/>
      <c r="B57" s="59"/>
      <c r="C57" s="59"/>
      <c r="D57" s="59"/>
      <c r="E57" s="59"/>
      <c r="F57" s="59"/>
      <c r="G57" s="59"/>
    </row>
    <row r="58" spans="1:7" ht="15">
      <c r="A58" s="59"/>
      <c r="B58" s="59"/>
      <c r="C58" s="59"/>
      <c r="D58" s="59"/>
      <c r="E58" s="59"/>
      <c r="F58" s="59"/>
      <c r="G58" s="59"/>
    </row>
    <row r="59" spans="1:7" ht="15">
      <c r="A59" s="59"/>
      <c r="B59" s="59"/>
      <c r="C59" s="59"/>
      <c r="D59" s="59"/>
      <c r="E59" s="59"/>
      <c r="F59" s="59"/>
      <c r="G59" s="59"/>
    </row>
    <row r="60" spans="1:7" ht="15">
      <c r="A60" s="59"/>
      <c r="B60" s="59"/>
      <c r="C60" s="59"/>
      <c r="D60" s="59"/>
      <c r="E60" s="59"/>
      <c r="F60" s="59"/>
      <c r="G60" s="59"/>
    </row>
    <row r="61" spans="1:7" ht="15.75">
      <c r="A61" s="58"/>
      <c r="B61" s="59"/>
      <c r="C61" s="59"/>
      <c r="D61" s="59"/>
      <c r="E61" s="59"/>
      <c r="F61" s="59"/>
      <c r="G61" s="59"/>
    </row>
    <row r="62" spans="1:7" ht="15.75">
      <c r="A62" s="58"/>
      <c r="B62" s="59"/>
      <c r="C62" s="59"/>
      <c r="D62" s="61" t="s">
        <v>89</v>
      </c>
      <c r="E62" s="59"/>
      <c r="F62" s="59"/>
      <c r="G62" s="59"/>
    </row>
    <row r="63" spans="1:7" ht="15.75">
      <c r="A63" s="58"/>
      <c r="B63" s="59"/>
      <c r="C63" s="59"/>
      <c r="D63" s="60" t="s">
        <v>90</v>
      </c>
      <c r="E63" s="59"/>
      <c r="F63" s="59"/>
      <c r="G63" s="59"/>
    </row>
    <row r="64" spans="1:7" ht="15.75">
      <c r="A64" s="58"/>
      <c r="B64" s="59"/>
      <c r="C64" s="59"/>
      <c r="D64" s="59"/>
      <c r="E64" s="59"/>
      <c r="F64" s="59"/>
      <c r="G64" s="59"/>
    </row>
    <row r="65" spans="1:7" ht="15.75">
      <c r="A65" s="58"/>
      <c r="B65" s="59"/>
      <c r="C65" s="59"/>
      <c r="D65" s="59"/>
      <c r="E65" s="59"/>
      <c r="F65" s="59"/>
      <c r="G65" s="59"/>
    </row>
    <row r="66" spans="1:7" ht="15.75">
      <c r="A66" s="58"/>
      <c r="B66" s="59"/>
      <c r="C66" s="59"/>
      <c r="D66" s="59"/>
      <c r="E66" s="59"/>
      <c r="F66" s="59"/>
      <c r="G66" s="59"/>
    </row>
    <row r="67" spans="1:7" ht="15.75">
      <c r="A67" s="58"/>
      <c r="B67" s="59"/>
      <c r="C67" s="59"/>
      <c r="D67" s="61" t="s">
        <v>91</v>
      </c>
      <c r="E67" s="59"/>
      <c r="F67" s="59"/>
      <c r="G67" s="59"/>
    </row>
    <row r="68" spans="1:7" ht="15.75">
      <c r="A68" s="58"/>
      <c r="B68" s="59"/>
      <c r="C68" s="59"/>
      <c r="D68" s="59"/>
      <c r="E68" s="59"/>
      <c r="F68" s="59"/>
      <c r="G68" s="59"/>
    </row>
    <row r="69" spans="1:7" ht="15.75">
      <c r="A69" s="58"/>
      <c r="B69" s="59"/>
      <c r="C69" s="59"/>
      <c r="D69" s="59"/>
      <c r="E69" s="59"/>
      <c r="F69" s="59"/>
      <c r="G69" s="59"/>
    </row>
    <row r="70" spans="1:7" ht="15.75">
      <c r="A70" s="58"/>
      <c r="B70" s="59"/>
      <c r="C70" s="59"/>
      <c r="D70" s="59"/>
      <c r="E70" s="59"/>
      <c r="F70" s="59"/>
      <c r="G70" s="59"/>
    </row>
    <row r="71" spans="1:7" ht="15.75">
      <c r="A71" s="58"/>
      <c r="B71" s="59"/>
      <c r="C71" s="59"/>
      <c r="D71" s="59"/>
      <c r="E71" s="59"/>
      <c r="F71" s="59"/>
      <c r="G71" s="59"/>
    </row>
    <row r="72" spans="1:7" ht="15.75">
      <c r="A72" s="58"/>
      <c r="B72" s="59"/>
      <c r="C72" s="59"/>
      <c r="D72" s="59"/>
      <c r="E72" s="59"/>
      <c r="F72" s="59"/>
      <c r="G72" s="59"/>
    </row>
    <row r="73" spans="1:7" ht="15.75">
      <c r="A73" s="58"/>
      <c r="B73" s="59"/>
      <c r="C73" s="59"/>
      <c r="D73" s="59"/>
      <c r="E73" s="59"/>
      <c r="F73" s="59"/>
      <c r="G73" s="59"/>
    </row>
    <row r="74" spans="1:7" ht="15.75">
      <c r="A74" s="58"/>
      <c r="B74" s="59"/>
      <c r="C74" s="59"/>
      <c r="D74" s="59"/>
      <c r="E74" s="59"/>
      <c r="F74" s="59"/>
      <c r="G74" s="59"/>
    </row>
    <row r="75" spans="1:7" ht="15.75">
      <c r="A75" s="58"/>
      <c r="B75" s="59"/>
      <c r="C75" s="59"/>
      <c r="D75" s="59"/>
      <c r="E75" s="59"/>
      <c r="F75" s="59"/>
      <c r="G75" s="59"/>
    </row>
    <row r="76" spans="1:7" ht="15.75">
      <c r="A76" s="58"/>
      <c r="B76" s="59"/>
      <c r="C76" s="59"/>
      <c r="D76" s="59"/>
      <c r="E76" s="59"/>
      <c r="F76" s="59"/>
      <c r="G76" s="59"/>
    </row>
    <row r="77" spans="1:7" ht="15.75">
      <c r="A77" s="58"/>
      <c r="B77" s="59"/>
      <c r="C77" s="59"/>
      <c r="D77" s="59"/>
      <c r="E77" s="59"/>
      <c r="F77" s="59"/>
      <c r="G77" s="59"/>
    </row>
    <row r="78" spans="1:7" ht="15">
      <c r="A78" s="62"/>
      <c r="B78" s="62"/>
      <c r="C78" s="59"/>
      <c r="D78" s="59"/>
      <c r="E78" s="59"/>
      <c r="F78" s="59"/>
      <c r="G78" s="59"/>
    </row>
    <row r="79" spans="1:7" ht="10.5" customHeight="1">
      <c r="A79" s="63" t="s">
        <v>112</v>
      </c>
      <c r="B79" s="57"/>
      <c r="C79" s="59"/>
      <c r="D79" s="59"/>
      <c r="E79" s="59"/>
      <c r="F79" s="59"/>
      <c r="G79" s="59"/>
    </row>
    <row r="80" spans="1:7" ht="10.5" customHeight="1">
      <c r="A80" s="63" t="s">
        <v>92</v>
      </c>
      <c r="B80" s="57"/>
      <c r="C80" s="59"/>
      <c r="D80" s="59"/>
      <c r="E80" s="59"/>
      <c r="F80" s="59"/>
      <c r="G80" s="59"/>
    </row>
    <row r="81" spans="1:7" ht="10.5" customHeight="1">
      <c r="A81" s="63" t="s">
        <v>93</v>
      </c>
      <c r="B81" s="57"/>
      <c r="C81" s="64"/>
      <c r="D81" s="65"/>
      <c r="E81" s="59"/>
      <c r="F81" s="59"/>
      <c r="G81" s="59"/>
    </row>
    <row r="82" spans="1:7" ht="10.5" customHeight="1">
      <c r="A82" s="66" t="s">
        <v>94</v>
      </c>
      <c r="B82" s="67"/>
      <c r="C82" s="59"/>
      <c r="D82" s="59"/>
      <c r="E82" s="59"/>
      <c r="F82" s="59"/>
      <c r="G82" s="59"/>
    </row>
    <row r="83" spans="1:7" ht="15">
      <c r="A83" s="57"/>
      <c r="B83" s="57"/>
      <c r="C83" s="59"/>
      <c r="D83" s="59"/>
      <c r="E83" s="59"/>
      <c r="F83" s="59"/>
      <c r="G83" s="59"/>
    </row>
  </sheetData>
  <sheetProtection/>
  <mergeCells count="156">
    <mergeCell ref="A55:G55"/>
    <mergeCell ref="A56:G56"/>
    <mergeCell ref="GV51:HB51"/>
    <mergeCell ref="HC51:HI51"/>
    <mergeCell ref="HJ51:HP51"/>
    <mergeCell ref="HQ51:HW51"/>
    <mergeCell ref="HX51:ID51"/>
    <mergeCell ref="EY51:FE51"/>
    <mergeCell ref="IE51:IK51"/>
    <mergeCell ref="FF51:FL51"/>
    <mergeCell ref="FM51:FS51"/>
    <mergeCell ref="FT51:FZ51"/>
    <mergeCell ref="GA51:GG51"/>
    <mergeCell ref="GH51:GN51"/>
    <mergeCell ref="GO51:GU51"/>
    <mergeCell ref="BE51:BK51"/>
    <mergeCell ref="BL51:BR51"/>
    <mergeCell ref="IL51:IR51"/>
    <mergeCell ref="IS51:IV51"/>
    <mergeCell ref="ER51:EX51"/>
    <mergeCell ref="A51:G51"/>
    <mergeCell ref="H51:N51"/>
    <mergeCell ref="O51:U51"/>
    <mergeCell ref="V51:AB51"/>
    <mergeCell ref="AC51:AI51"/>
    <mergeCell ref="DW51:EC51"/>
    <mergeCell ref="ED51:EJ51"/>
    <mergeCell ref="EK51:EQ51"/>
    <mergeCell ref="CG51:CM51"/>
    <mergeCell ref="BS51:BY51"/>
    <mergeCell ref="BZ51:CF51"/>
    <mergeCell ref="BE49:BK49"/>
    <mergeCell ref="BL49:BR49"/>
    <mergeCell ref="B13:G13"/>
    <mergeCell ref="CN51:CT51"/>
    <mergeCell ref="CU51:DA51"/>
    <mergeCell ref="DB51:DH51"/>
    <mergeCell ref="DI51:DO51"/>
    <mergeCell ref="DP51:DV51"/>
    <mergeCell ref="AQ50:AW50"/>
    <mergeCell ref="AX50:BD50"/>
    <mergeCell ref="BZ49:CF49"/>
    <mergeCell ref="CG49:CM49"/>
    <mergeCell ref="A49:G49"/>
    <mergeCell ref="H49:N49"/>
    <mergeCell ref="O49:U49"/>
    <mergeCell ref="V49:AB49"/>
    <mergeCell ref="AC49:AI49"/>
    <mergeCell ref="AJ49:AP49"/>
    <mergeCell ref="AQ49:AW49"/>
    <mergeCell ref="AX49:BD49"/>
    <mergeCell ref="BS49:BY49"/>
    <mergeCell ref="AJ51:AP51"/>
    <mergeCell ref="AQ51:AW51"/>
    <mergeCell ref="AX51:BD51"/>
    <mergeCell ref="BZ50:CF50"/>
    <mergeCell ref="A50:G50"/>
    <mergeCell ref="H50:N50"/>
    <mergeCell ref="O50:U50"/>
    <mergeCell ref="V50:AB50"/>
    <mergeCell ref="AC50:AI50"/>
    <mergeCell ref="AJ50:AP50"/>
    <mergeCell ref="BE50:BK50"/>
    <mergeCell ref="BL50:BR50"/>
    <mergeCell ref="BS50:BY50"/>
    <mergeCell ref="FF50:FL50"/>
    <mergeCell ref="FM50:FS50"/>
    <mergeCell ref="FT50:FZ50"/>
    <mergeCell ref="DI50:DO50"/>
    <mergeCell ref="DP50:DV50"/>
    <mergeCell ref="DW50:EC50"/>
    <mergeCell ref="ED50:EJ50"/>
    <mergeCell ref="EK50:EQ50"/>
    <mergeCell ref="ER50:EX50"/>
    <mergeCell ref="IS47:IV47"/>
    <mergeCell ref="IE47:IK47"/>
    <mergeCell ref="IS49:IV49"/>
    <mergeCell ref="CG50:CM50"/>
    <mergeCell ref="CN50:CT50"/>
    <mergeCell ref="EY50:FE50"/>
    <mergeCell ref="IS50:IV50"/>
    <mergeCell ref="HQ50:HW50"/>
    <mergeCell ref="HX50:ID50"/>
    <mergeCell ref="IE50:IK50"/>
    <mergeCell ref="IL50:IR50"/>
    <mergeCell ref="HX49:ID49"/>
    <mergeCell ref="IE49:IK49"/>
    <mergeCell ref="CU50:DA50"/>
    <mergeCell ref="DB50:DH50"/>
    <mergeCell ref="IL49:IR49"/>
    <mergeCell ref="HC50:HI50"/>
    <mergeCell ref="HJ50:HP50"/>
    <mergeCell ref="GH50:GN50"/>
    <mergeCell ref="GO50:GU50"/>
    <mergeCell ref="GV50:HB50"/>
    <mergeCell ref="GA50:GG50"/>
    <mergeCell ref="CN49:CT49"/>
    <mergeCell ref="CU49:DA49"/>
    <mergeCell ref="DB49:DH49"/>
    <mergeCell ref="DI49:DO49"/>
    <mergeCell ref="FM49:FS49"/>
    <mergeCell ref="GV49:HB49"/>
    <mergeCell ref="HC49:HI49"/>
    <mergeCell ref="ED49:EJ49"/>
    <mergeCell ref="EK49:EQ49"/>
    <mergeCell ref="ER49:EX49"/>
    <mergeCell ref="EY49:FE49"/>
    <mergeCell ref="FT49:FZ49"/>
    <mergeCell ref="GA49:GG49"/>
    <mergeCell ref="DP49:DV49"/>
    <mergeCell ref="DW49:EC49"/>
    <mergeCell ref="FF49:FL49"/>
    <mergeCell ref="IL47:IR47"/>
    <mergeCell ref="GH49:GN49"/>
    <mergeCell ref="GO49:GU49"/>
    <mergeCell ref="GV47:HB47"/>
    <mergeCell ref="HQ47:HW47"/>
    <mergeCell ref="HJ47:HP47"/>
    <mergeCell ref="HJ49:HP49"/>
    <mergeCell ref="HQ49:HW49"/>
    <mergeCell ref="EK47:EQ47"/>
    <mergeCell ref="ER47:EX47"/>
    <mergeCell ref="EY47:FE47"/>
    <mergeCell ref="FF47:FL47"/>
    <mergeCell ref="FM47:FS47"/>
    <mergeCell ref="A44:G44"/>
    <mergeCell ref="A45:G45"/>
    <mergeCell ref="A47:G47"/>
    <mergeCell ref="H47:N47"/>
    <mergeCell ref="C14:G14"/>
    <mergeCell ref="O47:U47"/>
    <mergeCell ref="V47:AB47"/>
    <mergeCell ref="AC47:AI47"/>
    <mergeCell ref="AJ47:AP47"/>
    <mergeCell ref="C15:F15"/>
    <mergeCell ref="D39:E39"/>
    <mergeCell ref="CU47:DA47"/>
    <mergeCell ref="HX47:ID47"/>
    <mergeCell ref="ED47:EJ47"/>
    <mergeCell ref="BE47:BK47"/>
    <mergeCell ref="AQ47:AW47"/>
    <mergeCell ref="AX47:BD47"/>
    <mergeCell ref="DW47:EC47"/>
    <mergeCell ref="FT47:FZ47"/>
    <mergeCell ref="HC47:HI47"/>
    <mergeCell ref="GA47:GG47"/>
    <mergeCell ref="CG47:CM47"/>
    <mergeCell ref="CN47:CT47"/>
    <mergeCell ref="DB47:DH47"/>
    <mergeCell ref="DI47:DO47"/>
    <mergeCell ref="DP47:DV47"/>
    <mergeCell ref="GH47:GN47"/>
    <mergeCell ref="GO47:GU47"/>
    <mergeCell ref="BL47:BR47"/>
    <mergeCell ref="BS47:BY47"/>
    <mergeCell ref="BZ47:CF47"/>
  </mergeCells>
  <printOptions/>
  <pageMargins left="1.535433070866142" right="0.1968503937007874" top="2.262283464566929" bottom="1.0236220472440944" header="0.31496062992125984" footer="0.31496062992125984"/>
  <pageSetup horizontalDpi="600" verticalDpi="600" orientation="portrait" scale="85" r:id="rId2"/>
  <rowBreaks count="2" manualBreakCount="2">
    <brk id="40" max="6" man="1"/>
    <brk id="83" max="6" man="1"/>
  </rowBreaks>
  <drawing r:id="rId1"/>
</worksheet>
</file>

<file path=xl/worksheets/sheet10.xml><?xml version="1.0" encoding="utf-8"?>
<worksheet xmlns="http://schemas.openxmlformats.org/spreadsheetml/2006/main" xmlns:r="http://schemas.openxmlformats.org/officeDocument/2006/relationships">
  <dimension ref="A1:O95"/>
  <sheetViews>
    <sheetView view="pageBreakPreview" zoomScaleSheetLayoutView="100" zoomScalePageLayoutView="0" workbookViewId="0" topLeftCell="A1">
      <selection activeCell="R51" sqref="R51"/>
    </sheetView>
  </sheetViews>
  <sheetFormatPr defaultColWidth="11.421875" defaultRowHeight="15"/>
  <cols>
    <col min="1" max="1" width="13.57421875" style="5" customWidth="1"/>
    <col min="2" max="13" width="10.7109375" style="5" customWidth="1"/>
    <col min="14" max="16384" width="11.421875" style="5" customWidth="1"/>
  </cols>
  <sheetData>
    <row r="1" spans="1:13" ht="12.75">
      <c r="A1" s="349" t="s">
        <v>315</v>
      </c>
      <c r="B1" s="350"/>
      <c r="C1" s="350"/>
      <c r="D1" s="350"/>
      <c r="E1" s="350"/>
      <c r="F1" s="350"/>
      <c r="G1" s="350"/>
      <c r="H1" s="350"/>
      <c r="I1" s="350"/>
      <c r="J1" s="350"/>
      <c r="K1" s="350"/>
      <c r="L1" s="350"/>
      <c r="M1" s="350"/>
    </row>
    <row r="2" spans="1:13" s="14" customFormat="1" ht="12.75">
      <c r="A2" s="349" t="s">
        <v>129</v>
      </c>
      <c r="B2" s="349"/>
      <c r="C2" s="349"/>
      <c r="D2" s="349"/>
      <c r="E2" s="349"/>
      <c r="F2" s="349"/>
      <c r="G2" s="349"/>
      <c r="H2" s="349"/>
      <c r="I2" s="349"/>
      <c r="J2" s="349"/>
      <c r="K2" s="349"/>
      <c r="L2" s="349"/>
      <c r="M2" s="349"/>
    </row>
    <row r="3" spans="1:13" ht="12.75">
      <c r="A3" s="349" t="s">
        <v>165</v>
      </c>
      <c r="B3" s="350"/>
      <c r="C3" s="350"/>
      <c r="D3" s="350"/>
      <c r="E3" s="350"/>
      <c r="F3" s="350"/>
      <c r="G3" s="350"/>
      <c r="H3" s="350"/>
      <c r="I3" s="350"/>
      <c r="J3" s="350"/>
      <c r="K3" s="350"/>
      <c r="L3" s="350"/>
      <c r="M3" s="350"/>
    </row>
    <row r="4" spans="1:13" s="14" customFormat="1" ht="12.75">
      <c r="A4" s="314" t="s">
        <v>79</v>
      </c>
      <c r="B4" s="314"/>
      <c r="C4" s="314"/>
      <c r="D4" s="314"/>
      <c r="E4" s="314"/>
      <c r="F4" s="314"/>
      <c r="G4" s="314"/>
      <c r="H4" s="314"/>
      <c r="I4" s="314"/>
      <c r="J4" s="314"/>
      <c r="K4" s="314"/>
      <c r="L4" s="314"/>
      <c r="M4" s="314"/>
    </row>
    <row r="5" spans="1:13" ht="12.75">
      <c r="A5" s="23"/>
      <c r="B5" s="23"/>
      <c r="C5" s="23"/>
      <c r="D5" s="23"/>
      <c r="E5" s="23"/>
      <c r="F5" s="23"/>
      <c r="G5" s="23"/>
      <c r="H5" s="23"/>
      <c r="I5" s="23"/>
      <c r="J5" s="23"/>
      <c r="K5" s="23"/>
      <c r="L5" s="23"/>
      <c r="M5" s="23"/>
    </row>
    <row r="6" spans="1:13" s="14" customFormat="1" ht="22.5" customHeight="1">
      <c r="A6" s="16" t="s">
        <v>50</v>
      </c>
      <c r="B6" s="16" t="s">
        <v>130</v>
      </c>
      <c r="C6" s="16" t="s">
        <v>28</v>
      </c>
      <c r="D6" s="16" t="s">
        <v>131</v>
      </c>
      <c r="E6" s="16" t="s">
        <v>33</v>
      </c>
      <c r="F6" s="16" t="s">
        <v>132</v>
      </c>
      <c r="G6" s="16" t="s">
        <v>40</v>
      </c>
      <c r="H6" s="16" t="s">
        <v>34</v>
      </c>
      <c r="I6" s="16" t="s">
        <v>85</v>
      </c>
      <c r="J6" s="16" t="s">
        <v>133</v>
      </c>
      <c r="K6" s="16" t="s">
        <v>48</v>
      </c>
      <c r="L6" s="16" t="s">
        <v>35</v>
      </c>
      <c r="M6" s="16" t="s">
        <v>37</v>
      </c>
    </row>
    <row r="7" spans="1:13" ht="12.75">
      <c r="A7" s="53" t="s">
        <v>51</v>
      </c>
      <c r="B7" s="54" t="s">
        <v>52</v>
      </c>
      <c r="C7" s="54">
        <v>57.63</v>
      </c>
      <c r="D7" s="54">
        <v>158.55</v>
      </c>
      <c r="E7" s="54">
        <v>101.13</v>
      </c>
      <c r="F7" s="54">
        <v>109.07</v>
      </c>
      <c r="G7" s="54">
        <v>349.04</v>
      </c>
      <c r="H7" s="54">
        <v>77.82</v>
      </c>
      <c r="I7" s="54">
        <v>104.83</v>
      </c>
      <c r="J7" s="54">
        <v>141.38</v>
      </c>
      <c r="K7" s="54">
        <v>1149.41</v>
      </c>
      <c r="L7" s="54">
        <v>118.8</v>
      </c>
      <c r="M7" s="54">
        <v>154.25</v>
      </c>
    </row>
    <row r="8" spans="1:13" ht="12.75">
      <c r="A8" s="53" t="s">
        <v>53</v>
      </c>
      <c r="B8" s="54" t="s">
        <v>52</v>
      </c>
      <c r="C8" s="54">
        <v>66.38</v>
      </c>
      <c r="D8" s="54">
        <v>202.78</v>
      </c>
      <c r="E8" s="54">
        <v>78.74</v>
      </c>
      <c r="F8" s="54">
        <v>103.34</v>
      </c>
      <c r="G8" s="54">
        <v>326.93</v>
      </c>
      <c r="H8" s="54">
        <v>90.34</v>
      </c>
      <c r="I8" s="54">
        <v>113.27</v>
      </c>
      <c r="J8" s="54">
        <v>198.98</v>
      </c>
      <c r="K8" s="54">
        <v>1076.82</v>
      </c>
      <c r="L8" s="54">
        <v>125.35</v>
      </c>
      <c r="M8" s="54">
        <v>148.65</v>
      </c>
    </row>
    <row r="9" spans="1:13" ht="12.75">
      <c r="A9" s="53" t="s">
        <v>54</v>
      </c>
      <c r="B9" s="54" t="s">
        <v>52</v>
      </c>
      <c r="C9" s="54" t="s">
        <v>52</v>
      </c>
      <c r="D9" s="54">
        <v>253.43</v>
      </c>
      <c r="E9" s="54">
        <v>66.35</v>
      </c>
      <c r="F9" s="54">
        <v>82.56</v>
      </c>
      <c r="G9" s="54">
        <v>252.02</v>
      </c>
      <c r="H9" s="54">
        <v>88.89</v>
      </c>
      <c r="I9" s="54">
        <v>127.62</v>
      </c>
      <c r="J9" s="54" t="s">
        <v>52</v>
      </c>
      <c r="K9" s="54">
        <v>1042.02</v>
      </c>
      <c r="L9" s="54">
        <v>137.37</v>
      </c>
      <c r="M9" s="54">
        <v>167.77</v>
      </c>
    </row>
    <row r="10" spans="1:13" ht="12.75">
      <c r="A10" s="53" t="s">
        <v>55</v>
      </c>
      <c r="B10" s="54" t="s">
        <v>52</v>
      </c>
      <c r="C10" s="54" t="s">
        <v>52</v>
      </c>
      <c r="D10" s="54" t="s">
        <v>52</v>
      </c>
      <c r="E10" s="54">
        <v>75.36</v>
      </c>
      <c r="F10" s="54">
        <v>42.68</v>
      </c>
      <c r="G10" s="54">
        <v>196.92</v>
      </c>
      <c r="H10" s="54">
        <v>86.7</v>
      </c>
      <c r="I10" s="54">
        <v>108.55</v>
      </c>
      <c r="J10" s="54" t="s">
        <v>52</v>
      </c>
      <c r="K10" s="54">
        <v>666.1</v>
      </c>
      <c r="L10" s="54">
        <v>162.11</v>
      </c>
      <c r="M10" s="54">
        <v>291.95</v>
      </c>
    </row>
    <row r="11" spans="1:13" ht="12.75">
      <c r="A11" s="53" t="s">
        <v>56</v>
      </c>
      <c r="B11" s="54" t="s">
        <v>52</v>
      </c>
      <c r="C11" s="54" t="s">
        <v>52</v>
      </c>
      <c r="D11" s="54" t="s">
        <v>52</v>
      </c>
      <c r="E11" s="54">
        <v>73.87</v>
      </c>
      <c r="F11" s="54">
        <v>35.84</v>
      </c>
      <c r="G11" s="54">
        <v>174.66</v>
      </c>
      <c r="H11" s="54">
        <v>92.8</v>
      </c>
      <c r="I11" s="54">
        <v>100.04</v>
      </c>
      <c r="J11" s="54" t="s">
        <v>52</v>
      </c>
      <c r="K11" s="54">
        <v>506.42</v>
      </c>
      <c r="L11" s="54">
        <v>180.55</v>
      </c>
      <c r="M11" s="54">
        <v>456.12</v>
      </c>
    </row>
    <row r="12" spans="1:13" ht="12.75">
      <c r="A12" s="53" t="s">
        <v>57</v>
      </c>
      <c r="B12" s="54" t="s">
        <v>52</v>
      </c>
      <c r="C12" s="54" t="s">
        <v>52</v>
      </c>
      <c r="D12" s="54" t="s">
        <v>52</v>
      </c>
      <c r="E12" s="54">
        <v>82.8</v>
      </c>
      <c r="F12" s="54">
        <v>34.25</v>
      </c>
      <c r="G12" s="54">
        <v>242.38</v>
      </c>
      <c r="H12" s="54">
        <v>101.93</v>
      </c>
      <c r="I12" s="54">
        <v>77.08</v>
      </c>
      <c r="J12" s="54" t="s">
        <v>52</v>
      </c>
      <c r="K12" s="54">
        <v>397.35</v>
      </c>
      <c r="L12" s="54">
        <v>185.12</v>
      </c>
      <c r="M12" s="54">
        <v>974.39</v>
      </c>
    </row>
    <row r="13" spans="1:13" ht="12.75">
      <c r="A13" s="53" t="s">
        <v>58</v>
      </c>
      <c r="B13" s="54" t="s">
        <v>52</v>
      </c>
      <c r="C13" s="54" t="s">
        <v>52</v>
      </c>
      <c r="D13" s="54" t="s">
        <v>52</v>
      </c>
      <c r="E13" s="54">
        <v>97.85</v>
      </c>
      <c r="F13" s="54">
        <v>37.11</v>
      </c>
      <c r="G13" s="54">
        <v>284.31</v>
      </c>
      <c r="H13" s="54">
        <v>111.89</v>
      </c>
      <c r="I13" s="54">
        <v>82.14</v>
      </c>
      <c r="J13" s="54" t="s">
        <v>52</v>
      </c>
      <c r="K13" s="54">
        <v>432.09</v>
      </c>
      <c r="L13" s="54">
        <v>208.58</v>
      </c>
      <c r="M13" s="54" t="s">
        <v>52</v>
      </c>
    </row>
    <row r="14" spans="1:13" ht="12.75">
      <c r="A14" s="53" t="s">
        <v>59</v>
      </c>
      <c r="B14" s="54">
        <v>1680.67</v>
      </c>
      <c r="C14" s="54" t="s">
        <v>52</v>
      </c>
      <c r="D14" s="54">
        <v>728.46</v>
      </c>
      <c r="E14" s="54">
        <v>118.29</v>
      </c>
      <c r="F14" s="54">
        <v>41.76</v>
      </c>
      <c r="G14" s="54">
        <v>252.62</v>
      </c>
      <c r="H14" s="54">
        <v>169.22</v>
      </c>
      <c r="I14" s="54">
        <v>142.1</v>
      </c>
      <c r="J14" s="54" t="s">
        <v>52</v>
      </c>
      <c r="K14" s="54">
        <v>388.1</v>
      </c>
      <c r="L14" s="54">
        <v>247.3</v>
      </c>
      <c r="M14" s="54" t="s">
        <v>52</v>
      </c>
    </row>
    <row r="15" spans="1:13" ht="12.75">
      <c r="A15" s="53" t="s">
        <v>60</v>
      </c>
      <c r="B15" s="54">
        <v>882.72</v>
      </c>
      <c r="C15" s="54">
        <v>186.74</v>
      </c>
      <c r="D15" s="54">
        <v>366.01</v>
      </c>
      <c r="E15" s="54">
        <v>161.04</v>
      </c>
      <c r="F15" s="54">
        <v>56.62</v>
      </c>
      <c r="G15" s="54">
        <v>375.3</v>
      </c>
      <c r="H15" s="54">
        <v>214.24</v>
      </c>
      <c r="I15" s="54">
        <v>249.44</v>
      </c>
      <c r="J15" s="54">
        <v>370.23</v>
      </c>
      <c r="K15" s="54">
        <v>328.17</v>
      </c>
      <c r="L15" s="54">
        <v>349.29</v>
      </c>
      <c r="M15" s="54">
        <v>504.2</v>
      </c>
    </row>
    <row r="16" spans="1:13" ht="12.75">
      <c r="A16" s="53" t="s">
        <v>61</v>
      </c>
      <c r="B16" s="54">
        <v>563.51</v>
      </c>
      <c r="C16" s="54">
        <v>228.41</v>
      </c>
      <c r="D16" s="54">
        <v>265.33</v>
      </c>
      <c r="E16" s="54">
        <v>187.34</v>
      </c>
      <c r="F16" s="54">
        <v>111.93</v>
      </c>
      <c r="G16" s="54" t="s">
        <v>52</v>
      </c>
      <c r="H16" s="54">
        <v>291.88</v>
      </c>
      <c r="I16" s="54">
        <v>361.85</v>
      </c>
      <c r="J16" s="54">
        <v>282.46</v>
      </c>
      <c r="K16" s="54">
        <v>311.49</v>
      </c>
      <c r="L16" s="54">
        <v>368.63</v>
      </c>
      <c r="M16" s="54">
        <v>474.28</v>
      </c>
    </row>
    <row r="17" spans="1:13" ht="12.75">
      <c r="A17" s="53" t="s">
        <v>62</v>
      </c>
      <c r="B17" s="54">
        <v>749.31</v>
      </c>
      <c r="C17" s="54">
        <v>109.98</v>
      </c>
      <c r="D17" s="54">
        <v>164.01</v>
      </c>
      <c r="E17" s="54">
        <v>280.7</v>
      </c>
      <c r="F17" s="54">
        <v>189.43</v>
      </c>
      <c r="G17" s="54" t="s">
        <v>52</v>
      </c>
      <c r="H17" s="54">
        <v>207.16</v>
      </c>
      <c r="I17" s="54">
        <v>393.75</v>
      </c>
      <c r="J17" s="54">
        <v>220.52</v>
      </c>
      <c r="K17" s="54">
        <v>320.57</v>
      </c>
      <c r="L17" s="54">
        <v>195.78</v>
      </c>
      <c r="M17" s="54">
        <v>361.32</v>
      </c>
    </row>
    <row r="18" spans="1:13" ht="12.75">
      <c r="A18" s="53" t="s">
        <v>63</v>
      </c>
      <c r="B18" s="54">
        <v>791.68</v>
      </c>
      <c r="C18" s="54">
        <v>80.31</v>
      </c>
      <c r="D18" s="54">
        <v>141.27</v>
      </c>
      <c r="E18" s="54" t="s">
        <v>52</v>
      </c>
      <c r="F18" s="54">
        <v>286.92</v>
      </c>
      <c r="G18" s="54" t="s">
        <v>52</v>
      </c>
      <c r="H18" s="54">
        <v>118.29</v>
      </c>
      <c r="I18" s="54">
        <v>401.51</v>
      </c>
      <c r="J18" s="54">
        <v>208.24</v>
      </c>
      <c r="K18" s="54">
        <v>345</v>
      </c>
      <c r="L18" s="54">
        <v>128.36</v>
      </c>
      <c r="M18" s="54">
        <v>286.53</v>
      </c>
    </row>
    <row r="19" spans="1:13" ht="12.75">
      <c r="A19" s="53" t="s">
        <v>64</v>
      </c>
      <c r="B19" s="54" t="s">
        <v>52</v>
      </c>
      <c r="C19" s="54">
        <v>73.15</v>
      </c>
      <c r="D19" s="54">
        <v>182.05</v>
      </c>
      <c r="E19" s="54">
        <v>64.76</v>
      </c>
      <c r="F19" s="54">
        <v>442.66</v>
      </c>
      <c r="G19" s="54">
        <v>360.5</v>
      </c>
      <c r="H19" s="54">
        <v>90.63</v>
      </c>
      <c r="I19" s="54">
        <v>438.29</v>
      </c>
      <c r="J19" s="54">
        <v>196.35</v>
      </c>
      <c r="K19" s="54">
        <v>453.06</v>
      </c>
      <c r="L19" s="54">
        <v>127.18</v>
      </c>
      <c r="M19" s="54">
        <v>247.16</v>
      </c>
    </row>
    <row r="20" spans="1:13" ht="12.75">
      <c r="A20" s="53" t="s">
        <v>65</v>
      </c>
      <c r="B20" s="54" t="s">
        <v>52</v>
      </c>
      <c r="C20" s="54">
        <v>91.47</v>
      </c>
      <c r="D20" s="54">
        <v>241.99</v>
      </c>
      <c r="E20" s="54">
        <v>86.73</v>
      </c>
      <c r="F20" s="54">
        <v>368.67</v>
      </c>
      <c r="G20" s="54">
        <v>499.47</v>
      </c>
      <c r="H20" s="54">
        <v>86.02</v>
      </c>
      <c r="I20" s="54">
        <v>425.87</v>
      </c>
      <c r="J20" s="54">
        <v>273.12</v>
      </c>
      <c r="K20" s="54">
        <v>435.7</v>
      </c>
      <c r="L20" s="54">
        <v>132.98</v>
      </c>
      <c r="M20" s="54">
        <v>228.99</v>
      </c>
    </row>
    <row r="21" spans="1:13" ht="12.75">
      <c r="A21" s="53" t="s">
        <v>66</v>
      </c>
      <c r="B21" s="54" t="s">
        <v>52</v>
      </c>
      <c r="C21" s="54">
        <v>94.55</v>
      </c>
      <c r="D21" s="54" t="s">
        <v>52</v>
      </c>
      <c r="E21" s="54">
        <v>75.53</v>
      </c>
      <c r="F21" s="54">
        <v>240.29</v>
      </c>
      <c r="G21" s="54">
        <v>392.13</v>
      </c>
      <c r="H21" s="54">
        <v>80.15</v>
      </c>
      <c r="I21" s="54">
        <v>237.33</v>
      </c>
      <c r="J21" s="54" t="s">
        <v>52</v>
      </c>
      <c r="K21" s="54">
        <v>396.12</v>
      </c>
      <c r="L21" s="54">
        <v>146.2</v>
      </c>
      <c r="M21" s="54">
        <v>277.91</v>
      </c>
    </row>
    <row r="22" spans="1:13" ht="12.75">
      <c r="A22" s="53" t="s">
        <v>67</v>
      </c>
      <c r="B22" s="54" t="s">
        <v>52</v>
      </c>
      <c r="C22" s="54" t="s">
        <v>52</v>
      </c>
      <c r="D22" s="54" t="s">
        <v>52</v>
      </c>
      <c r="E22" s="54">
        <v>75.52</v>
      </c>
      <c r="F22" s="54">
        <v>122.84</v>
      </c>
      <c r="G22" s="54">
        <v>291.85</v>
      </c>
      <c r="H22" s="54">
        <v>89.73</v>
      </c>
      <c r="I22" s="54">
        <v>155.42</v>
      </c>
      <c r="J22" s="54" t="s">
        <v>52</v>
      </c>
      <c r="K22" s="54">
        <v>470.06</v>
      </c>
      <c r="L22" s="54">
        <v>166.81</v>
      </c>
      <c r="M22" s="54">
        <v>354.46</v>
      </c>
    </row>
    <row r="23" spans="1:13" ht="12.75">
      <c r="A23" s="53" t="s">
        <v>68</v>
      </c>
      <c r="B23" s="54" t="s">
        <v>52</v>
      </c>
      <c r="C23" s="54" t="s">
        <v>52</v>
      </c>
      <c r="D23" s="54" t="s">
        <v>52</v>
      </c>
      <c r="E23" s="54">
        <v>85.67</v>
      </c>
      <c r="F23" s="54">
        <v>78.85</v>
      </c>
      <c r="G23" s="54">
        <v>186.43</v>
      </c>
      <c r="H23" s="54">
        <v>89.94</v>
      </c>
      <c r="I23" s="54">
        <v>109.87</v>
      </c>
      <c r="J23" s="54" t="s">
        <v>52</v>
      </c>
      <c r="K23" s="54">
        <v>743.35</v>
      </c>
      <c r="L23" s="54">
        <v>171.68</v>
      </c>
      <c r="M23" s="54">
        <v>416.83</v>
      </c>
    </row>
    <row r="24" spans="1:13" ht="12.75">
      <c r="A24" s="53" t="s">
        <v>69</v>
      </c>
      <c r="B24" s="54" t="s">
        <v>52</v>
      </c>
      <c r="C24" s="54" t="s">
        <v>52</v>
      </c>
      <c r="D24" s="54" t="s">
        <v>52</v>
      </c>
      <c r="E24" s="54">
        <v>80.98</v>
      </c>
      <c r="F24" s="54">
        <v>88.29</v>
      </c>
      <c r="G24" s="54">
        <v>192.66</v>
      </c>
      <c r="H24" s="54">
        <v>104.74</v>
      </c>
      <c r="I24" s="54">
        <v>77.84</v>
      </c>
      <c r="J24" s="54" t="s">
        <v>52</v>
      </c>
      <c r="K24" s="54">
        <v>579.74</v>
      </c>
      <c r="L24" s="54">
        <v>172.05</v>
      </c>
      <c r="M24" s="54">
        <v>432.27</v>
      </c>
    </row>
    <row r="25" spans="1:13" ht="12.75">
      <c r="A25" s="53" t="s">
        <v>70</v>
      </c>
      <c r="B25" s="54" t="s">
        <v>52</v>
      </c>
      <c r="C25" s="54" t="s">
        <v>52</v>
      </c>
      <c r="D25" s="54" t="s">
        <v>52</v>
      </c>
      <c r="E25" s="54">
        <v>96</v>
      </c>
      <c r="F25" s="54">
        <v>151.2</v>
      </c>
      <c r="G25" s="54">
        <v>236.19</v>
      </c>
      <c r="H25" s="54">
        <v>121.85</v>
      </c>
      <c r="I25" s="54">
        <v>82.31</v>
      </c>
      <c r="J25" s="54" t="s">
        <v>52</v>
      </c>
      <c r="K25" s="54">
        <v>841.18</v>
      </c>
      <c r="L25" s="54">
        <v>174.84</v>
      </c>
      <c r="M25" s="54" t="s">
        <v>52</v>
      </c>
    </row>
    <row r="26" spans="1:15" ht="12.75">
      <c r="A26" s="53" t="s">
        <v>71</v>
      </c>
      <c r="B26" s="54">
        <v>1700.68</v>
      </c>
      <c r="C26" s="54" t="s">
        <v>52</v>
      </c>
      <c r="D26" s="54">
        <v>637.36</v>
      </c>
      <c r="E26" s="54">
        <v>112.11</v>
      </c>
      <c r="F26" s="54">
        <v>196.81</v>
      </c>
      <c r="G26" s="54">
        <v>262.4</v>
      </c>
      <c r="H26" s="54">
        <v>133.49</v>
      </c>
      <c r="I26" s="54">
        <v>101.1</v>
      </c>
      <c r="J26" s="54" t="s">
        <v>52</v>
      </c>
      <c r="K26" s="54">
        <v>754.12</v>
      </c>
      <c r="L26" s="54">
        <v>181.89</v>
      </c>
      <c r="M26" s="54" t="s">
        <v>52</v>
      </c>
      <c r="O26" s="75"/>
    </row>
    <row r="27" spans="1:13" ht="12.75">
      <c r="A27" s="53" t="s">
        <v>72</v>
      </c>
      <c r="B27" s="54">
        <v>595.8</v>
      </c>
      <c r="C27" s="54">
        <v>373.48</v>
      </c>
      <c r="D27" s="54">
        <v>326.95</v>
      </c>
      <c r="E27" s="54">
        <v>123.3</v>
      </c>
      <c r="F27" s="54">
        <v>342.39</v>
      </c>
      <c r="G27" s="54">
        <v>261.52</v>
      </c>
      <c r="H27" s="54">
        <v>139.59</v>
      </c>
      <c r="I27" s="54">
        <v>121.08</v>
      </c>
      <c r="J27" s="54">
        <v>313.44</v>
      </c>
      <c r="K27" s="54">
        <v>658.1</v>
      </c>
      <c r="L27" s="54">
        <v>187.26</v>
      </c>
      <c r="M27" s="54" t="s">
        <v>52</v>
      </c>
    </row>
    <row r="28" spans="1:13" ht="12.75">
      <c r="A28" s="53" t="s">
        <v>73</v>
      </c>
      <c r="B28" s="54">
        <v>375.55</v>
      </c>
      <c r="C28" s="54">
        <v>152.29</v>
      </c>
      <c r="D28" s="54">
        <v>207.46</v>
      </c>
      <c r="E28" s="54">
        <v>136.77</v>
      </c>
      <c r="F28" s="54">
        <v>380.02</v>
      </c>
      <c r="G28" s="54">
        <v>196.5</v>
      </c>
      <c r="H28" s="54">
        <v>127.14</v>
      </c>
      <c r="I28" s="54">
        <v>127.37</v>
      </c>
      <c r="J28" s="54">
        <v>202.99</v>
      </c>
      <c r="K28" s="54">
        <v>685.1</v>
      </c>
      <c r="L28" s="54">
        <v>197.83</v>
      </c>
      <c r="M28" s="54">
        <v>473.36</v>
      </c>
    </row>
    <row r="29" spans="1:13" ht="12.75">
      <c r="A29" s="53" t="s">
        <v>74</v>
      </c>
      <c r="B29" s="54">
        <v>379.64</v>
      </c>
      <c r="C29" s="54">
        <v>92.16</v>
      </c>
      <c r="D29" s="54">
        <v>172.95</v>
      </c>
      <c r="E29" s="54">
        <v>170.42</v>
      </c>
      <c r="F29" s="54">
        <v>448.97</v>
      </c>
      <c r="G29" s="54" t="s">
        <v>52</v>
      </c>
      <c r="H29" s="54">
        <v>131.09</v>
      </c>
      <c r="I29" s="54">
        <v>134.33</v>
      </c>
      <c r="J29" s="54">
        <v>163.97</v>
      </c>
      <c r="K29" s="54">
        <v>791.82</v>
      </c>
      <c r="L29" s="54">
        <v>162.06</v>
      </c>
      <c r="M29" s="54">
        <v>373.54</v>
      </c>
    </row>
    <row r="30" spans="1:13" ht="12.75">
      <c r="A30" s="53" t="s">
        <v>75</v>
      </c>
      <c r="B30" s="54">
        <v>456.18</v>
      </c>
      <c r="C30" s="54">
        <v>83.88</v>
      </c>
      <c r="D30" s="54">
        <v>169.58</v>
      </c>
      <c r="E30" s="54">
        <v>226.8</v>
      </c>
      <c r="F30" s="54">
        <v>585.8</v>
      </c>
      <c r="G30" s="54" t="s">
        <v>52</v>
      </c>
      <c r="H30" s="54">
        <v>112.65</v>
      </c>
      <c r="I30" s="54">
        <v>145.4</v>
      </c>
      <c r="J30" s="54">
        <v>185.97</v>
      </c>
      <c r="K30" s="54">
        <v>941.17</v>
      </c>
      <c r="L30" s="54">
        <v>127.91</v>
      </c>
      <c r="M30" s="54">
        <v>271.87</v>
      </c>
    </row>
    <row r="31" spans="1:13" ht="12.75">
      <c r="A31" s="53" t="s">
        <v>76</v>
      </c>
      <c r="B31" s="54" t="s">
        <v>52</v>
      </c>
      <c r="C31" s="54">
        <v>95.73</v>
      </c>
      <c r="D31" s="54">
        <v>203.78</v>
      </c>
      <c r="E31" s="54">
        <v>114.18</v>
      </c>
      <c r="F31" s="54">
        <v>562.46</v>
      </c>
      <c r="G31" s="54" t="s">
        <v>52</v>
      </c>
      <c r="H31" s="54">
        <v>98.02</v>
      </c>
      <c r="I31" s="54">
        <v>163.94</v>
      </c>
      <c r="J31" s="54">
        <v>199.56</v>
      </c>
      <c r="K31" s="54">
        <v>1204.7</v>
      </c>
      <c r="L31" s="54">
        <v>139.08</v>
      </c>
      <c r="M31" s="54">
        <v>255.92</v>
      </c>
    </row>
    <row r="32" spans="1:13" ht="12.75">
      <c r="A32" s="53" t="s">
        <v>77</v>
      </c>
      <c r="B32" s="73" t="s">
        <v>52</v>
      </c>
      <c r="C32" s="74">
        <v>98.42</v>
      </c>
      <c r="D32" s="74">
        <v>281.9</v>
      </c>
      <c r="E32" s="74">
        <v>88.58</v>
      </c>
      <c r="F32" s="74">
        <v>313.55</v>
      </c>
      <c r="G32" s="74">
        <v>413.4</v>
      </c>
      <c r="H32" s="74">
        <v>108.77</v>
      </c>
      <c r="I32" s="74">
        <v>172.95</v>
      </c>
      <c r="J32" s="74">
        <v>256.08</v>
      </c>
      <c r="K32" s="74">
        <v>1200.68</v>
      </c>
      <c r="L32" s="74">
        <v>143.92</v>
      </c>
      <c r="M32" s="74">
        <v>234.33</v>
      </c>
    </row>
    <row r="33" spans="1:13" s="15" customFormat="1" ht="12.75">
      <c r="A33" s="76" t="s">
        <v>136</v>
      </c>
      <c r="B33" s="73"/>
      <c r="C33" s="74">
        <v>103</v>
      </c>
      <c r="D33" s="74">
        <v>362</v>
      </c>
      <c r="E33" s="74">
        <v>95</v>
      </c>
      <c r="F33" s="74">
        <v>192</v>
      </c>
      <c r="G33" s="74">
        <v>430</v>
      </c>
      <c r="H33" s="74">
        <v>108</v>
      </c>
      <c r="I33" s="74">
        <v>168</v>
      </c>
      <c r="J33" s="74"/>
      <c r="K33" s="74">
        <v>1344</v>
      </c>
      <c r="L33" s="74">
        <v>166</v>
      </c>
      <c r="M33" s="74">
        <v>263</v>
      </c>
    </row>
    <row r="34" spans="1:13" ht="12.75">
      <c r="A34" s="76" t="s">
        <v>137</v>
      </c>
      <c r="B34" s="79"/>
      <c r="C34" s="79">
        <v>104</v>
      </c>
      <c r="D34" s="79"/>
      <c r="E34" s="79">
        <v>89</v>
      </c>
      <c r="F34" s="79">
        <v>91</v>
      </c>
      <c r="G34" s="79">
        <v>277</v>
      </c>
      <c r="H34" s="79">
        <v>112</v>
      </c>
      <c r="I34" s="79">
        <v>145</v>
      </c>
      <c r="J34" s="79"/>
      <c r="K34" s="80">
        <v>1275</v>
      </c>
      <c r="L34" s="79">
        <v>176</v>
      </c>
      <c r="M34" s="79">
        <v>340</v>
      </c>
    </row>
    <row r="35" spans="1:13" s="15" customFormat="1" ht="12.75">
      <c r="A35" s="76" t="s">
        <v>139</v>
      </c>
      <c r="B35" s="79"/>
      <c r="C35" s="79"/>
      <c r="D35" s="79"/>
      <c r="E35" s="79">
        <v>99</v>
      </c>
      <c r="F35" s="79">
        <v>79</v>
      </c>
      <c r="G35" s="79">
        <v>198</v>
      </c>
      <c r="H35" s="79">
        <v>122</v>
      </c>
      <c r="I35" s="79">
        <v>114</v>
      </c>
      <c r="J35" s="79"/>
      <c r="K35" s="80">
        <v>898</v>
      </c>
      <c r="L35" s="79">
        <v>180</v>
      </c>
      <c r="M35" s="79">
        <v>419</v>
      </c>
    </row>
    <row r="36" spans="1:13" ht="12.75">
      <c r="A36" s="76" t="s">
        <v>159</v>
      </c>
      <c r="B36" s="79"/>
      <c r="C36" s="79"/>
      <c r="D36" s="79"/>
      <c r="E36" s="79">
        <v>118</v>
      </c>
      <c r="F36" s="79">
        <v>113</v>
      </c>
      <c r="G36" s="79">
        <v>229</v>
      </c>
      <c r="H36" s="79">
        <v>153</v>
      </c>
      <c r="I36" s="79">
        <v>90</v>
      </c>
      <c r="J36" s="79"/>
      <c r="K36" s="79">
        <v>766</v>
      </c>
      <c r="L36" s="79">
        <v>204</v>
      </c>
      <c r="M36" s="79">
        <v>577</v>
      </c>
    </row>
    <row r="37" spans="1:13" s="15" customFormat="1" ht="12.75">
      <c r="A37" s="76" t="s">
        <v>163</v>
      </c>
      <c r="B37" s="79"/>
      <c r="C37" s="79"/>
      <c r="D37" s="79"/>
      <c r="E37" s="79">
        <v>173</v>
      </c>
      <c r="F37" s="79">
        <v>117</v>
      </c>
      <c r="G37" s="79">
        <v>237</v>
      </c>
      <c r="H37" s="79">
        <v>183</v>
      </c>
      <c r="I37" s="79">
        <v>81</v>
      </c>
      <c r="J37" s="79"/>
      <c r="K37" s="79">
        <v>843</v>
      </c>
      <c r="L37" s="79">
        <v>287</v>
      </c>
      <c r="M37" s="79"/>
    </row>
    <row r="38" spans="1:13" s="15" customFormat="1" ht="12.75">
      <c r="A38" s="76" t="s">
        <v>166</v>
      </c>
      <c r="B38" s="79"/>
      <c r="C38" s="79"/>
      <c r="D38" s="107">
        <v>706.96</v>
      </c>
      <c r="E38" s="107">
        <v>288.53</v>
      </c>
      <c r="F38" s="107">
        <v>112.34</v>
      </c>
      <c r="G38" s="107">
        <v>222.97</v>
      </c>
      <c r="H38" s="107">
        <v>240.24</v>
      </c>
      <c r="I38" s="107">
        <v>90.65</v>
      </c>
      <c r="J38" s="107"/>
      <c r="K38" s="107">
        <v>774.85</v>
      </c>
      <c r="L38" s="107">
        <v>390.65</v>
      </c>
      <c r="M38" s="108"/>
    </row>
    <row r="39" spans="1:13" s="15" customFormat="1" ht="12.75">
      <c r="A39" s="76" t="s">
        <v>177</v>
      </c>
      <c r="B39" s="107">
        <v>726.32</v>
      </c>
      <c r="C39" s="107">
        <v>372.55</v>
      </c>
      <c r="D39" s="107">
        <v>384.55</v>
      </c>
      <c r="E39" s="107">
        <v>237.93</v>
      </c>
      <c r="F39" s="107">
        <v>165.08</v>
      </c>
      <c r="G39" s="107">
        <v>274.24</v>
      </c>
      <c r="H39" s="107">
        <v>277.96</v>
      </c>
      <c r="I39" s="107">
        <v>144.12</v>
      </c>
      <c r="J39" s="107">
        <v>370.2</v>
      </c>
      <c r="K39" s="107">
        <v>622.89</v>
      </c>
      <c r="L39" s="107">
        <v>463.2</v>
      </c>
      <c r="M39" s="107"/>
    </row>
    <row r="40" spans="1:14" ht="12.75">
      <c r="A40" s="76" t="s">
        <v>178</v>
      </c>
      <c r="B40" s="107">
        <v>513.32</v>
      </c>
      <c r="C40" s="107">
        <v>260.03</v>
      </c>
      <c r="D40" s="107">
        <v>288.39</v>
      </c>
      <c r="E40" s="107">
        <v>357.7</v>
      </c>
      <c r="F40" s="107">
        <v>174.53</v>
      </c>
      <c r="G40" s="107"/>
      <c r="H40" s="107">
        <v>323.64</v>
      </c>
      <c r="I40" s="107">
        <v>161.86</v>
      </c>
      <c r="J40" s="107">
        <v>272.05</v>
      </c>
      <c r="K40" s="107">
        <v>596.68</v>
      </c>
      <c r="L40" s="107">
        <v>390.55</v>
      </c>
      <c r="M40" s="107">
        <v>595.19</v>
      </c>
      <c r="N40" s="15"/>
    </row>
    <row r="41" spans="1:13" s="15" customFormat="1" ht="12.75">
      <c r="A41" s="76" t="s">
        <v>212</v>
      </c>
      <c r="B41" s="116">
        <v>645.77</v>
      </c>
      <c r="C41" s="116">
        <v>118.64</v>
      </c>
      <c r="D41" s="116">
        <v>236.52</v>
      </c>
      <c r="E41" s="116"/>
      <c r="F41" s="116">
        <v>187.23</v>
      </c>
      <c r="G41" s="116"/>
      <c r="H41" s="116">
        <v>226.17</v>
      </c>
      <c r="I41" s="116">
        <v>169.8</v>
      </c>
      <c r="J41" s="116">
        <v>248</v>
      </c>
      <c r="K41" s="116">
        <v>565</v>
      </c>
      <c r="L41" s="116">
        <v>199.02</v>
      </c>
      <c r="M41" s="107">
        <v>363</v>
      </c>
    </row>
    <row r="42" spans="1:13" s="15" customFormat="1" ht="12.75">
      <c r="A42" s="76" t="s">
        <v>216</v>
      </c>
      <c r="B42" s="117"/>
      <c r="C42" s="116">
        <v>99.38</v>
      </c>
      <c r="D42" s="116">
        <v>235</v>
      </c>
      <c r="E42" s="116"/>
      <c r="F42" s="116">
        <v>306.06</v>
      </c>
      <c r="G42" s="116"/>
      <c r="H42" s="116">
        <v>142.43</v>
      </c>
      <c r="I42" s="116">
        <v>191.49</v>
      </c>
      <c r="J42" s="116">
        <v>282.83</v>
      </c>
      <c r="K42" s="116">
        <v>625.08</v>
      </c>
      <c r="L42" s="116">
        <v>185.51</v>
      </c>
      <c r="M42" s="116">
        <v>271</v>
      </c>
    </row>
    <row r="43" spans="1:13" s="15" customFormat="1" ht="12.75">
      <c r="A43" s="76" t="s">
        <v>224</v>
      </c>
      <c r="B43" s="117"/>
      <c r="C43" s="116">
        <v>94.24</v>
      </c>
      <c r="D43" s="116">
        <v>275.22</v>
      </c>
      <c r="E43" s="116">
        <v>131</v>
      </c>
      <c r="F43" s="116">
        <v>464.87</v>
      </c>
      <c r="G43" s="116"/>
      <c r="H43" s="116">
        <v>130.45</v>
      </c>
      <c r="I43" s="116">
        <v>198.19</v>
      </c>
      <c r="J43" s="116">
        <v>250.65</v>
      </c>
      <c r="K43" s="116">
        <v>680.13</v>
      </c>
      <c r="L43" s="116">
        <v>193.31</v>
      </c>
      <c r="M43" s="116">
        <v>251.05</v>
      </c>
    </row>
    <row r="44" spans="1:13" s="15" customFormat="1" ht="12.75">
      <c r="A44" s="76" t="s">
        <v>249</v>
      </c>
      <c r="B44" s="128"/>
      <c r="C44" s="116">
        <v>95.63</v>
      </c>
      <c r="D44" s="116">
        <v>436.89</v>
      </c>
      <c r="E44" s="116">
        <v>97.42</v>
      </c>
      <c r="F44" s="116">
        <v>333.95</v>
      </c>
      <c r="G44" s="116">
        <v>545.11</v>
      </c>
      <c r="H44" s="116">
        <v>140</v>
      </c>
      <c r="I44" s="116">
        <v>185.27</v>
      </c>
      <c r="J44" s="116">
        <v>324.59</v>
      </c>
      <c r="K44" s="116">
        <v>609.09</v>
      </c>
      <c r="L44" s="116">
        <v>196.25</v>
      </c>
      <c r="M44" s="116">
        <v>288.32</v>
      </c>
    </row>
    <row r="45" spans="1:13" s="15" customFormat="1" ht="12.75">
      <c r="A45" s="76" t="s">
        <v>298</v>
      </c>
      <c r="B45" s="128"/>
      <c r="C45" s="215">
        <v>89.11</v>
      </c>
      <c r="D45" s="215"/>
      <c r="E45" s="215">
        <v>78.44</v>
      </c>
      <c r="F45" s="215">
        <v>201.44</v>
      </c>
      <c r="G45" s="215">
        <v>397.11</v>
      </c>
      <c r="H45" s="215">
        <v>136.11</v>
      </c>
      <c r="I45" s="215">
        <v>202.25</v>
      </c>
      <c r="J45" s="215"/>
      <c r="K45" s="215">
        <v>608.26</v>
      </c>
      <c r="L45" s="215">
        <v>198.26</v>
      </c>
      <c r="M45" s="215">
        <v>296.66</v>
      </c>
    </row>
    <row r="46" spans="1:13" s="15" customFormat="1" ht="12.75">
      <c r="A46" s="76" t="s">
        <v>305</v>
      </c>
      <c r="B46" s="230"/>
      <c r="C46" s="116">
        <v>46.69</v>
      </c>
      <c r="D46" s="116"/>
      <c r="E46" s="116">
        <v>80.08</v>
      </c>
      <c r="F46" s="116">
        <v>94.68</v>
      </c>
      <c r="G46" s="116">
        <v>319.77</v>
      </c>
      <c r="H46" s="116">
        <v>149.64</v>
      </c>
      <c r="I46" s="116">
        <v>133.1</v>
      </c>
      <c r="J46" s="116"/>
      <c r="K46" s="116">
        <v>839.82</v>
      </c>
      <c r="L46" s="116">
        <v>220</v>
      </c>
      <c r="M46" s="116">
        <v>381.64</v>
      </c>
    </row>
    <row r="47" spans="1:13" s="15" customFormat="1" ht="12.75">
      <c r="A47" s="76" t="s">
        <v>306</v>
      </c>
      <c r="B47" s="230"/>
      <c r="C47" s="116"/>
      <c r="D47" s="116"/>
      <c r="E47" s="116">
        <v>91.22</v>
      </c>
      <c r="F47" s="116">
        <v>72.39</v>
      </c>
      <c r="G47" s="116">
        <v>293.57</v>
      </c>
      <c r="H47" s="116">
        <v>179.25</v>
      </c>
      <c r="I47" s="116">
        <v>92.4</v>
      </c>
      <c r="J47" s="116"/>
      <c r="K47" s="116">
        <v>1249.68</v>
      </c>
      <c r="L47" s="116">
        <v>237.52</v>
      </c>
      <c r="M47" s="116">
        <v>545.89</v>
      </c>
    </row>
    <row r="48" spans="1:14" s="15" customFormat="1" ht="12.75">
      <c r="A48" s="76" t="s">
        <v>317</v>
      </c>
      <c r="B48" s="234"/>
      <c r="C48" s="234"/>
      <c r="D48" s="234"/>
      <c r="E48" s="117">
        <v>91</v>
      </c>
      <c r="F48" s="117">
        <v>68</v>
      </c>
      <c r="G48" s="117">
        <v>330</v>
      </c>
      <c r="H48" s="117">
        <v>196</v>
      </c>
      <c r="I48" s="117">
        <v>228</v>
      </c>
      <c r="J48" s="117"/>
      <c r="K48" s="117">
        <v>987</v>
      </c>
      <c r="L48" s="117">
        <v>257</v>
      </c>
      <c r="M48" s="117">
        <v>700</v>
      </c>
      <c r="N48" s="128"/>
    </row>
    <row r="49" spans="1:14" s="15" customFormat="1" ht="12.75">
      <c r="A49" s="76" t="s">
        <v>336</v>
      </c>
      <c r="B49" s="245"/>
      <c r="C49" s="245"/>
      <c r="D49" s="245"/>
      <c r="E49" s="215">
        <v>84.06</v>
      </c>
      <c r="F49" s="215">
        <v>72.88</v>
      </c>
      <c r="G49" s="258">
        <v>286</v>
      </c>
      <c r="H49" s="215">
        <v>238.71</v>
      </c>
      <c r="I49" s="215">
        <v>382.96</v>
      </c>
      <c r="J49" s="215"/>
      <c r="K49" s="215">
        <v>817.59</v>
      </c>
      <c r="L49" s="215">
        <v>293.01</v>
      </c>
      <c r="M49" s="245"/>
      <c r="N49" s="128"/>
    </row>
    <row r="50" spans="1:14" s="15" customFormat="1" ht="15">
      <c r="A50" s="76" t="s">
        <v>339</v>
      </c>
      <c r="B50" s="259" t="s">
        <v>52</v>
      </c>
      <c r="C50" s="259" t="s">
        <v>52</v>
      </c>
      <c r="D50" s="260">
        <v>720.66</v>
      </c>
      <c r="E50" s="260">
        <v>132.89</v>
      </c>
      <c r="F50" s="260">
        <v>74.35</v>
      </c>
      <c r="G50" s="260">
        <v>295.92</v>
      </c>
      <c r="H50" s="260">
        <v>260.04</v>
      </c>
      <c r="I50" s="260">
        <v>137.43</v>
      </c>
      <c r="J50" s="260" t="s">
        <v>52</v>
      </c>
      <c r="K50" s="260">
        <v>751.19</v>
      </c>
      <c r="L50" s="260">
        <v>361.15</v>
      </c>
      <c r="M50" s="259" t="s">
        <v>52</v>
      </c>
      <c r="N50" s="128"/>
    </row>
    <row r="51" spans="1:14" s="15" customFormat="1" ht="12.75">
      <c r="A51" s="76" t="s">
        <v>364</v>
      </c>
      <c r="B51" s="267">
        <v>1096.65</v>
      </c>
      <c r="C51" s="267">
        <v>508.33</v>
      </c>
      <c r="D51" s="267">
        <v>380.59</v>
      </c>
      <c r="E51" s="267">
        <v>146.8</v>
      </c>
      <c r="F51" s="267">
        <v>106.92</v>
      </c>
      <c r="G51" s="267">
        <v>304.22</v>
      </c>
      <c r="H51" s="267">
        <v>271.26</v>
      </c>
      <c r="I51" s="267">
        <v>200.02</v>
      </c>
      <c r="J51" s="267">
        <v>412.63</v>
      </c>
      <c r="K51" s="267">
        <v>712.61</v>
      </c>
      <c r="L51" s="267">
        <v>360.83</v>
      </c>
      <c r="M51" s="267">
        <v>869.72</v>
      </c>
      <c r="N51" s="128"/>
    </row>
    <row r="52" spans="1:13" ht="12.75">
      <c r="A52" s="351" t="s">
        <v>428</v>
      </c>
      <c r="B52" s="352" t="s">
        <v>26</v>
      </c>
      <c r="C52" s="352" t="s">
        <v>26</v>
      </c>
      <c r="D52" s="352" t="s">
        <v>26</v>
      </c>
      <c r="E52" s="352" t="s">
        <v>26</v>
      </c>
      <c r="F52" s="352" t="s">
        <v>26</v>
      </c>
      <c r="G52" s="352" t="s">
        <v>26</v>
      </c>
      <c r="H52" s="352" t="s">
        <v>26</v>
      </c>
      <c r="I52" s="352" t="s">
        <v>26</v>
      </c>
      <c r="J52" s="352" t="s">
        <v>26</v>
      </c>
      <c r="K52" s="352" t="s">
        <v>26</v>
      </c>
      <c r="L52" s="352" t="s">
        <v>26</v>
      </c>
      <c r="M52" s="352" t="s">
        <v>26</v>
      </c>
    </row>
    <row r="53" spans="1:13" ht="12.75">
      <c r="A53" s="23"/>
      <c r="B53" s="23"/>
      <c r="C53" s="23"/>
      <c r="D53" s="23"/>
      <c r="E53" s="23"/>
      <c r="F53" s="23"/>
      <c r="G53" s="23"/>
      <c r="H53" s="23"/>
      <c r="I53" s="23"/>
      <c r="J53" s="23"/>
      <c r="K53" s="23"/>
      <c r="L53" s="23"/>
      <c r="M53" s="23"/>
    </row>
    <row r="54" spans="1:13" ht="12.75">
      <c r="A54" s="23"/>
      <c r="B54" s="23"/>
      <c r="C54" s="23"/>
      <c r="D54" s="23"/>
      <c r="E54" s="23"/>
      <c r="F54" s="23"/>
      <c r="G54" s="23"/>
      <c r="H54" s="23"/>
      <c r="I54" s="23"/>
      <c r="J54" s="23"/>
      <c r="K54" s="23"/>
      <c r="L54" s="23"/>
      <c r="M54" s="23"/>
    </row>
    <row r="55" spans="1:13" s="15" customFormat="1" ht="12.75">
      <c r="A55" s="278"/>
      <c r="B55" s="278"/>
      <c r="C55" s="278"/>
      <c r="D55" s="278"/>
      <c r="E55" s="278"/>
      <c r="F55" s="278"/>
      <c r="G55" s="278"/>
      <c r="H55" s="278"/>
      <c r="I55" s="278"/>
      <c r="J55" s="278"/>
      <c r="K55" s="278"/>
      <c r="L55" s="278"/>
      <c r="M55" s="278"/>
    </row>
    <row r="56" spans="1:13" s="15" customFormat="1" ht="12.75">
      <c r="A56" s="278"/>
      <c r="B56" s="278"/>
      <c r="C56" s="278"/>
      <c r="D56" s="278"/>
      <c r="E56" s="278"/>
      <c r="F56" s="278"/>
      <c r="G56" s="278"/>
      <c r="H56" s="278"/>
      <c r="I56" s="278"/>
      <c r="J56" s="278"/>
      <c r="K56" s="278"/>
      <c r="L56" s="278"/>
      <c r="M56" s="278"/>
    </row>
    <row r="57" spans="1:13" s="15" customFormat="1" ht="12.75">
      <c r="A57" s="278"/>
      <c r="B57" s="278"/>
      <c r="C57" s="278"/>
      <c r="D57" s="278"/>
      <c r="E57" s="278"/>
      <c r="F57" s="278"/>
      <c r="G57" s="278"/>
      <c r="H57" s="278"/>
      <c r="I57" s="278"/>
      <c r="J57" s="278"/>
      <c r="K57" s="278"/>
      <c r="L57" s="278"/>
      <c r="M57" s="278"/>
    </row>
    <row r="58" spans="1:13" s="15" customFormat="1" ht="12.75">
      <c r="A58" s="278"/>
      <c r="B58" s="278"/>
      <c r="C58" s="278"/>
      <c r="D58" s="278"/>
      <c r="E58" s="278"/>
      <c r="F58" s="278"/>
      <c r="G58" s="278"/>
      <c r="H58" s="278"/>
      <c r="I58" s="278"/>
      <c r="J58" s="278"/>
      <c r="K58" s="278"/>
      <c r="L58" s="278"/>
      <c r="M58" s="278"/>
    </row>
    <row r="59" spans="1:13" ht="12.75">
      <c r="A59" s="23"/>
      <c r="B59" s="23"/>
      <c r="C59" s="23"/>
      <c r="D59" s="23"/>
      <c r="E59" s="23"/>
      <c r="F59" s="23"/>
      <c r="G59" s="23"/>
      <c r="H59" s="23"/>
      <c r="I59" s="23"/>
      <c r="J59" s="23"/>
      <c r="K59" s="23"/>
      <c r="L59" s="23"/>
      <c r="M59" s="23"/>
    </row>
    <row r="60" spans="1:13" ht="12.75">
      <c r="A60" s="23"/>
      <c r="B60" s="23"/>
      <c r="C60" s="23"/>
      <c r="D60" s="23"/>
      <c r="E60" s="23"/>
      <c r="F60" s="23"/>
      <c r="G60" s="23"/>
      <c r="H60" s="23"/>
      <c r="I60" s="23"/>
      <c r="J60" s="23"/>
      <c r="K60" s="23"/>
      <c r="L60" s="23"/>
      <c r="M60" s="23"/>
    </row>
    <row r="61" spans="1:13" ht="12.75">
      <c r="A61" s="23"/>
      <c r="B61" s="23"/>
      <c r="C61" s="23"/>
      <c r="D61" s="23"/>
      <c r="E61" s="23"/>
      <c r="F61" s="23"/>
      <c r="G61" s="23"/>
      <c r="H61" s="23"/>
      <c r="I61" s="23"/>
      <c r="J61" s="23"/>
      <c r="K61" s="23"/>
      <c r="L61" s="23"/>
      <c r="M61" s="23"/>
    </row>
    <row r="62" spans="1:13" ht="12.75">
      <c r="A62" s="23"/>
      <c r="B62" s="23"/>
      <c r="C62" s="23"/>
      <c r="D62" s="23"/>
      <c r="E62" s="23"/>
      <c r="F62" s="23"/>
      <c r="G62" s="23"/>
      <c r="H62" s="23"/>
      <c r="I62" s="23"/>
      <c r="J62" s="23"/>
      <c r="K62" s="23"/>
      <c r="L62" s="23"/>
      <c r="M62" s="23"/>
    </row>
    <row r="63" spans="1:13" ht="12.75">
      <c r="A63" s="23"/>
      <c r="B63" s="23"/>
      <c r="C63" s="23"/>
      <c r="D63" s="23"/>
      <c r="E63" s="23"/>
      <c r="F63" s="23"/>
      <c r="G63" s="23"/>
      <c r="H63" s="23"/>
      <c r="I63" s="23"/>
      <c r="J63" s="23"/>
      <c r="K63" s="23"/>
      <c r="L63" s="23"/>
      <c r="M63" s="23"/>
    </row>
    <row r="64" spans="1:13" ht="18" customHeight="1">
      <c r="A64" s="23"/>
      <c r="B64" s="23"/>
      <c r="C64" s="23"/>
      <c r="D64" s="23"/>
      <c r="E64" s="23"/>
      <c r="F64" s="23"/>
      <c r="G64" s="23"/>
      <c r="H64" s="23"/>
      <c r="I64" s="23"/>
      <c r="J64" s="23"/>
      <c r="K64" s="23"/>
      <c r="L64" s="23"/>
      <c r="M64" s="23"/>
    </row>
    <row r="65" spans="1:13" ht="12.75">
      <c r="A65" s="23"/>
      <c r="B65" s="23"/>
      <c r="C65" s="23"/>
      <c r="D65" s="23"/>
      <c r="E65" s="23"/>
      <c r="F65" s="23"/>
      <c r="G65" s="23"/>
      <c r="H65" s="23"/>
      <c r="I65" s="23"/>
      <c r="J65" s="23"/>
      <c r="K65" s="23"/>
      <c r="L65" s="23"/>
      <c r="M65" s="23"/>
    </row>
    <row r="66" spans="1:13" ht="12.75">
      <c r="A66" s="23"/>
      <c r="B66" s="23"/>
      <c r="C66" s="23"/>
      <c r="D66" s="23"/>
      <c r="E66" s="23"/>
      <c r="F66" s="23"/>
      <c r="G66" s="23"/>
      <c r="H66" s="23"/>
      <c r="I66" s="23"/>
      <c r="J66" s="23"/>
      <c r="K66" s="23"/>
      <c r="L66" s="23"/>
      <c r="M66" s="23"/>
    </row>
    <row r="68" spans="5:13" ht="12.75">
      <c r="E68" s="102"/>
      <c r="F68" s="102"/>
      <c r="G68" s="102"/>
      <c r="H68" s="102"/>
      <c r="I68" s="102"/>
      <c r="J68" s="102"/>
      <c r="K68" s="102"/>
      <c r="L68" s="102"/>
      <c r="M68" s="102"/>
    </row>
    <row r="70" spans="4:13" ht="12.75">
      <c r="D70" s="75"/>
      <c r="E70" s="54"/>
      <c r="F70" s="54"/>
      <c r="G70" s="54"/>
      <c r="H70" s="54"/>
      <c r="I70" s="54"/>
      <c r="J70" s="54"/>
      <c r="K70" s="54"/>
      <c r="L70" s="54"/>
      <c r="M70" s="54"/>
    </row>
    <row r="72" spans="4:13" ht="12.75">
      <c r="D72" s="75"/>
      <c r="E72" s="79"/>
      <c r="F72" s="79"/>
      <c r="G72" s="79"/>
      <c r="H72" s="79"/>
      <c r="I72" s="79"/>
      <c r="J72" s="79"/>
      <c r="K72" s="79"/>
      <c r="L72" s="79"/>
      <c r="M72" s="79"/>
    </row>
    <row r="74" spans="4:13" ht="12.75">
      <c r="D74" s="15"/>
      <c r="E74" s="100"/>
      <c r="F74" s="100"/>
      <c r="G74" s="100"/>
      <c r="H74" s="100"/>
      <c r="I74" s="100"/>
      <c r="J74" s="100"/>
      <c r="K74" s="100"/>
      <c r="L74" s="100"/>
      <c r="M74" s="100"/>
    </row>
    <row r="84" spans="2:13" ht="12.75">
      <c r="B84" s="348"/>
      <c r="C84" s="348"/>
      <c r="D84" s="348"/>
      <c r="E84" s="348"/>
      <c r="F84" s="348"/>
      <c r="G84" s="348"/>
      <c r="H84" s="348"/>
      <c r="I84" s="348"/>
      <c r="J84" s="348"/>
      <c r="K84" s="348"/>
      <c r="L84" s="348"/>
      <c r="M84" s="348"/>
    </row>
    <row r="85" spans="2:13" ht="12.75">
      <c r="B85" s="101"/>
      <c r="C85" s="101"/>
      <c r="D85" s="101"/>
      <c r="E85" s="101"/>
      <c r="F85" s="101"/>
      <c r="G85" s="101"/>
      <c r="H85" s="101"/>
      <c r="I85" s="101"/>
      <c r="J85" s="101"/>
      <c r="K85" s="101"/>
      <c r="L85" s="101"/>
      <c r="M85" s="101"/>
    </row>
    <row r="87" spans="1:13" ht="12.75">
      <c r="A87" s="75"/>
      <c r="B87" s="50"/>
      <c r="C87" s="50"/>
      <c r="D87" s="50"/>
      <c r="E87" s="50"/>
      <c r="F87" s="55"/>
      <c r="G87" s="55"/>
      <c r="H87" s="56"/>
      <c r="I87" s="56"/>
      <c r="J87" s="56"/>
      <c r="K87" s="56"/>
      <c r="L87" s="56"/>
      <c r="M87" s="56"/>
    </row>
    <row r="89" spans="1:13" ht="12.75">
      <c r="A89" s="75"/>
      <c r="B89" s="99"/>
      <c r="C89" s="50"/>
      <c r="D89" s="48"/>
      <c r="E89" s="48"/>
      <c r="F89" s="77"/>
      <c r="G89" s="77"/>
      <c r="H89" s="48"/>
      <c r="I89" s="48"/>
      <c r="J89" s="48"/>
      <c r="K89" s="48"/>
      <c r="L89" s="48"/>
      <c r="M89" s="48"/>
    </row>
    <row r="92" spans="1:13" ht="12.75">
      <c r="A92" s="15"/>
      <c r="B92" s="100"/>
      <c r="C92" s="100"/>
      <c r="D92" s="100"/>
      <c r="E92" s="100"/>
      <c r="F92" s="100"/>
      <c r="G92" s="100"/>
      <c r="H92" s="100"/>
      <c r="I92" s="100"/>
      <c r="J92" s="100"/>
      <c r="K92" s="100"/>
      <c r="L92" s="100"/>
      <c r="M92" s="100"/>
    </row>
    <row r="93" ht="12.75">
      <c r="A93" s="15"/>
    </row>
    <row r="94" ht="12.75">
      <c r="A94" s="15"/>
    </row>
    <row r="95" spans="1:12" ht="12.75">
      <c r="A95" s="15"/>
      <c r="B95" s="100"/>
      <c r="C95" s="100"/>
      <c r="D95" s="100"/>
      <c r="E95" s="100"/>
      <c r="F95" s="100"/>
      <c r="G95" s="100"/>
      <c r="H95" s="100"/>
      <c r="I95" s="100"/>
      <c r="J95" s="100"/>
      <c r="K95" s="100"/>
      <c r="L95" s="100"/>
    </row>
  </sheetData>
  <sheetProtection/>
  <mergeCells count="11">
    <mergeCell ref="J84:K84"/>
    <mergeCell ref="L84:M84"/>
    <mergeCell ref="A1:M1"/>
    <mergeCell ref="A3:M3"/>
    <mergeCell ref="A2:M2"/>
    <mergeCell ref="A4:M4"/>
    <mergeCell ref="A52:M52"/>
    <mergeCell ref="B84:C84"/>
    <mergeCell ref="D84:E84"/>
    <mergeCell ref="F84:G84"/>
    <mergeCell ref="H84:I84"/>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61" r:id="rId2"/>
  <headerFooter>
    <oddFooter>&amp;C&amp;"Arial,Normal"&amp;10 12</oddFooter>
  </headerFooter>
  <drawing r:id="rId1"/>
</worksheet>
</file>

<file path=xl/worksheets/sheet11.xml><?xml version="1.0" encoding="utf-8"?>
<worksheet xmlns="http://schemas.openxmlformats.org/spreadsheetml/2006/main" xmlns:r="http://schemas.openxmlformats.org/officeDocument/2006/relationships">
  <dimension ref="A1:Q65"/>
  <sheetViews>
    <sheetView view="pageBreakPreview" zoomScaleSheetLayoutView="100" zoomScalePageLayoutView="0" workbookViewId="0" topLeftCell="A1">
      <selection activeCell="R1" sqref="R1"/>
    </sheetView>
  </sheetViews>
  <sheetFormatPr defaultColWidth="11.421875" defaultRowHeight="15"/>
  <cols>
    <col min="1" max="1" width="10.57421875" style="7" customWidth="1"/>
    <col min="2" max="17" width="10.00390625" style="5" customWidth="1"/>
    <col min="18" max="16384" width="11.421875" style="5" customWidth="1"/>
  </cols>
  <sheetData>
    <row r="1" spans="1:17" ht="12.75">
      <c r="A1" s="314" t="s">
        <v>314</v>
      </c>
      <c r="B1" s="314"/>
      <c r="C1" s="314"/>
      <c r="D1" s="314"/>
      <c r="E1" s="314"/>
      <c r="F1" s="314"/>
      <c r="G1" s="314"/>
      <c r="H1" s="314"/>
      <c r="I1" s="314"/>
      <c r="J1" s="314"/>
      <c r="K1" s="314"/>
      <c r="L1" s="314"/>
      <c r="M1" s="314"/>
      <c r="N1" s="314"/>
      <c r="O1" s="314"/>
      <c r="P1" s="314"/>
      <c r="Q1" s="314"/>
    </row>
    <row r="2" spans="1:17" s="14" customFormat="1" ht="12.75">
      <c r="A2" s="314" t="s">
        <v>111</v>
      </c>
      <c r="B2" s="314"/>
      <c r="C2" s="314"/>
      <c r="D2" s="314"/>
      <c r="E2" s="314"/>
      <c r="F2" s="314"/>
      <c r="G2" s="314"/>
      <c r="H2" s="314"/>
      <c r="I2" s="314"/>
      <c r="J2" s="314"/>
      <c r="K2" s="314"/>
      <c r="L2" s="314"/>
      <c r="M2" s="314"/>
      <c r="N2" s="314"/>
      <c r="O2" s="314"/>
      <c r="P2" s="314"/>
      <c r="Q2" s="314"/>
    </row>
    <row r="3" spans="1:17" ht="12.75">
      <c r="A3" s="314" t="s">
        <v>78</v>
      </c>
      <c r="B3" s="314"/>
      <c r="C3" s="314"/>
      <c r="D3" s="314"/>
      <c r="E3" s="314"/>
      <c r="F3" s="314"/>
      <c r="G3" s="314"/>
      <c r="H3" s="314"/>
      <c r="I3" s="314"/>
      <c r="J3" s="314"/>
      <c r="K3" s="314"/>
      <c r="L3" s="314"/>
      <c r="M3" s="314"/>
      <c r="N3" s="314"/>
      <c r="O3" s="314"/>
      <c r="P3" s="314"/>
      <c r="Q3" s="314"/>
    </row>
    <row r="4" spans="1:17" ht="12.75">
      <c r="A4" s="314" t="s">
        <v>79</v>
      </c>
      <c r="B4" s="314"/>
      <c r="C4" s="314"/>
      <c r="D4" s="314"/>
      <c r="E4" s="314"/>
      <c r="F4" s="314"/>
      <c r="G4" s="314"/>
      <c r="H4" s="314"/>
      <c r="I4" s="314"/>
      <c r="J4" s="314"/>
      <c r="K4" s="314"/>
      <c r="L4" s="314"/>
      <c r="M4" s="314"/>
      <c r="N4" s="314"/>
      <c r="O4" s="314"/>
      <c r="P4" s="314"/>
      <c r="Q4" s="314"/>
    </row>
    <row r="5" spans="1:17" s="15" customFormat="1" ht="12.75">
      <c r="A5" s="129"/>
      <c r="B5" s="129"/>
      <c r="C5" s="129"/>
      <c r="D5" s="129"/>
      <c r="E5" s="129"/>
      <c r="F5" s="129"/>
      <c r="G5" s="129"/>
      <c r="H5" s="129"/>
      <c r="I5" s="129"/>
      <c r="J5" s="129"/>
      <c r="K5" s="129"/>
      <c r="L5" s="129"/>
      <c r="M5" s="129"/>
      <c r="N5" s="130"/>
      <c r="O5" s="130"/>
      <c r="P5" s="130"/>
      <c r="Q5" s="130"/>
    </row>
    <row r="6" spans="1:17" ht="24.75" customHeight="1">
      <c r="A6" s="306" t="s">
        <v>50</v>
      </c>
      <c r="B6" s="354" t="s">
        <v>48</v>
      </c>
      <c r="C6" s="354"/>
      <c r="D6" s="354" t="s">
        <v>82</v>
      </c>
      <c r="E6" s="354"/>
      <c r="F6" s="354" t="s">
        <v>83</v>
      </c>
      <c r="G6" s="354"/>
      <c r="H6" s="354" t="s">
        <v>84</v>
      </c>
      <c r="I6" s="354"/>
      <c r="J6" s="354" t="s">
        <v>85</v>
      </c>
      <c r="K6" s="354"/>
      <c r="L6" s="354" t="s">
        <v>86</v>
      </c>
      <c r="M6" s="354"/>
      <c r="N6" s="354" t="s">
        <v>35</v>
      </c>
      <c r="O6" s="354"/>
      <c r="P6" s="354" t="s">
        <v>37</v>
      </c>
      <c r="Q6" s="354"/>
    </row>
    <row r="7" spans="1:17" ht="24.75" customHeight="1">
      <c r="A7" s="322"/>
      <c r="B7" s="137" t="s">
        <v>287</v>
      </c>
      <c r="C7" s="137" t="s">
        <v>80</v>
      </c>
      <c r="D7" s="137" t="s">
        <v>287</v>
      </c>
      <c r="E7" s="137" t="s">
        <v>80</v>
      </c>
      <c r="F7" s="137" t="s">
        <v>287</v>
      </c>
      <c r="G7" s="137" t="s">
        <v>80</v>
      </c>
      <c r="H7" s="137" t="s">
        <v>287</v>
      </c>
      <c r="I7" s="137" t="s">
        <v>80</v>
      </c>
      <c r="J7" s="137" t="s">
        <v>287</v>
      </c>
      <c r="K7" s="137" t="s">
        <v>80</v>
      </c>
      <c r="L7" s="137" t="s">
        <v>287</v>
      </c>
      <c r="M7" s="137" t="s">
        <v>80</v>
      </c>
      <c r="N7" s="137" t="s">
        <v>287</v>
      </c>
      <c r="O7" s="137" t="s">
        <v>80</v>
      </c>
      <c r="P7" s="137" t="s">
        <v>287</v>
      </c>
      <c r="Q7" s="137" t="s">
        <v>80</v>
      </c>
    </row>
    <row r="8" spans="1:17" ht="12.75">
      <c r="A8" s="53" t="s">
        <v>51</v>
      </c>
      <c r="B8" s="50">
        <v>2002.625</v>
      </c>
      <c r="C8" s="50">
        <v>1900</v>
      </c>
      <c r="D8" s="50">
        <v>388.75</v>
      </c>
      <c r="E8" s="50">
        <v>256.25</v>
      </c>
      <c r="F8" s="98">
        <v>0</v>
      </c>
      <c r="G8" s="98">
        <v>0</v>
      </c>
      <c r="H8" s="48"/>
      <c r="I8" s="48"/>
      <c r="J8" s="56">
        <v>481.53333333333336</v>
      </c>
      <c r="K8" s="56">
        <v>271.875</v>
      </c>
      <c r="L8" s="56">
        <v>585.5625</v>
      </c>
      <c r="M8" s="56">
        <v>264.1666666666667</v>
      </c>
      <c r="N8" s="56">
        <v>707.3333333333334</v>
      </c>
      <c r="O8" s="56">
        <v>291.6666666666667</v>
      </c>
      <c r="P8" s="56"/>
      <c r="Q8" s="56"/>
    </row>
    <row r="9" spans="1:17" ht="12.75">
      <c r="A9" s="53" t="s">
        <v>53</v>
      </c>
      <c r="B9" s="50">
        <v>2244.7</v>
      </c>
      <c r="C9" s="50">
        <v>2050</v>
      </c>
      <c r="D9" s="50">
        <v>342.75</v>
      </c>
      <c r="E9" s="50">
        <v>225</v>
      </c>
      <c r="F9" s="98">
        <v>0</v>
      </c>
      <c r="G9" s="98">
        <v>0</v>
      </c>
      <c r="H9" s="48"/>
      <c r="I9" s="48"/>
      <c r="J9" s="56">
        <v>488.55</v>
      </c>
      <c r="K9" s="56">
        <v>274</v>
      </c>
      <c r="L9" s="56">
        <v>583</v>
      </c>
      <c r="M9" s="56">
        <v>250</v>
      </c>
      <c r="N9" s="56">
        <v>686.5</v>
      </c>
      <c r="O9" s="56">
        <v>346.42857142857144</v>
      </c>
      <c r="P9" s="56"/>
      <c r="Q9" s="56"/>
    </row>
    <row r="10" spans="1:17" ht="12.75">
      <c r="A10" s="53" t="s">
        <v>54</v>
      </c>
      <c r="B10" s="50">
        <v>2765</v>
      </c>
      <c r="C10" s="50">
        <v>2418.75</v>
      </c>
      <c r="D10" s="50">
        <v>318.25</v>
      </c>
      <c r="E10" s="50">
        <v>225</v>
      </c>
      <c r="F10" s="98">
        <v>555.75</v>
      </c>
      <c r="G10" s="98">
        <v>246.875</v>
      </c>
      <c r="H10" s="48"/>
      <c r="I10" s="48"/>
      <c r="J10" s="56">
        <v>476</v>
      </c>
      <c r="K10" s="56">
        <v>275</v>
      </c>
      <c r="L10" s="56">
        <v>597.84375</v>
      </c>
      <c r="M10" s="56">
        <v>297.8125</v>
      </c>
      <c r="N10" s="56">
        <v>567.1</v>
      </c>
      <c r="O10" s="56">
        <v>340</v>
      </c>
      <c r="P10" s="56"/>
      <c r="Q10" s="56"/>
    </row>
    <row r="11" spans="1:17" ht="12.75">
      <c r="A11" s="53" t="s">
        <v>55</v>
      </c>
      <c r="B11" s="50">
        <v>2714.875</v>
      </c>
      <c r="C11" s="50">
        <v>1800</v>
      </c>
      <c r="D11" s="50">
        <v>241.3125</v>
      </c>
      <c r="E11" s="50">
        <v>156.25</v>
      </c>
      <c r="F11" s="98">
        <v>438.25</v>
      </c>
      <c r="G11" s="98">
        <v>240.625</v>
      </c>
      <c r="H11" s="50">
        <v>669.5</v>
      </c>
      <c r="I11" s="50">
        <v>325</v>
      </c>
      <c r="J11" s="56">
        <v>440.2307692307692</v>
      </c>
      <c r="K11" s="56">
        <v>267.5</v>
      </c>
      <c r="L11" s="56">
        <v>597.28125</v>
      </c>
      <c r="M11" s="56">
        <v>301.41666666666663</v>
      </c>
      <c r="N11" s="56">
        <v>546.75</v>
      </c>
      <c r="O11" s="56">
        <v>375</v>
      </c>
      <c r="P11" s="56"/>
      <c r="Q11" s="56"/>
    </row>
    <row r="12" spans="1:17" ht="12.75">
      <c r="A12" s="53" t="s">
        <v>56</v>
      </c>
      <c r="B12" s="50">
        <v>2092.45</v>
      </c>
      <c r="C12" s="50">
        <v>1305.8823529411766</v>
      </c>
      <c r="D12" s="50">
        <v>206.75</v>
      </c>
      <c r="E12" s="50">
        <v>100</v>
      </c>
      <c r="F12" s="98">
        <v>382.45</v>
      </c>
      <c r="G12" s="98">
        <v>207.5</v>
      </c>
      <c r="H12" s="50">
        <v>609</v>
      </c>
      <c r="I12" s="50">
        <v>342.5</v>
      </c>
      <c r="J12" s="56">
        <v>385.09375</v>
      </c>
      <c r="K12" s="56">
        <v>281.25</v>
      </c>
      <c r="L12" s="56">
        <v>525.95</v>
      </c>
      <c r="M12" s="56">
        <v>288.5</v>
      </c>
      <c r="N12" s="56">
        <v>549.9375</v>
      </c>
      <c r="O12" s="56">
        <v>384.375</v>
      </c>
      <c r="P12" s="56"/>
      <c r="Q12" s="56"/>
    </row>
    <row r="13" spans="1:17" ht="12.75">
      <c r="A13" s="53" t="s">
        <v>57</v>
      </c>
      <c r="B13" s="50">
        <v>1296.6875</v>
      </c>
      <c r="C13" s="50">
        <v>1037.5</v>
      </c>
      <c r="D13" s="50">
        <v>147.85</v>
      </c>
      <c r="E13" s="50">
        <v>100</v>
      </c>
      <c r="F13" s="98">
        <v>371.1875</v>
      </c>
      <c r="G13" s="98">
        <v>243.75</v>
      </c>
      <c r="H13" s="50">
        <v>705.5625</v>
      </c>
      <c r="I13" s="50">
        <v>412.5</v>
      </c>
      <c r="J13" s="56">
        <v>356.77777777777777</v>
      </c>
      <c r="K13" s="56">
        <v>247.91666666666669</v>
      </c>
      <c r="L13" s="56">
        <v>518</v>
      </c>
      <c r="M13" s="56">
        <v>279</v>
      </c>
      <c r="N13" s="56">
        <v>553.4</v>
      </c>
      <c r="O13" s="56">
        <v>431.57894736842104</v>
      </c>
      <c r="P13" s="56"/>
      <c r="Q13" s="56"/>
    </row>
    <row r="14" spans="1:17" ht="12.75">
      <c r="A14" s="53" t="s">
        <v>58</v>
      </c>
      <c r="B14" s="50">
        <v>1214.875</v>
      </c>
      <c r="C14" s="50">
        <v>962.5</v>
      </c>
      <c r="D14" s="50">
        <v>188.95</v>
      </c>
      <c r="E14" s="50">
        <v>104.16666666666667</v>
      </c>
      <c r="F14" s="98">
        <v>395.625</v>
      </c>
      <c r="G14" s="98">
        <v>246.875</v>
      </c>
      <c r="H14" s="50">
        <v>765.75</v>
      </c>
      <c r="I14" s="50">
        <v>468.75</v>
      </c>
      <c r="J14" s="56">
        <v>373.375</v>
      </c>
      <c r="K14" s="56">
        <v>225</v>
      </c>
      <c r="L14" s="56">
        <v>525.1875</v>
      </c>
      <c r="M14" s="56">
        <v>292.1875</v>
      </c>
      <c r="N14" s="56">
        <v>544.5333333333333</v>
      </c>
      <c r="O14" s="56">
        <v>421.875</v>
      </c>
      <c r="P14" s="56"/>
      <c r="Q14" s="56"/>
    </row>
    <row r="15" spans="1:17" ht="12.75">
      <c r="A15" s="53" t="s">
        <v>59</v>
      </c>
      <c r="B15" s="50">
        <v>1061.9722222222222</v>
      </c>
      <c r="C15" s="50">
        <v>901.4285714285714</v>
      </c>
      <c r="D15" s="50">
        <v>273.9512195121951</v>
      </c>
      <c r="E15" s="50">
        <v>118.38709677419355</v>
      </c>
      <c r="F15" s="98">
        <v>449.72727272727275</v>
      </c>
      <c r="G15" s="98">
        <v>261.3888888888889</v>
      </c>
      <c r="H15" s="50">
        <v>811.0909090909091</v>
      </c>
      <c r="I15" s="50">
        <v>466.6666666666667</v>
      </c>
      <c r="J15" s="56">
        <v>428.3611111111111</v>
      </c>
      <c r="K15" s="56">
        <v>309.72222222222223</v>
      </c>
      <c r="L15" s="56">
        <v>662.4583333333333</v>
      </c>
      <c r="M15" s="56">
        <v>392.3611111111111</v>
      </c>
      <c r="N15" s="56">
        <v>574.6666666666666</v>
      </c>
      <c r="O15" s="56">
        <v>475</v>
      </c>
      <c r="P15" s="56"/>
      <c r="Q15" s="56"/>
    </row>
    <row r="16" spans="1:17" ht="12.75">
      <c r="A16" s="53" t="s">
        <v>60</v>
      </c>
      <c r="B16" s="50">
        <v>981.375</v>
      </c>
      <c r="C16" s="50">
        <v>796.875</v>
      </c>
      <c r="D16" s="50">
        <v>340.94444444444446</v>
      </c>
      <c r="E16" s="50">
        <v>152.85714285714286</v>
      </c>
      <c r="F16" s="98">
        <v>806.8</v>
      </c>
      <c r="G16" s="98">
        <v>341.93548387096774</v>
      </c>
      <c r="H16" s="48"/>
      <c r="I16" s="48"/>
      <c r="J16" s="56">
        <v>569.4666666666667</v>
      </c>
      <c r="K16" s="56">
        <v>443.75</v>
      </c>
      <c r="L16" s="56">
        <v>777.3572916666667</v>
      </c>
      <c r="M16" s="56">
        <v>521.5625</v>
      </c>
      <c r="N16" s="56">
        <v>712.3870967741935</v>
      </c>
      <c r="O16" s="56">
        <v>653.030303030303</v>
      </c>
      <c r="P16" s="56"/>
      <c r="Q16" s="56"/>
    </row>
    <row r="17" spans="1:17" ht="12.75">
      <c r="A17" s="53" t="s">
        <v>61</v>
      </c>
      <c r="B17" s="50">
        <v>920.75</v>
      </c>
      <c r="C17" s="50">
        <v>734.375</v>
      </c>
      <c r="D17" s="50">
        <v>398.02222222222224</v>
      </c>
      <c r="E17" s="50">
        <v>232.85714285714286</v>
      </c>
      <c r="F17" s="98">
        <v>921.5238095238095</v>
      </c>
      <c r="G17" s="98">
        <v>396.6666666666667</v>
      </c>
      <c r="H17" s="48"/>
      <c r="I17" s="48"/>
      <c r="J17" s="56">
        <v>883.45</v>
      </c>
      <c r="K17" s="56">
        <v>641.025641025641</v>
      </c>
      <c r="L17" s="56">
        <v>957.3929824561403</v>
      </c>
      <c r="M17" s="56">
        <v>599.21875</v>
      </c>
      <c r="N17" s="56"/>
      <c r="O17" s="56"/>
      <c r="P17" s="56"/>
      <c r="Q17" s="56"/>
    </row>
    <row r="18" spans="1:17" ht="12.75">
      <c r="A18" s="53" t="s">
        <v>62</v>
      </c>
      <c r="B18" s="50"/>
      <c r="C18" s="50"/>
      <c r="D18" s="50">
        <v>610.1388888888889</v>
      </c>
      <c r="E18" s="50">
        <v>362.85714285714283</v>
      </c>
      <c r="F18" s="98"/>
      <c r="G18" s="98"/>
      <c r="H18" s="48"/>
      <c r="I18" s="48"/>
      <c r="J18" s="56">
        <v>741.75</v>
      </c>
      <c r="K18" s="56">
        <v>614.2857142857143</v>
      </c>
      <c r="L18" s="48"/>
      <c r="M18" s="48"/>
      <c r="N18" s="48"/>
      <c r="O18" s="48"/>
      <c r="P18" s="48"/>
      <c r="Q18" s="48"/>
    </row>
    <row r="19" spans="1:17" ht="12.75">
      <c r="A19" s="53" t="s">
        <v>63</v>
      </c>
      <c r="B19" s="50">
        <v>913.9354838709677</v>
      </c>
      <c r="C19" s="50">
        <v>739.0625</v>
      </c>
      <c r="D19" s="50">
        <v>682.8888888888889</v>
      </c>
      <c r="E19" s="50">
        <v>430.95238095238096</v>
      </c>
      <c r="F19" s="98"/>
      <c r="G19" s="98"/>
      <c r="H19" s="48"/>
      <c r="I19" s="48"/>
      <c r="J19" s="48"/>
      <c r="K19" s="48"/>
      <c r="L19" s="48"/>
      <c r="M19" s="48"/>
      <c r="N19" s="48"/>
      <c r="O19" s="48"/>
      <c r="P19" s="48"/>
      <c r="Q19" s="48"/>
    </row>
    <row r="20" spans="1:17" ht="15">
      <c r="A20" s="53" t="s">
        <v>64</v>
      </c>
      <c r="B20" s="50">
        <v>1002.775</v>
      </c>
      <c r="C20" s="50">
        <v>905</v>
      </c>
      <c r="D20" s="50">
        <v>600</v>
      </c>
      <c r="E20" s="50">
        <v>733.3333333333334</v>
      </c>
      <c r="F20" s="98"/>
      <c r="G20" s="98"/>
      <c r="H20" s="48"/>
      <c r="I20" s="48"/>
      <c r="J20" s="48"/>
      <c r="K20" s="48"/>
      <c r="L20" s="56">
        <v>615.7863300492611</v>
      </c>
      <c r="M20" s="56">
        <v>289.289314516129</v>
      </c>
      <c r="N20" s="139"/>
      <c r="O20" s="139"/>
      <c r="P20" s="56"/>
      <c r="Q20" s="56"/>
    </row>
    <row r="21" spans="1:17" ht="12.75">
      <c r="A21" s="53" t="s">
        <v>65</v>
      </c>
      <c r="B21" s="50">
        <v>1099.84375</v>
      </c>
      <c r="C21" s="50">
        <v>856.25</v>
      </c>
      <c r="D21" s="50">
        <v>1061.28125</v>
      </c>
      <c r="E21" s="50">
        <v>856.25</v>
      </c>
      <c r="F21" s="98">
        <v>697.875</v>
      </c>
      <c r="G21" s="98">
        <v>308.3333333333333</v>
      </c>
      <c r="H21" s="48"/>
      <c r="I21" s="48"/>
      <c r="J21" s="48"/>
      <c r="K21" s="48"/>
      <c r="L21" s="56">
        <v>566.96875</v>
      </c>
      <c r="M21" s="56">
        <v>262.5</v>
      </c>
      <c r="N21" s="56">
        <v>545.7</v>
      </c>
      <c r="O21" s="56">
        <v>479.6875</v>
      </c>
      <c r="P21" s="56"/>
      <c r="Q21" s="56"/>
    </row>
    <row r="22" spans="1:17" ht="12.75">
      <c r="A22" s="53" t="s">
        <v>66</v>
      </c>
      <c r="B22" s="50">
        <v>1072.9375</v>
      </c>
      <c r="C22" s="50">
        <v>850</v>
      </c>
      <c r="D22" s="50">
        <v>868.1875</v>
      </c>
      <c r="E22" s="50">
        <v>609.375</v>
      </c>
      <c r="F22" s="98">
        <v>537.6129032258065</v>
      </c>
      <c r="G22" s="98">
        <v>257.8125</v>
      </c>
      <c r="H22" s="48"/>
      <c r="I22" s="48"/>
      <c r="J22" s="48"/>
      <c r="K22" s="48"/>
      <c r="L22" s="56">
        <v>501</v>
      </c>
      <c r="M22" s="140">
        <v>292</v>
      </c>
      <c r="N22" s="56">
        <v>503.3333333333333</v>
      </c>
      <c r="O22" s="140">
        <v>423.4375</v>
      </c>
      <c r="P22" s="56"/>
      <c r="Q22" s="56"/>
    </row>
    <row r="23" spans="1:17" ht="12.75">
      <c r="A23" s="53" t="s">
        <v>67</v>
      </c>
      <c r="B23" s="50">
        <v>1164.96875</v>
      </c>
      <c r="C23" s="50">
        <v>910.9375</v>
      </c>
      <c r="D23" s="50">
        <v>644.28125</v>
      </c>
      <c r="E23" s="50">
        <v>326.5625</v>
      </c>
      <c r="F23" s="98">
        <v>402.34375</v>
      </c>
      <c r="G23" s="98">
        <v>273.4375</v>
      </c>
      <c r="H23" s="48"/>
      <c r="I23" s="48"/>
      <c r="J23" s="56">
        <v>864.875</v>
      </c>
      <c r="K23" s="56">
        <v>580</v>
      </c>
      <c r="L23" s="56">
        <v>508.23487903225805</v>
      </c>
      <c r="M23" s="56">
        <v>278.90625</v>
      </c>
      <c r="N23" s="56">
        <v>483.96875</v>
      </c>
      <c r="O23" s="56">
        <v>480.625</v>
      </c>
      <c r="P23" s="56"/>
      <c r="Q23" s="56"/>
    </row>
    <row r="24" spans="1:17" ht="12.75">
      <c r="A24" s="53" t="s">
        <v>68</v>
      </c>
      <c r="B24" s="50">
        <v>1658</v>
      </c>
      <c r="C24" s="50">
        <v>1432.5</v>
      </c>
      <c r="D24" s="50">
        <v>547.59375</v>
      </c>
      <c r="E24" s="50">
        <v>226.5625</v>
      </c>
      <c r="F24" s="98">
        <v>417.75</v>
      </c>
      <c r="G24" s="98">
        <v>238.75</v>
      </c>
      <c r="H24" s="56">
        <v>561</v>
      </c>
      <c r="I24" s="56">
        <v>337.5</v>
      </c>
      <c r="J24" s="56">
        <v>667.1</v>
      </c>
      <c r="K24" s="56">
        <v>295.25</v>
      </c>
      <c r="L24" s="56">
        <v>519.2125</v>
      </c>
      <c r="M24" s="56">
        <v>298.125</v>
      </c>
      <c r="N24" s="56">
        <v>506.15384615384613</v>
      </c>
      <c r="O24" s="56">
        <v>469.5</v>
      </c>
      <c r="P24" s="56"/>
      <c r="Q24" s="56"/>
    </row>
    <row r="25" spans="1:17" ht="12.75">
      <c r="A25" s="53" t="s">
        <v>69</v>
      </c>
      <c r="B25" s="50">
        <v>1817.53125</v>
      </c>
      <c r="C25" s="50">
        <v>1323.4375</v>
      </c>
      <c r="D25" s="50">
        <v>407.1111111111111</v>
      </c>
      <c r="E25" s="50">
        <v>207.14285714285714</v>
      </c>
      <c r="F25" s="98">
        <v>399.375</v>
      </c>
      <c r="G25" s="98">
        <v>245.3125</v>
      </c>
      <c r="H25" s="56">
        <f>SUM(E25+E29)/2</f>
        <v>458.07142857142856</v>
      </c>
      <c r="I25" s="56">
        <f>SUM(F25+F29)/2</f>
        <v>199.6875</v>
      </c>
      <c r="J25" s="56">
        <v>457.71875</v>
      </c>
      <c r="K25" s="56">
        <v>239.0625</v>
      </c>
      <c r="L25" s="56">
        <v>607.359375</v>
      </c>
      <c r="M25" s="56">
        <v>312.1875</v>
      </c>
      <c r="N25" s="56">
        <v>548.78125</v>
      </c>
      <c r="O25" s="56">
        <v>513.4375</v>
      </c>
      <c r="P25" s="56"/>
      <c r="Q25" s="56"/>
    </row>
    <row r="26" spans="1:17" ht="12.75">
      <c r="A26" s="53" t="s">
        <v>70</v>
      </c>
      <c r="B26" s="50">
        <v>1869.55</v>
      </c>
      <c r="C26" s="50">
        <v>1520</v>
      </c>
      <c r="D26" s="50">
        <v>431.1777777777778</v>
      </c>
      <c r="E26" s="50">
        <v>314.2857142857143</v>
      </c>
      <c r="F26" s="98">
        <v>465.60526315789474</v>
      </c>
      <c r="G26" s="98">
        <v>255</v>
      </c>
      <c r="H26" s="56">
        <f>SUM(E26+E30)/2</f>
        <v>536.1428571428571</v>
      </c>
      <c r="I26" s="56">
        <f>SUM(F26+F30)/2</f>
        <v>232.80263157894737</v>
      </c>
      <c r="J26" s="56">
        <v>369.275</v>
      </c>
      <c r="K26" s="56">
        <v>236.875</v>
      </c>
      <c r="L26" s="56">
        <v>555.5625</v>
      </c>
      <c r="M26" s="56">
        <v>326.375</v>
      </c>
      <c r="N26" s="56">
        <v>612.375</v>
      </c>
      <c r="O26" s="56">
        <v>442.5</v>
      </c>
      <c r="P26" s="56"/>
      <c r="Q26" s="56"/>
    </row>
    <row r="27" spans="1:17" ht="12.75">
      <c r="A27" s="53" t="s">
        <v>71</v>
      </c>
      <c r="B27" s="50">
        <v>1835</v>
      </c>
      <c r="C27" s="50">
        <v>1420</v>
      </c>
      <c r="D27" s="50">
        <v>567</v>
      </c>
      <c r="E27" s="50">
        <v>388</v>
      </c>
      <c r="F27" s="98">
        <v>453.3666666666667</v>
      </c>
      <c r="G27" s="98">
        <v>268.75</v>
      </c>
      <c r="H27" s="50">
        <v>844</v>
      </c>
      <c r="I27" s="50">
        <v>455</v>
      </c>
      <c r="J27" s="56">
        <v>412.5</v>
      </c>
      <c r="K27" s="56">
        <v>276</v>
      </c>
      <c r="L27" s="56">
        <v>592</v>
      </c>
      <c r="M27" s="56">
        <v>331.5</v>
      </c>
      <c r="N27" s="56">
        <v>665</v>
      </c>
      <c r="O27" s="56">
        <v>461</v>
      </c>
      <c r="P27" s="56"/>
      <c r="Q27" s="56"/>
    </row>
    <row r="28" spans="1:17" ht="12.75">
      <c r="A28" s="53" t="s">
        <v>72</v>
      </c>
      <c r="B28" s="50">
        <v>1727</v>
      </c>
      <c r="C28" s="50">
        <v>1086</v>
      </c>
      <c r="D28" s="50">
        <v>818</v>
      </c>
      <c r="E28" s="50">
        <v>671</v>
      </c>
      <c r="F28" s="98">
        <v>699.5384615384615</v>
      </c>
      <c r="G28" s="98">
        <v>350</v>
      </c>
      <c r="H28" s="48"/>
      <c r="I28" s="48"/>
      <c r="J28" s="56">
        <v>442</v>
      </c>
      <c r="K28" s="56">
        <v>312</v>
      </c>
      <c r="L28" s="56">
        <v>614</v>
      </c>
      <c r="M28" s="56">
        <v>356.5</v>
      </c>
      <c r="N28" s="56">
        <v>693</v>
      </c>
      <c r="O28" s="56">
        <v>447</v>
      </c>
      <c r="P28" s="56"/>
      <c r="Q28" s="56"/>
    </row>
    <row r="29" spans="1:17" ht="12.75">
      <c r="A29" s="53" t="s">
        <v>73</v>
      </c>
      <c r="B29" s="50">
        <v>1776</v>
      </c>
      <c r="C29" s="50">
        <v>1148</v>
      </c>
      <c r="D29" s="50">
        <v>993</v>
      </c>
      <c r="E29" s="50">
        <v>709</v>
      </c>
      <c r="F29" s="98"/>
      <c r="G29" s="98"/>
      <c r="H29" s="48"/>
      <c r="I29" s="48"/>
      <c r="J29" s="56">
        <v>405</v>
      </c>
      <c r="K29" s="56">
        <v>314</v>
      </c>
      <c r="L29" s="56">
        <v>667</v>
      </c>
      <c r="M29" s="56">
        <v>344</v>
      </c>
      <c r="N29" s="56">
        <v>746</v>
      </c>
      <c r="O29" s="56">
        <v>486</v>
      </c>
      <c r="P29" s="56"/>
      <c r="Q29" s="56"/>
    </row>
    <row r="30" spans="1:17" ht="12.75">
      <c r="A30" s="53" t="s">
        <v>74</v>
      </c>
      <c r="B30" s="50">
        <v>1759</v>
      </c>
      <c r="C30" s="50">
        <v>1428</v>
      </c>
      <c r="D30" s="50">
        <v>966</v>
      </c>
      <c r="E30" s="50">
        <v>758</v>
      </c>
      <c r="F30" s="98"/>
      <c r="G30" s="98"/>
      <c r="H30" s="48"/>
      <c r="I30" s="48"/>
      <c r="J30" s="56">
        <v>383</v>
      </c>
      <c r="K30" s="56">
        <v>359</v>
      </c>
      <c r="L30" s="48"/>
      <c r="M30" s="48"/>
      <c r="N30" s="48"/>
      <c r="O30" s="48"/>
      <c r="P30" s="48"/>
      <c r="Q30" s="48"/>
    </row>
    <row r="31" spans="1:17" ht="12.75">
      <c r="A31" s="53" t="s">
        <v>75</v>
      </c>
      <c r="B31" s="50">
        <v>1869</v>
      </c>
      <c r="C31" s="50">
        <v>1606</v>
      </c>
      <c r="D31" s="50">
        <v>1123</v>
      </c>
      <c r="E31" s="50">
        <v>884</v>
      </c>
      <c r="F31" s="98"/>
      <c r="G31" s="98"/>
      <c r="H31" s="48"/>
      <c r="I31" s="48"/>
      <c r="J31" s="56">
        <v>437</v>
      </c>
      <c r="K31" s="56">
        <v>353</v>
      </c>
      <c r="L31" s="48"/>
      <c r="M31" s="48"/>
      <c r="N31" s="48"/>
      <c r="O31" s="48"/>
      <c r="P31" s="48">
        <v>1143</v>
      </c>
      <c r="Q31" s="48">
        <v>605</v>
      </c>
    </row>
    <row r="32" spans="1:17" ht="12.75">
      <c r="A32" s="53" t="s">
        <v>76</v>
      </c>
      <c r="B32" s="50">
        <v>2318</v>
      </c>
      <c r="C32" s="50">
        <v>1813</v>
      </c>
      <c r="D32" s="50">
        <v>1430</v>
      </c>
      <c r="E32" s="50">
        <v>1290</v>
      </c>
      <c r="F32" s="98"/>
      <c r="G32" s="98"/>
      <c r="H32" s="48"/>
      <c r="I32" s="48"/>
      <c r="J32" s="56">
        <v>492</v>
      </c>
      <c r="K32" s="56">
        <v>393</v>
      </c>
      <c r="L32" s="56">
        <v>612</v>
      </c>
      <c r="M32" s="56">
        <v>286</v>
      </c>
      <c r="N32" s="56">
        <v>690</v>
      </c>
      <c r="O32" s="56">
        <v>376</v>
      </c>
      <c r="P32" s="56">
        <v>1321</v>
      </c>
      <c r="Q32" s="56">
        <v>528</v>
      </c>
    </row>
    <row r="33" spans="1:17" ht="12.75">
      <c r="A33" s="53" t="s">
        <v>77</v>
      </c>
      <c r="B33" s="50">
        <v>2513</v>
      </c>
      <c r="C33" s="50">
        <v>2166</v>
      </c>
      <c r="D33" s="50">
        <v>1341</v>
      </c>
      <c r="E33" s="50">
        <v>769</v>
      </c>
      <c r="F33" s="98"/>
      <c r="G33" s="98"/>
      <c r="H33" s="48"/>
      <c r="I33" s="48"/>
      <c r="J33" s="56">
        <v>511</v>
      </c>
      <c r="K33" s="56">
        <v>379</v>
      </c>
      <c r="L33" s="56">
        <v>664</v>
      </c>
      <c r="M33" s="56">
        <v>358.5</v>
      </c>
      <c r="N33" s="56">
        <v>654</v>
      </c>
      <c r="O33" s="56">
        <v>481</v>
      </c>
      <c r="P33" s="56"/>
      <c r="Q33" s="56"/>
    </row>
    <row r="34" spans="1:17" s="15" customFormat="1" ht="12.75">
      <c r="A34" s="76" t="s">
        <v>136</v>
      </c>
      <c r="B34" s="50">
        <v>2910</v>
      </c>
      <c r="C34" s="98">
        <v>2625</v>
      </c>
      <c r="D34" s="50">
        <v>969</v>
      </c>
      <c r="E34" s="50">
        <v>529</v>
      </c>
      <c r="F34" s="98">
        <v>453</v>
      </c>
      <c r="G34" s="98">
        <v>217</v>
      </c>
      <c r="H34" s="48"/>
      <c r="I34" s="48"/>
      <c r="J34" s="56">
        <v>544</v>
      </c>
      <c r="K34" s="56">
        <v>387</v>
      </c>
      <c r="L34" s="56">
        <v>596</v>
      </c>
      <c r="M34" s="56">
        <v>341</v>
      </c>
      <c r="N34" s="56">
        <v>624</v>
      </c>
      <c r="O34" s="56">
        <v>482</v>
      </c>
      <c r="P34" s="56"/>
      <c r="Q34" s="56"/>
    </row>
    <row r="35" spans="1:17" ht="12.75">
      <c r="A35" s="76" t="s">
        <v>137</v>
      </c>
      <c r="B35" s="78">
        <v>2989</v>
      </c>
      <c r="C35" s="98">
        <v>2928</v>
      </c>
      <c r="D35" s="48">
        <v>651</v>
      </c>
      <c r="E35" s="48">
        <v>253</v>
      </c>
      <c r="F35" s="118">
        <v>462</v>
      </c>
      <c r="G35" s="118">
        <v>271</v>
      </c>
      <c r="H35" s="48"/>
      <c r="I35" s="48"/>
      <c r="J35" s="48">
        <v>632</v>
      </c>
      <c r="K35" s="48">
        <v>358</v>
      </c>
      <c r="L35" s="48">
        <v>644</v>
      </c>
      <c r="M35" s="48">
        <v>337</v>
      </c>
      <c r="N35" s="48">
        <v>634</v>
      </c>
      <c r="O35" s="48">
        <v>475</v>
      </c>
      <c r="P35" s="48"/>
      <c r="Q35" s="48"/>
    </row>
    <row r="36" spans="1:17" s="15" customFormat="1" ht="12.75">
      <c r="A36" s="76" t="s">
        <v>139</v>
      </c>
      <c r="B36" s="50">
        <v>2989</v>
      </c>
      <c r="C36" s="50">
        <v>2964</v>
      </c>
      <c r="D36" s="50">
        <v>423</v>
      </c>
      <c r="E36" s="50">
        <v>216</v>
      </c>
      <c r="F36" s="98">
        <v>485</v>
      </c>
      <c r="G36" s="98">
        <v>273</v>
      </c>
      <c r="H36" s="50">
        <v>998</v>
      </c>
      <c r="I36" s="50">
        <v>470</v>
      </c>
      <c r="J36" s="56">
        <v>535</v>
      </c>
      <c r="K36" s="56">
        <v>330</v>
      </c>
      <c r="L36" s="48">
        <v>603</v>
      </c>
      <c r="M36" s="48">
        <v>332</v>
      </c>
      <c r="N36" s="48">
        <v>673</v>
      </c>
      <c r="O36" s="48">
        <v>478</v>
      </c>
      <c r="P36" s="48"/>
      <c r="Q36" s="48"/>
    </row>
    <row r="37" spans="1:17" ht="12.75">
      <c r="A37" s="76" t="s">
        <v>159</v>
      </c>
      <c r="B37" s="50">
        <v>2125</v>
      </c>
      <c r="C37" s="50">
        <v>1071</v>
      </c>
      <c r="D37" s="48">
        <v>388</v>
      </c>
      <c r="E37" s="48">
        <v>245</v>
      </c>
      <c r="F37" s="118">
        <v>475</v>
      </c>
      <c r="G37" s="118">
        <v>272</v>
      </c>
      <c r="H37" s="48">
        <v>824</v>
      </c>
      <c r="I37" s="48">
        <v>455</v>
      </c>
      <c r="J37" s="48">
        <v>450</v>
      </c>
      <c r="K37" s="48">
        <v>318</v>
      </c>
      <c r="L37" s="48">
        <v>601</v>
      </c>
      <c r="M37" s="48">
        <v>365</v>
      </c>
      <c r="N37" s="48">
        <v>673</v>
      </c>
      <c r="O37" s="48">
        <v>513</v>
      </c>
      <c r="P37" s="48"/>
      <c r="Q37" s="48"/>
    </row>
    <row r="38" spans="1:17" s="15" customFormat="1" ht="12.75">
      <c r="A38" s="76" t="s">
        <v>163</v>
      </c>
      <c r="B38" s="50">
        <v>2562</v>
      </c>
      <c r="C38" s="50">
        <v>1479</v>
      </c>
      <c r="D38" s="48">
        <v>483</v>
      </c>
      <c r="E38" s="48">
        <v>309</v>
      </c>
      <c r="F38" s="118">
        <v>540</v>
      </c>
      <c r="G38" s="118">
        <v>414</v>
      </c>
      <c r="H38" s="48">
        <v>765</v>
      </c>
      <c r="I38" s="48">
        <v>491</v>
      </c>
      <c r="J38" s="48">
        <v>428</v>
      </c>
      <c r="K38" s="48">
        <v>303</v>
      </c>
      <c r="L38" s="48">
        <v>636</v>
      </c>
      <c r="M38" s="48">
        <v>420</v>
      </c>
      <c r="N38" s="48">
        <v>701</v>
      </c>
      <c r="O38" s="48">
        <v>612</v>
      </c>
      <c r="P38" s="48"/>
      <c r="Q38" s="48"/>
    </row>
    <row r="39" spans="1:17" s="15" customFormat="1" ht="12.75">
      <c r="A39" s="76" t="s">
        <v>166</v>
      </c>
      <c r="B39" s="50">
        <v>2496</v>
      </c>
      <c r="C39" s="50">
        <v>1553</v>
      </c>
      <c r="D39" s="48">
        <v>538</v>
      </c>
      <c r="E39" s="48">
        <v>298</v>
      </c>
      <c r="F39" s="118">
        <v>658</v>
      </c>
      <c r="G39" s="118">
        <v>620</v>
      </c>
      <c r="H39" s="48"/>
      <c r="I39" s="48"/>
      <c r="J39" s="48">
        <v>451</v>
      </c>
      <c r="K39" s="48">
        <v>298</v>
      </c>
      <c r="L39" s="48">
        <v>702</v>
      </c>
      <c r="M39" s="48">
        <v>531</v>
      </c>
      <c r="N39" s="48">
        <v>762</v>
      </c>
      <c r="O39" s="48">
        <v>809</v>
      </c>
      <c r="P39" s="48"/>
      <c r="Q39" s="48"/>
    </row>
    <row r="40" spans="1:17" s="15" customFormat="1" ht="12.75">
      <c r="A40" s="76" t="s">
        <v>177</v>
      </c>
      <c r="B40" s="50">
        <v>2111</v>
      </c>
      <c r="C40" s="50">
        <v>1518</v>
      </c>
      <c r="D40" s="48">
        <v>519</v>
      </c>
      <c r="E40" s="48">
        <v>376</v>
      </c>
      <c r="F40" s="118"/>
      <c r="G40" s="118"/>
      <c r="H40" s="48"/>
      <c r="I40" s="48"/>
      <c r="J40" s="48">
        <v>486</v>
      </c>
      <c r="K40" s="48">
        <v>358</v>
      </c>
      <c r="L40" s="48">
        <v>830</v>
      </c>
      <c r="M40" s="48">
        <v>656</v>
      </c>
      <c r="N40" s="48"/>
      <c r="O40" s="48"/>
      <c r="P40" s="48"/>
      <c r="Q40" s="48"/>
    </row>
    <row r="41" spans="1:17" ht="15">
      <c r="A41" s="76" t="s">
        <v>214</v>
      </c>
      <c r="B41" s="141">
        <v>1895</v>
      </c>
      <c r="C41" s="141">
        <v>1384</v>
      </c>
      <c r="D41" s="141">
        <v>582</v>
      </c>
      <c r="E41" s="142">
        <v>383</v>
      </c>
      <c r="F41" s="52"/>
      <c r="G41" s="52"/>
      <c r="H41" s="130"/>
      <c r="I41" s="130"/>
      <c r="J41" s="143">
        <v>415</v>
      </c>
      <c r="K41" s="143">
        <v>324</v>
      </c>
      <c r="L41" s="130"/>
      <c r="M41" s="130"/>
      <c r="N41" s="139"/>
      <c r="O41" s="139"/>
      <c r="P41" s="130"/>
      <c r="Q41" s="130"/>
    </row>
    <row r="42" spans="1:17" s="15" customFormat="1" ht="15">
      <c r="A42" s="76" t="s">
        <v>213</v>
      </c>
      <c r="B42" s="141">
        <v>1860</v>
      </c>
      <c r="C42" s="141">
        <v>1268</v>
      </c>
      <c r="D42" s="141">
        <v>767</v>
      </c>
      <c r="E42" s="141">
        <v>431</v>
      </c>
      <c r="F42" s="118"/>
      <c r="G42" s="118"/>
      <c r="H42" s="118"/>
      <c r="I42" s="118"/>
      <c r="J42" s="143">
        <v>528</v>
      </c>
      <c r="K42" s="143">
        <v>474</v>
      </c>
      <c r="L42" s="118"/>
      <c r="M42" s="118"/>
      <c r="N42" s="143"/>
      <c r="O42" s="143"/>
      <c r="P42" s="141"/>
      <c r="Q42" s="141"/>
    </row>
    <row r="43" spans="1:17" s="15" customFormat="1" ht="15">
      <c r="A43" s="76" t="s">
        <v>216</v>
      </c>
      <c r="B43" s="141">
        <v>1855</v>
      </c>
      <c r="C43" s="141">
        <v>1314</v>
      </c>
      <c r="D43" s="141">
        <v>833</v>
      </c>
      <c r="E43" s="141">
        <v>602</v>
      </c>
      <c r="F43" s="118"/>
      <c r="G43" s="118"/>
      <c r="H43" s="118"/>
      <c r="I43" s="118"/>
      <c r="J43" s="143">
        <v>571</v>
      </c>
      <c r="K43" s="143">
        <v>514</v>
      </c>
      <c r="L43" s="118"/>
      <c r="M43" s="118"/>
      <c r="N43" s="143"/>
      <c r="O43" s="143"/>
      <c r="P43" s="141">
        <v>1513</v>
      </c>
      <c r="Q43" s="141">
        <v>554</v>
      </c>
    </row>
    <row r="44" spans="1:17" s="15" customFormat="1" ht="15">
      <c r="A44" s="76" t="s">
        <v>224</v>
      </c>
      <c r="B44" s="144">
        <v>1912</v>
      </c>
      <c r="C44" s="144">
        <v>1498</v>
      </c>
      <c r="D44" s="144">
        <v>1074</v>
      </c>
      <c r="E44" s="144">
        <v>885</v>
      </c>
      <c r="F44" s="119"/>
      <c r="G44" s="119"/>
      <c r="H44" s="119"/>
      <c r="I44" s="119"/>
      <c r="J44" s="143">
        <v>616</v>
      </c>
      <c r="K44" s="143">
        <v>556</v>
      </c>
      <c r="L44" s="119">
        <v>836</v>
      </c>
      <c r="M44" s="119">
        <v>369</v>
      </c>
      <c r="N44" s="145"/>
      <c r="O44" s="145"/>
      <c r="P44" s="141">
        <v>1210</v>
      </c>
      <c r="Q44" s="141">
        <v>511</v>
      </c>
    </row>
    <row r="45" spans="1:17" s="15" customFormat="1" ht="15">
      <c r="A45" s="76" t="s">
        <v>249</v>
      </c>
      <c r="B45" s="141">
        <v>1849</v>
      </c>
      <c r="C45" s="141">
        <v>1432</v>
      </c>
      <c r="D45" s="141">
        <v>1281</v>
      </c>
      <c r="E45" s="141">
        <v>935</v>
      </c>
      <c r="F45" s="119"/>
      <c r="G45" s="119"/>
      <c r="H45" s="119"/>
      <c r="I45" s="119"/>
      <c r="J45" s="143">
        <v>734</v>
      </c>
      <c r="K45" s="143">
        <v>404</v>
      </c>
      <c r="L45" s="119">
        <v>835</v>
      </c>
      <c r="M45" s="119">
        <v>445</v>
      </c>
      <c r="N45" s="143">
        <v>891</v>
      </c>
      <c r="O45" s="143">
        <v>593</v>
      </c>
      <c r="P45" s="141"/>
      <c r="Q45" s="141"/>
    </row>
    <row r="46" spans="1:17" s="15" customFormat="1" ht="15">
      <c r="A46" s="76" t="s">
        <v>298</v>
      </c>
      <c r="B46" s="216">
        <v>1816</v>
      </c>
      <c r="C46" s="216">
        <v>1400</v>
      </c>
      <c r="D46" s="216">
        <v>781</v>
      </c>
      <c r="E46" s="216">
        <v>375</v>
      </c>
      <c r="F46" s="216"/>
      <c r="G46" s="216"/>
      <c r="H46" s="119"/>
      <c r="I46" s="119"/>
      <c r="J46" s="217">
        <v>641</v>
      </c>
      <c r="K46" s="217">
        <v>555</v>
      </c>
      <c r="L46" s="119">
        <v>855</v>
      </c>
      <c r="M46" s="119">
        <v>559</v>
      </c>
      <c r="N46" s="217">
        <v>768</v>
      </c>
      <c r="O46" s="217">
        <v>555</v>
      </c>
      <c r="P46" s="141"/>
      <c r="Q46" s="141"/>
    </row>
    <row r="47" spans="1:17" s="15" customFormat="1" ht="15">
      <c r="A47" s="76" t="s">
        <v>305</v>
      </c>
      <c r="B47" s="216">
        <v>1916</v>
      </c>
      <c r="C47" s="216">
        <v>1507</v>
      </c>
      <c r="D47" s="216">
        <v>718</v>
      </c>
      <c r="E47" s="216">
        <v>350</v>
      </c>
      <c r="F47" s="119">
        <v>626</v>
      </c>
      <c r="G47" s="119">
        <v>309</v>
      </c>
      <c r="H47" s="119"/>
      <c r="I47" s="119"/>
      <c r="J47" s="217">
        <v>767</v>
      </c>
      <c r="K47" s="217">
        <v>424</v>
      </c>
      <c r="L47" s="119">
        <v>710</v>
      </c>
      <c r="M47" s="119">
        <v>414</v>
      </c>
      <c r="N47" s="217">
        <v>772</v>
      </c>
      <c r="O47" s="217">
        <v>583</v>
      </c>
      <c r="P47" s="141"/>
      <c r="Q47" s="141"/>
    </row>
    <row r="48" spans="1:17" s="15" customFormat="1" ht="15">
      <c r="A48" s="76" t="s">
        <v>306</v>
      </c>
      <c r="B48" s="216">
        <v>2238</v>
      </c>
      <c r="C48" s="216">
        <v>2162</v>
      </c>
      <c r="D48" s="216">
        <v>577</v>
      </c>
      <c r="E48" s="216">
        <v>275</v>
      </c>
      <c r="F48" s="216">
        <v>610</v>
      </c>
      <c r="G48" s="216">
        <v>287</v>
      </c>
      <c r="H48" s="119"/>
      <c r="I48" s="119"/>
      <c r="J48" s="217">
        <v>637</v>
      </c>
      <c r="K48" s="217">
        <v>328</v>
      </c>
      <c r="L48" s="143">
        <v>734</v>
      </c>
      <c r="M48" s="143">
        <v>417</v>
      </c>
      <c r="N48" s="217">
        <v>785</v>
      </c>
      <c r="O48" s="217">
        <v>629</v>
      </c>
      <c r="P48" s="141"/>
      <c r="Q48" s="141"/>
    </row>
    <row r="49" spans="1:17" s="15" customFormat="1" ht="15">
      <c r="A49" s="76" t="s">
        <v>317</v>
      </c>
      <c r="B49" s="216">
        <v>2196</v>
      </c>
      <c r="C49" s="216">
        <v>1921</v>
      </c>
      <c r="D49" s="216">
        <v>492</v>
      </c>
      <c r="E49" s="216">
        <v>229</v>
      </c>
      <c r="F49" s="216">
        <v>517</v>
      </c>
      <c r="G49" s="216">
        <v>267</v>
      </c>
      <c r="H49" s="119"/>
      <c r="I49" s="119"/>
      <c r="J49" s="217">
        <v>476</v>
      </c>
      <c r="K49" s="217">
        <v>301</v>
      </c>
      <c r="L49" s="143">
        <v>730.5</v>
      </c>
      <c r="M49" s="143">
        <v>453.5</v>
      </c>
      <c r="N49" s="216">
        <v>730</v>
      </c>
      <c r="O49" s="216">
        <v>479</v>
      </c>
      <c r="P49" s="141"/>
      <c r="Q49" s="141"/>
    </row>
    <row r="50" spans="1:17" s="15" customFormat="1" ht="15">
      <c r="A50" s="76" t="s">
        <v>336</v>
      </c>
      <c r="B50" s="216">
        <v>1962</v>
      </c>
      <c r="C50" s="216">
        <v>1640</v>
      </c>
      <c r="D50" s="216">
        <v>459</v>
      </c>
      <c r="E50" s="216">
        <v>255</v>
      </c>
      <c r="F50" s="216">
        <v>568</v>
      </c>
      <c r="G50" s="216">
        <v>298</v>
      </c>
      <c r="H50" s="119"/>
      <c r="I50" s="119"/>
      <c r="J50" s="217">
        <v>451</v>
      </c>
      <c r="K50" s="217">
        <v>303</v>
      </c>
      <c r="L50" s="143">
        <v>760</v>
      </c>
      <c r="M50" s="143">
        <v>545</v>
      </c>
      <c r="N50" s="217">
        <v>893</v>
      </c>
      <c r="O50" s="217">
        <v>712</v>
      </c>
      <c r="P50" s="141"/>
      <c r="Q50" s="141"/>
    </row>
    <row r="51" spans="1:17" s="15" customFormat="1" ht="15">
      <c r="A51" s="76" t="s">
        <v>339</v>
      </c>
      <c r="B51" s="216">
        <v>1928</v>
      </c>
      <c r="C51" s="216">
        <v>1499</v>
      </c>
      <c r="D51" s="216">
        <v>430</v>
      </c>
      <c r="E51" s="216">
        <v>269</v>
      </c>
      <c r="F51" s="216">
        <v>549</v>
      </c>
      <c r="G51" s="216">
        <v>317</v>
      </c>
      <c r="H51" s="119"/>
      <c r="I51" s="119"/>
      <c r="J51" s="217">
        <v>457</v>
      </c>
      <c r="K51" s="217">
        <v>351</v>
      </c>
      <c r="L51" s="143">
        <v>844.5</v>
      </c>
      <c r="M51" s="143">
        <v>599.5</v>
      </c>
      <c r="N51" s="217">
        <v>942</v>
      </c>
      <c r="O51" s="217">
        <v>785</v>
      </c>
      <c r="P51" s="141"/>
      <c r="Q51" s="141"/>
    </row>
    <row r="52" spans="1:17" s="15" customFormat="1" ht="15">
      <c r="A52" s="76" t="s">
        <v>364</v>
      </c>
      <c r="B52" s="265">
        <v>1845</v>
      </c>
      <c r="C52" s="265">
        <v>1438</v>
      </c>
      <c r="D52" s="265">
        <v>469</v>
      </c>
      <c r="E52" s="265">
        <v>295</v>
      </c>
      <c r="F52" s="265">
        <v>649</v>
      </c>
      <c r="G52" s="265">
        <v>353</v>
      </c>
      <c r="H52" s="119"/>
      <c r="I52" s="119"/>
      <c r="J52" s="266">
        <v>544</v>
      </c>
      <c r="K52" s="266">
        <v>430</v>
      </c>
      <c r="L52" s="140">
        <v>972</v>
      </c>
      <c r="M52" s="140">
        <v>618</v>
      </c>
      <c r="N52" s="265">
        <v>1010</v>
      </c>
      <c r="O52" s="266">
        <v>813</v>
      </c>
      <c r="P52" s="141"/>
      <c r="Q52" s="141"/>
    </row>
    <row r="53" spans="1:17" ht="12.75">
      <c r="A53" s="353" t="s">
        <v>428</v>
      </c>
      <c r="B53" s="353"/>
      <c r="C53" s="48"/>
      <c r="D53" s="48"/>
      <c r="E53" s="48"/>
      <c r="F53" s="48"/>
      <c r="G53" s="48"/>
      <c r="H53" s="48"/>
      <c r="I53" s="48"/>
      <c r="J53" s="48"/>
      <c r="K53" s="48"/>
      <c r="L53" s="48"/>
      <c r="M53" s="48"/>
      <c r="N53" s="48"/>
      <c r="O53" s="48"/>
      <c r="P53" s="48"/>
      <c r="Q53" s="48"/>
    </row>
    <row r="54" spans="1:17" ht="12.75">
      <c r="A54" s="341"/>
      <c r="B54" s="341"/>
      <c r="C54" s="341"/>
      <c r="D54" s="341"/>
      <c r="E54" s="341"/>
      <c r="F54" s="341"/>
      <c r="G54" s="130"/>
      <c r="H54" s="130"/>
      <c r="I54" s="130"/>
      <c r="J54" s="130"/>
      <c r="K54" s="130"/>
      <c r="L54" s="130"/>
      <c r="M54" s="130"/>
      <c r="N54" s="130"/>
      <c r="O54" s="130"/>
      <c r="P54" s="130"/>
      <c r="Q54" s="130"/>
    </row>
    <row r="55" spans="1:17" ht="12.75">
      <c r="A55" s="52"/>
      <c r="B55" s="130"/>
      <c r="C55" s="130"/>
      <c r="D55" s="130"/>
      <c r="E55" s="104"/>
      <c r="F55" s="130"/>
      <c r="G55" s="130"/>
      <c r="H55" s="130"/>
      <c r="I55" s="130"/>
      <c r="J55" s="130"/>
      <c r="K55" s="130"/>
      <c r="L55" s="130"/>
      <c r="M55" s="130"/>
      <c r="N55" s="130"/>
      <c r="O55" s="130"/>
      <c r="P55" s="130"/>
      <c r="Q55" s="130"/>
    </row>
    <row r="56" spans="1:17" s="15" customFormat="1" ht="12.75">
      <c r="A56" s="52"/>
      <c r="B56" s="278"/>
      <c r="C56" s="278"/>
      <c r="D56" s="278"/>
      <c r="E56" s="104"/>
      <c r="F56" s="278"/>
      <c r="G56" s="278"/>
      <c r="H56" s="278"/>
      <c r="I56" s="278"/>
      <c r="J56" s="278"/>
      <c r="K56" s="278"/>
      <c r="L56" s="278"/>
      <c r="M56" s="278"/>
      <c r="N56" s="278"/>
      <c r="O56" s="278"/>
      <c r="P56" s="278"/>
      <c r="Q56" s="278"/>
    </row>
    <row r="57" spans="1:17" s="15" customFormat="1" ht="12.75">
      <c r="A57" s="52"/>
      <c r="B57" s="278"/>
      <c r="C57" s="278"/>
      <c r="D57" s="278"/>
      <c r="E57" s="104"/>
      <c r="F57" s="278"/>
      <c r="G57" s="278"/>
      <c r="H57" s="278"/>
      <c r="I57" s="278"/>
      <c r="J57" s="278"/>
      <c r="K57" s="278"/>
      <c r="L57" s="278"/>
      <c r="M57" s="278"/>
      <c r="N57" s="278"/>
      <c r="O57" s="278"/>
      <c r="P57" s="278"/>
      <c r="Q57" s="278"/>
    </row>
    <row r="58" spans="1:17" s="15" customFormat="1" ht="12.75">
      <c r="A58" s="52"/>
      <c r="B58" s="278"/>
      <c r="C58" s="278"/>
      <c r="D58" s="278"/>
      <c r="E58" s="104"/>
      <c r="F58" s="278"/>
      <c r="G58" s="278"/>
      <c r="H58" s="278"/>
      <c r="I58" s="278"/>
      <c r="J58" s="278"/>
      <c r="K58" s="278"/>
      <c r="L58" s="278"/>
      <c r="M58" s="278"/>
      <c r="N58" s="278"/>
      <c r="O58" s="278"/>
      <c r="P58" s="278"/>
      <c r="Q58" s="278"/>
    </row>
    <row r="59" spans="1:17" s="15" customFormat="1" ht="12.75">
      <c r="A59" s="52"/>
      <c r="B59" s="278"/>
      <c r="C59" s="278"/>
      <c r="D59" s="278"/>
      <c r="E59" s="104"/>
      <c r="F59" s="278"/>
      <c r="G59" s="278"/>
      <c r="H59" s="278"/>
      <c r="I59" s="278"/>
      <c r="J59" s="278"/>
      <c r="K59" s="278"/>
      <c r="L59" s="278"/>
      <c r="M59" s="278"/>
      <c r="N59" s="278"/>
      <c r="O59" s="278"/>
      <c r="P59" s="278"/>
      <c r="Q59" s="278"/>
    </row>
    <row r="60" spans="1:17" ht="12.75">
      <c r="A60" s="52"/>
      <c r="B60" s="130"/>
      <c r="C60" s="130"/>
      <c r="D60" s="130"/>
      <c r="E60" s="130"/>
      <c r="F60" s="130"/>
      <c r="G60" s="130"/>
      <c r="H60" s="130"/>
      <c r="I60" s="130"/>
      <c r="J60" s="130"/>
      <c r="K60" s="130"/>
      <c r="L60" s="130"/>
      <c r="M60" s="130"/>
      <c r="N60" s="130"/>
      <c r="O60" s="130"/>
      <c r="P60" s="130"/>
      <c r="Q60" s="130"/>
    </row>
    <row r="61" spans="1:17" ht="12.75">
      <c r="A61" s="52"/>
      <c r="B61" s="130"/>
      <c r="C61" s="130"/>
      <c r="D61" s="130"/>
      <c r="E61" s="130"/>
      <c r="F61" s="130"/>
      <c r="G61" s="130"/>
      <c r="H61" s="130"/>
      <c r="I61" s="130"/>
      <c r="J61" s="130"/>
      <c r="K61" s="130"/>
      <c r="L61" s="130"/>
      <c r="M61" s="130"/>
      <c r="N61" s="130"/>
      <c r="O61" s="130"/>
      <c r="P61" s="130"/>
      <c r="Q61" s="130"/>
    </row>
    <row r="62" spans="1:17" ht="12.75">
      <c r="A62" s="52"/>
      <c r="B62" s="130"/>
      <c r="C62" s="130"/>
      <c r="D62" s="130"/>
      <c r="E62" s="130"/>
      <c r="F62" s="130"/>
      <c r="G62" s="130"/>
      <c r="H62" s="130"/>
      <c r="I62" s="130"/>
      <c r="J62" s="130"/>
      <c r="K62" s="130"/>
      <c r="L62" s="130"/>
      <c r="M62" s="130"/>
      <c r="N62" s="130"/>
      <c r="O62" s="130"/>
      <c r="P62" s="130"/>
      <c r="Q62" s="130"/>
    </row>
    <row r="63" spans="1:17" ht="12.75">
      <c r="A63" s="52"/>
      <c r="B63" s="130"/>
      <c r="C63" s="130"/>
      <c r="D63" s="130"/>
      <c r="E63" s="130"/>
      <c r="F63" s="130"/>
      <c r="G63" s="130"/>
      <c r="H63" s="130"/>
      <c r="I63" s="130"/>
      <c r="J63" s="130"/>
      <c r="K63" s="130"/>
      <c r="L63" s="130"/>
      <c r="M63" s="130"/>
      <c r="N63" s="130"/>
      <c r="O63" s="130"/>
      <c r="P63" s="130"/>
      <c r="Q63" s="130"/>
    </row>
    <row r="64" spans="1:17" ht="12.75">
      <c r="A64" s="52"/>
      <c r="B64" s="130"/>
      <c r="C64" s="130"/>
      <c r="D64" s="130"/>
      <c r="E64" s="130"/>
      <c r="F64" s="130"/>
      <c r="G64" s="130"/>
      <c r="H64" s="130"/>
      <c r="I64" s="130"/>
      <c r="J64" s="130"/>
      <c r="K64" s="130"/>
      <c r="L64" s="130"/>
      <c r="M64" s="130"/>
      <c r="N64" s="130"/>
      <c r="O64" s="130"/>
      <c r="P64" s="130"/>
      <c r="Q64" s="130"/>
    </row>
    <row r="65" spans="1:17" ht="12.75">
      <c r="A65" s="52"/>
      <c r="B65" s="130"/>
      <c r="C65" s="130"/>
      <c r="D65" s="130"/>
      <c r="E65" s="130"/>
      <c r="F65" s="130"/>
      <c r="G65" s="130"/>
      <c r="H65" s="130"/>
      <c r="I65" s="130"/>
      <c r="J65" s="130"/>
      <c r="K65" s="130"/>
      <c r="L65" s="130"/>
      <c r="M65" s="130"/>
      <c r="N65" s="130"/>
      <c r="O65" s="130"/>
      <c r="P65" s="130"/>
      <c r="Q65" s="130"/>
    </row>
  </sheetData>
  <sheetProtection/>
  <mergeCells count="15">
    <mergeCell ref="A1:Q1"/>
    <mergeCell ref="A2:Q2"/>
    <mergeCell ref="A3:Q3"/>
    <mergeCell ref="A4:Q4"/>
    <mergeCell ref="A54:F54"/>
    <mergeCell ref="A53:B53"/>
    <mergeCell ref="B6:C6"/>
    <mergeCell ref="D6:E6"/>
    <mergeCell ref="F6:G6"/>
    <mergeCell ref="H6:I6"/>
    <mergeCell ref="P6:Q6"/>
    <mergeCell ref="A6:A7"/>
    <mergeCell ref="J6:K6"/>
    <mergeCell ref="N6:O6"/>
    <mergeCell ref="L6:M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59" r:id="rId2"/>
  <headerFooter>
    <oddFooter>&amp;C&amp;"Arial,Normal"&amp;10 13</oddFooter>
  </headerFooter>
  <drawing r:id="rId1"/>
</worksheet>
</file>

<file path=xl/worksheets/sheet12.xml><?xml version="1.0" encoding="utf-8"?>
<worksheet xmlns="http://schemas.openxmlformats.org/spreadsheetml/2006/main" xmlns:r="http://schemas.openxmlformats.org/officeDocument/2006/relationships">
  <dimension ref="A1:J16"/>
  <sheetViews>
    <sheetView view="pageBreakPreview" zoomScaleSheetLayoutView="100" zoomScalePageLayoutView="0" workbookViewId="0" topLeftCell="A1">
      <selection activeCell="H22" sqref="H22"/>
    </sheetView>
  </sheetViews>
  <sheetFormatPr defaultColWidth="11.421875" defaultRowHeight="15"/>
  <sheetData>
    <row r="1" spans="1:10" ht="15">
      <c r="A1" s="111"/>
      <c r="B1" s="111"/>
      <c r="C1" s="111"/>
      <c r="D1" s="111"/>
      <c r="E1" s="111"/>
      <c r="F1" s="111"/>
      <c r="G1" s="111"/>
      <c r="H1" s="111"/>
      <c r="I1" s="111"/>
      <c r="J1" s="111"/>
    </row>
    <row r="2" spans="1:10" ht="15">
      <c r="A2" s="111"/>
      <c r="B2" s="111"/>
      <c r="C2" s="111"/>
      <c r="D2" s="111"/>
      <c r="E2" s="111"/>
      <c r="F2" s="111"/>
      <c r="G2" s="111"/>
      <c r="H2" s="111"/>
      <c r="I2" s="111"/>
      <c r="J2" s="111"/>
    </row>
    <row r="3" spans="1:10" ht="15">
      <c r="A3" s="111"/>
      <c r="B3" s="111"/>
      <c r="C3" s="111"/>
      <c r="D3" s="111"/>
      <c r="E3" s="111"/>
      <c r="F3" s="111"/>
      <c r="G3" s="111"/>
      <c r="H3" s="111"/>
      <c r="I3" s="111"/>
      <c r="J3" s="111"/>
    </row>
    <row r="4" spans="1:10" ht="15">
      <c r="A4" s="111"/>
      <c r="B4" s="111"/>
      <c r="C4" s="111"/>
      <c r="D4" s="111"/>
      <c r="E4" s="111"/>
      <c r="F4" s="111"/>
      <c r="G4" s="111"/>
      <c r="H4" s="111"/>
      <c r="I4" s="111"/>
      <c r="J4" s="111"/>
    </row>
    <row r="5" spans="1:10" ht="15">
      <c r="A5" s="111"/>
      <c r="B5" s="111"/>
      <c r="C5" s="111"/>
      <c r="D5" s="111"/>
      <c r="E5" s="111"/>
      <c r="F5" s="111"/>
      <c r="G5" s="111"/>
      <c r="H5" s="111"/>
      <c r="I5" s="111"/>
      <c r="J5" s="111"/>
    </row>
    <row r="6" spans="1:10" ht="15">
      <c r="A6" s="111"/>
      <c r="B6" s="111"/>
      <c r="C6" s="111"/>
      <c r="D6" s="111"/>
      <c r="E6" s="111"/>
      <c r="F6" s="111"/>
      <c r="G6" s="111"/>
      <c r="H6" s="111"/>
      <c r="I6" s="111"/>
      <c r="J6" s="111"/>
    </row>
    <row r="7" spans="1:10" ht="15">
      <c r="A7" s="111"/>
      <c r="B7" s="111"/>
      <c r="C7" s="111"/>
      <c r="D7" s="111"/>
      <c r="E7" s="111"/>
      <c r="F7" s="111"/>
      <c r="G7" s="111"/>
      <c r="H7" s="111"/>
      <c r="I7" s="111"/>
      <c r="J7" s="111"/>
    </row>
    <row r="8" spans="1:10" ht="15">
      <c r="A8" s="111"/>
      <c r="B8" s="111"/>
      <c r="C8" s="111"/>
      <c r="D8" s="111"/>
      <c r="E8" s="111"/>
      <c r="F8" s="111"/>
      <c r="G8" s="111"/>
      <c r="H8" s="111"/>
      <c r="I8" s="111"/>
      <c r="J8" s="111"/>
    </row>
    <row r="9" spans="1:10" ht="15">
      <c r="A9" s="111"/>
      <c r="B9" s="111"/>
      <c r="C9" s="111"/>
      <c r="D9" s="111"/>
      <c r="E9" s="111"/>
      <c r="F9" s="111"/>
      <c r="G9" s="111"/>
      <c r="H9" s="111"/>
      <c r="I9" s="111"/>
      <c r="J9" s="111"/>
    </row>
    <row r="10" spans="1:10" ht="15">
      <c r="A10" s="111"/>
      <c r="B10" s="111"/>
      <c r="C10" s="111"/>
      <c r="D10" s="111"/>
      <c r="E10" s="111"/>
      <c r="F10" s="111"/>
      <c r="G10" s="111"/>
      <c r="H10" s="111"/>
      <c r="I10" s="111"/>
      <c r="J10" s="111"/>
    </row>
    <row r="11" spans="1:10" ht="15">
      <c r="A11" s="111"/>
      <c r="B11" s="111"/>
      <c r="C11" s="111"/>
      <c r="D11" s="111"/>
      <c r="E11" s="111"/>
      <c r="F11" s="111"/>
      <c r="G11" s="111"/>
      <c r="H11" s="111"/>
      <c r="I11" s="111"/>
      <c r="J11" s="111"/>
    </row>
    <row r="12" spans="1:10" ht="15">
      <c r="A12" s="111"/>
      <c r="B12" s="111"/>
      <c r="C12" s="111"/>
      <c r="D12" s="111"/>
      <c r="E12" s="111"/>
      <c r="F12" s="111"/>
      <c r="G12" s="111"/>
      <c r="H12" s="111"/>
      <c r="I12" s="111"/>
      <c r="J12" s="111"/>
    </row>
    <row r="13" spans="1:10" ht="15">
      <c r="A13" s="111"/>
      <c r="B13" s="111"/>
      <c r="C13" s="111"/>
      <c r="D13" s="111"/>
      <c r="E13" s="111"/>
      <c r="F13" s="111"/>
      <c r="G13" s="111"/>
      <c r="H13" s="111"/>
      <c r="I13" s="111"/>
      <c r="J13" s="111"/>
    </row>
    <row r="14" spans="1:10" ht="15">
      <c r="A14" s="111"/>
      <c r="B14" s="111"/>
      <c r="C14" s="111"/>
      <c r="D14" s="111"/>
      <c r="E14" s="111"/>
      <c r="F14" s="111"/>
      <c r="G14" s="111"/>
      <c r="H14" s="111"/>
      <c r="I14" s="111"/>
      <c r="J14" s="111"/>
    </row>
    <row r="15" spans="1:10" ht="15">
      <c r="A15" s="111"/>
      <c r="B15" s="111"/>
      <c r="C15" s="111"/>
      <c r="D15" s="111"/>
      <c r="E15" s="111"/>
      <c r="F15" s="111"/>
      <c r="G15" s="111"/>
      <c r="H15" s="111"/>
      <c r="I15" s="111"/>
      <c r="J15" s="111"/>
    </row>
    <row r="16" spans="1:10" ht="15">
      <c r="A16" s="111"/>
      <c r="B16" s="111"/>
      <c r="C16" s="111"/>
      <c r="D16" s="111"/>
      <c r="E16" s="111"/>
      <c r="F16" s="111"/>
      <c r="G16" s="111"/>
      <c r="H16" s="111"/>
      <c r="I16" s="111"/>
      <c r="J16" s="111"/>
    </row>
  </sheetData>
  <sheetProtection/>
  <printOptions/>
  <pageMargins left="0.7086614173228347" right="0.7086614173228347" top="0.7480314960629921" bottom="0.7480314960629921" header="0.31496062992125984" footer="0.31496062992125984"/>
  <pageSetup horizontalDpi="600" verticalDpi="600" orientation="landscape" r:id="rId2"/>
  <headerFooter>
    <oddFooter>&amp;C14</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M92"/>
  <sheetViews>
    <sheetView view="pageBreakPreview" zoomScaleSheetLayoutView="100" zoomScalePageLayoutView="0" workbookViewId="0" topLeftCell="A1">
      <selection activeCell="A8" sqref="A8"/>
    </sheetView>
  </sheetViews>
  <sheetFormatPr defaultColWidth="11.421875" defaultRowHeight="15"/>
  <cols>
    <col min="1" max="1" width="23.8515625" style="0" customWidth="1"/>
  </cols>
  <sheetData>
    <row r="1" spans="1:13" ht="15">
      <c r="A1" s="111"/>
      <c r="B1" s="111"/>
      <c r="C1" s="111"/>
      <c r="D1" s="111"/>
      <c r="E1" s="111"/>
      <c r="F1" s="111"/>
      <c r="G1" s="111"/>
      <c r="H1" s="111"/>
      <c r="I1" s="111"/>
      <c r="J1" s="111"/>
      <c r="K1" s="111"/>
      <c r="L1" s="111"/>
      <c r="M1" s="111"/>
    </row>
    <row r="2" spans="1:13" ht="15">
      <c r="A2" s="111"/>
      <c r="B2" s="111"/>
      <c r="C2" s="111"/>
      <c r="D2" s="111"/>
      <c r="E2" s="314" t="s">
        <v>188</v>
      </c>
      <c r="F2" s="314"/>
      <c r="G2" s="314"/>
      <c r="H2" s="314"/>
      <c r="I2" s="111"/>
      <c r="J2" s="111"/>
      <c r="K2" s="111"/>
      <c r="L2" s="111"/>
      <c r="M2" s="111"/>
    </row>
    <row r="3" spans="1:13" ht="15">
      <c r="A3" s="111"/>
      <c r="B3" s="111"/>
      <c r="C3" s="111"/>
      <c r="D3" s="111"/>
      <c r="E3" s="111"/>
      <c r="F3" s="111"/>
      <c r="G3" s="111"/>
      <c r="H3" s="111"/>
      <c r="I3" s="111"/>
      <c r="J3" s="111"/>
      <c r="K3" s="111"/>
      <c r="L3" s="111"/>
      <c r="M3" s="111"/>
    </row>
    <row r="4" spans="1:13" ht="15">
      <c r="A4" s="133"/>
      <c r="B4" s="133"/>
      <c r="C4" s="133"/>
      <c r="D4" s="133"/>
      <c r="E4" s="133"/>
      <c r="F4" s="133"/>
      <c r="G4" s="133"/>
      <c r="H4" s="133"/>
      <c r="I4" s="133"/>
      <c r="J4" s="133"/>
      <c r="K4" s="133"/>
      <c r="L4" s="133"/>
      <c r="M4" s="111"/>
    </row>
    <row r="5" spans="1:13" ht="15">
      <c r="A5" s="323" t="s">
        <v>109</v>
      </c>
      <c r="B5" s="355" t="s">
        <v>150</v>
      </c>
      <c r="C5" s="355"/>
      <c r="D5" s="355"/>
      <c r="E5" s="355"/>
      <c r="F5" s="355"/>
      <c r="G5" s="355"/>
      <c r="H5" s="355"/>
      <c r="I5" s="355"/>
      <c r="J5" s="355"/>
      <c r="K5" s="355"/>
      <c r="L5" s="355"/>
      <c r="M5" s="146"/>
    </row>
    <row r="6" spans="1:13" ht="15">
      <c r="A6" s="325"/>
      <c r="B6" s="147">
        <v>2000</v>
      </c>
      <c r="C6" s="147">
        <v>2001</v>
      </c>
      <c r="D6" s="147">
        <v>2002</v>
      </c>
      <c r="E6" s="147">
        <v>2003</v>
      </c>
      <c r="F6" s="147">
        <v>2004</v>
      </c>
      <c r="G6" s="147">
        <v>2005</v>
      </c>
      <c r="H6" s="147">
        <v>2006</v>
      </c>
      <c r="I6" s="147">
        <v>2007</v>
      </c>
      <c r="J6" s="147">
        <v>2008</v>
      </c>
      <c r="K6" s="147">
        <v>2009</v>
      </c>
      <c r="L6" s="147">
        <v>2010</v>
      </c>
      <c r="M6" s="171">
        <v>2011</v>
      </c>
    </row>
    <row r="7" spans="1:13" ht="15">
      <c r="A7" s="148"/>
      <c r="B7" s="148"/>
      <c r="C7" s="148"/>
      <c r="D7" s="148"/>
      <c r="E7" s="148"/>
      <c r="F7" s="148"/>
      <c r="G7" s="148"/>
      <c r="H7" s="148"/>
      <c r="I7" s="148"/>
      <c r="J7" s="148"/>
      <c r="K7" s="148"/>
      <c r="L7" s="148"/>
      <c r="M7" s="133"/>
    </row>
    <row r="8" spans="1:13" ht="15">
      <c r="A8" s="130" t="s">
        <v>140</v>
      </c>
      <c r="B8" s="149">
        <v>800</v>
      </c>
      <c r="C8" s="149">
        <v>850</v>
      </c>
      <c r="D8" s="149">
        <v>1220</v>
      </c>
      <c r="E8" s="149">
        <v>1280</v>
      </c>
      <c r="F8" s="149">
        <v>1320</v>
      </c>
      <c r="G8" s="150">
        <v>1360</v>
      </c>
      <c r="H8" s="149">
        <v>3820</v>
      </c>
      <c r="I8" s="149">
        <v>5664</v>
      </c>
      <c r="J8" s="150">
        <v>5953</v>
      </c>
      <c r="K8" s="151">
        <v>6779</v>
      </c>
      <c r="L8" s="151">
        <v>7876</v>
      </c>
      <c r="M8" s="152">
        <v>8460</v>
      </c>
    </row>
    <row r="9" spans="1:13" ht="15">
      <c r="A9" s="172" t="s">
        <v>430</v>
      </c>
      <c r="B9" s="153"/>
      <c r="C9" s="153"/>
      <c r="D9" s="153"/>
      <c r="E9" s="153"/>
      <c r="F9" s="153"/>
      <c r="G9" s="153"/>
      <c r="H9" s="153"/>
      <c r="I9" s="153"/>
      <c r="J9" s="153"/>
      <c r="K9" s="153"/>
      <c r="L9" s="153"/>
      <c r="M9" s="154"/>
    </row>
    <row r="10" spans="1:13" ht="15">
      <c r="A10" s="130"/>
      <c r="B10" s="130"/>
      <c r="C10" s="130"/>
      <c r="D10" s="130"/>
      <c r="E10" s="130"/>
      <c r="F10" s="130"/>
      <c r="G10" s="130"/>
      <c r="H10" s="130"/>
      <c r="I10" s="130"/>
      <c r="J10" s="130"/>
      <c r="K10" s="130"/>
      <c r="L10" s="130"/>
      <c r="M10" s="155"/>
    </row>
    <row r="11" spans="1:13" ht="15">
      <c r="A11" s="323" t="s">
        <v>109</v>
      </c>
      <c r="B11" s="355" t="s">
        <v>152</v>
      </c>
      <c r="C11" s="355"/>
      <c r="D11" s="355"/>
      <c r="E11" s="355"/>
      <c r="F11" s="355"/>
      <c r="G11" s="355"/>
      <c r="H11" s="355"/>
      <c r="I11" s="355"/>
      <c r="J11" s="355"/>
      <c r="K11" s="355"/>
      <c r="L11" s="355"/>
      <c r="M11" s="154"/>
    </row>
    <row r="12" spans="1:13" ht="15">
      <c r="A12" s="325"/>
      <c r="B12" s="156">
        <v>2000</v>
      </c>
      <c r="C12" s="156">
        <v>2001</v>
      </c>
      <c r="D12" s="156">
        <v>2002</v>
      </c>
      <c r="E12" s="156">
        <v>2003</v>
      </c>
      <c r="F12" s="156">
        <v>2004</v>
      </c>
      <c r="G12" s="156">
        <v>2005</v>
      </c>
      <c r="H12" s="156">
        <v>2006</v>
      </c>
      <c r="I12" s="156">
        <v>2007</v>
      </c>
      <c r="J12" s="156">
        <v>2008</v>
      </c>
      <c r="K12" s="156">
        <v>2009</v>
      </c>
      <c r="L12" s="156">
        <v>2010</v>
      </c>
      <c r="M12" s="171">
        <v>2011</v>
      </c>
    </row>
    <row r="13" spans="1:13" ht="15">
      <c r="A13" s="130"/>
      <c r="B13" s="130"/>
      <c r="C13" s="130"/>
      <c r="D13" s="130"/>
      <c r="E13" s="130"/>
      <c r="F13" s="130"/>
      <c r="G13" s="130"/>
      <c r="H13" s="130"/>
      <c r="I13" s="130"/>
      <c r="J13" s="130"/>
      <c r="K13" s="130"/>
      <c r="L13" s="130"/>
      <c r="M13" s="133"/>
    </row>
    <row r="14" spans="1:13" ht="15">
      <c r="A14" s="130" t="s">
        <v>140</v>
      </c>
      <c r="B14" s="157">
        <v>4800</v>
      </c>
      <c r="C14" s="157">
        <v>5253.065465881537</v>
      </c>
      <c r="D14" s="157">
        <v>8010.4112029293865</v>
      </c>
      <c r="E14" s="157">
        <v>8211.351378098867</v>
      </c>
      <c r="F14" s="157">
        <v>12667.187886585183</v>
      </c>
      <c r="G14" s="157">
        <v>17336.671779900043</v>
      </c>
      <c r="H14" s="157">
        <v>23705.715275372357</v>
      </c>
      <c r="I14" s="157">
        <v>28597.27844029887</v>
      </c>
      <c r="J14" s="157">
        <v>47893.71072294521</v>
      </c>
      <c r="K14" s="157">
        <v>57514.2560245435</v>
      </c>
      <c r="L14" s="157">
        <v>76386.36251175216</v>
      </c>
      <c r="M14" s="158">
        <v>101147</v>
      </c>
    </row>
    <row r="15" spans="1:13" ht="15">
      <c r="A15" s="172" t="s">
        <v>429</v>
      </c>
      <c r="B15" s="153"/>
      <c r="C15" s="153"/>
      <c r="D15" s="153"/>
      <c r="E15" s="153"/>
      <c r="F15" s="153"/>
      <c r="G15" s="153"/>
      <c r="H15" s="153"/>
      <c r="I15" s="153"/>
      <c r="J15" s="153"/>
      <c r="K15" s="153"/>
      <c r="L15" s="153"/>
      <c r="M15" s="146"/>
    </row>
    <row r="16" spans="1:13" ht="15">
      <c r="A16" s="130"/>
      <c r="B16" s="130"/>
      <c r="C16" s="130"/>
      <c r="D16" s="130"/>
      <c r="E16" s="130"/>
      <c r="F16" s="130"/>
      <c r="G16" s="130"/>
      <c r="H16" s="130"/>
      <c r="I16" s="130"/>
      <c r="J16" s="130"/>
      <c r="K16" s="130"/>
      <c r="L16" s="130"/>
      <c r="M16" s="111"/>
    </row>
    <row r="17" spans="1:13" ht="15">
      <c r="A17" s="130"/>
      <c r="B17" s="130"/>
      <c r="C17" s="130"/>
      <c r="D17" s="130"/>
      <c r="E17" s="130"/>
      <c r="F17" s="130"/>
      <c r="G17" s="130"/>
      <c r="H17" s="130"/>
      <c r="I17" s="130"/>
      <c r="J17" s="130"/>
      <c r="K17" s="130"/>
      <c r="L17" s="130"/>
      <c r="M17" s="111"/>
    </row>
    <row r="18" spans="1:13" ht="15">
      <c r="A18" s="130"/>
      <c r="B18" s="130"/>
      <c r="C18" s="130"/>
      <c r="D18" s="130"/>
      <c r="E18" s="130"/>
      <c r="F18" s="130"/>
      <c r="G18" s="130"/>
      <c r="H18" s="130"/>
      <c r="I18" s="130"/>
      <c r="J18" s="130"/>
      <c r="K18" s="130"/>
      <c r="L18" s="130"/>
      <c r="M18" s="111"/>
    </row>
    <row r="19" spans="1:13" ht="15">
      <c r="A19" s="130"/>
      <c r="B19" s="130"/>
      <c r="C19" s="130"/>
      <c r="D19" s="130"/>
      <c r="E19" s="130"/>
      <c r="F19" s="130"/>
      <c r="G19" s="130"/>
      <c r="H19" s="130"/>
      <c r="I19" s="130"/>
      <c r="J19" s="130"/>
      <c r="K19" s="130"/>
      <c r="L19" s="130"/>
      <c r="M19" s="111"/>
    </row>
    <row r="20" spans="1:13" ht="15">
      <c r="A20" s="130"/>
      <c r="B20" s="130"/>
      <c r="C20" s="130"/>
      <c r="D20" s="130"/>
      <c r="E20" s="130"/>
      <c r="F20" s="130"/>
      <c r="G20" s="130"/>
      <c r="H20" s="130"/>
      <c r="I20" s="130"/>
      <c r="J20" s="130"/>
      <c r="K20" s="130"/>
      <c r="L20" s="130"/>
      <c r="M20" s="111"/>
    </row>
    <row r="21" spans="1:13" ht="15">
      <c r="A21" s="130"/>
      <c r="B21" s="130"/>
      <c r="C21" s="130"/>
      <c r="D21" s="130"/>
      <c r="E21" s="130"/>
      <c r="F21" s="130"/>
      <c r="G21" s="130"/>
      <c r="H21" s="130"/>
      <c r="I21" s="130"/>
      <c r="J21" s="130"/>
      <c r="K21" s="130"/>
      <c r="L21" s="130"/>
      <c r="M21" s="111"/>
    </row>
    <row r="22" spans="1:13" ht="15">
      <c r="A22" s="130"/>
      <c r="B22" s="130"/>
      <c r="C22" s="130"/>
      <c r="D22" s="130"/>
      <c r="E22" s="130"/>
      <c r="F22" s="130"/>
      <c r="G22" s="130"/>
      <c r="H22" s="130"/>
      <c r="I22" s="130"/>
      <c r="J22" s="130"/>
      <c r="K22" s="130"/>
      <c r="L22" s="130"/>
      <c r="M22" s="111"/>
    </row>
    <row r="23" spans="1:13" ht="15">
      <c r="A23" s="130"/>
      <c r="B23" s="130"/>
      <c r="C23" s="130"/>
      <c r="D23" s="130"/>
      <c r="E23" s="130"/>
      <c r="F23" s="130"/>
      <c r="G23" s="130"/>
      <c r="H23" s="130"/>
      <c r="I23" s="130"/>
      <c r="J23" s="130"/>
      <c r="K23" s="130"/>
      <c r="L23" s="130"/>
      <c r="M23" s="111"/>
    </row>
    <row r="24" spans="1:13" ht="15">
      <c r="A24" s="130"/>
      <c r="B24" s="130"/>
      <c r="C24" s="130"/>
      <c r="D24" s="130"/>
      <c r="E24" s="130"/>
      <c r="F24" s="130"/>
      <c r="G24" s="130"/>
      <c r="H24" s="130"/>
      <c r="I24" s="130"/>
      <c r="J24" s="130"/>
      <c r="K24" s="130"/>
      <c r="L24" s="130"/>
      <c r="M24" s="111"/>
    </row>
    <row r="25" spans="1:13" ht="15">
      <c r="A25" s="130"/>
      <c r="B25" s="130"/>
      <c r="C25" s="130"/>
      <c r="D25" s="130"/>
      <c r="E25" s="130"/>
      <c r="F25" s="130"/>
      <c r="G25" s="130"/>
      <c r="H25" s="130"/>
      <c r="I25" s="130"/>
      <c r="J25" s="130"/>
      <c r="K25" s="130"/>
      <c r="L25" s="130"/>
      <c r="M25" s="111"/>
    </row>
    <row r="26" spans="1:13" ht="15">
      <c r="A26" s="130"/>
      <c r="B26" s="130"/>
      <c r="C26" s="130"/>
      <c r="D26" s="130"/>
      <c r="E26" s="130"/>
      <c r="F26" s="130"/>
      <c r="G26" s="130"/>
      <c r="H26" s="130"/>
      <c r="I26" s="130"/>
      <c r="J26" s="130"/>
      <c r="K26" s="130"/>
      <c r="L26" s="130"/>
      <c r="M26" s="111"/>
    </row>
    <row r="27" spans="1:13" ht="15">
      <c r="A27" s="130"/>
      <c r="B27" s="130"/>
      <c r="C27" s="130"/>
      <c r="D27" s="130"/>
      <c r="E27" s="130"/>
      <c r="F27" s="130"/>
      <c r="G27" s="130"/>
      <c r="H27" s="130"/>
      <c r="I27" s="130"/>
      <c r="J27" s="130"/>
      <c r="K27" s="130"/>
      <c r="L27" s="130"/>
      <c r="M27" s="111"/>
    </row>
    <row r="28" spans="1:13" ht="15">
      <c r="A28" s="130"/>
      <c r="B28" s="130"/>
      <c r="C28" s="130"/>
      <c r="D28" s="130"/>
      <c r="E28" s="130"/>
      <c r="F28" s="130"/>
      <c r="G28" s="130"/>
      <c r="H28" s="130"/>
      <c r="I28" s="130"/>
      <c r="J28" s="130"/>
      <c r="K28" s="130"/>
      <c r="L28" s="130"/>
      <c r="M28" s="111"/>
    </row>
    <row r="29" spans="1:13" ht="15">
      <c r="A29" s="130"/>
      <c r="B29" s="130"/>
      <c r="C29" s="130"/>
      <c r="D29" s="130"/>
      <c r="E29" s="130"/>
      <c r="F29" s="130"/>
      <c r="G29" s="130"/>
      <c r="H29" s="130"/>
      <c r="I29" s="130"/>
      <c r="J29" s="130"/>
      <c r="K29" s="130"/>
      <c r="L29" s="130"/>
      <c r="M29" s="111"/>
    </row>
    <row r="30" spans="1:13" ht="15">
      <c r="A30" s="130"/>
      <c r="B30" s="130"/>
      <c r="C30" s="130"/>
      <c r="D30" s="130"/>
      <c r="E30" s="130"/>
      <c r="F30" s="130"/>
      <c r="G30" s="130"/>
      <c r="H30" s="130"/>
      <c r="I30" s="130"/>
      <c r="J30" s="130"/>
      <c r="K30" s="130"/>
      <c r="L30" s="130"/>
      <c r="M30" s="111"/>
    </row>
    <row r="31" spans="1:13" ht="15">
      <c r="A31" s="130"/>
      <c r="B31" s="130"/>
      <c r="C31" s="130"/>
      <c r="D31" s="130"/>
      <c r="E31" s="130"/>
      <c r="F31" s="130"/>
      <c r="G31" s="130"/>
      <c r="H31" s="130"/>
      <c r="I31" s="130"/>
      <c r="J31" s="130"/>
      <c r="K31" s="130"/>
      <c r="L31" s="130"/>
      <c r="M31" s="111"/>
    </row>
    <row r="32" spans="1:13" ht="15">
      <c r="A32" s="130"/>
      <c r="B32" s="130"/>
      <c r="C32" s="130"/>
      <c r="D32" s="130"/>
      <c r="E32" s="130"/>
      <c r="F32" s="130"/>
      <c r="G32" s="130"/>
      <c r="H32" s="130"/>
      <c r="I32" s="130"/>
      <c r="J32" s="130"/>
      <c r="K32" s="130"/>
      <c r="L32" s="130"/>
      <c r="M32" s="111"/>
    </row>
    <row r="33" spans="1:13" ht="15">
      <c r="A33" s="130"/>
      <c r="B33" s="130"/>
      <c r="C33" s="130"/>
      <c r="D33" s="130"/>
      <c r="E33" s="130"/>
      <c r="F33" s="130"/>
      <c r="G33" s="130"/>
      <c r="H33" s="130"/>
      <c r="I33" s="130"/>
      <c r="J33" s="130"/>
      <c r="K33" s="130"/>
      <c r="L33" s="130"/>
      <c r="M33" s="111"/>
    </row>
    <row r="34" spans="1:13" ht="15">
      <c r="A34" s="130"/>
      <c r="B34" s="130"/>
      <c r="C34" s="130"/>
      <c r="D34" s="130"/>
      <c r="E34" s="130"/>
      <c r="F34" s="130"/>
      <c r="G34" s="130"/>
      <c r="H34" s="130"/>
      <c r="I34" s="130"/>
      <c r="J34" s="130"/>
      <c r="K34" s="130"/>
      <c r="L34" s="130"/>
      <c r="M34" s="111"/>
    </row>
    <row r="35" spans="1:13" ht="15">
      <c r="A35" s="130"/>
      <c r="B35" s="130"/>
      <c r="C35" s="130"/>
      <c r="D35" s="130"/>
      <c r="E35" s="130"/>
      <c r="F35" s="130"/>
      <c r="G35" s="130"/>
      <c r="H35" s="130"/>
      <c r="I35" s="130"/>
      <c r="J35" s="130"/>
      <c r="K35" s="130"/>
      <c r="L35" s="130"/>
      <c r="M35" s="111"/>
    </row>
    <row r="36" spans="1:13" ht="15">
      <c r="A36" s="130"/>
      <c r="B36" s="130"/>
      <c r="C36" s="130"/>
      <c r="D36" s="130"/>
      <c r="E36" s="130"/>
      <c r="F36" s="130"/>
      <c r="G36" s="130"/>
      <c r="H36" s="130"/>
      <c r="I36" s="130"/>
      <c r="J36" s="130"/>
      <c r="K36" s="130"/>
      <c r="L36" s="130"/>
      <c r="M36" s="111"/>
    </row>
    <row r="37" spans="1:13" ht="15">
      <c r="A37" s="130"/>
      <c r="B37" s="130"/>
      <c r="C37" s="130"/>
      <c r="D37" s="130"/>
      <c r="E37" s="130"/>
      <c r="F37" s="130"/>
      <c r="G37" s="130"/>
      <c r="H37" s="130"/>
      <c r="I37" s="130"/>
      <c r="J37" s="130"/>
      <c r="K37" s="130"/>
      <c r="L37" s="130"/>
      <c r="M37" s="111"/>
    </row>
    <row r="38" spans="1:13" ht="15">
      <c r="A38" s="130"/>
      <c r="B38" s="130"/>
      <c r="C38" s="130"/>
      <c r="D38" s="130"/>
      <c r="E38" s="130"/>
      <c r="F38" s="130"/>
      <c r="G38" s="130"/>
      <c r="H38" s="130"/>
      <c r="I38" s="130"/>
      <c r="J38" s="130"/>
      <c r="K38" s="130"/>
      <c r="L38" s="130"/>
      <c r="M38" s="111"/>
    </row>
    <row r="39" spans="1:13" ht="15">
      <c r="A39" s="130"/>
      <c r="B39" s="130"/>
      <c r="C39" s="130"/>
      <c r="D39" s="130"/>
      <c r="E39" s="130"/>
      <c r="F39" s="130"/>
      <c r="G39" s="130"/>
      <c r="H39" s="130"/>
      <c r="I39" s="130"/>
      <c r="J39" s="130"/>
      <c r="K39" s="130"/>
      <c r="L39" s="130"/>
      <c r="M39" s="111"/>
    </row>
    <row r="40" spans="1:13" ht="15">
      <c r="A40" s="130"/>
      <c r="B40" s="130"/>
      <c r="C40" s="130"/>
      <c r="D40" s="130"/>
      <c r="E40" s="130"/>
      <c r="F40" s="130"/>
      <c r="G40" s="130"/>
      <c r="H40" s="130"/>
      <c r="I40" s="130"/>
      <c r="J40" s="130"/>
      <c r="K40" s="130"/>
      <c r="L40" s="130"/>
      <c r="M40" s="111"/>
    </row>
    <row r="41" spans="1:13" ht="15">
      <c r="A41" s="130"/>
      <c r="B41" s="130"/>
      <c r="C41" s="130"/>
      <c r="D41" s="130"/>
      <c r="E41" s="130"/>
      <c r="F41" s="130"/>
      <c r="G41" s="130"/>
      <c r="H41" s="130"/>
      <c r="I41" s="130"/>
      <c r="J41" s="130"/>
      <c r="K41" s="130"/>
      <c r="L41" s="130"/>
      <c r="M41" s="111"/>
    </row>
    <row r="42" spans="1:13" ht="15">
      <c r="A42" s="130"/>
      <c r="B42" s="130"/>
      <c r="C42" s="130"/>
      <c r="D42" s="130"/>
      <c r="E42" s="130"/>
      <c r="F42" s="130"/>
      <c r="G42" s="130"/>
      <c r="H42" s="130"/>
      <c r="I42" s="130"/>
      <c r="J42" s="130"/>
      <c r="K42" s="130"/>
      <c r="L42" s="130"/>
      <c r="M42" s="111"/>
    </row>
    <row r="43" spans="1:13" ht="15">
      <c r="A43" s="130"/>
      <c r="B43" s="130"/>
      <c r="C43" s="130"/>
      <c r="D43" s="130"/>
      <c r="E43" s="130"/>
      <c r="F43" s="130"/>
      <c r="G43" s="130"/>
      <c r="H43" s="130"/>
      <c r="I43" s="130"/>
      <c r="J43" s="130"/>
      <c r="K43" s="130"/>
      <c r="L43" s="130"/>
      <c r="M43" s="111"/>
    </row>
    <row r="44" spans="1:13" ht="15">
      <c r="A44" s="130"/>
      <c r="B44" s="130"/>
      <c r="C44" s="130"/>
      <c r="D44" s="130"/>
      <c r="E44" s="130"/>
      <c r="F44" s="130"/>
      <c r="G44" s="130"/>
      <c r="H44" s="130"/>
      <c r="I44" s="130"/>
      <c r="J44" s="130"/>
      <c r="K44" s="130"/>
      <c r="L44" s="130"/>
      <c r="M44" s="111"/>
    </row>
    <row r="45" spans="1:13" ht="15">
      <c r="A45" s="130"/>
      <c r="B45" s="130"/>
      <c r="C45" s="130"/>
      <c r="D45" s="130"/>
      <c r="E45" s="130"/>
      <c r="F45" s="130"/>
      <c r="G45" s="130"/>
      <c r="H45" s="130"/>
      <c r="I45" s="130"/>
      <c r="J45" s="130"/>
      <c r="K45" s="130"/>
      <c r="L45" s="130"/>
      <c r="M45" s="111"/>
    </row>
    <row r="46" spans="1:13" ht="15">
      <c r="A46" s="221"/>
      <c r="B46" s="221"/>
      <c r="C46" s="221"/>
      <c r="D46" s="221"/>
      <c r="E46" s="221"/>
      <c r="F46" s="221"/>
      <c r="G46" s="221"/>
      <c r="H46" s="221"/>
      <c r="I46" s="221"/>
      <c r="J46" s="221"/>
      <c r="K46" s="221"/>
      <c r="L46" s="221"/>
      <c r="M46" s="111"/>
    </row>
    <row r="47" spans="1:13" ht="15">
      <c r="A47" s="130"/>
      <c r="B47" s="130"/>
      <c r="C47" s="130"/>
      <c r="D47" s="130"/>
      <c r="E47" s="130"/>
      <c r="F47" s="130"/>
      <c r="G47" s="130"/>
      <c r="H47" s="130"/>
      <c r="I47" s="130"/>
      <c r="J47" s="130"/>
      <c r="K47" s="130"/>
      <c r="L47" s="130"/>
      <c r="M47" s="111"/>
    </row>
    <row r="48" spans="1:13" ht="15">
      <c r="A48" s="130"/>
      <c r="B48" s="130"/>
      <c r="C48" s="130"/>
      <c r="D48" s="130"/>
      <c r="E48" s="356" t="s">
        <v>144</v>
      </c>
      <c r="F48" s="356"/>
      <c r="G48" s="356"/>
      <c r="H48" s="356"/>
      <c r="I48" s="130"/>
      <c r="J48" s="130"/>
      <c r="K48" s="130"/>
      <c r="L48" s="130"/>
      <c r="M48" s="111"/>
    </row>
    <row r="49" spans="1:13" ht="15">
      <c r="A49" s="130"/>
      <c r="B49" s="130"/>
      <c r="C49" s="130"/>
      <c r="D49" s="130"/>
      <c r="E49" s="130"/>
      <c r="F49" s="130"/>
      <c r="G49" s="130"/>
      <c r="H49" s="130"/>
      <c r="I49" s="130"/>
      <c r="J49" s="130"/>
      <c r="K49" s="130"/>
      <c r="L49" s="130"/>
      <c r="M49" s="111"/>
    </row>
    <row r="50" spans="1:13" ht="15">
      <c r="A50" s="323" t="s">
        <v>109</v>
      </c>
      <c r="B50" s="355" t="s">
        <v>141</v>
      </c>
      <c r="C50" s="355"/>
      <c r="D50" s="355"/>
      <c r="E50" s="355"/>
      <c r="F50" s="355"/>
      <c r="G50" s="355"/>
      <c r="H50" s="355"/>
      <c r="I50" s="355"/>
      <c r="J50" s="355"/>
      <c r="K50" s="355"/>
      <c r="L50" s="355"/>
      <c r="M50" s="159"/>
    </row>
    <row r="51" spans="1:13" ht="15">
      <c r="A51" s="325"/>
      <c r="B51" s="156">
        <v>2000</v>
      </c>
      <c r="C51" s="156">
        <v>2001</v>
      </c>
      <c r="D51" s="156">
        <v>2002</v>
      </c>
      <c r="E51" s="156">
        <v>2003</v>
      </c>
      <c r="F51" s="156">
        <v>2004</v>
      </c>
      <c r="G51" s="156">
        <v>2005</v>
      </c>
      <c r="H51" s="156">
        <v>2006</v>
      </c>
      <c r="I51" s="156">
        <v>2007</v>
      </c>
      <c r="J51" s="156">
        <v>2008</v>
      </c>
      <c r="K51" s="156">
        <v>2009</v>
      </c>
      <c r="L51" s="156">
        <v>2010</v>
      </c>
      <c r="M51" s="156">
        <v>2011</v>
      </c>
    </row>
    <row r="52" spans="1:13" ht="15">
      <c r="A52" s="130" t="s">
        <v>143</v>
      </c>
      <c r="B52" s="157">
        <v>4800</v>
      </c>
      <c r="C52" s="157">
        <v>5253.065465881537</v>
      </c>
      <c r="D52" s="157">
        <v>8010.4112029293865</v>
      </c>
      <c r="E52" s="157">
        <v>8211.351378098867</v>
      </c>
      <c r="F52" s="157">
        <v>12667.187886585183</v>
      </c>
      <c r="G52" s="157">
        <v>17336.671779900043</v>
      </c>
      <c r="H52" s="157">
        <v>23705.715275372357</v>
      </c>
      <c r="I52" s="157">
        <v>28597.27844029887</v>
      </c>
      <c r="J52" s="157">
        <v>47893.71072294521</v>
      </c>
      <c r="K52" s="157">
        <v>57514.2560245435</v>
      </c>
      <c r="L52" s="157">
        <v>76386.36251175216</v>
      </c>
      <c r="M52" s="157">
        <v>101147</v>
      </c>
    </row>
    <row r="53" spans="1:13" ht="15">
      <c r="A53" s="50" t="s">
        <v>160</v>
      </c>
      <c r="B53" s="160">
        <v>4041.841</v>
      </c>
      <c r="C53" s="160">
        <v>4423.343</v>
      </c>
      <c r="D53" s="160">
        <v>6357.947</v>
      </c>
      <c r="E53" s="160">
        <v>6410.191</v>
      </c>
      <c r="F53" s="160">
        <v>10104.442</v>
      </c>
      <c r="G53" s="160">
        <v>11938.038</v>
      </c>
      <c r="H53" s="160">
        <v>15432.593</v>
      </c>
      <c r="I53" s="160">
        <v>20872.322</v>
      </c>
      <c r="J53" s="160">
        <v>35330.215</v>
      </c>
      <c r="K53" s="160">
        <v>38506.044</v>
      </c>
      <c r="L53" s="160">
        <v>55011.49</v>
      </c>
      <c r="M53" s="161">
        <v>73741</v>
      </c>
    </row>
    <row r="54" spans="1:13" ht="15">
      <c r="A54" s="162" t="s">
        <v>161</v>
      </c>
      <c r="B54" s="152">
        <v>0</v>
      </c>
      <c r="C54" s="152">
        <v>0</v>
      </c>
      <c r="D54" s="152">
        <v>387.2</v>
      </c>
      <c r="E54" s="152">
        <v>504.1</v>
      </c>
      <c r="F54" s="152">
        <v>561.9</v>
      </c>
      <c r="G54" s="152">
        <v>2660.2</v>
      </c>
      <c r="H54" s="152">
        <v>4528.6</v>
      </c>
      <c r="I54" s="152">
        <v>3207.8</v>
      </c>
      <c r="J54" s="152">
        <v>4998.3</v>
      </c>
      <c r="K54" s="152">
        <v>9923.4</v>
      </c>
      <c r="L54" s="152">
        <v>9309</v>
      </c>
      <c r="M54" s="152">
        <v>27406</v>
      </c>
    </row>
    <row r="55" spans="1:13" ht="15">
      <c r="A55" s="110" t="s">
        <v>153</v>
      </c>
      <c r="B55" s="110"/>
      <c r="C55" s="110"/>
      <c r="D55" s="110"/>
      <c r="E55" s="110"/>
      <c r="F55" s="110"/>
      <c r="G55" s="110"/>
      <c r="H55" s="110"/>
      <c r="I55" s="110"/>
      <c r="J55" s="110"/>
      <c r="K55" s="110"/>
      <c r="L55" s="110"/>
      <c r="M55" s="111"/>
    </row>
    <row r="56" spans="1:13" ht="15">
      <c r="A56" s="110"/>
      <c r="B56" s="110"/>
      <c r="C56" s="110"/>
      <c r="D56" s="110"/>
      <c r="E56" s="110"/>
      <c r="F56" s="110"/>
      <c r="G56" s="110"/>
      <c r="H56" s="110"/>
      <c r="I56" s="110"/>
      <c r="J56" s="110"/>
      <c r="K56" s="110"/>
      <c r="L56" s="110"/>
      <c r="M56" s="111"/>
    </row>
    <row r="57" spans="1:13" ht="15">
      <c r="A57" s="130"/>
      <c r="B57" s="130"/>
      <c r="C57" s="130"/>
      <c r="D57" s="130"/>
      <c r="E57" s="130"/>
      <c r="F57" s="130"/>
      <c r="G57" s="130"/>
      <c r="H57" s="130"/>
      <c r="I57" s="130"/>
      <c r="J57" s="130"/>
      <c r="K57" s="130"/>
      <c r="L57" s="130"/>
      <c r="M57" s="111"/>
    </row>
    <row r="58" spans="1:13" ht="15">
      <c r="A58" s="130"/>
      <c r="B58" s="130"/>
      <c r="C58" s="130"/>
      <c r="D58" s="130"/>
      <c r="E58" s="130"/>
      <c r="F58" s="130"/>
      <c r="G58" s="130"/>
      <c r="H58" s="130"/>
      <c r="I58" s="130"/>
      <c r="J58" s="130"/>
      <c r="K58" s="130"/>
      <c r="L58" s="130"/>
      <c r="M58" s="111"/>
    </row>
    <row r="59" spans="1:13" ht="15">
      <c r="A59" s="130"/>
      <c r="B59" s="130"/>
      <c r="C59" s="130"/>
      <c r="D59" s="130"/>
      <c r="E59" s="130"/>
      <c r="F59" s="130"/>
      <c r="G59" s="130"/>
      <c r="H59" s="130"/>
      <c r="I59" s="130"/>
      <c r="J59" s="130"/>
      <c r="K59" s="130"/>
      <c r="L59" s="130"/>
      <c r="M59" s="111"/>
    </row>
    <row r="60" spans="1:13" ht="15">
      <c r="A60" s="130"/>
      <c r="B60" s="130"/>
      <c r="C60" s="130"/>
      <c r="D60" s="130"/>
      <c r="E60" s="130"/>
      <c r="F60" s="130"/>
      <c r="G60" s="130"/>
      <c r="H60" s="130"/>
      <c r="I60" s="130"/>
      <c r="J60" s="130"/>
      <c r="K60" s="130"/>
      <c r="L60" s="130"/>
      <c r="M60" s="111"/>
    </row>
    <row r="61" spans="1:13" ht="15">
      <c r="A61" s="130"/>
      <c r="B61" s="130"/>
      <c r="C61" s="130"/>
      <c r="D61" s="130"/>
      <c r="E61" s="130"/>
      <c r="F61" s="130"/>
      <c r="G61" s="130"/>
      <c r="H61" s="130"/>
      <c r="I61" s="130"/>
      <c r="J61" s="130"/>
      <c r="K61" s="130"/>
      <c r="L61" s="130"/>
      <c r="M61" s="111"/>
    </row>
    <row r="62" spans="1:13" ht="15">
      <c r="A62" s="130"/>
      <c r="B62" s="130"/>
      <c r="C62" s="130"/>
      <c r="D62" s="130"/>
      <c r="E62" s="130"/>
      <c r="F62" s="130"/>
      <c r="G62" s="130"/>
      <c r="H62" s="130"/>
      <c r="I62" s="130"/>
      <c r="J62" s="130"/>
      <c r="K62" s="130"/>
      <c r="L62" s="130"/>
      <c r="M62" s="111"/>
    </row>
    <row r="63" spans="1:13" ht="15">
      <c r="A63" s="130"/>
      <c r="B63" s="130"/>
      <c r="C63" s="130"/>
      <c r="D63" s="130"/>
      <c r="E63" s="130"/>
      <c r="F63" s="130"/>
      <c r="G63" s="130"/>
      <c r="H63" s="130"/>
      <c r="I63" s="130"/>
      <c r="J63" s="130"/>
      <c r="K63" s="130"/>
      <c r="L63" s="130"/>
      <c r="M63" s="111"/>
    </row>
    <row r="64" spans="1:13" ht="15">
      <c r="A64" s="130"/>
      <c r="B64" s="130"/>
      <c r="C64" s="130"/>
      <c r="D64" s="130"/>
      <c r="E64" s="130"/>
      <c r="F64" s="130"/>
      <c r="G64" s="130"/>
      <c r="H64" s="130"/>
      <c r="I64" s="130"/>
      <c r="J64" s="130"/>
      <c r="K64" s="130"/>
      <c r="L64" s="130"/>
      <c r="M64" s="111"/>
    </row>
    <row r="65" spans="1:13" ht="15">
      <c r="A65" s="130"/>
      <c r="B65" s="130"/>
      <c r="C65" s="130"/>
      <c r="D65" s="130"/>
      <c r="E65" s="130"/>
      <c r="F65" s="130"/>
      <c r="G65" s="130"/>
      <c r="H65" s="130"/>
      <c r="I65" s="130"/>
      <c r="J65" s="130"/>
      <c r="K65" s="130"/>
      <c r="L65" s="130"/>
      <c r="M65" s="111"/>
    </row>
    <row r="66" spans="1:13" ht="15">
      <c r="A66" s="130"/>
      <c r="B66" s="130"/>
      <c r="C66" s="130"/>
      <c r="D66" s="130"/>
      <c r="E66" s="130"/>
      <c r="F66" s="130"/>
      <c r="G66" s="130"/>
      <c r="H66" s="130"/>
      <c r="I66" s="130"/>
      <c r="J66" s="130"/>
      <c r="K66" s="130"/>
      <c r="L66" s="130"/>
      <c r="M66" s="111"/>
    </row>
    <row r="67" spans="1:13" ht="15">
      <c r="A67" s="130"/>
      <c r="B67" s="130"/>
      <c r="C67" s="130"/>
      <c r="D67" s="130"/>
      <c r="E67" s="130"/>
      <c r="F67" s="130"/>
      <c r="G67" s="130"/>
      <c r="H67" s="130"/>
      <c r="I67" s="130"/>
      <c r="J67" s="130"/>
      <c r="K67" s="130"/>
      <c r="L67" s="130"/>
      <c r="M67" s="111"/>
    </row>
    <row r="68" spans="1:13" ht="15">
      <c r="A68" s="130"/>
      <c r="B68" s="130"/>
      <c r="C68" s="130"/>
      <c r="D68" s="130"/>
      <c r="E68" s="130"/>
      <c r="F68" s="130"/>
      <c r="G68" s="130"/>
      <c r="H68" s="130"/>
      <c r="I68" s="130"/>
      <c r="J68" s="130"/>
      <c r="K68" s="130"/>
      <c r="L68" s="130"/>
      <c r="M68" s="111"/>
    </row>
    <row r="69" spans="1:13" ht="15">
      <c r="A69" s="130"/>
      <c r="B69" s="130"/>
      <c r="C69" s="130"/>
      <c r="D69" s="130"/>
      <c r="E69" s="130"/>
      <c r="F69" s="130"/>
      <c r="G69" s="130"/>
      <c r="H69" s="130"/>
      <c r="I69" s="130"/>
      <c r="J69" s="130"/>
      <c r="K69" s="130"/>
      <c r="L69" s="130"/>
      <c r="M69" s="111"/>
    </row>
    <row r="70" spans="1:13" ht="15">
      <c r="A70" s="130"/>
      <c r="B70" s="130"/>
      <c r="C70" s="130"/>
      <c r="D70" s="130"/>
      <c r="E70" s="130"/>
      <c r="F70" s="130"/>
      <c r="G70" s="130"/>
      <c r="H70" s="130"/>
      <c r="I70" s="130"/>
      <c r="J70" s="130"/>
      <c r="K70" s="130"/>
      <c r="L70" s="130"/>
      <c r="M70" s="111"/>
    </row>
    <row r="71" spans="1:13" ht="15">
      <c r="A71" s="130"/>
      <c r="B71" s="130"/>
      <c r="C71" s="130"/>
      <c r="D71" s="130"/>
      <c r="E71" s="130"/>
      <c r="F71" s="130"/>
      <c r="G71" s="130"/>
      <c r="H71" s="130"/>
      <c r="I71" s="130"/>
      <c r="J71" s="130"/>
      <c r="K71" s="130"/>
      <c r="L71" s="130"/>
      <c r="M71" s="111"/>
    </row>
    <row r="72" spans="1:13" ht="15">
      <c r="A72" s="130"/>
      <c r="B72" s="130"/>
      <c r="C72" s="130"/>
      <c r="D72" s="130"/>
      <c r="E72" s="130"/>
      <c r="F72" s="130"/>
      <c r="G72" s="130"/>
      <c r="H72" s="130"/>
      <c r="I72" s="130"/>
      <c r="J72" s="130"/>
      <c r="K72" s="130"/>
      <c r="L72" s="130"/>
      <c r="M72" s="111"/>
    </row>
    <row r="73" spans="1:13" ht="15">
      <c r="A73" s="130"/>
      <c r="B73" s="130"/>
      <c r="C73" s="130"/>
      <c r="D73" s="130"/>
      <c r="E73" s="130"/>
      <c r="F73" s="130"/>
      <c r="G73" s="130"/>
      <c r="H73" s="130"/>
      <c r="I73" s="130"/>
      <c r="J73" s="130"/>
      <c r="K73" s="130"/>
      <c r="L73" s="130"/>
      <c r="M73" s="111"/>
    </row>
    <row r="74" spans="1:13" ht="15">
      <c r="A74" s="130"/>
      <c r="B74" s="130"/>
      <c r="C74" s="130"/>
      <c r="D74" s="130"/>
      <c r="E74" s="130"/>
      <c r="F74" s="130"/>
      <c r="G74" s="130"/>
      <c r="H74" s="130"/>
      <c r="I74" s="130"/>
      <c r="J74" s="130"/>
      <c r="K74" s="130"/>
      <c r="L74" s="130"/>
      <c r="M74" s="111"/>
    </row>
    <row r="75" spans="1:13" ht="15">
      <c r="A75" s="130"/>
      <c r="B75" s="130"/>
      <c r="C75" s="130"/>
      <c r="D75" s="130"/>
      <c r="E75" s="130"/>
      <c r="F75" s="130"/>
      <c r="G75" s="130"/>
      <c r="H75" s="130"/>
      <c r="I75" s="130"/>
      <c r="J75" s="130"/>
      <c r="K75" s="130"/>
      <c r="L75" s="130"/>
      <c r="M75" s="111"/>
    </row>
    <row r="76" spans="1:13" ht="15">
      <c r="A76" s="130"/>
      <c r="B76" s="130"/>
      <c r="C76" s="130"/>
      <c r="D76" s="130"/>
      <c r="E76" s="130"/>
      <c r="F76" s="130"/>
      <c r="G76" s="130"/>
      <c r="H76" s="130"/>
      <c r="I76" s="130"/>
      <c r="J76" s="130"/>
      <c r="K76" s="130"/>
      <c r="L76" s="130"/>
      <c r="M76" s="111"/>
    </row>
    <row r="77" spans="1:13" ht="15">
      <c r="A77" s="130"/>
      <c r="B77" s="130"/>
      <c r="C77" s="130"/>
      <c r="D77" s="130"/>
      <c r="E77" s="130"/>
      <c r="F77" s="130"/>
      <c r="G77" s="130"/>
      <c r="H77" s="130"/>
      <c r="I77" s="130"/>
      <c r="J77" s="130"/>
      <c r="K77" s="130"/>
      <c r="L77" s="130"/>
      <c r="M77" s="111"/>
    </row>
    <row r="78" spans="1:13" ht="15">
      <c r="A78" s="133"/>
      <c r="B78" s="133"/>
      <c r="C78" s="133"/>
      <c r="D78" s="133"/>
      <c r="E78" s="133"/>
      <c r="F78" s="133"/>
      <c r="G78" s="133"/>
      <c r="H78" s="133"/>
      <c r="I78" s="133"/>
      <c r="J78" s="133"/>
      <c r="K78" s="133"/>
      <c r="L78" s="133"/>
      <c r="M78" s="111"/>
    </row>
    <row r="79" spans="1:13" ht="15">
      <c r="A79" s="111"/>
      <c r="B79" s="111"/>
      <c r="C79" s="111"/>
      <c r="D79" s="111"/>
      <c r="E79" s="111"/>
      <c r="F79" s="111"/>
      <c r="G79" s="111"/>
      <c r="H79" s="111"/>
      <c r="I79" s="111"/>
      <c r="J79" s="111"/>
      <c r="K79" s="111"/>
      <c r="L79" s="111"/>
      <c r="M79" s="111"/>
    </row>
    <row r="80" spans="1:13" ht="15">
      <c r="A80" s="111"/>
      <c r="B80" s="111"/>
      <c r="C80" s="111"/>
      <c r="D80" s="111"/>
      <c r="E80" s="111"/>
      <c r="F80" s="111"/>
      <c r="G80" s="111"/>
      <c r="H80" s="111"/>
      <c r="I80" s="111"/>
      <c r="J80" s="111"/>
      <c r="K80" s="111"/>
      <c r="L80" s="111"/>
      <c r="M80" s="111"/>
    </row>
    <row r="81" spans="1:13" ht="15">
      <c r="A81" s="111"/>
      <c r="B81" s="111"/>
      <c r="C81" s="111"/>
      <c r="D81" s="111"/>
      <c r="E81" s="111"/>
      <c r="F81" s="111"/>
      <c r="G81" s="111"/>
      <c r="H81" s="111"/>
      <c r="I81" s="111"/>
      <c r="J81" s="111"/>
      <c r="K81" s="111"/>
      <c r="L81" s="111"/>
      <c r="M81" s="111"/>
    </row>
    <row r="82" spans="1:13" ht="15">
      <c r="A82" s="111"/>
      <c r="B82" s="111"/>
      <c r="C82" s="111"/>
      <c r="D82" s="111"/>
      <c r="E82" s="111"/>
      <c r="F82" s="111"/>
      <c r="G82" s="111"/>
      <c r="H82" s="111"/>
      <c r="I82" s="111"/>
      <c r="J82" s="111"/>
      <c r="K82" s="111"/>
      <c r="L82" s="111"/>
      <c r="M82" s="111"/>
    </row>
    <row r="83" spans="1:13" ht="15">
      <c r="A83" s="111"/>
      <c r="B83" s="111"/>
      <c r="C83" s="111"/>
      <c r="D83" s="111"/>
      <c r="E83" s="111"/>
      <c r="F83" s="111"/>
      <c r="G83" s="111"/>
      <c r="H83" s="111"/>
      <c r="I83" s="111"/>
      <c r="J83" s="111"/>
      <c r="K83" s="111"/>
      <c r="L83" s="111"/>
      <c r="M83" s="111"/>
    </row>
    <row r="84" spans="1:13" ht="15">
      <c r="A84" s="111"/>
      <c r="B84" s="111"/>
      <c r="C84" s="111"/>
      <c r="D84" s="111"/>
      <c r="E84" s="111"/>
      <c r="F84" s="111"/>
      <c r="G84" s="111"/>
      <c r="H84" s="111"/>
      <c r="I84" s="111"/>
      <c r="J84" s="111"/>
      <c r="K84" s="111"/>
      <c r="L84" s="111"/>
      <c r="M84" s="111"/>
    </row>
    <row r="85" spans="1:13" ht="15">
      <c r="A85" s="111"/>
      <c r="B85" s="111"/>
      <c r="C85" s="111"/>
      <c r="D85" s="111"/>
      <c r="E85" s="111"/>
      <c r="F85" s="111"/>
      <c r="G85" s="111"/>
      <c r="H85" s="111"/>
      <c r="I85" s="111"/>
      <c r="J85" s="111"/>
      <c r="K85" s="111"/>
      <c r="L85" s="111"/>
      <c r="M85" s="111"/>
    </row>
    <row r="86" spans="1:13" ht="15">
      <c r="A86" s="111"/>
      <c r="B86" s="111"/>
      <c r="C86" s="111"/>
      <c r="D86" s="111"/>
      <c r="E86" s="111"/>
      <c r="F86" s="111"/>
      <c r="G86" s="111"/>
      <c r="H86" s="111"/>
      <c r="I86" s="111"/>
      <c r="J86" s="111"/>
      <c r="K86" s="111"/>
      <c r="L86" s="111"/>
      <c r="M86" s="111"/>
    </row>
    <row r="87" spans="1:13" ht="15">
      <c r="A87" s="111"/>
      <c r="B87" s="111"/>
      <c r="C87" s="111"/>
      <c r="D87" s="111"/>
      <c r="E87" s="111"/>
      <c r="F87" s="111"/>
      <c r="G87" s="111"/>
      <c r="H87" s="111"/>
      <c r="I87" s="111"/>
      <c r="J87" s="111"/>
      <c r="K87" s="111"/>
      <c r="L87" s="111"/>
      <c r="M87" s="111"/>
    </row>
    <row r="88" spans="1:13" ht="15">
      <c r="A88" s="111"/>
      <c r="B88" s="111"/>
      <c r="C88" s="111"/>
      <c r="D88" s="111"/>
      <c r="E88" s="111"/>
      <c r="F88" s="111"/>
      <c r="G88" s="111"/>
      <c r="H88" s="111"/>
      <c r="I88" s="111"/>
      <c r="J88" s="111"/>
      <c r="K88" s="111"/>
      <c r="L88" s="111"/>
      <c r="M88" s="111"/>
    </row>
    <row r="89" spans="1:13" ht="15">
      <c r="A89" s="111"/>
      <c r="B89" s="111"/>
      <c r="C89" s="111"/>
      <c r="D89" s="111"/>
      <c r="E89" s="111"/>
      <c r="F89" s="111"/>
      <c r="G89" s="111"/>
      <c r="H89" s="111"/>
      <c r="I89" s="111"/>
      <c r="J89" s="111"/>
      <c r="K89" s="111"/>
      <c r="L89" s="111"/>
      <c r="M89" s="111"/>
    </row>
    <row r="90" spans="1:13" ht="15">
      <c r="A90" s="111"/>
      <c r="B90" s="111"/>
      <c r="C90" s="111"/>
      <c r="D90" s="111"/>
      <c r="E90" s="111"/>
      <c r="F90" s="111"/>
      <c r="G90" s="111"/>
      <c r="H90" s="111"/>
      <c r="I90" s="111"/>
      <c r="J90" s="111"/>
      <c r="K90" s="111"/>
      <c r="L90" s="111"/>
      <c r="M90" s="111"/>
    </row>
    <row r="91" spans="1:13" ht="15">
      <c r="A91" s="111"/>
      <c r="B91" s="111"/>
      <c r="C91" s="111"/>
      <c r="D91" s="111"/>
      <c r="E91" s="111"/>
      <c r="F91" s="111"/>
      <c r="G91" s="111"/>
      <c r="H91" s="111"/>
      <c r="I91" s="111"/>
      <c r="J91" s="111"/>
      <c r="K91" s="111"/>
      <c r="L91" s="111"/>
      <c r="M91" s="111"/>
    </row>
    <row r="92" spans="1:13" ht="15">
      <c r="A92" s="111"/>
      <c r="B92" s="111"/>
      <c r="C92" s="111"/>
      <c r="D92" s="111"/>
      <c r="E92" s="111"/>
      <c r="F92" s="111"/>
      <c r="G92" s="111"/>
      <c r="H92" s="111"/>
      <c r="I92" s="111"/>
      <c r="J92" s="111"/>
      <c r="K92" s="111"/>
      <c r="L92" s="111"/>
      <c r="M92" s="111"/>
    </row>
  </sheetData>
  <sheetProtection/>
  <mergeCells count="8">
    <mergeCell ref="A50:A51"/>
    <mergeCell ref="B50:L50"/>
    <mergeCell ref="E48:H48"/>
    <mergeCell ref="E2:H2"/>
    <mergeCell ref="A5:A6"/>
    <mergeCell ref="B5:L5"/>
    <mergeCell ref="A11:A12"/>
    <mergeCell ref="B11:L11"/>
  </mergeCells>
  <printOptions/>
  <pageMargins left="0.1968503937007874" right="0.15748031496062992" top="0.15748031496062992" bottom="0.35433070866141736" header="0.15748031496062992" footer="0.31496062992125984"/>
  <pageSetup fitToHeight="3" fitToWidth="1" horizontalDpi="600" verticalDpi="600" orientation="landscape" scale="83" r:id="rId2"/>
  <headerFooter>
    <oddFooter>&amp;C15</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1:M83"/>
  <sheetViews>
    <sheetView view="pageBreakPreview" zoomScaleSheetLayoutView="100" zoomScalePageLayoutView="0" workbookViewId="0" topLeftCell="A1">
      <selection activeCell="N1" sqref="N1"/>
    </sheetView>
  </sheetViews>
  <sheetFormatPr defaultColWidth="11.421875" defaultRowHeight="15"/>
  <cols>
    <col min="1" max="1" width="13.421875" style="0" customWidth="1"/>
  </cols>
  <sheetData>
    <row r="1" spans="1:13" ht="15">
      <c r="A1" s="111"/>
      <c r="B1" s="111"/>
      <c r="C1" s="111"/>
      <c r="D1" s="111"/>
      <c r="E1" s="111"/>
      <c r="F1" s="111"/>
      <c r="G1" s="111"/>
      <c r="H1" s="111"/>
      <c r="I1" s="111"/>
      <c r="J1" s="111"/>
      <c r="K1" s="111"/>
      <c r="L1" s="111"/>
      <c r="M1" s="111"/>
    </row>
    <row r="2" spans="1:13" ht="15">
      <c r="A2" s="111"/>
      <c r="B2" s="111"/>
      <c r="C2" s="111"/>
      <c r="D2" s="111"/>
      <c r="E2" s="314" t="s">
        <v>181</v>
      </c>
      <c r="F2" s="314"/>
      <c r="G2" s="314"/>
      <c r="H2" s="314"/>
      <c r="I2" s="111"/>
      <c r="J2" s="111"/>
      <c r="K2" s="111"/>
      <c r="L2" s="111"/>
      <c r="M2" s="111"/>
    </row>
    <row r="3" spans="1:13" ht="15">
      <c r="A3" s="111"/>
      <c r="B3" s="111"/>
      <c r="C3" s="111"/>
      <c r="D3" s="111"/>
      <c r="E3" s="111"/>
      <c r="F3" s="111"/>
      <c r="G3" s="111"/>
      <c r="H3" s="111"/>
      <c r="I3" s="111"/>
      <c r="J3" s="111"/>
      <c r="K3" s="111"/>
      <c r="L3" s="111"/>
      <c r="M3" s="111"/>
    </row>
    <row r="4" spans="1:13" ht="15">
      <c r="A4" s="323" t="s">
        <v>109</v>
      </c>
      <c r="B4" s="355" t="s">
        <v>150</v>
      </c>
      <c r="C4" s="355"/>
      <c r="D4" s="355"/>
      <c r="E4" s="355"/>
      <c r="F4" s="355"/>
      <c r="G4" s="355"/>
      <c r="H4" s="355"/>
      <c r="I4" s="355"/>
      <c r="J4" s="355"/>
      <c r="K4" s="355"/>
      <c r="L4" s="355"/>
      <c r="M4" s="163"/>
    </row>
    <row r="5" spans="1:13" ht="15">
      <c r="A5" s="325"/>
      <c r="B5" s="147">
        <v>2000</v>
      </c>
      <c r="C5" s="147">
        <v>2001</v>
      </c>
      <c r="D5" s="147">
        <v>2002</v>
      </c>
      <c r="E5" s="147">
        <v>2003</v>
      </c>
      <c r="F5" s="147">
        <v>2004</v>
      </c>
      <c r="G5" s="147">
        <v>2005</v>
      </c>
      <c r="H5" s="147">
        <v>2006</v>
      </c>
      <c r="I5" s="147">
        <v>2007</v>
      </c>
      <c r="J5" s="147">
        <v>2008</v>
      </c>
      <c r="K5" s="147">
        <v>2009</v>
      </c>
      <c r="L5" s="147">
        <v>2010</v>
      </c>
      <c r="M5" s="156">
        <v>2011</v>
      </c>
    </row>
    <row r="6" spans="1:13" ht="15">
      <c r="A6" s="148"/>
      <c r="B6" s="148"/>
      <c r="C6" s="148"/>
      <c r="D6" s="148"/>
      <c r="E6" s="148"/>
      <c r="F6" s="148"/>
      <c r="G6" s="148"/>
      <c r="H6" s="148"/>
      <c r="I6" s="148"/>
      <c r="J6" s="148"/>
      <c r="K6" s="148"/>
      <c r="L6" s="148"/>
      <c r="M6" s="163"/>
    </row>
    <row r="7" spans="1:13" ht="15">
      <c r="A7" s="130" t="s">
        <v>250</v>
      </c>
      <c r="B7" s="149">
        <v>5832</v>
      </c>
      <c r="C7" s="149">
        <v>6020</v>
      </c>
      <c r="D7" s="149">
        <v>6550</v>
      </c>
      <c r="E7" s="149">
        <v>6990</v>
      </c>
      <c r="F7" s="149">
        <v>7200</v>
      </c>
      <c r="G7" s="150">
        <v>7124.98</v>
      </c>
      <c r="H7" s="149">
        <v>7620.89</v>
      </c>
      <c r="I7" s="149">
        <v>9922.09</v>
      </c>
      <c r="J7" s="150">
        <v>10053.9</v>
      </c>
      <c r="K7" s="151">
        <v>12467.68</v>
      </c>
      <c r="L7" s="151">
        <v>13143.119999837352</v>
      </c>
      <c r="M7" s="164">
        <v>14928</v>
      </c>
    </row>
    <row r="8" spans="1:13" ht="15">
      <c r="A8" s="172" t="s">
        <v>431</v>
      </c>
      <c r="B8" s="153"/>
      <c r="C8" s="153"/>
      <c r="D8" s="153"/>
      <c r="E8" s="153"/>
      <c r="F8" s="153"/>
      <c r="G8" s="153"/>
      <c r="H8" s="153"/>
      <c r="I8" s="153"/>
      <c r="J8" s="153"/>
      <c r="K8" s="153"/>
      <c r="L8" s="153"/>
      <c r="M8" s="165"/>
    </row>
    <row r="9" spans="1:13" ht="15">
      <c r="A9" s="130"/>
      <c r="B9" s="130"/>
      <c r="C9" s="130"/>
      <c r="D9" s="130"/>
      <c r="E9" s="130"/>
      <c r="F9" s="130"/>
      <c r="G9" s="130"/>
      <c r="H9" s="130"/>
      <c r="I9" s="130"/>
      <c r="J9" s="130"/>
      <c r="K9" s="130"/>
      <c r="L9" s="130"/>
      <c r="M9" s="165"/>
    </row>
    <row r="10" spans="1:13" ht="15">
      <c r="A10" s="323" t="s">
        <v>109</v>
      </c>
      <c r="B10" s="355" t="s">
        <v>151</v>
      </c>
      <c r="C10" s="355"/>
      <c r="D10" s="355"/>
      <c r="E10" s="355"/>
      <c r="F10" s="355"/>
      <c r="G10" s="355"/>
      <c r="H10" s="355"/>
      <c r="I10" s="355"/>
      <c r="J10" s="355"/>
      <c r="K10" s="355"/>
      <c r="L10" s="355"/>
      <c r="M10" s="165"/>
    </row>
    <row r="11" spans="1:13" ht="15">
      <c r="A11" s="325"/>
      <c r="B11" s="156">
        <v>2000</v>
      </c>
      <c r="C11" s="156">
        <v>2001</v>
      </c>
      <c r="D11" s="156">
        <v>2002</v>
      </c>
      <c r="E11" s="156">
        <v>2003</v>
      </c>
      <c r="F11" s="156">
        <v>2004</v>
      </c>
      <c r="G11" s="156">
        <v>2005</v>
      </c>
      <c r="H11" s="156">
        <v>2006</v>
      </c>
      <c r="I11" s="156">
        <v>2007</v>
      </c>
      <c r="J11" s="156">
        <v>2008</v>
      </c>
      <c r="K11" s="156">
        <v>2009</v>
      </c>
      <c r="L11" s="156">
        <v>2010</v>
      </c>
      <c r="M11" s="156">
        <v>2011</v>
      </c>
    </row>
    <row r="12" spans="1:13" ht="15">
      <c r="A12" s="130"/>
      <c r="B12" s="130"/>
      <c r="C12" s="130"/>
      <c r="D12" s="130"/>
      <c r="E12" s="130"/>
      <c r="F12" s="130"/>
      <c r="G12" s="130"/>
      <c r="H12" s="130"/>
      <c r="I12" s="130"/>
      <c r="J12" s="130"/>
      <c r="K12" s="130"/>
      <c r="L12" s="130"/>
      <c r="M12" s="111"/>
    </row>
    <row r="13" spans="1:13" ht="15">
      <c r="A13" s="130" t="s">
        <v>11</v>
      </c>
      <c r="B13" s="157">
        <v>31000</v>
      </c>
      <c r="C13" s="157">
        <v>28000</v>
      </c>
      <c r="D13" s="157">
        <v>30000</v>
      </c>
      <c r="E13" s="157">
        <v>29000</v>
      </c>
      <c r="F13" s="157">
        <v>29500</v>
      </c>
      <c r="G13" s="157">
        <v>32000</v>
      </c>
      <c r="H13" s="157">
        <v>37917.040123458624</v>
      </c>
      <c r="I13" s="157">
        <v>43001.3008160287</v>
      </c>
      <c r="J13" s="157">
        <v>70364.49606866612</v>
      </c>
      <c r="K13" s="157">
        <v>41095.37418173652</v>
      </c>
      <c r="L13" s="157">
        <v>60355.75154420438</v>
      </c>
      <c r="M13" s="166">
        <v>85793</v>
      </c>
    </row>
    <row r="14" spans="1:13" ht="15">
      <c r="A14" s="172" t="s">
        <v>432</v>
      </c>
      <c r="B14" s="153"/>
      <c r="C14" s="153"/>
      <c r="D14" s="153"/>
      <c r="E14" s="153"/>
      <c r="F14" s="153"/>
      <c r="G14" s="153"/>
      <c r="H14" s="153"/>
      <c r="I14" s="153"/>
      <c r="J14" s="153"/>
      <c r="K14" s="153"/>
      <c r="L14" s="153"/>
      <c r="M14" s="146"/>
    </row>
    <row r="15" spans="1:13" ht="15">
      <c r="A15" s="130"/>
      <c r="B15" s="130"/>
      <c r="C15" s="130"/>
      <c r="D15" s="130"/>
      <c r="E15" s="130"/>
      <c r="F15" s="130"/>
      <c r="G15" s="130"/>
      <c r="H15" s="130"/>
      <c r="I15" s="130"/>
      <c r="J15" s="130"/>
      <c r="K15" s="130"/>
      <c r="L15" s="130"/>
      <c r="M15" s="111"/>
    </row>
    <row r="16" spans="1:13" ht="15">
      <c r="A16" s="130"/>
      <c r="B16" s="130"/>
      <c r="C16" s="130"/>
      <c r="D16" s="130"/>
      <c r="E16" s="130"/>
      <c r="F16" s="130"/>
      <c r="G16" s="130"/>
      <c r="H16" s="130"/>
      <c r="I16" s="130"/>
      <c r="J16" s="130"/>
      <c r="K16" s="130"/>
      <c r="L16" s="130"/>
      <c r="M16" s="111"/>
    </row>
    <row r="17" spans="1:13" ht="15">
      <c r="A17" s="130"/>
      <c r="B17" s="130"/>
      <c r="C17" s="130"/>
      <c r="D17" s="130"/>
      <c r="E17" s="130"/>
      <c r="F17" s="130"/>
      <c r="G17" s="130"/>
      <c r="H17" s="130"/>
      <c r="I17" s="130"/>
      <c r="J17" s="130"/>
      <c r="K17" s="130"/>
      <c r="L17" s="130"/>
      <c r="M17" s="111"/>
    </row>
    <row r="18" spans="1:13" ht="15">
      <c r="A18" s="130"/>
      <c r="B18" s="130"/>
      <c r="C18" s="130"/>
      <c r="D18" s="130"/>
      <c r="E18" s="130"/>
      <c r="F18" s="130"/>
      <c r="G18" s="130"/>
      <c r="H18" s="130"/>
      <c r="I18" s="130"/>
      <c r="J18" s="130"/>
      <c r="K18" s="130"/>
      <c r="L18" s="130"/>
      <c r="M18" s="111"/>
    </row>
    <row r="19" spans="1:13" ht="15">
      <c r="A19" s="130"/>
      <c r="B19" s="130"/>
      <c r="C19" s="130"/>
      <c r="D19" s="130"/>
      <c r="E19" s="130"/>
      <c r="F19" s="130"/>
      <c r="G19" s="130"/>
      <c r="H19" s="130"/>
      <c r="I19" s="130"/>
      <c r="J19" s="130"/>
      <c r="K19" s="130"/>
      <c r="L19" s="130"/>
      <c r="M19" s="111"/>
    </row>
    <row r="20" spans="1:13" ht="15">
      <c r="A20" s="130"/>
      <c r="B20" s="130"/>
      <c r="C20" s="130"/>
      <c r="D20" s="130"/>
      <c r="E20" s="130"/>
      <c r="F20" s="130"/>
      <c r="G20" s="130"/>
      <c r="H20" s="130"/>
      <c r="I20" s="130"/>
      <c r="J20" s="130"/>
      <c r="K20" s="130"/>
      <c r="L20" s="130"/>
      <c r="M20" s="111"/>
    </row>
    <row r="21" spans="1:13" ht="15">
      <c r="A21" s="130"/>
      <c r="B21" s="130"/>
      <c r="C21" s="130"/>
      <c r="D21" s="130"/>
      <c r="E21" s="130"/>
      <c r="F21" s="130"/>
      <c r="G21" s="130"/>
      <c r="H21" s="130"/>
      <c r="I21" s="130"/>
      <c r="J21" s="130"/>
      <c r="K21" s="130"/>
      <c r="L21" s="130"/>
      <c r="M21" s="111"/>
    </row>
    <row r="22" spans="1:13" ht="15">
      <c r="A22" s="130"/>
      <c r="B22" s="130"/>
      <c r="C22" s="130"/>
      <c r="D22" s="130"/>
      <c r="E22" s="130"/>
      <c r="F22" s="130"/>
      <c r="G22" s="130"/>
      <c r="H22" s="130"/>
      <c r="I22" s="130"/>
      <c r="J22" s="130"/>
      <c r="K22" s="130"/>
      <c r="L22" s="130"/>
      <c r="M22" s="111"/>
    </row>
    <row r="23" spans="1:13" ht="15">
      <c r="A23" s="130"/>
      <c r="B23" s="130"/>
      <c r="C23" s="130"/>
      <c r="D23" s="130"/>
      <c r="E23" s="130"/>
      <c r="F23" s="130"/>
      <c r="G23" s="130"/>
      <c r="H23" s="130"/>
      <c r="I23" s="130"/>
      <c r="J23" s="130"/>
      <c r="K23" s="130"/>
      <c r="L23" s="130"/>
      <c r="M23" s="111"/>
    </row>
    <row r="24" spans="1:13" ht="15">
      <c r="A24" s="130"/>
      <c r="B24" s="130"/>
      <c r="C24" s="130"/>
      <c r="D24" s="130"/>
      <c r="E24" s="130"/>
      <c r="F24" s="130"/>
      <c r="G24" s="130"/>
      <c r="H24" s="130"/>
      <c r="I24" s="130"/>
      <c r="J24" s="130"/>
      <c r="K24" s="130"/>
      <c r="L24" s="130"/>
      <c r="M24" s="111"/>
    </row>
    <row r="25" spans="1:13" ht="15">
      <c r="A25" s="130"/>
      <c r="B25" s="130"/>
      <c r="C25" s="130"/>
      <c r="D25" s="130"/>
      <c r="E25" s="130"/>
      <c r="F25" s="130"/>
      <c r="G25" s="130"/>
      <c r="H25" s="130"/>
      <c r="I25" s="130"/>
      <c r="J25" s="130"/>
      <c r="K25" s="130"/>
      <c r="L25" s="130"/>
      <c r="M25" s="111"/>
    </row>
    <row r="26" spans="1:13" ht="15">
      <c r="A26" s="130"/>
      <c r="B26" s="130"/>
      <c r="C26" s="130"/>
      <c r="D26" s="130"/>
      <c r="E26" s="130"/>
      <c r="F26" s="130"/>
      <c r="G26" s="130"/>
      <c r="H26" s="130"/>
      <c r="I26" s="130"/>
      <c r="J26" s="130"/>
      <c r="K26" s="130"/>
      <c r="L26" s="130"/>
      <c r="M26" s="111"/>
    </row>
    <row r="27" spans="1:13" ht="15">
      <c r="A27" s="130"/>
      <c r="B27" s="130"/>
      <c r="C27" s="130"/>
      <c r="D27" s="130"/>
      <c r="E27" s="130"/>
      <c r="F27" s="130"/>
      <c r="G27" s="130"/>
      <c r="H27" s="130"/>
      <c r="I27" s="130"/>
      <c r="J27" s="130"/>
      <c r="K27" s="130"/>
      <c r="L27" s="130"/>
      <c r="M27" s="111"/>
    </row>
    <row r="28" spans="1:13" ht="15">
      <c r="A28" s="130"/>
      <c r="B28" s="130"/>
      <c r="C28" s="130"/>
      <c r="D28" s="130"/>
      <c r="E28" s="130"/>
      <c r="F28" s="130"/>
      <c r="G28" s="130"/>
      <c r="H28" s="130"/>
      <c r="I28" s="130"/>
      <c r="J28" s="130"/>
      <c r="K28" s="130"/>
      <c r="L28" s="130"/>
      <c r="M28" s="111"/>
    </row>
    <row r="29" spans="1:13" ht="15">
      <c r="A29" s="130"/>
      <c r="B29" s="130"/>
      <c r="C29" s="130"/>
      <c r="D29" s="130"/>
      <c r="E29" s="130"/>
      <c r="F29" s="130"/>
      <c r="G29" s="130"/>
      <c r="H29" s="130"/>
      <c r="I29" s="130"/>
      <c r="J29" s="130"/>
      <c r="K29" s="130"/>
      <c r="L29" s="130"/>
      <c r="M29" s="111"/>
    </row>
    <row r="30" spans="1:13" ht="15">
      <c r="A30" s="130"/>
      <c r="B30" s="130"/>
      <c r="C30" s="130"/>
      <c r="D30" s="130"/>
      <c r="E30" s="130"/>
      <c r="F30" s="130"/>
      <c r="G30" s="130"/>
      <c r="H30" s="130"/>
      <c r="I30" s="130"/>
      <c r="J30" s="130"/>
      <c r="K30" s="130"/>
      <c r="L30" s="130"/>
      <c r="M30" s="111"/>
    </row>
    <row r="31" spans="1:13" ht="15">
      <c r="A31" s="130"/>
      <c r="B31" s="130"/>
      <c r="C31" s="130"/>
      <c r="D31" s="130"/>
      <c r="E31" s="130"/>
      <c r="F31" s="130"/>
      <c r="G31" s="130"/>
      <c r="H31" s="130"/>
      <c r="I31" s="130"/>
      <c r="J31" s="130"/>
      <c r="K31" s="130"/>
      <c r="L31" s="130"/>
      <c r="M31" s="111"/>
    </row>
    <row r="32" spans="1:13" ht="15">
      <c r="A32" s="130"/>
      <c r="B32" s="130"/>
      <c r="C32" s="130"/>
      <c r="D32" s="130"/>
      <c r="E32" s="130"/>
      <c r="F32" s="130"/>
      <c r="G32" s="130"/>
      <c r="H32" s="130"/>
      <c r="I32" s="130"/>
      <c r="J32" s="130"/>
      <c r="K32" s="130"/>
      <c r="L32" s="130"/>
      <c r="M32" s="111"/>
    </row>
    <row r="33" spans="1:13" ht="15">
      <c r="A33" s="130"/>
      <c r="B33" s="130"/>
      <c r="C33" s="130"/>
      <c r="D33" s="130"/>
      <c r="E33" s="130"/>
      <c r="F33" s="130"/>
      <c r="G33" s="130"/>
      <c r="H33" s="130"/>
      <c r="I33" s="130"/>
      <c r="J33" s="130"/>
      <c r="K33" s="130"/>
      <c r="L33" s="130"/>
      <c r="M33" s="111"/>
    </row>
    <row r="34" spans="1:13" ht="15">
      <c r="A34" s="130"/>
      <c r="B34" s="130"/>
      <c r="C34" s="130"/>
      <c r="D34" s="130"/>
      <c r="E34" s="130"/>
      <c r="F34" s="130"/>
      <c r="G34" s="130"/>
      <c r="H34" s="130"/>
      <c r="I34" s="130"/>
      <c r="J34" s="130"/>
      <c r="K34" s="130"/>
      <c r="L34" s="130"/>
      <c r="M34" s="111"/>
    </row>
    <row r="35" spans="1:13" ht="15">
      <c r="A35" s="130"/>
      <c r="B35" s="130"/>
      <c r="C35" s="130"/>
      <c r="D35" s="130"/>
      <c r="E35" s="130"/>
      <c r="F35" s="130"/>
      <c r="G35" s="130"/>
      <c r="H35" s="130"/>
      <c r="I35" s="130"/>
      <c r="J35" s="130"/>
      <c r="K35" s="130"/>
      <c r="L35" s="130"/>
      <c r="M35" s="111"/>
    </row>
    <row r="36" spans="1:13" ht="15">
      <c r="A36" s="130"/>
      <c r="B36" s="130"/>
      <c r="C36" s="130"/>
      <c r="D36" s="130"/>
      <c r="E36" s="130"/>
      <c r="F36" s="130"/>
      <c r="G36" s="130"/>
      <c r="H36" s="130"/>
      <c r="I36" s="130"/>
      <c r="J36" s="130"/>
      <c r="K36" s="130"/>
      <c r="L36" s="130"/>
      <c r="M36" s="111"/>
    </row>
    <row r="37" spans="1:13" ht="15">
      <c r="A37" s="130"/>
      <c r="B37" s="130"/>
      <c r="C37" s="130"/>
      <c r="D37" s="130"/>
      <c r="E37" s="130"/>
      <c r="F37" s="130"/>
      <c r="G37" s="130"/>
      <c r="H37" s="130"/>
      <c r="I37" s="130"/>
      <c r="J37" s="130"/>
      <c r="K37" s="130"/>
      <c r="L37" s="130"/>
      <c r="M37" s="111"/>
    </row>
    <row r="38" spans="1:13" ht="15">
      <c r="A38" s="130"/>
      <c r="B38" s="130"/>
      <c r="C38" s="130"/>
      <c r="D38" s="130"/>
      <c r="E38" s="130"/>
      <c r="F38" s="130"/>
      <c r="G38" s="130"/>
      <c r="H38" s="130"/>
      <c r="I38" s="130"/>
      <c r="J38" s="130"/>
      <c r="K38" s="130"/>
      <c r="L38" s="130"/>
      <c r="M38" s="111"/>
    </row>
    <row r="39" spans="1:13" ht="15">
      <c r="A39" s="130"/>
      <c r="B39" s="130"/>
      <c r="C39" s="130"/>
      <c r="D39" s="130"/>
      <c r="E39" s="130"/>
      <c r="F39" s="130"/>
      <c r="G39" s="130"/>
      <c r="H39" s="130"/>
      <c r="I39" s="130"/>
      <c r="J39" s="130"/>
      <c r="K39" s="130"/>
      <c r="L39" s="130"/>
      <c r="M39" s="111"/>
    </row>
    <row r="40" spans="1:13" ht="15">
      <c r="A40" s="130"/>
      <c r="B40" s="130"/>
      <c r="C40" s="130"/>
      <c r="D40" s="130"/>
      <c r="E40" s="130"/>
      <c r="F40" s="130"/>
      <c r="G40" s="130"/>
      <c r="H40" s="130"/>
      <c r="I40" s="130"/>
      <c r="J40" s="130"/>
      <c r="K40" s="130"/>
      <c r="L40" s="130"/>
      <c r="M40" s="111"/>
    </row>
    <row r="41" spans="1:13" ht="15">
      <c r="A41" s="221"/>
      <c r="B41" s="221"/>
      <c r="C41" s="221"/>
      <c r="D41" s="221"/>
      <c r="E41" s="221"/>
      <c r="F41" s="221"/>
      <c r="G41" s="221"/>
      <c r="H41" s="221"/>
      <c r="I41" s="221"/>
      <c r="J41" s="221"/>
      <c r="K41" s="221"/>
      <c r="L41" s="221"/>
      <c r="M41" s="111"/>
    </row>
    <row r="42" spans="1:13" ht="15">
      <c r="A42" s="130"/>
      <c r="B42" s="130"/>
      <c r="C42" s="130"/>
      <c r="D42" s="130"/>
      <c r="E42" s="130"/>
      <c r="F42" s="130"/>
      <c r="G42" s="130"/>
      <c r="H42" s="130"/>
      <c r="I42" s="130"/>
      <c r="J42" s="130"/>
      <c r="K42" s="130"/>
      <c r="L42" s="130"/>
      <c r="M42" s="111"/>
    </row>
    <row r="43" spans="1:13" ht="15">
      <c r="A43" s="130"/>
      <c r="B43" s="130"/>
      <c r="C43" s="130"/>
      <c r="D43" s="130"/>
      <c r="E43" s="314" t="s">
        <v>182</v>
      </c>
      <c r="F43" s="314"/>
      <c r="G43" s="314"/>
      <c r="H43" s="314"/>
      <c r="I43" s="130"/>
      <c r="J43" s="130"/>
      <c r="K43" s="130"/>
      <c r="L43" s="130"/>
      <c r="M43" s="111"/>
    </row>
    <row r="44" spans="1:13" ht="9" customHeight="1">
      <c r="A44" s="130"/>
      <c r="B44" s="130"/>
      <c r="C44" s="130"/>
      <c r="D44" s="130"/>
      <c r="E44" s="130"/>
      <c r="F44" s="130"/>
      <c r="G44" s="130"/>
      <c r="H44" s="130"/>
      <c r="I44" s="130"/>
      <c r="J44" s="130"/>
      <c r="K44" s="130"/>
      <c r="L44" s="130"/>
      <c r="M44" s="111"/>
    </row>
    <row r="45" spans="1:13" ht="15">
      <c r="A45" s="323" t="s">
        <v>109</v>
      </c>
      <c r="B45" s="355" t="s">
        <v>141</v>
      </c>
      <c r="C45" s="355"/>
      <c r="D45" s="355"/>
      <c r="E45" s="355"/>
      <c r="F45" s="355"/>
      <c r="G45" s="355"/>
      <c r="H45" s="355"/>
      <c r="I45" s="355"/>
      <c r="J45" s="355"/>
      <c r="K45" s="355"/>
      <c r="L45" s="355"/>
      <c r="M45" s="146"/>
    </row>
    <row r="46" spans="1:13" ht="15">
      <c r="A46" s="325"/>
      <c r="B46" s="156">
        <v>2000</v>
      </c>
      <c r="C46" s="156">
        <v>2001</v>
      </c>
      <c r="D46" s="156">
        <v>2002</v>
      </c>
      <c r="E46" s="156">
        <v>2003</v>
      </c>
      <c r="F46" s="156">
        <v>2004</v>
      </c>
      <c r="G46" s="156">
        <v>2005</v>
      </c>
      <c r="H46" s="156">
        <v>2006</v>
      </c>
      <c r="I46" s="156">
        <v>2007</v>
      </c>
      <c r="J46" s="156">
        <v>2008</v>
      </c>
      <c r="K46" s="156">
        <v>2009</v>
      </c>
      <c r="L46" s="156">
        <v>2010</v>
      </c>
      <c r="M46" s="156">
        <v>2011</v>
      </c>
    </row>
    <row r="47" spans="1:13" ht="15">
      <c r="A47" s="130" t="s">
        <v>143</v>
      </c>
      <c r="B47" s="157">
        <v>31000</v>
      </c>
      <c r="C47" s="157">
        <v>28000</v>
      </c>
      <c r="D47" s="157">
        <v>30000</v>
      </c>
      <c r="E47" s="157">
        <v>29000</v>
      </c>
      <c r="F47" s="157">
        <v>29500</v>
      </c>
      <c r="G47" s="157">
        <v>32000</v>
      </c>
      <c r="H47" s="157">
        <v>37917.040123458624</v>
      </c>
      <c r="I47" s="157">
        <v>43001.3008160287</v>
      </c>
      <c r="J47" s="157">
        <v>70364.49606866612</v>
      </c>
      <c r="K47" s="157">
        <v>41095.37418173652</v>
      </c>
      <c r="L47" s="157">
        <v>60355.75154420438</v>
      </c>
      <c r="M47" s="167">
        <v>85793</v>
      </c>
    </row>
    <row r="48" spans="1:13" ht="15">
      <c r="A48" s="162" t="s">
        <v>142</v>
      </c>
      <c r="B48" s="112">
        <v>6062.188</v>
      </c>
      <c r="C48" s="112">
        <v>7450.472</v>
      </c>
      <c r="D48" s="112">
        <v>12784.065</v>
      </c>
      <c r="E48" s="112">
        <v>12817.626</v>
      </c>
      <c r="F48" s="112">
        <v>11304.563</v>
      </c>
      <c r="G48" s="112">
        <v>17916.195</v>
      </c>
      <c r="H48" s="112">
        <v>22463.222</v>
      </c>
      <c r="I48" s="112">
        <v>26884.527</v>
      </c>
      <c r="J48" s="112">
        <v>51865.315</v>
      </c>
      <c r="K48" s="112">
        <v>23474.385</v>
      </c>
      <c r="L48" s="112">
        <v>44112.113</v>
      </c>
      <c r="M48" s="113">
        <v>64668</v>
      </c>
    </row>
    <row r="49" spans="1:13" ht="15">
      <c r="A49" s="130" t="s">
        <v>153</v>
      </c>
      <c r="B49" s="130"/>
      <c r="C49" s="130"/>
      <c r="D49" s="130"/>
      <c r="E49" s="130"/>
      <c r="F49" s="130"/>
      <c r="G49" s="130"/>
      <c r="H49" s="130"/>
      <c r="I49" s="130"/>
      <c r="J49" s="130"/>
      <c r="K49" s="130"/>
      <c r="L49" s="130"/>
      <c r="M49" s="111"/>
    </row>
    <row r="50" spans="1:13" ht="15">
      <c r="A50" s="130"/>
      <c r="B50" s="168"/>
      <c r="C50" s="168"/>
      <c r="D50" s="168"/>
      <c r="E50" s="168"/>
      <c r="F50" s="168"/>
      <c r="G50" s="168"/>
      <c r="H50" s="168"/>
      <c r="I50" s="168"/>
      <c r="J50" s="168"/>
      <c r="K50" s="168"/>
      <c r="L50" s="168"/>
      <c r="M50" s="168"/>
    </row>
    <row r="51" spans="1:13" ht="15">
      <c r="A51" s="130"/>
      <c r="B51" s="130"/>
      <c r="C51" s="130"/>
      <c r="D51" s="130"/>
      <c r="E51" s="130"/>
      <c r="F51" s="130"/>
      <c r="G51" s="130"/>
      <c r="H51" s="130"/>
      <c r="I51" s="130"/>
      <c r="J51" s="130"/>
      <c r="K51" s="130"/>
      <c r="L51" s="130"/>
      <c r="M51" s="111"/>
    </row>
    <row r="52" spans="1:13" ht="15">
      <c r="A52" s="130"/>
      <c r="B52" s="130"/>
      <c r="C52" s="130"/>
      <c r="D52" s="130"/>
      <c r="E52" s="130"/>
      <c r="F52" s="130"/>
      <c r="G52" s="130"/>
      <c r="H52" s="130"/>
      <c r="I52" s="130"/>
      <c r="J52" s="130"/>
      <c r="K52" s="130"/>
      <c r="L52" s="130"/>
      <c r="M52" s="111"/>
    </row>
    <row r="53" spans="1:13" ht="15">
      <c r="A53" s="130"/>
      <c r="B53" s="130"/>
      <c r="C53" s="130"/>
      <c r="D53" s="130"/>
      <c r="E53" s="130"/>
      <c r="F53" s="130"/>
      <c r="G53" s="130"/>
      <c r="H53" s="130"/>
      <c r="I53" s="130"/>
      <c r="J53" s="130"/>
      <c r="K53" s="130"/>
      <c r="L53" s="130"/>
      <c r="M53" s="111"/>
    </row>
    <row r="54" spans="1:13" ht="15">
      <c r="A54" s="130"/>
      <c r="B54" s="130"/>
      <c r="C54" s="130"/>
      <c r="D54" s="130"/>
      <c r="E54" s="130"/>
      <c r="F54" s="130"/>
      <c r="G54" s="130"/>
      <c r="H54" s="130"/>
      <c r="I54" s="130"/>
      <c r="J54" s="130"/>
      <c r="K54" s="130"/>
      <c r="L54" s="130"/>
      <c r="M54" s="111"/>
    </row>
    <row r="55" spans="1:13" ht="15">
      <c r="A55" s="130"/>
      <c r="B55" s="130"/>
      <c r="C55" s="130"/>
      <c r="D55" s="130"/>
      <c r="E55" s="130"/>
      <c r="F55" s="130"/>
      <c r="G55" s="130"/>
      <c r="H55" s="130"/>
      <c r="I55" s="130"/>
      <c r="J55" s="130"/>
      <c r="K55" s="130"/>
      <c r="L55" s="130"/>
      <c r="M55" s="111"/>
    </row>
    <row r="56" spans="1:13" ht="15">
      <c r="A56" s="130"/>
      <c r="B56" s="130"/>
      <c r="C56" s="130"/>
      <c r="D56" s="130"/>
      <c r="E56" s="130"/>
      <c r="F56" s="130"/>
      <c r="G56" s="130"/>
      <c r="H56" s="130"/>
      <c r="I56" s="130"/>
      <c r="J56" s="130"/>
      <c r="K56" s="130"/>
      <c r="L56" s="130"/>
      <c r="M56" s="111"/>
    </row>
    <row r="57" spans="1:13" ht="15">
      <c r="A57" s="130"/>
      <c r="B57" s="130"/>
      <c r="C57" s="130"/>
      <c r="D57" s="130"/>
      <c r="E57" s="130"/>
      <c r="F57" s="130"/>
      <c r="G57" s="130"/>
      <c r="H57" s="130"/>
      <c r="I57" s="130"/>
      <c r="J57" s="130"/>
      <c r="K57" s="130"/>
      <c r="L57" s="130"/>
      <c r="M57" s="111"/>
    </row>
    <row r="58" spans="1:13" ht="15">
      <c r="A58" s="130"/>
      <c r="B58" s="130"/>
      <c r="C58" s="130"/>
      <c r="D58" s="130"/>
      <c r="E58" s="130"/>
      <c r="F58" s="130"/>
      <c r="G58" s="130"/>
      <c r="H58" s="130"/>
      <c r="I58" s="130"/>
      <c r="J58" s="130"/>
      <c r="K58" s="130"/>
      <c r="L58" s="130"/>
      <c r="M58" s="111"/>
    </row>
    <row r="59" spans="1:13" ht="15">
      <c r="A59" s="130"/>
      <c r="B59" s="130"/>
      <c r="C59" s="130"/>
      <c r="D59" s="130"/>
      <c r="E59" s="130"/>
      <c r="F59" s="130"/>
      <c r="G59" s="130"/>
      <c r="H59" s="130"/>
      <c r="I59" s="130"/>
      <c r="J59" s="130"/>
      <c r="K59" s="130"/>
      <c r="L59" s="130"/>
      <c r="M59" s="111"/>
    </row>
    <row r="60" spans="1:13" ht="15">
      <c r="A60" s="130"/>
      <c r="B60" s="130"/>
      <c r="C60" s="130"/>
      <c r="D60" s="130"/>
      <c r="E60" s="130"/>
      <c r="F60" s="130"/>
      <c r="G60" s="130"/>
      <c r="H60" s="130"/>
      <c r="I60" s="130"/>
      <c r="J60" s="130"/>
      <c r="K60" s="130"/>
      <c r="L60" s="130"/>
      <c r="M60" s="111"/>
    </row>
    <row r="61" spans="1:13" ht="15">
      <c r="A61" s="130"/>
      <c r="B61" s="130"/>
      <c r="C61" s="130"/>
      <c r="D61" s="130"/>
      <c r="E61" s="130"/>
      <c r="F61" s="130"/>
      <c r="G61" s="130"/>
      <c r="H61" s="130"/>
      <c r="I61" s="130"/>
      <c r="J61" s="130"/>
      <c r="K61" s="130"/>
      <c r="L61" s="130"/>
      <c r="M61" s="111"/>
    </row>
    <row r="62" spans="1:13" ht="15">
      <c r="A62" s="130"/>
      <c r="B62" s="130"/>
      <c r="C62" s="130"/>
      <c r="D62" s="130"/>
      <c r="E62" s="130"/>
      <c r="F62" s="130"/>
      <c r="G62" s="130"/>
      <c r="H62" s="130"/>
      <c r="I62" s="130"/>
      <c r="J62" s="130"/>
      <c r="K62" s="130"/>
      <c r="L62" s="130"/>
      <c r="M62" s="111"/>
    </row>
    <row r="63" spans="1:13" ht="15">
      <c r="A63" s="130"/>
      <c r="B63" s="130"/>
      <c r="C63" s="130"/>
      <c r="D63" s="130"/>
      <c r="E63" s="130"/>
      <c r="F63" s="130"/>
      <c r="G63" s="130"/>
      <c r="H63" s="130"/>
      <c r="I63" s="130"/>
      <c r="J63" s="130"/>
      <c r="K63" s="130"/>
      <c r="L63" s="130"/>
      <c r="M63" s="111"/>
    </row>
    <row r="64" spans="1:13" ht="15">
      <c r="A64" s="130"/>
      <c r="B64" s="130"/>
      <c r="C64" s="130"/>
      <c r="D64" s="130"/>
      <c r="E64" s="130"/>
      <c r="F64" s="130"/>
      <c r="G64" s="130"/>
      <c r="H64" s="130"/>
      <c r="I64" s="130"/>
      <c r="J64" s="130"/>
      <c r="K64" s="130"/>
      <c r="L64" s="130"/>
      <c r="M64" s="111"/>
    </row>
    <row r="65" spans="1:13" ht="15">
      <c r="A65" s="130"/>
      <c r="B65" s="130"/>
      <c r="C65" s="130"/>
      <c r="D65" s="130"/>
      <c r="E65" s="130"/>
      <c r="F65" s="130"/>
      <c r="G65" s="130"/>
      <c r="H65" s="130"/>
      <c r="I65" s="130"/>
      <c r="J65" s="130"/>
      <c r="K65" s="130"/>
      <c r="L65" s="130"/>
      <c r="M65" s="111"/>
    </row>
    <row r="66" spans="1:13" ht="15">
      <c r="A66" s="130"/>
      <c r="B66" s="130"/>
      <c r="C66" s="130"/>
      <c r="D66" s="130"/>
      <c r="E66" s="130"/>
      <c r="F66" s="130"/>
      <c r="G66" s="130"/>
      <c r="H66" s="130"/>
      <c r="I66" s="130"/>
      <c r="J66" s="130"/>
      <c r="K66" s="130"/>
      <c r="L66" s="130"/>
      <c r="M66" s="111"/>
    </row>
    <row r="67" spans="1:13" ht="15">
      <c r="A67" s="130"/>
      <c r="B67" s="130"/>
      <c r="C67" s="130"/>
      <c r="D67" s="130"/>
      <c r="E67" s="130"/>
      <c r="F67" s="130"/>
      <c r="G67" s="130"/>
      <c r="H67" s="130"/>
      <c r="I67" s="130"/>
      <c r="J67" s="130"/>
      <c r="K67" s="130"/>
      <c r="L67" s="130"/>
      <c r="M67" s="111"/>
    </row>
    <row r="68" spans="1:13" ht="15">
      <c r="A68" s="130"/>
      <c r="B68" s="130"/>
      <c r="C68" s="130"/>
      <c r="D68" s="130"/>
      <c r="E68" s="130"/>
      <c r="F68" s="130"/>
      <c r="G68" s="130"/>
      <c r="H68" s="130"/>
      <c r="I68" s="130"/>
      <c r="J68" s="130"/>
      <c r="K68" s="130"/>
      <c r="L68" s="130"/>
      <c r="M68" s="111"/>
    </row>
    <row r="69" spans="1:13" ht="15">
      <c r="A69" s="130"/>
      <c r="B69" s="130"/>
      <c r="C69" s="130"/>
      <c r="D69" s="130"/>
      <c r="E69" s="130"/>
      <c r="F69" s="130"/>
      <c r="G69" s="130"/>
      <c r="H69" s="130"/>
      <c r="I69" s="130"/>
      <c r="J69" s="130"/>
      <c r="K69" s="130"/>
      <c r="L69" s="130"/>
      <c r="M69" s="111"/>
    </row>
    <row r="70" spans="1:13" ht="15">
      <c r="A70" s="130"/>
      <c r="B70" s="130"/>
      <c r="C70" s="130"/>
      <c r="D70" s="130"/>
      <c r="E70" s="130"/>
      <c r="F70" s="130"/>
      <c r="G70" s="130"/>
      <c r="H70" s="130"/>
      <c r="I70" s="130"/>
      <c r="J70" s="130"/>
      <c r="K70" s="130"/>
      <c r="L70" s="130"/>
      <c r="M70" s="111"/>
    </row>
    <row r="71" spans="1:13" ht="15">
      <c r="A71" s="133"/>
      <c r="B71" s="133"/>
      <c r="C71" s="133"/>
      <c r="D71" s="133"/>
      <c r="E71" s="133"/>
      <c r="F71" s="133"/>
      <c r="G71" s="133"/>
      <c r="H71" s="133"/>
      <c r="I71" s="133"/>
      <c r="J71" s="133"/>
      <c r="K71" s="133"/>
      <c r="L71" s="133"/>
      <c r="M71" s="111"/>
    </row>
    <row r="72" spans="1:13" ht="15">
      <c r="A72" s="111"/>
      <c r="B72" s="111"/>
      <c r="C72" s="111"/>
      <c r="D72" s="111"/>
      <c r="E72" s="111"/>
      <c r="F72" s="111"/>
      <c r="G72" s="111"/>
      <c r="H72" s="111"/>
      <c r="I72" s="111"/>
      <c r="J72" s="111"/>
      <c r="K72" s="111"/>
      <c r="L72" s="111"/>
      <c r="M72" s="111"/>
    </row>
    <row r="73" spans="1:13" ht="15">
      <c r="A73" s="111"/>
      <c r="B73" s="111"/>
      <c r="C73" s="111"/>
      <c r="D73" s="111"/>
      <c r="E73" s="111"/>
      <c r="F73" s="111"/>
      <c r="G73" s="111"/>
      <c r="H73" s="111"/>
      <c r="I73" s="111"/>
      <c r="J73" s="111"/>
      <c r="K73" s="111"/>
      <c r="L73" s="111"/>
      <c r="M73" s="111"/>
    </row>
    <row r="74" spans="1:13" ht="15">
      <c r="A74" s="111"/>
      <c r="B74" s="111"/>
      <c r="C74" s="111"/>
      <c r="D74" s="111"/>
      <c r="E74" s="111"/>
      <c r="F74" s="111"/>
      <c r="G74" s="111"/>
      <c r="H74" s="111"/>
      <c r="I74" s="111"/>
      <c r="J74" s="111"/>
      <c r="K74" s="111"/>
      <c r="L74" s="111"/>
      <c r="M74" s="111"/>
    </row>
    <row r="75" spans="1:13" ht="15">
      <c r="A75" s="111"/>
      <c r="B75" s="111"/>
      <c r="C75" s="111"/>
      <c r="D75" s="111"/>
      <c r="E75" s="111"/>
      <c r="F75" s="111"/>
      <c r="G75" s="111"/>
      <c r="H75" s="111"/>
      <c r="I75" s="111"/>
      <c r="J75" s="111"/>
      <c r="K75" s="111"/>
      <c r="L75" s="111"/>
      <c r="M75" s="111"/>
    </row>
    <row r="76" spans="1:13" ht="15">
      <c r="A76" s="111"/>
      <c r="B76" s="111"/>
      <c r="C76" s="111"/>
      <c r="D76" s="111"/>
      <c r="E76" s="111"/>
      <c r="F76" s="111"/>
      <c r="G76" s="111"/>
      <c r="H76" s="111"/>
      <c r="I76" s="111"/>
      <c r="J76" s="111"/>
      <c r="K76" s="111"/>
      <c r="L76" s="111"/>
      <c r="M76" s="111"/>
    </row>
    <row r="77" spans="1:13" ht="15">
      <c r="A77" s="111"/>
      <c r="B77" s="111"/>
      <c r="C77" s="111"/>
      <c r="D77" s="111"/>
      <c r="E77" s="111"/>
      <c r="F77" s="111"/>
      <c r="G77" s="111"/>
      <c r="H77" s="111"/>
      <c r="I77" s="111"/>
      <c r="J77" s="111"/>
      <c r="K77" s="111"/>
      <c r="L77" s="111"/>
      <c r="M77" s="111"/>
    </row>
    <row r="78" spans="1:13" ht="15">
      <c r="A78" s="111"/>
      <c r="B78" s="111"/>
      <c r="C78" s="111"/>
      <c r="D78" s="111"/>
      <c r="E78" s="111"/>
      <c r="F78" s="111"/>
      <c r="G78" s="111"/>
      <c r="H78" s="111"/>
      <c r="I78" s="111"/>
      <c r="J78" s="111"/>
      <c r="K78" s="111"/>
      <c r="L78" s="111"/>
      <c r="M78" s="111"/>
    </row>
    <row r="79" spans="1:13" ht="15">
      <c r="A79" s="111"/>
      <c r="B79" s="111"/>
      <c r="C79" s="111"/>
      <c r="D79" s="111"/>
      <c r="E79" s="111"/>
      <c r="F79" s="111"/>
      <c r="G79" s="111"/>
      <c r="H79" s="111"/>
      <c r="I79" s="111"/>
      <c r="J79" s="111"/>
      <c r="K79" s="111"/>
      <c r="L79" s="111"/>
      <c r="M79" s="111"/>
    </row>
    <row r="80" spans="1:13" ht="15">
      <c r="A80" s="111"/>
      <c r="B80" s="111"/>
      <c r="C80" s="111"/>
      <c r="D80" s="111"/>
      <c r="E80" s="111"/>
      <c r="F80" s="111"/>
      <c r="G80" s="111"/>
      <c r="H80" s="111"/>
      <c r="I80" s="111"/>
      <c r="J80" s="111"/>
      <c r="K80" s="111"/>
      <c r="L80" s="111"/>
      <c r="M80" s="111"/>
    </row>
    <row r="81" spans="1:13" ht="15">
      <c r="A81" s="111"/>
      <c r="B81" s="111"/>
      <c r="C81" s="111"/>
      <c r="D81" s="111"/>
      <c r="E81" s="111"/>
      <c r="F81" s="111"/>
      <c r="G81" s="111"/>
      <c r="H81" s="111"/>
      <c r="I81" s="111"/>
      <c r="J81" s="111"/>
      <c r="K81" s="111"/>
      <c r="L81" s="111"/>
      <c r="M81" s="111"/>
    </row>
    <row r="82" spans="1:13" ht="15">
      <c r="A82" s="111"/>
      <c r="B82" s="111"/>
      <c r="C82" s="111"/>
      <c r="D82" s="111"/>
      <c r="E82" s="111"/>
      <c r="F82" s="111"/>
      <c r="G82" s="111"/>
      <c r="H82" s="111"/>
      <c r="I82" s="111"/>
      <c r="J82" s="111"/>
      <c r="K82" s="111"/>
      <c r="L82" s="111"/>
      <c r="M82" s="111"/>
    </row>
    <row r="83" spans="1:13" ht="15">
      <c r="A83" s="111"/>
      <c r="B83" s="111"/>
      <c r="C83" s="111"/>
      <c r="D83" s="111"/>
      <c r="E83" s="111"/>
      <c r="F83" s="111"/>
      <c r="G83" s="111"/>
      <c r="H83" s="111"/>
      <c r="I83" s="111"/>
      <c r="J83" s="111"/>
      <c r="K83" s="111"/>
      <c r="L83" s="111"/>
      <c r="M83" s="111"/>
    </row>
  </sheetData>
  <sheetProtection/>
  <mergeCells count="8">
    <mergeCell ref="A45:A46"/>
    <mergeCell ref="B45:L45"/>
    <mergeCell ref="E43:H43"/>
    <mergeCell ref="E2:H2"/>
    <mergeCell ref="A4:A5"/>
    <mergeCell ref="B4:L4"/>
    <mergeCell ref="A10:A11"/>
    <mergeCell ref="B10:L10"/>
  </mergeCells>
  <printOptions/>
  <pageMargins left="0.1968503937007874" right="0.15748031496062992" top="0.15748031496062992" bottom="0.7480314960629921" header="0.15748031496062992" footer="0.31496062992125984"/>
  <pageSetup fitToHeight="3" fitToWidth="1" horizontalDpi="600" verticalDpi="600" orientation="landscape" scale="88" r:id="rId2"/>
  <headerFooter>
    <oddFooter>&amp;C17</oddFooter>
  </headerFooter>
  <drawing r:id="rId1"/>
</worksheet>
</file>

<file path=xl/worksheets/sheet15.xml><?xml version="1.0" encoding="utf-8"?>
<worksheet xmlns="http://schemas.openxmlformats.org/spreadsheetml/2006/main" xmlns:r="http://schemas.openxmlformats.org/officeDocument/2006/relationships">
  <dimension ref="A1:M88"/>
  <sheetViews>
    <sheetView view="pageBreakPreview" zoomScaleSheetLayoutView="100" zoomScalePageLayoutView="0" workbookViewId="0" topLeftCell="A1">
      <selection activeCell="E40" sqref="E40"/>
    </sheetView>
  </sheetViews>
  <sheetFormatPr defaultColWidth="11.421875" defaultRowHeight="15"/>
  <cols>
    <col min="1" max="1" width="13.7109375" style="0" customWidth="1"/>
    <col min="2" max="13" width="8.421875" style="0" customWidth="1"/>
  </cols>
  <sheetData>
    <row r="1" spans="1:13" ht="15">
      <c r="A1" s="111"/>
      <c r="B1" s="111"/>
      <c r="C1" s="111"/>
      <c r="D1" s="111"/>
      <c r="E1" s="111"/>
      <c r="F1" s="111"/>
      <c r="G1" s="111"/>
      <c r="H1" s="111"/>
      <c r="I1" s="111"/>
      <c r="J1" s="111"/>
      <c r="K1" s="111"/>
      <c r="L1" s="111"/>
      <c r="M1" s="111"/>
    </row>
    <row r="2" spans="1:13" ht="15">
      <c r="A2" s="111"/>
      <c r="B2" s="111"/>
      <c r="C2" s="111"/>
      <c r="D2" s="111"/>
      <c r="E2" s="111"/>
      <c r="F2" s="111"/>
      <c r="G2" s="111"/>
      <c r="H2" s="111"/>
      <c r="I2" s="111"/>
      <c r="J2" s="111"/>
      <c r="K2" s="111"/>
      <c r="L2" s="111"/>
      <c r="M2" s="111"/>
    </row>
    <row r="3" spans="1:13" ht="15">
      <c r="A3" s="357" t="s">
        <v>288</v>
      </c>
      <c r="B3" s="357"/>
      <c r="C3" s="357"/>
      <c r="D3" s="357"/>
      <c r="E3" s="357"/>
      <c r="F3" s="357"/>
      <c r="G3" s="357"/>
      <c r="H3" s="357"/>
      <c r="I3" s="357"/>
      <c r="J3" s="357"/>
      <c r="K3" s="357"/>
      <c r="L3" s="357"/>
      <c r="M3" s="357"/>
    </row>
    <row r="4" spans="1:13" ht="15">
      <c r="A4" s="111"/>
      <c r="B4" s="111"/>
      <c r="C4" s="111"/>
      <c r="D4" s="111"/>
      <c r="E4" s="111"/>
      <c r="F4" s="111"/>
      <c r="G4" s="111"/>
      <c r="H4" s="111"/>
      <c r="I4" s="111"/>
      <c r="J4" s="111"/>
      <c r="K4" s="111"/>
      <c r="L4" s="111"/>
      <c r="M4" s="111"/>
    </row>
    <row r="5" spans="1:13" ht="15">
      <c r="A5" s="133"/>
      <c r="B5" s="133"/>
      <c r="C5" s="133"/>
      <c r="D5" s="133"/>
      <c r="E5" s="133"/>
      <c r="F5" s="133"/>
      <c r="G5" s="133"/>
      <c r="H5" s="133"/>
      <c r="I5" s="133"/>
      <c r="J5" s="133"/>
      <c r="K5" s="133"/>
      <c r="L5" s="133"/>
      <c r="M5" s="111"/>
    </row>
    <row r="6" spans="1:13" ht="15">
      <c r="A6" s="323" t="s">
        <v>109</v>
      </c>
      <c r="B6" s="355" t="s">
        <v>150</v>
      </c>
      <c r="C6" s="355"/>
      <c r="D6" s="355"/>
      <c r="E6" s="355"/>
      <c r="F6" s="355"/>
      <c r="G6" s="355"/>
      <c r="H6" s="355"/>
      <c r="I6" s="355"/>
      <c r="J6" s="355"/>
      <c r="K6" s="355"/>
      <c r="L6" s="355"/>
      <c r="M6" s="146"/>
    </row>
    <row r="7" spans="1:13" ht="15">
      <c r="A7" s="325"/>
      <c r="B7" s="147">
        <v>2000</v>
      </c>
      <c r="C7" s="147">
        <v>2001</v>
      </c>
      <c r="D7" s="147">
        <v>2002</v>
      </c>
      <c r="E7" s="147">
        <v>2003</v>
      </c>
      <c r="F7" s="147">
        <v>2004</v>
      </c>
      <c r="G7" s="147">
        <v>2005</v>
      </c>
      <c r="H7" s="147">
        <v>2006</v>
      </c>
      <c r="I7" s="147">
        <v>2007</v>
      </c>
      <c r="J7" s="147">
        <v>2008</v>
      </c>
      <c r="K7" s="147">
        <v>2009</v>
      </c>
      <c r="L7" s="147">
        <v>2010</v>
      </c>
      <c r="M7" s="171">
        <v>2011</v>
      </c>
    </row>
    <row r="8" spans="1:13" ht="15">
      <c r="A8" s="148"/>
      <c r="B8" s="148"/>
      <c r="C8" s="148"/>
      <c r="D8" s="148"/>
      <c r="E8" s="148"/>
      <c r="F8" s="148"/>
      <c r="G8" s="148"/>
      <c r="H8" s="148"/>
      <c r="I8" s="148"/>
      <c r="J8" s="148"/>
      <c r="K8" s="148"/>
      <c r="L8" s="148"/>
      <c r="M8" s="133"/>
    </row>
    <row r="9" spans="1:13" ht="15">
      <c r="A9" s="130" t="s">
        <v>283</v>
      </c>
      <c r="B9" s="149">
        <v>7058</v>
      </c>
      <c r="C9" s="149">
        <v>7200</v>
      </c>
      <c r="D9" s="149">
        <v>7600</v>
      </c>
      <c r="E9" s="149">
        <v>8150</v>
      </c>
      <c r="F9" s="149">
        <v>8485</v>
      </c>
      <c r="G9" s="150">
        <v>8474</v>
      </c>
      <c r="H9" s="149">
        <v>8486</v>
      </c>
      <c r="I9" s="149">
        <v>8437</v>
      </c>
      <c r="J9" s="150">
        <v>8061</v>
      </c>
      <c r="K9" s="151">
        <v>7352</v>
      </c>
      <c r="L9" s="151">
        <v>6209</v>
      </c>
      <c r="M9" s="152">
        <v>6047</v>
      </c>
    </row>
    <row r="10" spans="1:13" ht="15">
      <c r="A10" s="172" t="s">
        <v>430</v>
      </c>
      <c r="B10" s="153"/>
      <c r="C10" s="153"/>
      <c r="D10" s="153"/>
      <c r="E10" s="153"/>
      <c r="F10" s="153"/>
      <c r="G10" s="153"/>
      <c r="H10" s="153"/>
      <c r="I10" s="153"/>
      <c r="J10" s="153"/>
      <c r="K10" s="153"/>
      <c r="L10" s="153"/>
      <c r="M10" s="154"/>
    </row>
    <row r="11" spans="1:13" ht="15">
      <c r="A11" s="130"/>
      <c r="B11" s="130"/>
      <c r="C11" s="130"/>
      <c r="D11" s="130"/>
      <c r="E11" s="130"/>
      <c r="F11" s="130"/>
      <c r="G11" s="130"/>
      <c r="H11" s="130"/>
      <c r="I11" s="130"/>
      <c r="J11" s="130"/>
      <c r="K11" s="130"/>
      <c r="L11" s="130"/>
      <c r="M11" s="155"/>
    </row>
    <row r="12" spans="1:13" ht="15">
      <c r="A12" s="323" t="s">
        <v>109</v>
      </c>
      <c r="B12" s="355" t="s">
        <v>152</v>
      </c>
      <c r="C12" s="355"/>
      <c r="D12" s="355"/>
      <c r="E12" s="355"/>
      <c r="F12" s="355"/>
      <c r="G12" s="355"/>
      <c r="H12" s="355"/>
      <c r="I12" s="355"/>
      <c r="J12" s="355"/>
      <c r="K12" s="355"/>
      <c r="L12" s="355"/>
      <c r="M12" s="154"/>
    </row>
    <row r="13" spans="1:13" ht="15">
      <c r="A13" s="325"/>
      <c r="B13" s="156">
        <v>2000</v>
      </c>
      <c r="C13" s="156">
        <v>2001</v>
      </c>
      <c r="D13" s="156">
        <v>2002</v>
      </c>
      <c r="E13" s="156">
        <v>2003</v>
      </c>
      <c r="F13" s="156">
        <v>2004</v>
      </c>
      <c r="G13" s="156">
        <v>2005</v>
      </c>
      <c r="H13" s="156">
        <v>2006</v>
      </c>
      <c r="I13" s="156">
        <v>2007</v>
      </c>
      <c r="J13" s="156">
        <v>2008</v>
      </c>
      <c r="K13" s="156">
        <v>2009</v>
      </c>
      <c r="L13" s="156">
        <v>2010</v>
      </c>
      <c r="M13" s="171">
        <v>2011</v>
      </c>
    </row>
    <row r="14" spans="1:13" ht="15">
      <c r="A14" s="130"/>
      <c r="B14" s="130"/>
      <c r="C14" s="130"/>
      <c r="D14" s="130"/>
      <c r="E14" s="130"/>
      <c r="F14" s="130"/>
      <c r="G14" s="130"/>
      <c r="H14" s="130"/>
      <c r="I14" s="130"/>
      <c r="J14" s="130"/>
      <c r="K14" s="130"/>
      <c r="L14" s="130"/>
      <c r="M14" s="133"/>
    </row>
    <row r="15" spans="1:13" ht="15">
      <c r="A15" s="130" t="s">
        <v>284</v>
      </c>
      <c r="B15" s="157">
        <v>53854.028</v>
      </c>
      <c r="C15" s="157">
        <v>83140.848</v>
      </c>
      <c r="D15" s="157">
        <v>98457.01320000002</v>
      </c>
      <c r="E15" s="157">
        <v>112100.10360000002</v>
      </c>
      <c r="F15" s="157">
        <v>136610.6716</v>
      </c>
      <c r="G15" s="157">
        <v>127206.9108</v>
      </c>
      <c r="H15" s="157">
        <v>127859.77760000002</v>
      </c>
      <c r="I15" s="157">
        <v>168688.2644</v>
      </c>
      <c r="J15" s="157">
        <v>153114.2108</v>
      </c>
      <c r="K15" s="157">
        <v>157846.9644</v>
      </c>
      <c r="L15" s="157">
        <v>137460.4904</v>
      </c>
      <c r="M15" s="158">
        <v>163591.69640000002</v>
      </c>
    </row>
    <row r="16" spans="1:13" ht="15">
      <c r="A16" s="172" t="s">
        <v>433</v>
      </c>
      <c r="B16" s="153"/>
      <c r="C16" s="153"/>
      <c r="D16" s="153"/>
      <c r="E16" s="153"/>
      <c r="F16" s="153"/>
      <c r="G16" s="153"/>
      <c r="H16" s="153"/>
      <c r="I16" s="153"/>
      <c r="J16" s="153"/>
      <c r="K16" s="153"/>
      <c r="L16" s="153"/>
      <c r="M16" s="146"/>
    </row>
    <row r="17" spans="1:13" ht="15">
      <c r="A17" s="130"/>
      <c r="B17" s="130"/>
      <c r="C17" s="130"/>
      <c r="D17" s="130"/>
      <c r="E17" s="130"/>
      <c r="F17" s="130"/>
      <c r="G17" s="130"/>
      <c r="H17" s="130"/>
      <c r="I17" s="130"/>
      <c r="J17" s="130"/>
      <c r="K17" s="130"/>
      <c r="L17" s="130"/>
      <c r="M17" s="111"/>
    </row>
    <row r="18" spans="1:13" ht="15">
      <c r="A18" s="130"/>
      <c r="B18" s="130"/>
      <c r="C18" s="130"/>
      <c r="D18" s="130"/>
      <c r="E18" s="130"/>
      <c r="F18" s="130"/>
      <c r="G18" s="130"/>
      <c r="H18" s="130"/>
      <c r="I18" s="130"/>
      <c r="J18" s="130"/>
      <c r="K18" s="130"/>
      <c r="L18" s="130"/>
      <c r="M18" s="111"/>
    </row>
    <row r="19" spans="1:13" ht="15">
      <c r="A19" s="130"/>
      <c r="B19" s="130"/>
      <c r="C19" s="130"/>
      <c r="D19" s="130"/>
      <c r="E19" s="130"/>
      <c r="F19" s="130"/>
      <c r="G19" s="130"/>
      <c r="H19" s="130"/>
      <c r="I19" s="130"/>
      <c r="J19" s="130"/>
      <c r="K19" s="130"/>
      <c r="L19" s="130"/>
      <c r="M19" s="111"/>
    </row>
    <row r="20" spans="1:13" ht="15">
      <c r="A20" s="130"/>
      <c r="B20" s="130"/>
      <c r="C20" s="130"/>
      <c r="D20" s="130"/>
      <c r="E20" s="130"/>
      <c r="F20" s="130"/>
      <c r="G20" s="130"/>
      <c r="H20" s="130"/>
      <c r="I20" s="130"/>
      <c r="J20" s="130"/>
      <c r="K20" s="130"/>
      <c r="L20" s="130"/>
      <c r="M20" s="111"/>
    </row>
    <row r="21" spans="1:13" ht="15">
      <c r="A21" s="130"/>
      <c r="B21" s="130"/>
      <c r="C21" s="130"/>
      <c r="D21" s="130"/>
      <c r="E21" s="130"/>
      <c r="F21" s="130"/>
      <c r="G21" s="130"/>
      <c r="H21" s="130"/>
      <c r="I21" s="130"/>
      <c r="J21" s="130"/>
      <c r="K21" s="130"/>
      <c r="L21" s="130"/>
      <c r="M21" s="111"/>
    </row>
    <row r="22" spans="1:13" ht="15">
      <c r="A22" s="130"/>
      <c r="B22" s="130"/>
      <c r="C22" s="130"/>
      <c r="D22" s="130"/>
      <c r="E22" s="130"/>
      <c r="F22" s="130"/>
      <c r="G22" s="130"/>
      <c r="H22" s="130"/>
      <c r="I22" s="130"/>
      <c r="J22" s="130"/>
      <c r="K22" s="130"/>
      <c r="L22" s="130"/>
      <c r="M22" s="111"/>
    </row>
    <row r="23" spans="1:13" ht="15">
      <c r="A23" s="130"/>
      <c r="B23" s="130"/>
      <c r="C23" s="130"/>
      <c r="D23" s="130"/>
      <c r="E23" s="130"/>
      <c r="F23" s="130"/>
      <c r="G23" s="130"/>
      <c r="H23" s="130"/>
      <c r="I23" s="130"/>
      <c r="J23" s="130"/>
      <c r="K23" s="130"/>
      <c r="L23" s="130"/>
      <c r="M23" s="111"/>
    </row>
    <row r="24" spans="1:13" ht="15">
      <c r="A24" s="130"/>
      <c r="B24" s="130"/>
      <c r="C24" s="130"/>
      <c r="D24" s="130"/>
      <c r="E24" s="130"/>
      <c r="F24" s="130"/>
      <c r="G24" s="130"/>
      <c r="H24" s="130"/>
      <c r="I24" s="130"/>
      <c r="J24" s="130"/>
      <c r="K24" s="130"/>
      <c r="L24" s="130"/>
      <c r="M24" s="111"/>
    </row>
    <row r="25" spans="1:13" ht="15">
      <c r="A25" s="130"/>
      <c r="B25" s="130"/>
      <c r="C25" s="130"/>
      <c r="D25" s="130"/>
      <c r="E25" s="130"/>
      <c r="F25" s="130"/>
      <c r="G25" s="130"/>
      <c r="H25" s="130"/>
      <c r="I25" s="130"/>
      <c r="J25" s="130"/>
      <c r="K25" s="130"/>
      <c r="L25" s="130"/>
      <c r="M25" s="111"/>
    </row>
    <row r="26" spans="1:13" ht="15">
      <c r="A26" s="130"/>
      <c r="B26" s="130"/>
      <c r="C26" s="130"/>
      <c r="D26" s="130"/>
      <c r="E26" s="130"/>
      <c r="F26" s="130"/>
      <c r="G26" s="130"/>
      <c r="H26" s="130"/>
      <c r="I26" s="130"/>
      <c r="J26" s="130"/>
      <c r="K26" s="130"/>
      <c r="L26" s="130"/>
      <c r="M26" s="111"/>
    </row>
    <row r="27" spans="1:13" ht="15">
      <c r="A27" s="130"/>
      <c r="B27" s="130"/>
      <c r="C27" s="130"/>
      <c r="D27" s="130"/>
      <c r="E27" s="130"/>
      <c r="F27" s="130"/>
      <c r="G27" s="130"/>
      <c r="H27" s="130"/>
      <c r="I27" s="130"/>
      <c r="J27" s="130"/>
      <c r="K27" s="130"/>
      <c r="L27" s="130"/>
      <c r="M27" s="111"/>
    </row>
    <row r="28" spans="1:13" ht="15">
      <c r="A28" s="130"/>
      <c r="B28" s="130"/>
      <c r="C28" s="130"/>
      <c r="D28" s="130"/>
      <c r="E28" s="130"/>
      <c r="F28" s="130"/>
      <c r="G28" s="130"/>
      <c r="H28" s="130"/>
      <c r="I28" s="130"/>
      <c r="J28" s="130"/>
      <c r="K28" s="130"/>
      <c r="L28" s="130"/>
      <c r="M28" s="111"/>
    </row>
    <row r="29" spans="1:13" ht="15">
      <c r="A29" s="130"/>
      <c r="B29" s="130"/>
      <c r="C29" s="130"/>
      <c r="D29" s="130"/>
      <c r="E29" s="130"/>
      <c r="F29" s="130"/>
      <c r="G29" s="130"/>
      <c r="H29" s="130"/>
      <c r="I29" s="130"/>
      <c r="J29" s="130"/>
      <c r="K29" s="130"/>
      <c r="L29" s="130"/>
      <c r="M29" s="111"/>
    </row>
    <row r="30" spans="1:13" ht="15">
      <c r="A30" s="130"/>
      <c r="B30" s="130"/>
      <c r="C30" s="130"/>
      <c r="D30" s="130"/>
      <c r="E30" s="130"/>
      <c r="F30" s="130"/>
      <c r="G30" s="130"/>
      <c r="H30" s="130"/>
      <c r="I30" s="130"/>
      <c r="J30" s="130"/>
      <c r="K30" s="130"/>
      <c r="L30" s="130"/>
      <c r="M30" s="111"/>
    </row>
    <row r="31" spans="1:13" ht="15">
      <c r="A31" s="130"/>
      <c r="B31" s="130"/>
      <c r="C31" s="130"/>
      <c r="D31" s="130"/>
      <c r="E31" s="130"/>
      <c r="F31" s="130"/>
      <c r="G31" s="130"/>
      <c r="H31" s="130"/>
      <c r="I31" s="130"/>
      <c r="J31" s="130"/>
      <c r="K31" s="130"/>
      <c r="L31" s="130"/>
      <c r="M31" s="111"/>
    </row>
    <row r="32" spans="1:13" ht="15">
      <c r="A32" s="130"/>
      <c r="B32" s="130"/>
      <c r="C32" s="130"/>
      <c r="D32" s="130"/>
      <c r="E32" s="130"/>
      <c r="F32" s="130"/>
      <c r="G32" s="130"/>
      <c r="H32" s="130"/>
      <c r="I32" s="130"/>
      <c r="J32" s="130"/>
      <c r="K32" s="130"/>
      <c r="L32" s="130"/>
      <c r="M32" s="111"/>
    </row>
    <row r="33" spans="1:13" ht="15">
      <c r="A33" s="130"/>
      <c r="B33" s="130"/>
      <c r="C33" s="130"/>
      <c r="D33" s="130"/>
      <c r="E33" s="130"/>
      <c r="F33" s="130"/>
      <c r="G33" s="130"/>
      <c r="H33" s="130"/>
      <c r="I33" s="130"/>
      <c r="J33" s="130"/>
      <c r="K33" s="130"/>
      <c r="L33" s="130"/>
      <c r="M33" s="111"/>
    </row>
    <row r="34" spans="1:13" ht="15">
      <c r="A34" s="130"/>
      <c r="B34" s="130"/>
      <c r="C34" s="130"/>
      <c r="D34" s="130"/>
      <c r="E34" s="130"/>
      <c r="F34" s="130"/>
      <c r="G34" s="130"/>
      <c r="H34" s="130"/>
      <c r="I34" s="130"/>
      <c r="J34" s="130"/>
      <c r="K34" s="130"/>
      <c r="L34" s="130"/>
      <c r="M34" s="111"/>
    </row>
    <row r="35" spans="1:13" ht="15">
      <c r="A35" s="130"/>
      <c r="B35" s="130"/>
      <c r="C35" s="130"/>
      <c r="D35" s="130"/>
      <c r="E35" s="169" t="s">
        <v>285</v>
      </c>
      <c r="F35" s="169"/>
      <c r="G35" s="169"/>
      <c r="H35" s="169"/>
      <c r="I35" s="130"/>
      <c r="J35" s="130"/>
      <c r="K35" s="130"/>
      <c r="L35" s="130"/>
      <c r="M35" s="111"/>
    </row>
    <row r="36" spans="1:13" ht="15">
      <c r="A36" s="130"/>
      <c r="B36" s="130"/>
      <c r="C36" s="130"/>
      <c r="D36" s="130"/>
      <c r="E36" s="130"/>
      <c r="F36" s="130"/>
      <c r="G36" s="130"/>
      <c r="H36" s="130"/>
      <c r="I36" s="130"/>
      <c r="J36" s="130"/>
      <c r="K36" s="130"/>
      <c r="L36" s="130"/>
      <c r="M36" s="130"/>
    </row>
    <row r="37" spans="1:13" ht="15">
      <c r="A37" s="358" t="s">
        <v>109</v>
      </c>
      <c r="B37" s="359" t="s">
        <v>141</v>
      </c>
      <c r="C37" s="359"/>
      <c r="D37" s="359"/>
      <c r="E37" s="359"/>
      <c r="F37" s="359"/>
      <c r="G37" s="359"/>
      <c r="H37" s="359"/>
      <c r="I37" s="359"/>
      <c r="J37" s="359"/>
      <c r="K37" s="359"/>
      <c r="L37" s="359"/>
      <c r="M37" s="170"/>
    </row>
    <row r="38" spans="1:13" ht="15">
      <c r="A38" s="358"/>
      <c r="B38" s="171">
        <v>2000</v>
      </c>
      <c r="C38" s="171">
        <v>2001</v>
      </c>
      <c r="D38" s="171">
        <v>2002</v>
      </c>
      <c r="E38" s="171">
        <v>2003</v>
      </c>
      <c r="F38" s="171">
        <v>2004</v>
      </c>
      <c r="G38" s="171">
        <v>2005</v>
      </c>
      <c r="H38" s="171">
        <v>2006</v>
      </c>
      <c r="I38" s="171">
        <v>2007</v>
      </c>
      <c r="J38" s="171">
        <v>2008</v>
      </c>
      <c r="K38" s="171">
        <v>2009</v>
      </c>
      <c r="L38" s="171">
        <v>2010</v>
      </c>
      <c r="M38" s="171">
        <v>2011</v>
      </c>
    </row>
    <row r="39" spans="1:13" ht="15">
      <c r="A39" s="172" t="s">
        <v>143</v>
      </c>
      <c r="B39" s="173">
        <v>53854.028</v>
      </c>
      <c r="C39" s="173">
        <v>83140.848</v>
      </c>
      <c r="D39" s="173">
        <v>98457.01320000002</v>
      </c>
      <c r="E39" s="173">
        <v>112100.10360000002</v>
      </c>
      <c r="F39" s="173">
        <v>136610.6716</v>
      </c>
      <c r="G39" s="173">
        <v>127206.9108</v>
      </c>
      <c r="H39" s="173">
        <v>127859.77760000002</v>
      </c>
      <c r="I39" s="173">
        <v>168688.2644</v>
      </c>
      <c r="J39" s="173">
        <v>153114.2108</v>
      </c>
      <c r="K39" s="173">
        <v>157846.9644</v>
      </c>
      <c r="L39" s="173">
        <v>137460.4904</v>
      </c>
      <c r="M39" s="173">
        <v>163591.69640000002</v>
      </c>
    </row>
    <row r="40" spans="1:13" ht="15">
      <c r="A40" s="174" t="s">
        <v>286</v>
      </c>
      <c r="B40" s="175">
        <v>52676.6</v>
      </c>
      <c r="C40" s="175">
        <v>81610.8</v>
      </c>
      <c r="D40" s="175">
        <v>75893</v>
      </c>
      <c r="E40" s="175">
        <v>77137.8</v>
      </c>
      <c r="F40" s="175">
        <v>103191.4</v>
      </c>
      <c r="G40" s="175">
        <v>95032.4</v>
      </c>
      <c r="H40" s="175">
        <v>80156.3</v>
      </c>
      <c r="I40" s="175">
        <v>105054.9</v>
      </c>
      <c r="J40" s="175">
        <v>88816.4</v>
      </c>
      <c r="K40" s="175">
        <v>95057</v>
      </c>
      <c r="L40" s="175">
        <v>74398.6</v>
      </c>
      <c r="M40" s="175">
        <v>100926.7</v>
      </c>
    </row>
    <row r="41" spans="1:13" ht="15">
      <c r="A41" s="50" t="s">
        <v>434</v>
      </c>
      <c r="B41" s="50"/>
      <c r="C41" s="50"/>
      <c r="D41" s="50"/>
      <c r="E41" s="50"/>
      <c r="F41" s="50"/>
      <c r="G41" s="50"/>
      <c r="H41" s="50"/>
      <c r="I41" s="50"/>
      <c r="J41" s="50"/>
      <c r="K41" s="50"/>
      <c r="L41" s="50"/>
      <c r="M41" s="176"/>
    </row>
    <row r="42" spans="1:13" ht="15">
      <c r="A42" s="110"/>
      <c r="B42" s="110"/>
      <c r="C42" s="110"/>
      <c r="D42" s="110"/>
      <c r="E42" s="110"/>
      <c r="F42" s="110"/>
      <c r="G42" s="110"/>
      <c r="H42" s="110"/>
      <c r="I42" s="110"/>
      <c r="J42" s="110"/>
      <c r="K42" s="110"/>
      <c r="L42" s="110"/>
      <c r="M42" s="111"/>
    </row>
    <row r="43" spans="1:13" ht="15">
      <c r="A43" s="130"/>
      <c r="B43" s="130"/>
      <c r="C43" s="130"/>
      <c r="D43" s="130"/>
      <c r="E43" s="130"/>
      <c r="F43" s="130"/>
      <c r="G43" s="130"/>
      <c r="H43" s="130"/>
      <c r="I43" s="130"/>
      <c r="J43" s="130"/>
      <c r="K43" s="130"/>
      <c r="L43" s="130"/>
      <c r="M43" s="111"/>
    </row>
    <row r="44" spans="1:13" ht="15">
      <c r="A44" s="130"/>
      <c r="B44" s="130"/>
      <c r="C44" s="130"/>
      <c r="D44" s="130"/>
      <c r="E44" s="130"/>
      <c r="F44" s="130"/>
      <c r="G44" s="130"/>
      <c r="H44" s="130"/>
      <c r="I44" s="130"/>
      <c r="J44" s="130"/>
      <c r="K44" s="130"/>
      <c r="L44" s="130"/>
      <c r="M44" s="111"/>
    </row>
    <row r="45" spans="1:13" ht="15">
      <c r="A45" s="130"/>
      <c r="B45" s="130"/>
      <c r="C45" s="130"/>
      <c r="D45" s="130"/>
      <c r="E45" s="130"/>
      <c r="F45" s="130"/>
      <c r="G45" s="130"/>
      <c r="H45" s="130"/>
      <c r="I45" s="130"/>
      <c r="J45" s="130"/>
      <c r="K45" s="130"/>
      <c r="L45" s="130"/>
      <c r="M45" s="111"/>
    </row>
    <row r="46" spans="1:13" ht="15">
      <c r="A46" s="130"/>
      <c r="B46" s="130"/>
      <c r="C46" s="130"/>
      <c r="D46" s="130"/>
      <c r="E46" s="130"/>
      <c r="F46" s="130"/>
      <c r="G46" s="130"/>
      <c r="H46" s="130"/>
      <c r="I46" s="130"/>
      <c r="J46" s="130"/>
      <c r="K46" s="130"/>
      <c r="L46" s="130"/>
      <c r="M46" s="111"/>
    </row>
    <row r="47" spans="1:13" ht="15">
      <c r="A47" s="130"/>
      <c r="B47" s="130"/>
      <c r="C47" s="130"/>
      <c r="D47" s="130"/>
      <c r="E47" s="130"/>
      <c r="F47" s="130"/>
      <c r="G47" s="130"/>
      <c r="H47" s="130"/>
      <c r="I47" s="130"/>
      <c r="J47" s="130"/>
      <c r="K47" s="130"/>
      <c r="L47" s="130"/>
      <c r="M47" s="111"/>
    </row>
    <row r="48" spans="1:13" ht="15">
      <c r="A48" s="130"/>
      <c r="B48" s="130"/>
      <c r="C48" s="130"/>
      <c r="D48" s="130"/>
      <c r="E48" s="130"/>
      <c r="F48" s="130"/>
      <c r="G48" s="130"/>
      <c r="H48" s="130"/>
      <c r="I48" s="130"/>
      <c r="J48" s="130"/>
      <c r="K48" s="130"/>
      <c r="L48" s="130"/>
      <c r="M48" s="111"/>
    </row>
    <row r="49" spans="1:13" ht="15">
      <c r="A49" s="130"/>
      <c r="B49" s="130"/>
      <c r="C49" s="130"/>
      <c r="D49" s="130"/>
      <c r="E49" s="130"/>
      <c r="F49" s="130"/>
      <c r="G49" s="130"/>
      <c r="H49" s="130"/>
      <c r="I49" s="130"/>
      <c r="J49" s="130"/>
      <c r="K49" s="130"/>
      <c r="L49" s="130"/>
      <c r="M49" s="111"/>
    </row>
    <row r="50" spans="1:13" ht="15">
      <c r="A50" s="130"/>
      <c r="B50" s="130"/>
      <c r="C50" s="130"/>
      <c r="D50" s="130"/>
      <c r="E50" s="130"/>
      <c r="F50" s="130"/>
      <c r="G50" s="130"/>
      <c r="H50" s="130"/>
      <c r="I50" s="130"/>
      <c r="J50" s="130"/>
      <c r="K50" s="130"/>
      <c r="L50" s="130"/>
      <c r="M50" s="111"/>
    </row>
    <row r="51" spans="1:13" ht="15">
      <c r="A51" s="130"/>
      <c r="B51" s="130"/>
      <c r="C51" s="130"/>
      <c r="D51" s="130"/>
      <c r="E51" s="130"/>
      <c r="F51" s="130"/>
      <c r="G51" s="130"/>
      <c r="H51" s="130"/>
      <c r="I51" s="130"/>
      <c r="J51" s="130"/>
      <c r="K51" s="130"/>
      <c r="L51" s="130"/>
      <c r="M51" s="111"/>
    </row>
    <row r="52" spans="1:13" ht="15">
      <c r="A52" s="130"/>
      <c r="B52" s="130"/>
      <c r="C52" s="130"/>
      <c r="D52" s="130"/>
      <c r="E52" s="130"/>
      <c r="F52" s="130"/>
      <c r="G52" s="130"/>
      <c r="H52" s="130"/>
      <c r="I52" s="130"/>
      <c r="J52" s="130"/>
      <c r="K52" s="130"/>
      <c r="L52" s="130"/>
      <c r="M52" s="111"/>
    </row>
    <row r="53" spans="1:13" ht="15">
      <c r="A53" s="130"/>
      <c r="B53" s="130"/>
      <c r="C53" s="130"/>
      <c r="D53" s="130"/>
      <c r="E53" s="130"/>
      <c r="F53" s="130"/>
      <c r="G53" s="130"/>
      <c r="H53" s="130"/>
      <c r="I53" s="130"/>
      <c r="J53" s="130"/>
      <c r="K53" s="130"/>
      <c r="L53" s="130"/>
      <c r="M53" s="111"/>
    </row>
    <row r="54" spans="1:13" ht="15">
      <c r="A54" s="130"/>
      <c r="B54" s="130"/>
      <c r="C54" s="130"/>
      <c r="D54" s="130"/>
      <c r="E54" s="130"/>
      <c r="F54" s="130"/>
      <c r="G54" s="130"/>
      <c r="H54" s="130"/>
      <c r="I54" s="130"/>
      <c r="J54" s="130"/>
      <c r="K54" s="130"/>
      <c r="L54" s="130"/>
      <c r="M54" s="111"/>
    </row>
    <row r="55" spans="1:13" ht="15">
      <c r="A55" s="130"/>
      <c r="B55" s="130"/>
      <c r="C55" s="130"/>
      <c r="D55" s="130"/>
      <c r="E55" s="130"/>
      <c r="F55" s="130"/>
      <c r="G55" s="130"/>
      <c r="H55" s="130"/>
      <c r="I55" s="130"/>
      <c r="J55" s="130"/>
      <c r="K55" s="130"/>
      <c r="L55" s="130"/>
      <c r="M55" s="111"/>
    </row>
    <row r="56" spans="1:13" ht="15">
      <c r="A56" s="130"/>
      <c r="B56" s="130"/>
      <c r="C56" s="130"/>
      <c r="D56" s="130"/>
      <c r="E56" s="130"/>
      <c r="F56" s="130"/>
      <c r="G56" s="130"/>
      <c r="H56" s="130"/>
      <c r="I56" s="130"/>
      <c r="J56" s="130"/>
      <c r="K56" s="130"/>
      <c r="L56" s="130"/>
      <c r="M56" s="111"/>
    </row>
    <row r="57" spans="1:13" ht="15">
      <c r="A57" s="130"/>
      <c r="B57" s="130"/>
      <c r="C57" s="130"/>
      <c r="D57" s="130"/>
      <c r="E57" s="130"/>
      <c r="F57" s="130"/>
      <c r="G57" s="130"/>
      <c r="H57" s="130"/>
      <c r="I57" s="130"/>
      <c r="J57" s="130"/>
      <c r="K57" s="130"/>
      <c r="L57" s="130"/>
      <c r="M57" s="111"/>
    </row>
    <row r="58" spans="1:13" ht="15">
      <c r="A58" s="130"/>
      <c r="B58" s="130"/>
      <c r="C58" s="130"/>
      <c r="D58" s="130"/>
      <c r="E58" s="130"/>
      <c r="F58" s="130"/>
      <c r="G58" s="130"/>
      <c r="H58" s="130"/>
      <c r="I58" s="130"/>
      <c r="J58" s="130"/>
      <c r="K58" s="130"/>
      <c r="L58" s="130"/>
      <c r="M58" s="111"/>
    </row>
    <row r="59" spans="1:13" ht="15">
      <c r="A59" s="130"/>
      <c r="B59" s="130"/>
      <c r="C59" s="130"/>
      <c r="D59" s="130"/>
      <c r="E59" s="130"/>
      <c r="F59" s="130"/>
      <c r="G59" s="130"/>
      <c r="H59" s="130"/>
      <c r="I59" s="130"/>
      <c r="J59" s="130"/>
      <c r="K59" s="130"/>
      <c r="L59" s="130"/>
      <c r="M59" s="111"/>
    </row>
    <row r="60" spans="1:13" ht="15">
      <c r="A60" s="130"/>
      <c r="B60" s="130"/>
      <c r="C60" s="130"/>
      <c r="D60" s="130"/>
      <c r="E60" s="130"/>
      <c r="F60" s="130"/>
      <c r="G60" s="130"/>
      <c r="H60" s="130"/>
      <c r="I60" s="130"/>
      <c r="J60" s="130"/>
      <c r="K60" s="130"/>
      <c r="L60" s="130"/>
      <c r="M60" s="111"/>
    </row>
    <row r="61" spans="1:13" ht="15">
      <c r="A61" s="130"/>
      <c r="B61" s="130"/>
      <c r="C61" s="130"/>
      <c r="D61" s="130"/>
      <c r="E61" s="130"/>
      <c r="F61" s="130"/>
      <c r="G61" s="130"/>
      <c r="H61" s="130"/>
      <c r="I61" s="130"/>
      <c r="J61" s="130"/>
      <c r="K61" s="130"/>
      <c r="L61" s="130"/>
      <c r="M61" s="111"/>
    </row>
    <row r="62" spans="1:13" ht="15">
      <c r="A62" s="130"/>
      <c r="B62" s="130"/>
      <c r="C62" s="130"/>
      <c r="D62" s="130"/>
      <c r="E62" s="130"/>
      <c r="F62" s="130"/>
      <c r="G62" s="130"/>
      <c r="H62" s="130"/>
      <c r="I62" s="130"/>
      <c r="J62" s="130"/>
      <c r="K62" s="130"/>
      <c r="L62" s="130"/>
      <c r="M62" s="111"/>
    </row>
    <row r="63" spans="1:13" ht="15">
      <c r="A63" s="130"/>
      <c r="B63" s="130"/>
      <c r="C63" s="130"/>
      <c r="D63" s="130"/>
      <c r="E63" s="130"/>
      <c r="F63" s="130"/>
      <c r="G63" s="130"/>
      <c r="H63" s="130"/>
      <c r="I63" s="130"/>
      <c r="J63" s="130"/>
      <c r="K63" s="130"/>
      <c r="L63" s="130"/>
      <c r="M63" s="111"/>
    </row>
    <row r="64" spans="1:13" ht="15">
      <c r="A64" s="133"/>
      <c r="B64" s="133"/>
      <c r="C64" s="133"/>
      <c r="D64" s="133"/>
      <c r="E64" s="133"/>
      <c r="F64" s="133"/>
      <c r="G64" s="133"/>
      <c r="H64" s="133"/>
      <c r="I64" s="133"/>
      <c r="J64" s="133"/>
      <c r="K64" s="133"/>
      <c r="L64" s="133"/>
      <c r="M64" s="111"/>
    </row>
    <row r="65" spans="1:13" ht="15">
      <c r="A65" s="111"/>
      <c r="B65" s="111"/>
      <c r="C65" s="111"/>
      <c r="D65" s="111"/>
      <c r="E65" s="111"/>
      <c r="F65" s="111"/>
      <c r="G65" s="111"/>
      <c r="H65" s="111"/>
      <c r="I65" s="111"/>
      <c r="J65" s="111"/>
      <c r="K65" s="111"/>
      <c r="L65" s="111"/>
      <c r="M65" s="111"/>
    </row>
    <row r="66" spans="1:13" ht="15">
      <c r="A66" s="111"/>
      <c r="B66" s="111"/>
      <c r="C66" s="111"/>
      <c r="D66" s="111"/>
      <c r="E66" s="111"/>
      <c r="F66" s="111"/>
      <c r="G66" s="111"/>
      <c r="H66" s="111"/>
      <c r="I66" s="111"/>
      <c r="J66" s="111"/>
      <c r="K66" s="111"/>
      <c r="L66" s="111"/>
      <c r="M66" s="111"/>
    </row>
    <row r="67" spans="1:13" ht="15">
      <c r="A67" s="111"/>
      <c r="B67" s="111"/>
      <c r="C67" s="111"/>
      <c r="D67" s="111"/>
      <c r="E67" s="111"/>
      <c r="F67" s="111"/>
      <c r="G67" s="111"/>
      <c r="H67" s="111"/>
      <c r="I67" s="111"/>
      <c r="J67" s="111"/>
      <c r="K67" s="111"/>
      <c r="L67" s="111"/>
      <c r="M67" s="111"/>
    </row>
    <row r="68" spans="1:13" ht="15">
      <c r="A68" s="111"/>
      <c r="B68" s="111"/>
      <c r="C68" s="111"/>
      <c r="D68" s="111"/>
      <c r="E68" s="111"/>
      <c r="F68" s="111"/>
      <c r="G68" s="111"/>
      <c r="H68" s="111"/>
      <c r="I68" s="111"/>
      <c r="J68" s="111"/>
      <c r="K68" s="111"/>
      <c r="L68" s="111"/>
      <c r="M68" s="111"/>
    </row>
    <row r="69" spans="1:13" ht="15">
      <c r="A69" s="111"/>
      <c r="B69" s="111"/>
      <c r="C69" s="111"/>
      <c r="D69" s="111"/>
      <c r="E69" s="111"/>
      <c r="F69" s="111"/>
      <c r="G69" s="111"/>
      <c r="H69" s="111"/>
      <c r="I69" s="111"/>
      <c r="J69" s="111"/>
      <c r="K69" s="111"/>
      <c r="L69" s="111"/>
      <c r="M69" s="111"/>
    </row>
    <row r="70" spans="1:13" ht="15">
      <c r="A70" s="111"/>
      <c r="B70" s="111"/>
      <c r="C70" s="111"/>
      <c r="D70" s="111"/>
      <c r="E70" s="111"/>
      <c r="F70" s="111"/>
      <c r="G70" s="111"/>
      <c r="H70" s="111"/>
      <c r="I70" s="111"/>
      <c r="J70" s="111"/>
      <c r="K70" s="111"/>
      <c r="L70" s="111"/>
      <c r="M70" s="111"/>
    </row>
    <row r="71" spans="1:13" ht="15">
      <c r="A71" s="111"/>
      <c r="B71" s="111"/>
      <c r="C71" s="111"/>
      <c r="D71" s="111"/>
      <c r="E71" s="111"/>
      <c r="F71" s="111"/>
      <c r="G71" s="111"/>
      <c r="H71" s="111"/>
      <c r="I71" s="111"/>
      <c r="J71" s="111"/>
      <c r="K71" s="111"/>
      <c r="L71" s="111"/>
      <c r="M71" s="111"/>
    </row>
    <row r="72" spans="1:13" ht="15">
      <c r="A72" s="111"/>
      <c r="B72" s="111"/>
      <c r="C72" s="111"/>
      <c r="D72" s="111"/>
      <c r="E72" s="111"/>
      <c r="F72" s="111"/>
      <c r="G72" s="111"/>
      <c r="H72" s="111"/>
      <c r="I72" s="111"/>
      <c r="J72" s="111"/>
      <c r="K72" s="111"/>
      <c r="L72" s="111"/>
      <c r="M72" s="111"/>
    </row>
    <row r="73" spans="1:13" ht="15">
      <c r="A73" s="111"/>
      <c r="B73" s="111"/>
      <c r="C73" s="111"/>
      <c r="D73" s="111"/>
      <c r="E73" s="111"/>
      <c r="F73" s="111"/>
      <c r="G73" s="111"/>
      <c r="H73" s="111"/>
      <c r="I73" s="111"/>
      <c r="J73" s="111"/>
      <c r="K73" s="111"/>
      <c r="L73" s="111"/>
      <c r="M73" s="111"/>
    </row>
    <row r="74" spans="1:13" ht="15">
      <c r="A74" s="111"/>
      <c r="B74" s="111"/>
      <c r="C74" s="111"/>
      <c r="D74" s="111"/>
      <c r="E74" s="111"/>
      <c r="F74" s="111"/>
      <c r="G74" s="111"/>
      <c r="H74" s="111"/>
      <c r="I74" s="111"/>
      <c r="J74" s="111"/>
      <c r="K74" s="111"/>
      <c r="L74" s="111"/>
      <c r="M74" s="111"/>
    </row>
    <row r="75" spans="1:13" ht="15">
      <c r="A75" s="111"/>
      <c r="B75" s="111"/>
      <c r="C75" s="111"/>
      <c r="D75" s="111"/>
      <c r="E75" s="111"/>
      <c r="F75" s="111"/>
      <c r="G75" s="111"/>
      <c r="H75" s="111"/>
      <c r="I75" s="111"/>
      <c r="J75" s="111"/>
      <c r="K75" s="111"/>
      <c r="L75" s="111"/>
      <c r="M75" s="111"/>
    </row>
    <row r="76" spans="1:13" ht="15">
      <c r="A76" s="111"/>
      <c r="B76" s="111"/>
      <c r="C76" s="111"/>
      <c r="D76" s="111"/>
      <c r="E76" s="111"/>
      <c r="F76" s="111"/>
      <c r="G76" s="111"/>
      <c r="H76" s="111"/>
      <c r="I76" s="111"/>
      <c r="J76" s="111"/>
      <c r="K76" s="111"/>
      <c r="L76" s="111"/>
      <c r="M76" s="111"/>
    </row>
    <row r="77" spans="1:13" ht="15">
      <c r="A77" s="111"/>
      <c r="B77" s="111"/>
      <c r="C77" s="111"/>
      <c r="D77" s="111"/>
      <c r="E77" s="111"/>
      <c r="F77" s="111"/>
      <c r="G77" s="111"/>
      <c r="H77" s="111"/>
      <c r="I77" s="111"/>
      <c r="J77" s="111"/>
      <c r="K77" s="111"/>
      <c r="L77" s="111"/>
      <c r="M77" s="111"/>
    </row>
    <row r="78" spans="1:13" ht="15">
      <c r="A78" s="111"/>
      <c r="B78" s="111"/>
      <c r="C78" s="111"/>
      <c r="D78" s="111"/>
      <c r="E78" s="111"/>
      <c r="F78" s="111"/>
      <c r="G78" s="111"/>
      <c r="H78" s="111"/>
      <c r="I78" s="111"/>
      <c r="J78" s="111"/>
      <c r="K78" s="111"/>
      <c r="L78" s="111"/>
      <c r="M78" s="111"/>
    </row>
    <row r="79" spans="1:13" ht="15">
      <c r="A79" s="111"/>
      <c r="B79" s="111"/>
      <c r="C79" s="111"/>
      <c r="D79" s="111"/>
      <c r="E79" s="111"/>
      <c r="F79" s="111"/>
      <c r="G79" s="111"/>
      <c r="H79" s="111"/>
      <c r="I79" s="111"/>
      <c r="J79" s="111"/>
      <c r="K79" s="111"/>
      <c r="L79" s="111"/>
      <c r="M79" s="111"/>
    </row>
    <row r="80" spans="1:13" ht="15">
      <c r="A80" s="111"/>
      <c r="B80" s="111"/>
      <c r="C80" s="111"/>
      <c r="D80" s="111"/>
      <c r="E80" s="111"/>
      <c r="F80" s="111"/>
      <c r="G80" s="111"/>
      <c r="H80" s="111"/>
      <c r="I80" s="111"/>
      <c r="J80" s="111"/>
      <c r="K80" s="111"/>
      <c r="L80" s="111"/>
      <c r="M80" s="111"/>
    </row>
    <row r="81" spans="1:13" ht="15">
      <c r="A81" s="111"/>
      <c r="B81" s="111"/>
      <c r="C81" s="111"/>
      <c r="D81" s="111"/>
      <c r="E81" s="111"/>
      <c r="F81" s="111"/>
      <c r="G81" s="111"/>
      <c r="H81" s="111"/>
      <c r="I81" s="111"/>
      <c r="J81" s="111"/>
      <c r="K81" s="111"/>
      <c r="L81" s="111"/>
      <c r="M81" s="111"/>
    </row>
    <row r="82" spans="1:13" ht="15">
      <c r="A82" s="111"/>
      <c r="B82" s="111"/>
      <c r="C82" s="111"/>
      <c r="D82" s="111"/>
      <c r="E82" s="111"/>
      <c r="F82" s="111"/>
      <c r="G82" s="111"/>
      <c r="H82" s="111"/>
      <c r="I82" s="111"/>
      <c r="J82" s="111"/>
      <c r="K82" s="111"/>
      <c r="L82" s="111"/>
      <c r="M82" s="111"/>
    </row>
    <row r="83" spans="1:13" ht="15">
      <c r="A83" s="111"/>
      <c r="B83" s="111"/>
      <c r="C83" s="111"/>
      <c r="D83" s="111"/>
      <c r="E83" s="111"/>
      <c r="F83" s="111"/>
      <c r="G83" s="111"/>
      <c r="H83" s="111"/>
      <c r="I83" s="111"/>
      <c r="J83" s="111"/>
      <c r="K83" s="111"/>
      <c r="L83" s="111"/>
      <c r="M83" s="111"/>
    </row>
    <row r="84" spans="1:13" ht="15">
      <c r="A84" s="111"/>
      <c r="B84" s="111"/>
      <c r="C84" s="111"/>
      <c r="D84" s="111"/>
      <c r="E84" s="111"/>
      <c r="F84" s="111"/>
      <c r="G84" s="111"/>
      <c r="H84" s="111"/>
      <c r="I84" s="111"/>
      <c r="J84" s="111"/>
      <c r="K84" s="111"/>
      <c r="L84" s="111"/>
      <c r="M84" s="111"/>
    </row>
    <row r="85" spans="1:13" ht="15">
      <c r="A85" s="111"/>
      <c r="B85" s="111"/>
      <c r="C85" s="111"/>
      <c r="D85" s="111"/>
      <c r="E85" s="111"/>
      <c r="F85" s="111"/>
      <c r="G85" s="111"/>
      <c r="H85" s="111"/>
      <c r="I85" s="111"/>
      <c r="J85" s="111"/>
      <c r="K85" s="111"/>
      <c r="L85" s="111"/>
      <c r="M85" s="111"/>
    </row>
    <row r="86" spans="1:13" ht="15">
      <c r="A86" s="111"/>
      <c r="B86" s="111"/>
      <c r="C86" s="111"/>
      <c r="D86" s="111"/>
      <c r="E86" s="111"/>
      <c r="F86" s="111"/>
      <c r="G86" s="111"/>
      <c r="H86" s="111"/>
      <c r="I86" s="111"/>
      <c r="J86" s="111"/>
      <c r="K86" s="111"/>
      <c r="L86" s="111"/>
      <c r="M86" s="111"/>
    </row>
    <row r="87" spans="1:13" ht="15">
      <c r="A87" s="111"/>
      <c r="B87" s="111"/>
      <c r="C87" s="111"/>
      <c r="D87" s="111"/>
      <c r="E87" s="111"/>
      <c r="F87" s="111"/>
      <c r="G87" s="111"/>
      <c r="H87" s="111"/>
      <c r="I87" s="111"/>
      <c r="J87" s="111"/>
      <c r="K87" s="111"/>
      <c r="L87" s="111"/>
      <c r="M87" s="111"/>
    </row>
    <row r="88" spans="1:13" ht="15">
      <c r="A88" s="111"/>
      <c r="B88" s="111"/>
      <c r="C88" s="111"/>
      <c r="D88" s="111"/>
      <c r="E88" s="111"/>
      <c r="F88" s="111"/>
      <c r="G88" s="111"/>
      <c r="H88" s="111"/>
      <c r="I88" s="111"/>
      <c r="J88" s="111"/>
      <c r="K88" s="111"/>
      <c r="L88" s="111"/>
      <c r="M88" s="111"/>
    </row>
  </sheetData>
  <sheetProtection/>
  <mergeCells count="7">
    <mergeCell ref="A3:M3"/>
    <mergeCell ref="A37:A38"/>
    <mergeCell ref="B37:L37"/>
    <mergeCell ref="A6:A7"/>
    <mergeCell ref="B6:L6"/>
    <mergeCell ref="A12:A13"/>
    <mergeCell ref="B12:L12"/>
  </mergeCells>
  <printOptions/>
  <pageMargins left="0.7086614173228347" right="0.7086614173228347" top="0.7480314960629921" bottom="0.7480314960629921" header="0.31496062992125984" footer="0.31496062992125984"/>
  <pageSetup horizontalDpi="600" verticalDpi="600" orientation="landscape" r:id="rId2"/>
  <headerFooter>
    <oddFooter>&amp;C19</oddFooter>
  </headerFooter>
  <drawing r:id="rId1"/>
</worksheet>
</file>

<file path=xl/worksheets/sheet16.xml><?xml version="1.0" encoding="utf-8"?>
<worksheet xmlns="http://schemas.openxmlformats.org/spreadsheetml/2006/main" xmlns:r="http://schemas.openxmlformats.org/officeDocument/2006/relationships">
  <dimension ref="A1:O94"/>
  <sheetViews>
    <sheetView view="pageBreakPreview" zoomScaleSheetLayoutView="100" zoomScalePageLayoutView="0" workbookViewId="0" topLeftCell="A1">
      <selection activeCell="O20" sqref="O20"/>
    </sheetView>
  </sheetViews>
  <sheetFormatPr defaultColWidth="11.421875" defaultRowHeight="15"/>
  <cols>
    <col min="1" max="13" width="15.00390625" style="0" customWidth="1"/>
  </cols>
  <sheetData>
    <row r="1" spans="1:13" ht="15">
      <c r="A1" s="111"/>
      <c r="B1" s="111"/>
      <c r="C1" s="111"/>
      <c r="D1" s="111"/>
      <c r="E1" s="111"/>
      <c r="F1" s="111"/>
      <c r="G1" s="111"/>
      <c r="H1" s="111"/>
      <c r="I1" s="111"/>
      <c r="J1" s="111"/>
      <c r="K1" s="111"/>
      <c r="L1" s="111"/>
      <c r="M1" s="111"/>
    </row>
    <row r="2" spans="1:13" ht="15">
      <c r="A2" s="111"/>
      <c r="B2" s="111"/>
      <c r="C2" s="111"/>
      <c r="D2" s="111"/>
      <c r="E2" s="360" t="s">
        <v>179</v>
      </c>
      <c r="F2" s="360"/>
      <c r="G2" s="360"/>
      <c r="H2" s="360"/>
      <c r="I2" s="111"/>
      <c r="J2" s="111"/>
      <c r="K2" s="111"/>
      <c r="L2" s="111"/>
      <c r="M2" s="111"/>
    </row>
    <row r="3" spans="1:13" ht="15">
      <c r="A3" s="111"/>
      <c r="B3" s="111"/>
      <c r="C3" s="111"/>
      <c r="D3" s="111"/>
      <c r="E3" s="111"/>
      <c r="F3" s="111"/>
      <c r="G3" s="111"/>
      <c r="H3" s="111"/>
      <c r="I3" s="111"/>
      <c r="J3" s="111"/>
      <c r="K3" s="111"/>
      <c r="L3" s="111"/>
      <c r="M3" s="111"/>
    </row>
    <row r="4" spans="1:13" ht="15">
      <c r="A4" s="130"/>
      <c r="B4" s="130"/>
      <c r="C4" s="130"/>
      <c r="D4" s="130"/>
      <c r="E4" s="130"/>
      <c r="F4" s="130"/>
      <c r="G4" s="130"/>
      <c r="H4" s="130"/>
      <c r="I4" s="130"/>
      <c r="J4" s="130"/>
      <c r="K4" s="130"/>
      <c r="L4" s="130"/>
      <c r="M4" s="111"/>
    </row>
    <row r="5" spans="1:13" ht="15">
      <c r="A5" s="323" t="s">
        <v>109</v>
      </c>
      <c r="B5" s="355" t="s">
        <v>150</v>
      </c>
      <c r="C5" s="355"/>
      <c r="D5" s="355"/>
      <c r="E5" s="355"/>
      <c r="F5" s="355"/>
      <c r="G5" s="355"/>
      <c r="H5" s="355"/>
      <c r="I5" s="355"/>
      <c r="J5" s="355"/>
      <c r="K5" s="355"/>
      <c r="L5" s="355"/>
      <c r="M5" s="163"/>
    </row>
    <row r="6" spans="1:13" ht="15">
      <c r="A6" s="325"/>
      <c r="B6" s="147">
        <v>2000</v>
      </c>
      <c r="C6" s="147">
        <v>2001</v>
      </c>
      <c r="D6" s="147">
        <v>2002</v>
      </c>
      <c r="E6" s="147">
        <v>2003</v>
      </c>
      <c r="F6" s="147">
        <v>2004</v>
      </c>
      <c r="G6" s="147">
        <v>2005</v>
      </c>
      <c r="H6" s="147">
        <v>2006</v>
      </c>
      <c r="I6" s="147">
        <v>2007</v>
      </c>
      <c r="J6" s="147">
        <v>2008</v>
      </c>
      <c r="K6" s="147">
        <v>2009</v>
      </c>
      <c r="L6" s="147">
        <v>2010</v>
      </c>
      <c r="M6" s="156">
        <v>2011</v>
      </c>
    </row>
    <row r="7" spans="1:13" ht="15">
      <c r="A7" s="148"/>
      <c r="B7" s="148"/>
      <c r="C7" s="148"/>
      <c r="D7" s="148"/>
      <c r="E7" s="148"/>
      <c r="F7" s="148"/>
      <c r="G7" s="148"/>
      <c r="H7" s="148"/>
      <c r="I7" s="148"/>
      <c r="J7" s="148"/>
      <c r="K7" s="148"/>
      <c r="L7" s="148"/>
      <c r="M7" s="163"/>
    </row>
    <row r="8" spans="1:13" ht="15">
      <c r="A8" s="130" t="s">
        <v>4</v>
      </c>
      <c r="B8" s="177">
        <v>35790</v>
      </c>
      <c r="C8" s="177">
        <v>34715</v>
      </c>
      <c r="D8" s="177">
        <v>34865</v>
      </c>
      <c r="E8" s="177">
        <v>35410</v>
      </c>
      <c r="F8" s="177">
        <v>36095</v>
      </c>
      <c r="G8" s="178">
        <v>34819.5</v>
      </c>
      <c r="H8" s="177">
        <v>35247.16</v>
      </c>
      <c r="I8" s="177">
        <v>34972.17</v>
      </c>
      <c r="J8" s="178">
        <v>34962.69</v>
      </c>
      <c r="K8" s="179">
        <v>35075.36</v>
      </c>
      <c r="L8" s="179">
        <v>35029.30997912113</v>
      </c>
      <c r="M8" s="180">
        <v>35682</v>
      </c>
    </row>
    <row r="9" spans="1:13" ht="15">
      <c r="A9" s="181" t="s">
        <v>435</v>
      </c>
      <c r="B9" s="181"/>
      <c r="C9" s="181"/>
      <c r="D9" s="181"/>
      <c r="E9" s="153"/>
      <c r="F9" s="153"/>
      <c r="G9" s="153"/>
      <c r="H9" s="153"/>
      <c r="I9" s="153"/>
      <c r="J9" s="153"/>
      <c r="K9" s="153"/>
      <c r="L9" s="153"/>
      <c r="M9" s="165"/>
    </row>
    <row r="10" spans="1:13" ht="15">
      <c r="A10" s="130"/>
      <c r="B10" s="130"/>
      <c r="C10" s="130"/>
      <c r="D10" s="130"/>
      <c r="E10" s="130"/>
      <c r="F10" s="130"/>
      <c r="G10" s="130"/>
      <c r="H10" s="130"/>
      <c r="I10" s="130"/>
      <c r="J10" s="130"/>
      <c r="K10" s="130"/>
      <c r="L10" s="130"/>
      <c r="M10" s="165"/>
    </row>
    <row r="11" spans="1:13" ht="15">
      <c r="A11" s="323" t="s">
        <v>109</v>
      </c>
      <c r="B11" s="355" t="s">
        <v>154</v>
      </c>
      <c r="C11" s="355"/>
      <c r="D11" s="355"/>
      <c r="E11" s="355"/>
      <c r="F11" s="355"/>
      <c r="G11" s="355"/>
      <c r="H11" s="355"/>
      <c r="I11" s="355"/>
      <c r="J11" s="355"/>
      <c r="K11" s="355"/>
      <c r="L11" s="355"/>
      <c r="M11" s="165"/>
    </row>
    <row r="12" spans="1:13" ht="15">
      <c r="A12" s="325"/>
      <c r="B12" s="156">
        <v>2000</v>
      </c>
      <c r="C12" s="156">
        <v>2001</v>
      </c>
      <c r="D12" s="156">
        <v>2002</v>
      </c>
      <c r="E12" s="156">
        <v>2003</v>
      </c>
      <c r="F12" s="156">
        <v>2004</v>
      </c>
      <c r="G12" s="156">
        <v>2005</v>
      </c>
      <c r="H12" s="156">
        <v>2006</v>
      </c>
      <c r="I12" s="156">
        <v>2007</v>
      </c>
      <c r="J12" s="156">
        <v>2008</v>
      </c>
      <c r="K12" s="156">
        <v>2009</v>
      </c>
      <c r="L12" s="156">
        <v>2010</v>
      </c>
      <c r="M12" s="156">
        <v>2011</v>
      </c>
    </row>
    <row r="13" spans="1:13" ht="15">
      <c r="A13" s="130"/>
      <c r="B13" s="130"/>
      <c r="C13" s="130"/>
      <c r="D13" s="130"/>
      <c r="E13" s="130"/>
      <c r="F13" s="130"/>
      <c r="G13" s="130"/>
      <c r="H13" s="130"/>
      <c r="I13" s="130"/>
      <c r="J13" s="130"/>
      <c r="K13" s="130"/>
      <c r="L13" s="130"/>
      <c r="M13" s="111"/>
    </row>
    <row r="14" spans="1:13" ht="15">
      <c r="A14" s="130" t="s">
        <v>4</v>
      </c>
      <c r="B14" s="157">
        <v>805000</v>
      </c>
      <c r="C14" s="157">
        <v>1135000</v>
      </c>
      <c r="D14" s="157">
        <v>1050000</v>
      </c>
      <c r="E14" s="157">
        <v>1150000</v>
      </c>
      <c r="F14" s="157">
        <v>1250000</v>
      </c>
      <c r="G14" s="157">
        <v>1300000</v>
      </c>
      <c r="H14" s="157">
        <v>1471857.6600882215</v>
      </c>
      <c r="I14" s="157">
        <v>1507842.8770338118</v>
      </c>
      <c r="J14" s="157">
        <v>1504100.8588990043</v>
      </c>
      <c r="K14" s="157">
        <v>1330617.4050276077</v>
      </c>
      <c r="L14" s="157">
        <v>1624242.4040596802</v>
      </c>
      <c r="M14" s="166">
        <f>SUM(L14*-2.21%)+L14</f>
        <v>1588346.6469299612</v>
      </c>
    </row>
    <row r="15" spans="1:13" ht="15">
      <c r="A15" s="181" t="s">
        <v>436</v>
      </c>
      <c r="B15" s="181"/>
      <c r="C15" s="181"/>
      <c r="D15" s="181"/>
      <c r="E15" s="181"/>
      <c r="F15" s="153"/>
      <c r="G15" s="153"/>
      <c r="H15" s="153"/>
      <c r="I15" s="153"/>
      <c r="J15" s="153"/>
      <c r="K15" s="153"/>
      <c r="L15" s="153"/>
      <c r="M15" s="146"/>
    </row>
    <row r="16" spans="1:13" ht="15">
      <c r="A16" s="130"/>
      <c r="B16" s="130"/>
      <c r="C16" s="130"/>
      <c r="D16" s="130"/>
      <c r="E16" s="130"/>
      <c r="F16" s="130"/>
      <c r="G16" s="130"/>
      <c r="H16" s="130"/>
      <c r="I16" s="130"/>
      <c r="J16" s="130"/>
      <c r="K16" s="130"/>
      <c r="L16" s="130"/>
      <c r="M16" s="111"/>
    </row>
    <row r="17" spans="1:13" ht="15">
      <c r="A17" s="130"/>
      <c r="B17" s="130"/>
      <c r="C17" s="130"/>
      <c r="D17" s="130"/>
      <c r="E17" s="130"/>
      <c r="F17" s="130"/>
      <c r="G17" s="130"/>
      <c r="H17" s="130"/>
      <c r="I17" s="130"/>
      <c r="J17" s="130"/>
      <c r="K17" s="130"/>
      <c r="L17" s="130"/>
      <c r="M17" s="111"/>
    </row>
    <row r="18" spans="1:13" ht="15">
      <c r="A18" s="130"/>
      <c r="B18" s="130"/>
      <c r="C18" s="130"/>
      <c r="D18" s="130"/>
      <c r="E18" s="130"/>
      <c r="F18" s="130"/>
      <c r="G18" s="130"/>
      <c r="H18" s="130"/>
      <c r="I18" s="130"/>
      <c r="J18" s="130"/>
      <c r="K18" s="130"/>
      <c r="L18" s="130"/>
      <c r="M18" s="111"/>
    </row>
    <row r="19" spans="1:13" ht="15">
      <c r="A19" s="130"/>
      <c r="B19" s="130"/>
      <c r="C19" s="130"/>
      <c r="D19" s="130"/>
      <c r="E19" s="130"/>
      <c r="F19" s="130"/>
      <c r="G19" s="130"/>
      <c r="H19" s="130"/>
      <c r="I19" s="130"/>
      <c r="J19" s="130"/>
      <c r="K19" s="130"/>
      <c r="L19" s="130"/>
      <c r="M19" s="111"/>
    </row>
    <row r="20" spans="1:13" ht="15">
      <c r="A20" s="130"/>
      <c r="B20" s="130"/>
      <c r="C20" s="130"/>
      <c r="D20" s="130"/>
      <c r="E20" s="130"/>
      <c r="F20" s="130"/>
      <c r="G20" s="130"/>
      <c r="H20" s="130"/>
      <c r="I20" s="130"/>
      <c r="J20" s="130"/>
      <c r="K20" s="130"/>
      <c r="L20" s="130"/>
      <c r="M20" s="111"/>
    </row>
    <row r="21" spans="1:13" ht="15">
      <c r="A21" s="130"/>
      <c r="B21" s="130"/>
      <c r="C21" s="130"/>
      <c r="D21" s="130"/>
      <c r="E21" s="130"/>
      <c r="F21" s="130"/>
      <c r="G21" s="130"/>
      <c r="H21" s="130"/>
      <c r="I21" s="130"/>
      <c r="J21" s="130"/>
      <c r="K21" s="130"/>
      <c r="L21" s="130"/>
      <c r="M21" s="111"/>
    </row>
    <row r="22" spans="1:13" ht="15">
      <c r="A22" s="130"/>
      <c r="B22" s="130"/>
      <c r="C22" s="130"/>
      <c r="D22" s="130"/>
      <c r="E22" s="130"/>
      <c r="F22" s="130"/>
      <c r="G22" s="130"/>
      <c r="H22" s="130"/>
      <c r="I22" s="130"/>
      <c r="J22" s="130"/>
      <c r="K22" s="130"/>
      <c r="L22" s="130"/>
      <c r="M22" s="111"/>
    </row>
    <row r="23" spans="1:13" ht="15">
      <c r="A23" s="130"/>
      <c r="B23" s="130"/>
      <c r="C23" s="130"/>
      <c r="D23" s="130"/>
      <c r="E23" s="130"/>
      <c r="F23" s="130"/>
      <c r="G23" s="130"/>
      <c r="H23" s="130"/>
      <c r="I23" s="130"/>
      <c r="J23" s="130"/>
      <c r="K23" s="130"/>
      <c r="L23" s="130"/>
      <c r="M23" s="111"/>
    </row>
    <row r="24" spans="1:13" ht="15">
      <c r="A24" s="130"/>
      <c r="B24" s="130"/>
      <c r="C24" s="130"/>
      <c r="D24" s="130"/>
      <c r="E24" s="130"/>
      <c r="F24" s="130"/>
      <c r="G24" s="130"/>
      <c r="H24" s="130"/>
      <c r="I24" s="130"/>
      <c r="J24" s="130"/>
      <c r="K24" s="130"/>
      <c r="L24" s="130"/>
      <c r="M24" s="111"/>
    </row>
    <row r="25" spans="1:13" ht="15">
      <c r="A25" s="130"/>
      <c r="B25" s="130"/>
      <c r="C25" s="130"/>
      <c r="D25" s="130"/>
      <c r="E25" s="130"/>
      <c r="F25" s="130"/>
      <c r="G25" s="130"/>
      <c r="H25" s="130"/>
      <c r="I25" s="130"/>
      <c r="J25" s="130"/>
      <c r="K25" s="130"/>
      <c r="L25" s="130"/>
      <c r="M25" s="111"/>
    </row>
    <row r="26" spans="1:13" ht="15">
      <c r="A26" s="130"/>
      <c r="B26" s="130"/>
      <c r="C26" s="130"/>
      <c r="D26" s="130"/>
      <c r="E26" s="130"/>
      <c r="F26" s="130"/>
      <c r="G26" s="130"/>
      <c r="H26" s="130"/>
      <c r="I26" s="130"/>
      <c r="J26" s="130"/>
      <c r="K26" s="130"/>
      <c r="L26" s="130"/>
      <c r="M26" s="111"/>
    </row>
    <row r="27" spans="1:13" ht="15">
      <c r="A27" s="130"/>
      <c r="B27" s="130"/>
      <c r="C27" s="130"/>
      <c r="D27" s="130"/>
      <c r="E27" s="130"/>
      <c r="F27" s="130"/>
      <c r="G27" s="130"/>
      <c r="H27" s="130"/>
      <c r="I27" s="130"/>
      <c r="J27" s="130"/>
      <c r="K27" s="130"/>
      <c r="L27" s="130"/>
      <c r="M27" s="111"/>
    </row>
    <row r="28" spans="1:13" ht="15">
      <c r="A28" s="130"/>
      <c r="B28" s="130"/>
      <c r="C28" s="130"/>
      <c r="D28" s="130"/>
      <c r="E28" s="130"/>
      <c r="F28" s="130"/>
      <c r="G28" s="130"/>
      <c r="H28" s="130"/>
      <c r="I28" s="130"/>
      <c r="J28" s="130"/>
      <c r="K28" s="130"/>
      <c r="L28" s="130"/>
      <c r="M28" s="111"/>
    </row>
    <row r="29" spans="1:13" ht="15">
      <c r="A29" s="130"/>
      <c r="B29" s="130"/>
      <c r="C29" s="130"/>
      <c r="D29" s="130"/>
      <c r="E29" s="130"/>
      <c r="F29" s="130"/>
      <c r="G29" s="130"/>
      <c r="H29" s="130"/>
      <c r="I29" s="130"/>
      <c r="J29" s="130"/>
      <c r="K29" s="130"/>
      <c r="L29" s="130"/>
      <c r="M29" s="111"/>
    </row>
    <row r="30" spans="1:13" ht="15">
      <c r="A30" s="130"/>
      <c r="B30" s="130"/>
      <c r="C30" s="130"/>
      <c r="D30" s="130"/>
      <c r="E30" s="130"/>
      <c r="F30" s="130"/>
      <c r="G30" s="130"/>
      <c r="H30" s="130"/>
      <c r="I30" s="130"/>
      <c r="J30" s="130"/>
      <c r="K30" s="130"/>
      <c r="L30" s="130"/>
      <c r="M30" s="111"/>
    </row>
    <row r="31" spans="1:13" ht="15">
      <c r="A31" s="130"/>
      <c r="B31" s="130"/>
      <c r="C31" s="130"/>
      <c r="D31" s="130"/>
      <c r="E31" s="130"/>
      <c r="F31" s="130"/>
      <c r="G31" s="130"/>
      <c r="H31" s="130"/>
      <c r="I31" s="130"/>
      <c r="J31" s="130"/>
      <c r="K31" s="130"/>
      <c r="L31" s="130"/>
      <c r="M31" s="111"/>
    </row>
    <row r="32" spans="1:13" ht="15">
      <c r="A32" s="130"/>
      <c r="B32" s="130"/>
      <c r="C32" s="130"/>
      <c r="D32" s="130"/>
      <c r="E32" s="130"/>
      <c r="F32" s="130"/>
      <c r="G32" s="130"/>
      <c r="H32" s="130"/>
      <c r="I32" s="130"/>
      <c r="J32" s="130"/>
      <c r="K32" s="130"/>
      <c r="L32" s="130"/>
      <c r="M32" s="111"/>
    </row>
    <row r="33" spans="1:13" ht="15">
      <c r="A33" s="130"/>
      <c r="B33" s="130"/>
      <c r="C33" s="130"/>
      <c r="D33" s="130"/>
      <c r="E33" s="130"/>
      <c r="F33" s="130"/>
      <c r="G33" s="130"/>
      <c r="H33" s="130"/>
      <c r="I33" s="130"/>
      <c r="J33" s="130"/>
      <c r="K33" s="130"/>
      <c r="L33" s="130"/>
      <c r="M33" s="111"/>
    </row>
    <row r="34" spans="1:13" ht="15">
      <c r="A34" s="130"/>
      <c r="B34" s="130"/>
      <c r="C34" s="130"/>
      <c r="D34" s="130"/>
      <c r="E34" s="130"/>
      <c r="F34" s="130"/>
      <c r="G34" s="130"/>
      <c r="H34" s="130"/>
      <c r="I34" s="130"/>
      <c r="J34" s="130"/>
      <c r="K34" s="130"/>
      <c r="L34" s="130"/>
      <c r="M34" s="111"/>
    </row>
    <row r="35" spans="1:13" ht="15">
      <c r="A35" s="130"/>
      <c r="B35" s="130"/>
      <c r="C35" s="130"/>
      <c r="D35" s="130"/>
      <c r="E35" s="130"/>
      <c r="F35" s="130"/>
      <c r="G35" s="130"/>
      <c r="H35" s="130"/>
      <c r="I35" s="130"/>
      <c r="J35" s="130"/>
      <c r="K35" s="130"/>
      <c r="L35" s="130"/>
      <c r="M35" s="111"/>
    </row>
    <row r="36" spans="1:13" ht="15">
      <c r="A36" s="130"/>
      <c r="B36" s="130"/>
      <c r="C36" s="130"/>
      <c r="D36" s="130"/>
      <c r="E36" s="130"/>
      <c r="F36" s="130"/>
      <c r="G36" s="130"/>
      <c r="H36" s="130"/>
      <c r="I36" s="130"/>
      <c r="J36" s="130"/>
      <c r="K36" s="130"/>
      <c r="L36" s="130"/>
      <c r="M36" s="111"/>
    </row>
    <row r="37" spans="1:13" ht="15">
      <c r="A37" s="130"/>
      <c r="B37" s="130"/>
      <c r="C37" s="130"/>
      <c r="D37" s="130"/>
      <c r="E37" s="130"/>
      <c r="F37" s="130"/>
      <c r="G37" s="130"/>
      <c r="H37" s="130"/>
      <c r="I37" s="130"/>
      <c r="J37" s="130"/>
      <c r="K37" s="130"/>
      <c r="L37" s="130"/>
      <c r="M37" s="111"/>
    </row>
    <row r="38" spans="1:13" ht="15">
      <c r="A38" s="130"/>
      <c r="B38" s="130"/>
      <c r="C38" s="130"/>
      <c r="D38" s="130"/>
      <c r="E38" s="130"/>
      <c r="F38" s="130"/>
      <c r="G38" s="130"/>
      <c r="H38" s="130"/>
      <c r="I38" s="130"/>
      <c r="J38" s="130"/>
      <c r="K38" s="130"/>
      <c r="L38" s="130"/>
      <c r="M38" s="111"/>
    </row>
    <row r="39" spans="1:13" ht="15">
      <c r="A39" s="130"/>
      <c r="B39" s="130"/>
      <c r="C39" s="130"/>
      <c r="D39" s="130"/>
      <c r="E39" s="130"/>
      <c r="F39" s="130"/>
      <c r="G39" s="130"/>
      <c r="H39" s="130"/>
      <c r="I39" s="130"/>
      <c r="J39" s="130"/>
      <c r="K39" s="130"/>
      <c r="L39" s="130"/>
      <c r="M39" s="111"/>
    </row>
    <row r="40" spans="1:13" ht="15">
      <c r="A40" s="130"/>
      <c r="B40" s="130"/>
      <c r="C40" s="130"/>
      <c r="D40" s="130"/>
      <c r="E40" s="130"/>
      <c r="F40" s="130"/>
      <c r="G40" s="130"/>
      <c r="H40" s="130"/>
      <c r="I40" s="130"/>
      <c r="J40" s="130"/>
      <c r="K40" s="130"/>
      <c r="L40" s="130"/>
      <c r="M40" s="111"/>
    </row>
    <row r="41" spans="1:13" ht="15">
      <c r="A41" s="130"/>
      <c r="B41" s="130"/>
      <c r="C41" s="130"/>
      <c r="D41" s="130"/>
      <c r="E41" s="130"/>
      <c r="F41" s="130"/>
      <c r="G41" s="130"/>
      <c r="H41" s="130"/>
      <c r="I41" s="130"/>
      <c r="J41" s="130"/>
      <c r="K41" s="130"/>
      <c r="L41" s="130"/>
      <c r="M41" s="111"/>
    </row>
    <row r="42" spans="1:13" ht="15">
      <c r="A42" s="130"/>
      <c r="B42" s="130"/>
      <c r="C42" s="130"/>
      <c r="D42" s="130"/>
      <c r="E42" s="130"/>
      <c r="F42" s="130"/>
      <c r="G42" s="130"/>
      <c r="H42" s="130"/>
      <c r="I42" s="130"/>
      <c r="J42" s="130"/>
      <c r="K42" s="130"/>
      <c r="L42" s="130"/>
      <c r="M42" s="111"/>
    </row>
    <row r="43" spans="1:13" ht="15">
      <c r="A43" s="130"/>
      <c r="B43" s="130"/>
      <c r="C43" s="130"/>
      <c r="D43" s="130"/>
      <c r="E43" s="130"/>
      <c r="F43" s="130"/>
      <c r="G43" s="130"/>
      <c r="H43" s="130"/>
      <c r="I43" s="130"/>
      <c r="J43" s="130"/>
      <c r="K43" s="130"/>
      <c r="L43" s="130"/>
      <c r="M43" s="111"/>
    </row>
    <row r="44" spans="1:13" ht="15">
      <c r="A44" s="130"/>
      <c r="B44" s="130"/>
      <c r="C44" s="130"/>
      <c r="D44" s="130"/>
      <c r="E44" s="314" t="s">
        <v>180</v>
      </c>
      <c r="F44" s="314"/>
      <c r="G44" s="314"/>
      <c r="H44" s="314"/>
      <c r="I44" s="130"/>
      <c r="J44" s="130"/>
      <c r="K44" s="130"/>
      <c r="L44" s="130"/>
      <c r="M44" s="111"/>
    </row>
    <row r="45" spans="1:13" ht="15">
      <c r="A45" s="130"/>
      <c r="B45" s="130"/>
      <c r="C45" s="130"/>
      <c r="D45" s="130"/>
      <c r="E45" s="130"/>
      <c r="F45" s="130"/>
      <c r="G45" s="130"/>
      <c r="H45" s="130"/>
      <c r="I45" s="130"/>
      <c r="J45" s="130"/>
      <c r="K45" s="130"/>
      <c r="L45" s="130"/>
      <c r="M45" s="111"/>
    </row>
    <row r="46" spans="1:13" ht="15">
      <c r="A46" s="323" t="s">
        <v>109</v>
      </c>
      <c r="B46" s="355" t="s">
        <v>141</v>
      </c>
      <c r="C46" s="355"/>
      <c r="D46" s="355"/>
      <c r="E46" s="355"/>
      <c r="F46" s="355"/>
      <c r="G46" s="355"/>
      <c r="H46" s="355"/>
      <c r="I46" s="355"/>
      <c r="J46" s="355"/>
      <c r="K46" s="355"/>
      <c r="L46" s="355"/>
      <c r="M46" s="146"/>
    </row>
    <row r="47" spans="1:13" ht="15">
      <c r="A47" s="325"/>
      <c r="B47" s="156">
        <v>2000</v>
      </c>
      <c r="C47" s="156">
        <v>2001</v>
      </c>
      <c r="D47" s="156">
        <v>2002</v>
      </c>
      <c r="E47" s="156">
        <v>2003</v>
      </c>
      <c r="F47" s="156">
        <v>2004</v>
      </c>
      <c r="G47" s="156">
        <v>2005</v>
      </c>
      <c r="H47" s="156">
        <v>2006</v>
      </c>
      <c r="I47" s="156">
        <v>2007</v>
      </c>
      <c r="J47" s="156">
        <v>2008</v>
      </c>
      <c r="K47" s="156">
        <v>2009</v>
      </c>
      <c r="L47" s="156">
        <v>2010</v>
      </c>
      <c r="M47" s="156">
        <v>2011</v>
      </c>
    </row>
    <row r="48" spans="1:15" ht="15">
      <c r="A48" s="130" t="s">
        <v>143</v>
      </c>
      <c r="B48" s="157">
        <v>805000</v>
      </c>
      <c r="C48" s="157">
        <v>1135000</v>
      </c>
      <c r="D48" s="157">
        <v>1050000</v>
      </c>
      <c r="E48" s="157">
        <v>1150000</v>
      </c>
      <c r="F48" s="157">
        <v>1250000</v>
      </c>
      <c r="G48" s="157">
        <v>1300000</v>
      </c>
      <c r="H48" s="157">
        <v>1471857.6600882215</v>
      </c>
      <c r="I48" s="157">
        <v>1507842.8770338118</v>
      </c>
      <c r="J48" s="157">
        <v>1504100.8588990043</v>
      </c>
      <c r="K48" s="157">
        <v>1330617.4050276077</v>
      </c>
      <c r="L48" s="157">
        <v>1624242.4040596802</v>
      </c>
      <c r="M48" s="182">
        <f>SUM(L48*-2.21%)+L48</f>
        <v>1588346.6469299612</v>
      </c>
      <c r="O48" s="106"/>
    </row>
    <row r="49" spans="1:15" ht="15">
      <c r="A49" s="162" t="s">
        <v>142</v>
      </c>
      <c r="B49" s="112">
        <v>387714.053</v>
      </c>
      <c r="C49" s="112">
        <v>540746.438</v>
      </c>
      <c r="D49" s="112">
        <v>548194.21</v>
      </c>
      <c r="E49" s="112">
        <v>596407.956</v>
      </c>
      <c r="F49" s="112">
        <v>739048.423</v>
      </c>
      <c r="G49" s="112">
        <v>639371.196</v>
      </c>
      <c r="H49" s="112">
        <v>725107.866</v>
      </c>
      <c r="I49" s="112">
        <v>774634.4</v>
      </c>
      <c r="J49" s="112">
        <v>770708.218</v>
      </c>
      <c r="K49" s="112">
        <v>678499.468</v>
      </c>
      <c r="L49" s="112">
        <v>837149.04</v>
      </c>
      <c r="M49" s="113">
        <v>800834</v>
      </c>
      <c r="O49" s="106"/>
    </row>
    <row r="50" spans="1:13" ht="15">
      <c r="A50" s="110" t="s">
        <v>437</v>
      </c>
      <c r="B50" s="110"/>
      <c r="C50" s="110"/>
      <c r="D50" s="110"/>
      <c r="E50" s="110"/>
      <c r="F50" s="110"/>
      <c r="G50" s="110"/>
      <c r="H50" s="110"/>
      <c r="I50" s="110"/>
      <c r="J50" s="110"/>
      <c r="K50" s="110"/>
      <c r="L50" s="110"/>
      <c r="M50" s="111"/>
    </row>
    <row r="51" spans="1:13" ht="15">
      <c r="A51" s="110"/>
      <c r="B51" s="110"/>
      <c r="C51" s="110"/>
      <c r="D51" s="110"/>
      <c r="E51" s="110"/>
      <c r="F51" s="110"/>
      <c r="G51" s="110"/>
      <c r="H51" s="110"/>
      <c r="I51" s="110"/>
      <c r="J51" s="110"/>
      <c r="K51" s="110"/>
      <c r="L51" s="110"/>
      <c r="M51" s="111"/>
    </row>
    <row r="52" spans="1:13" ht="15">
      <c r="A52" s="110"/>
      <c r="B52" s="110"/>
      <c r="C52" s="110"/>
      <c r="D52" s="110"/>
      <c r="E52" s="110"/>
      <c r="F52" s="110"/>
      <c r="G52" s="110"/>
      <c r="H52" s="110"/>
      <c r="I52" s="110"/>
      <c r="J52" s="110"/>
      <c r="K52" s="110"/>
      <c r="L52" s="110"/>
      <c r="M52" s="111"/>
    </row>
    <row r="53" spans="1:13" ht="15">
      <c r="A53" s="110"/>
      <c r="B53" s="110"/>
      <c r="C53" s="110"/>
      <c r="D53" s="110"/>
      <c r="E53" s="110"/>
      <c r="F53" s="110"/>
      <c r="G53" s="110"/>
      <c r="H53" s="110"/>
      <c r="I53" s="110"/>
      <c r="J53" s="110"/>
      <c r="K53" s="110"/>
      <c r="L53" s="110"/>
      <c r="M53" s="111"/>
    </row>
    <row r="54" spans="1:13" ht="12" customHeight="1">
      <c r="A54" s="130"/>
      <c r="B54" s="130"/>
      <c r="C54" s="130"/>
      <c r="D54" s="130"/>
      <c r="E54" s="130"/>
      <c r="F54" s="130"/>
      <c r="G54" s="130"/>
      <c r="H54" s="130"/>
      <c r="I54" s="130"/>
      <c r="J54" s="130"/>
      <c r="K54" s="130"/>
      <c r="L54" s="130"/>
      <c r="M54" s="111"/>
    </row>
    <row r="55" spans="1:13" ht="15">
      <c r="A55" s="130"/>
      <c r="B55" s="130"/>
      <c r="C55" s="130"/>
      <c r="D55" s="130"/>
      <c r="E55" s="130"/>
      <c r="F55" s="130"/>
      <c r="G55" s="130"/>
      <c r="H55" s="130"/>
      <c r="I55" s="130"/>
      <c r="J55" s="130"/>
      <c r="K55" s="130"/>
      <c r="L55" s="130"/>
      <c r="M55" s="111"/>
    </row>
    <row r="56" spans="1:13" ht="15">
      <c r="A56" s="278"/>
      <c r="B56" s="278"/>
      <c r="C56" s="278"/>
      <c r="D56" s="278"/>
      <c r="E56" s="278"/>
      <c r="F56" s="278"/>
      <c r="G56" s="278"/>
      <c r="H56" s="278"/>
      <c r="I56" s="278"/>
      <c r="J56" s="278"/>
      <c r="K56" s="278"/>
      <c r="L56" s="278"/>
      <c r="M56" s="111"/>
    </row>
    <row r="57" spans="1:13" ht="15">
      <c r="A57" s="278"/>
      <c r="B57" s="278"/>
      <c r="C57" s="278"/>
      <c r="D57" s="278"/>
      <c r="E57" s="278"/>
      <c r="F57" s="278"/>
      <c r="G57" s="278"/>
      <c r="H57" s="278"/>
      <c r="I57" s="278"/>
      <c r="J57" s="278"/>
      <c r="K57" s="278"/>
      <c r="L57" s="278"/>
      <c r="M57" s="111"/>
    </row>
    <row r="58" spans="1:13" ht="15">
      <c r="A58" s="278"/>
      <c r="B58" s="278"/>
      <c r="C58" s="278"/>
      <c r="D58" s="278"/>
      <c r="E58" s="278"/>
      <c r="F58" s="278"/>
      <c r="G58" s="278"/>
      <c r="H58" s="278"/>
      <c r="I58" s="278"/>
      <c r="J58" s="278"/>
      <c r="K58" s="278"/>
      <c r="L58" s="278"/>
      <c r="M58" s="111"/>
    </row>
    <row r="59" spans="1:13" ht="15">
      <c r="A59" s="278"/>
      <c r="B59" s="278"/>
      <c r="C59" s="278"/>
      <c r="D59" s="278"/>
      <c r="E59" s="278"/>
      <c r="F59" s="278"/>
      <c r="G59" s="278"/>
      <c r="H59" s="278"/>
      <c r="I59" s="278"/>
      <c r="J59" s="278"/>
      <c r="K59" s="278"/>
      <c r="L59" s="278"/>
      <c r="M59" s="111"/>
    </row>
    <row r="60" spans="1:13" ht="15">
      <c r="A60" s="278"/>
      <c r="B60" s="278"/>
      <c r="C60" s="278"/>
      <c r="D60" s="278"/>
      <c r="E60" s="278"/>
      <c r="F60" s="278"/>
      <c r="G60" s="278"/>
      <c r="H60" s="278"/>
      <c r="I60" s="278"/>
      <c r="J60" s="278"/>
      <c r="K60" s="278"/>
      <c r="L60" s="278"/>
      <c r="M60" s="111"/>
    </row>
    <row r="61" spans="1:13" ht="15">
      <c r="A61" s="278"/>
      <c r="B61" s="278"/>
      <c r="C61" s="278"/>
      <c r="D61" s="278"/>
      <c r="E61" s="278"/>
      <c r="F61" s="278"/>
      <c r="G61" s="278"/>
      <c r="H61" s="278"/>
      <c r="I61" s="278"/>
      <c r="J61" s="278"/>
      <c r="K61" s="278"/>
      <c r="L61" s="278"/>
      <c r="M61" s="111"/>
    </row>
    <row r="62" spans="1:13" ht="15">
      <c r="A62" s="130"/>
      <c r="B62" s="130"/>
      <c r="C62" s="130"/>
      <c r="D62" s="130"/>
      <c r="E62" s="130"/>
      <c r="F62" s="130"/>
      <c r="G62" s="130"/>
      <c r="H62" s="130"/>
      <c r="I62" s="130"/>
      <c r="J62" s="130"/>
      <c r="K62" s="130"/>
      <c r="L62" s="130"/>
      <c r="M62" s="111"/>
    </row>
    <row r="63" spans="1:13" ht="15">
      <c r="A63" s="130"/>
      <c r="B63" s="130"/>
      <c r="C63" s="130"/>
      <c r="D63" s="130"/>
      <c r="E63" s="130"/>
      <c r="F63" s="130"/>
      <c r="G63" s="130"/>
      <c r="H63" s="130"/>
      <c r="I63" s="130"/>
      <c r="J63" s="130"/>
      <c r="K63" s="130"/>
      <c r="L63" s="130"/>
      <c r="M63" s="111"/>
    </row>
    <row r="64" spans="1:13" ht="15">
      <c r="A64" s="130"/>
      <c r="B64" s="130"/>
      <c r="C64" s="130"/>
      <c r="D64" s="130"/>
      <c r="E64" s="130"/>
      <c r="F64" s="130"/>
      <c r="G64" s="130"/>
      <c r="H64" s="130"/>
      <c r="I64" s="130"/>
      <c r="J64" s="130"/>
      <c r="K64" s="130"/>
      <c r="L64" s="130"/>
      <c r="M64" s="111"/>
    </row>
    <row r="65" spans="1:13" ht="15">
      <c r="A65" s="130"/>
      <c r="B65" s="130"/>
      <c r="C65" s="130"/>
      <c r="D65" s="130"/>
      <c r="E65" s="130"/>
      <c r="F65" s="130"/>
      <c r="G65" s="130"/>
      <c r="H65" s="130"/>
      <c r="I65" s="130"/>
      <c r="J65" s="130"/>
      <c r="K65" s="130"/>
      <c r="L65" s="130"/>
      <c r="M65" s="111"/>
    </row>
    <row r="66" spans="1:13" ht="15">
      <c r="A66" s="130"/>
      <c r="B66" s="130"/>
      <c r="C66" s="130"/>
      <c r="D66" s="130"/>
      <c r="E66" s="130"/>
      <c r="F66" s="130"/>
      <c r="G66" s="130"/>
      <c r="H66" s="130"/>
      <c r="I66" s="130"/>
      <c r="J66" s="130"/>
      <c r="K66" s="130"/>
      <c r="L66" s="130"/>
      <c r="M66" s="111"/>
    </row>
    <row r="67" spans="1:13" ht="15">
      <c r="A67" s="130"/>
      <c r="B67" s="130"/>
      <c r="C67" s="130"/>
      <c r="D67" s="130"/>
      <c r="E67" s="130"/>
      <c r="F67" s="130"/>
      <c r="G67" s="130"/>
      <c r="H67" s="130"/>
      <c r="I67" s="130"/>
      <c r="J67" s="130"/>
      <c r="K67" s="130"/>
      <c r="L67" s="130"/>
      <c r="M67" s="111"/>
    </row>
    <row r="68" spans="1:13" ht="15">
      <c r="A68" s="130"/>
      <c r="B68" s="130"/>
      <c r="C68" s="130"/>
      <c r="D68" s="130"/>
      <c r="E68" s="130"/>
      <c r="F68" s="130"/>
      <c r="G68" s="130"/>
      <c r="H68" s="130"/>
      <c r="I68" s="130"/>
      <c r="J68" s="130"/>
      <c r="K68" s="130"/>
      <c r="L68" s="130"/>
      <c r="M68" s="183"/>
    </row>
    <row r="69" spans="1:13" ht="15">
      <c r="A69" s="130"/>
      <c r="B69" s="130"/>
      <c r="C69" s="130"/>
      <c r="D69" s="130"/>
      <c r="E69" s="130"/>
      <c r="F69" s="130"/>
      <c r="G69" s="130"/>
      <c r="H69" s="130"/>
      <c r="I69" s="130"/>
      <c r="J69" s="130"/>
      <c r="K69" s="130"/>
      <c r="L69" s="130"/>
      <c r="M69" s="111"/>
    </row>
    <row r="70" spans="1:13" ht="15">
      <c r="A70" s="130"/>
      <c r="B70" s="130"/>
      <c r="C70" s="130"/>
      <c r="D70" s="130"/>
      <c r="E70" s="130"/>
      <c r="F70" s="130"/>
      <c r="G70" s="130"/>
      <c r="H70" s="130"/>
      <c r="I70" s="130"/>
      <c r="J70" s="130"/>
      <c r="K70" s="130"/>
      <c r="L70" s="130"/>
      <c r="M70" s="111"/>
    </row>
    <row r="71" spans="1:13" ht="15">
      <c r="A71" s="130"/>
      <c r="B71" s="130"/>
      <c r="C71" s="130"/>
      <c r="D71" s="130"/>
      <c r="E71" s="130"/>
      <c r="F71" s="130"/>
      <c r="G71" s="130"/>
      <c r="H71" s="130"/>
      <c r="I71" s="130"/>
      <c r="J71" s="130"/>
      <c r="K71" s="130"/>
      <c r="L71" s="130"/>
      <c r="M71" s="111"/>
    </row>
    <row r="72" spans="1:13" ht="15">
      <c r="A72" s="130"/>
      <c r="B72" s="130"/>
      <c r="C72" s="130"/>
      <c r="D72" s="130"/>
      <c r="E72" s="130"/>
      <c r="F72" s="130"/>
      <c r="G72" s="130"/>
      <c r="H72" s="130"/>
      <c r="I72" s="130"/>
      <c r="J72" s="130"/>
      <c r="K72" s="130"/>
      <c r="L72" s="130"/>
      <c r="M72" s="111"/>
    </row>
    <row r="73" spans="1:13" ht="15">
      <c r="A73" s="130"/>
      <c r="B73" s="130"/>
      <c r="C73" s="130"/>
      <c r="D73" s="130"/>
      <c r="E73" s="130"/>
      <c r="F73" s="130"/>
      <c r="G73" s="130"/>
      <c r="H73" s="130"/>
      <c r="I73" s="130"/>
      <c r="J73" s="130"/>
      <c r="K73" s="130"/>
      <c r="L73" s="130"/>
      <c r="M73" s="111"/>
    </row>
    <row r="74" spans="1:13" ht="15">
      <c r="A74" s="130"/>
      <c r="B74" s="130"/>
      <c r="C74" s="130"/>
      <c r="D74" s="130"/>
      <c r="E74" s="130"/>
      <c r="F74" s="130"/>
      <c r="G74" s="130"/>
      <c r="H74" s="130"/>
      <c r="I74" s="130"/>
      <c r="J74" s="130"/>
      <c r="K74" s="130"/>
      <c r="L74" s="130"/>
      <c r="M74" s="111"/>
    </row>
    <row r="75" spans="1:13" ht="15">
      <c r="A75" s="130"/>
      <c r="B75" s="130"/>
      <c r="C75" s="130"/>
      <c r="D75" s="130"/>
      <c r="E75" s="130"/>
      <c r="F75" s="130"/>
      <c r="G75" s="130"/>
      <c r="H75" s="130"/>
      <c r="I75" s="130"/>
      <c r="J75" s="130"/>
      <c r="K75" s="130"/>
      <c r="L75" s="130"/>
      <c r="M75" s="111"/>
    </row>
    <row r="76" spans="1:13" ht="15">
      <c r="A76" s="130"/>
      <c r="B76" s="130"/>
      <c r="C76" s="130"/>
      <c r="D76" s="130"/>
      <c r="E76" s="130"/>
      <c r="F76" s="130"/>
      <c r="G76" s="130"/>
      <c r="H76" s="130"/>
      <c r="I76" s="130"/>
      <c r="J76" s="130"/>
      <c r="K76" s="130"/>
      <c r="L76" s="130"/>
      <c r="M76" s="111"/>
    </row>
    <row r="77" spans="1:13" ht="15">
      <c r="A77" s="130"/>
      <c r="B77" s="130"/>
      <c r="C77" s="130"/>
      <c r="D77" s="130"/>
      <c r="E77" s="130"/>
      <c r="F77" s="130"/>
      <c r="G77" s="130"/>
      <c r="H77" s="130"/>
      <c r="I77" s="130"/>
      <c r="J77" s="130"/>
      <c r="K77" s="130"/>
      <c r="L77" s="130"/>
      <c r="M77" s="111"/>
    </row>
    <row r="78" spans="1:13" ht="15">
      <c r="A78" s="130"/>
      <c r="B78" s="130"/>
      <c r="C78" s="130"/>
      <c r="D78" s="130"/>
      <c r="E78" s="130"/>
      <c r="F78" s="130"/>
      <c r="G78" s="130"/>
      <c r="H78" s="130"/>
      <c r="I78" s="130"/>
      <c r="J78" s="130"/>
      <c r="K78" s="130"/>
      <c r="L78" s="130"/>
      <c r="M78" s="111"/>
    </row>
    <row r="79" spans="1:13" ht="15">
      <c r="A79" s="130"/>
      <c r="B79" s="130"/>
      <c r="C79" s="130"/>
      <c r="D79" s="130"/>
      <c r="E79" s="130"/>
      <c r="F79" s="130"/>
      <c r="G79" s="130"/>
      <c r="H79" s="130"/>
      <c r="I79" s="130"/>
      <c r="J79" s="130"/>
      <c r="K79" s="130"/>
      <c r="L79" s="130"/>
      <c r="M79" s="111"/>
    </row>
    <row r="80" spans="1:13" ht="15">
      <c r="A80" s="130"/>
      <c r="B80" s="130"/>
      <c r="C80" s="130"/>
      <c r="D80" s="130"/>
      <c r="E80" s="130"/>
      <c r="F80" s="130"/>
      <c r="G80" s="130"/>
      <c r="H80" s="130"/>
      <c r="I80" s="130"/>
      <c r="J80" s="130"/>
      <c r="K80" s="130"/>
      <c r="L80" s="130"/>
      <c r="M80" s="111"/>
    </row>
    <row r="81" spans="1:13" ht="15">
      <c r="A81" s="130"/>
      <c r="B81" s="130"/>
      <c r="C81" s="130"/>
      <c r="D81" s="130"/>
      <c r="E81" s="130"/>
      <c r="F81" s="130"/>
      <c r="G81" s="130"/>
      <c r="H81" s="130"/>
      <c r="I81" s="130"/>
      <c r="J81" s="130"/>
      <c r="K81" s="130"/>
      <c r="L81" s="130"/>
      <c r="M81" s="111"/>
    </row>
    <row r="82" spans="1:13" ht="15">
      <c r="A82" s="111"/>
      <c r="B82" s="111"/>
      <c r="C82" s="111"/>
      <c r="D82" s="111"/>
      <c r="E82" s="111"/>
      <c r="F82" s="111"/>
      <c r="G82" s="111"/>
      <c r="H82" s="111"/>
      <c r="I82" s="111"/>
      <c r="J82" s="111"/>
      <c r="K82" s="111"/>
      <c r="L82" s="111"/>
      <c r="M82" s="111"/>
    </row>
    <row r="83" spans="1:13" ht="15">
      <c r="A83" s="111"/>
      <c r="B83" s="111"/>
      <c r="C83" s="111"/>
      <c r="D83" s="111"/>
      <c r="E83" s="111"/>
      <c r="F83" s="111"/>
      <c r="G83" s="111"/>
      <c r="H83" s="111"/>
      <c r="I83" s="111"/>
      <c r="J83" s="111"/>
      <c r="K83" s="111"/>
      <c r="L83" s="111"/>
      <c r="M83" s="111"/>
    </row>
    <row r="84" spans="1:13" ht="15">
      <c r="A84" s="111"/>
      <c r="B84" s="111"/>
      <c r="C84" s="111"/>
      <c r="D84" s="111"/>
      <c r="E84" s="111"/>
      <c r="F84" s="111"/>
      <c r="G84" s="111"/>
      <c r="H84" s="111"/>
      <c r="I84" s="111"/>
      <c r="J84" s="111"/>
      <c r="K84" s="111"/>
      <c r="L84" s="111"/>
      <c r="M84" s="111"/>
    </row>
    <row r="85" spans="1:13" ht="15">
      <c r="A85" s="111"/>
      <c r="B85" s="111"/>
      <c r="C85" s="111"/>
      <c r="D85" s="111"/>
      <c r="E85" s="111"/>
      <c r="F85" s="111"/>
      <c r="G85" s="111"/>
      <c r="H85" s="111"/>
      <c r="I85" s="111"/>
      <c r="J85" s="111"/>
      <c r="K85" s="111"/>
      <c r="L85" s="111"/>
      <c r="M85" s="111"/>
    </row>
    <row r="86" spans="1:13" ht="15">
      <c r="A86" s="111"/>
      <c r="B86" s="111"/>
      <c r="C86" s="111"/>
      <c r="D86" s="111"/>
      <c r="E86" s="111"/>
      <c r="F86" s="111"/>
      <c r="G86" s="111"/>
      <c r="H86" s="111"/>
      <c r="I86" s="111"/>
      <c r="J86" s="111"/>
      <c r="K86" s="111"/>
      <c r="L86" s="111"/>
      <c r="M86" s="111"/>
    </row>
    <row r="87" spans="1:13" ht="15">
      <c r="A87" s="111"/>
      <c r="B87" s="111"/>
      <c r="C87" s="111"/>
      <c r="D87" s="111"/>
      <c r="E87" s="111"/>
      <c r="F87" s="111"/>
      <c r="G87" s="111"/>
      <c r="H87" s="111"/>
      <c r="I87" s="111"/>
      <c r="J87" s="111"/>
      <c r="K87" s="111"/>
      <c r="L87" s="111"/>
      <c r="M87" s="111"/>
    </row>
    <row r="88" spans="1:13" ht="15">
      <c r="A88" s="111"/>
      <c r="B88" s="111"/>
      <c r="C88" s="111"/>
      <c r="D88" s="111"/>
      <c r="E88" s="111"/>
      <c r="F88" s="111"/>
      <c r="G88" s="111"/>
      <c r="H88" s="111"/>
      <c r="I88" s="111"/>
      <c r="J88" s="111"/>
      <c r="K88" s="111"/>
      <c r="L88" s="111"/>
      <c r="M88" s="111"/>
    </row>
    <row r="89" spans="1:13" ht="15">
      <c r="A89" s="111"/>
      <c r="B89" s="111"/>
      <c r="C89" s="111"/>
      <c r="D89" s="111"/>
      <c r="E89" s="111"/>
      <c r="F89" s="111"/>
      <c r="G89" s="111"/>
      <c r="H89" s="111"/>
      <c r="I89" s="111"/>
      <c r="J89" s="111"/>
      <c r="K89" s="111"/>
      <c r="L89" s="111"/>
      <c r="M89" s="111"/>
    </row>
    <row r="90" spans="1:13" ht="15">
      <c r="A90" s="111"/>
      <c r="B90" s="111"/>
      <c r="C90" s="111"/>
      <c r="D90" s="111"/>
      <c r="E90" s="111"/>
      <c r="F90" s="111"/>
      <c r="G90" s="111"/>
      <c r="H90" s="111"/>
      <c r="I90" s="111"/>
      <c r="J90" s="111"/>
      <c r="K90" s="111"/>
      <c r="L90" s="111"/>
      <c r="M90" s="111"/>
    </row>
    <row r="91" spans="1:13" ht="15">
      <c r="A91" s="111"/>
      <c r="B91" s="111"/>
      <c r="C91" s="111"/>
      <c r="D91" s="111"/>
      <c r="E91" s="111"/>
      <c r="F91" s="111"/>
      <c r="G91" s="111"/>
      <c r="H91" s="111"/>
      <c r="I91" s="111"/>
      <c r="J91" s="111"/>
      <c r="K91" s="111"/>
      <c r="L91" s="111"/>
      <c r="M91" s="111"/>
    </row>
    <row r="92" spans="1:13" ht="15">
      <c r="A92" s="111"/>
      <c r="B92" s="111"/>
      <c r="C92" s="111"/>
      <c r="D92" s="111"/>
      <c r="E92" s="111"/>
      <c r="F92" s="111"/>
      <c r="G92" s="111"/>
      <c r="H92" s="111"/>
      <c r="I92" s="111"/>
      <c r="J92" s="111"/>
      <c r="K92" s="111"/>
      <c r="L92" s="111"/>
      <c r="M92" s="111"/>
    </row>
    <row r="93" spans="1:13" ht="15">
      <c r="A93" s="111"/>
      <c r="B93" s="111"/>
      <c r="C93" s="111"/>
      <c r="D93" s="111"/>
      <c r="E93" s="111"/>
      <c r="F93" s="111"/>
      <c r="G93" s="111"/>
      <c r="H93" s="111"/>
      <c r="I93" s="111"/>
      <c r="J93" s="111"/>
      <c r="K93" s="111"/>
      <c r="L93" s="111"/>
      <c r="M93" s="111"/>
    </row>
    <row r="94" spans="1:13" ht="15">
      <c r="A94" s="111"/>
      <c r="B94" s="111"/>
      <c r="C94" s="111"/>
      <c r="D94" s="111"/>
      <c r="E94" s="111"/>
      <c r="F94" s="111"/>
      <c r="G94" s="111"/>
      <c r="H94" s="111"/>
      <c r="I94" s="111"/>
      <c r="J94" s="111"/>
      <c r="K94" s="111"/>
      <c r="L94" s="111"/>
      <c r="M94" s="111"/>
    </row>
  </sheetData>
  <sheetProtection/>
  <mergeCells count="8">
    <mergeCell ref="A46:A47"/>
    <mergeCell ref="B46:L46"/>
    <mergeCell ref="E2:H2"/>
    <mergeCell ref="E44:H44"/>
    <mergeCell ref="A5:A6"/>
    <mergeCell ref="B5:L5"/>
    <mergeCell ref="A11:A12"/>
    <mergeCell ref="B11:L11"/>
  </mergeCells>
  <printOptions/>
  <pageMargins left="0.7086614173228347" right="0.7086614173228347" top="0.7480314960629921" bottom="0.7480314960629921" header="0.31496062992125984" footer="0.31496062992125984"/>
  <pageSetup fitToHeight="3" horizontalDpi="600" verticalDpi="600" orientation="landscape" scale="62" r:id="rId2"/>
  <headerFooter>
    <oddFooter>&amp;C22</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M91"/>
  <sheetViews>
    <sheetView view="pageBreakPreview" zoomScaleSheetLayoutView="100" zoomScalePageLayoutView="0" workbookViewId="0" topLeftCell="A52">
      <selection activeCell="N1" sqref="N1"/>
    </sheetView>
  </sheetViews>
  <sheetFormatPr defaultColWidth="11.421875" defaultRowHeight="15"/>
  <cols>
    <col min="1" max="1" width="24.00390625" style="0" customWidth="1"/>
    <col min="2" max="2" width="11.57421875" style="0" customWidth="1"/>
  </cols>
  <sheetData>
    <row r="1" spans="1:13" ht="15">
      <c r="A1" s="111"/>
      <c r="B1" s="111"/>
      <c r="C1" s="111"/>
      <c r="D1" s="111"/>
      <c r="E1" s="111"/>
      <c r="F1" s="111"/>
      <c r="G1" s="111"/>
      <c r="H1" s="111"/>
      <c r="I1" s="111"/>
      <c r="J1" s="111"/>
      <c r="K1" s="111"/>
      <c r="L1" s="111"/>
      <c r="M1" s="111"/>
    </row>
    <row r="2" spans="1:13" ht="15">
      <c r="A2" s="111"/>
      <c r="B2" s="111"/>
      <c r="C2" s="111"/>
      <c r="D2" s="111"/>
      <c r="E2" s="111"/>
      <c r="F2" s="111"/>
      <c r="G2" s="111"/>
      <c r="H2" s="111"/>
      <c r="I2" s="111"/>
      <c r="J2" s="111"/>
      <c r="K2" s="111"/>
      <c r="L2" s="111"/>
      <c r="M2" s="111"/>
    </row>
    <row r="3" spans="1:13" ht="15">
      <c r="A3" s="111"/>
      <c r="B3" s="111"/>
      <c r="C3" s="111"/>
      <c r="D3" s="111"/>
      <c r="E3" s="138" t="s">
        <v>186</v>
      </c>
      <c r="F3" s="138"/>
      <c r="G3" s="138"/>
      <c r="H3" s="138"/>
      <c r="I3" s="111"/>
      <c r="J3" s="184"/>
      <c r="K3" s="111"/>
      <c r="L3" s="111"/>
      <c r="M3" s="111"/>
    </row>
    <row r="4" spans="1:13" ht="15">
      <c r="A4" s="111"/>
      <c r="B4" s="111"/>
      <c r="C4" s="111"/>
      <c r="D4" s="111"/>
      <c r="E4" s="111"/>
      <c r="F4" s="111"/>
      <c r="G4" s="111"/>
      <c r="H4" s="111"/>
      <c r="I4" s="111"/>
      <c r="J4" s="111"/>
      <c r="K4" s="111"/>
      <c r="L4" s="111"/>
      <c r="M4" s="111"/>
    </row>
    <row r="5" spans="1:13" ht="15">
      <c r="A5" s="130"/>
      <c r="B5" s="130"/>
      <c r="C5" s="130"/>
      <c r="D5" s="130"/>
      <c r="E5" s="130"/>
      <c r="F5" s="130"/>
      <c r="G5" s="130"/>
      <c r="H5" s="130"/>
      <c r="I5" s="130"/>
      <c r="J5" s="130"/>
      <c r="K5" s="130"/>
      <c r="L5" s="130"/>
      <c r="M5" s="111"/>
    </row>
    <row r="6" spans="1:13" ht="15">
      <c r="A6" s="323" t="s">
        <v>109</v>
      </c>
      <c r="B6" s="355" t="s">
        <v>150</v>
      </c>
      <c r="C6" s="355"/>
      <c r="D6" s="355"/>
      <c r="E6" s="355"/>
      <c r="F6" s="355"/>
      <c r="G6" s="355"/>
      <c r="H6" s="355"/>
      <c r="I6" s="355"/>
      <c r="J6" s="355"/>
      <c r="K6" s="355"/>
      <c r="L6" s="355"/>
      <c r="M6" s="111"/>
    </row>
    <row r="7" spans="1:13" ht="15">
      <c r="A7" s="325"/>
      <c r="B7" s="147">
        <v>2000</v>
      </c>
      <c r="C7" s="147">
        <v>2001</v>
      </c>
      <c r="D7" s="147">
        <v>2002</v>
      </c>
      <c r="E7" s="147">
        <v>2003</v>
      </c>
      <c r="F7" s="147">
        <v>2004</v>
      </c>
      <c r="G7" s="147">
        <v>2005</v>
      </c>
      <c r="H7" s="147">
        <v>2006</v>
      </c>
      <c r="I7" s="147">
        <v>2007</v>
      </c>
      <c r="J7" s="147">
        <v>2008</v>
      </c>
      <c r="K7" s="147">
        <v>2009</v>
      </c>
      <c r="L7" s="147">
        <v>2010</v>
      </c>
      <c r="M7" s="156">
        <v>2011</v>
      </c>
    </row>
    <row r="8" spans="1:13" ht="15">
      <c r="A8" s="148"/>
      <c r="B8" s="148"/>
      <c r="C8" s="148"/>
      <c r="D8" s="148"/>
      <c r="E8" s="148"/>
      <c r="F8" s="148"/>
      <c r="G8" s="148"/>
      <c r="H8" s="148"/>
      <c r="I8" s="148"/>
      <c r="J8" s="148"/>
      <c r="K8" s="148"/>
      <c r="L8" s="148"/>
      <c r="M8" s="111"/>
    </row>
    <row r="9" spans="1:13" ht="15">
      <c r="A9" s="130" t="s">
        <v>145</v>
      </c>
      <c r="B9" s="177">
        <v>7808</v>
      </c>
      <c r="C9" s="177">
        <v>8300</v>
      </c>
      <c r="D9" s="177">
        <v>8650</v>
      </c>
      <c r="E9" s="177">
        <v>8900</v>
      </c>
      <c r="F9" s="177">
        <v>9230</v>
      </c>
      <c r="G9" s="178">
        <v>9616.27</v>
      </c>
      <c r="H9" s="149">
        <v>9733</v>
      </c>
      <c r="I9" s="149">
        <v>10067</v>
      </c>
      <c r="J9" s="150">
        <v>11134</v>
      </c>
      <c r="K9" s="151">
        <v>12555</v>
      </c>
      <c r="L9" s="151">
        <v>15458</v>
      </c>
      <c r="M9" s="185">
        <v>16658</v>
      </c>
    </row>
    <row r="10" spans="1:13" ht="15">
      <c r="A10" s="172" t="s">
        <v>431</v>
      </c>
      <c r="B10" s="153"/>
      <c r="C10" s="153"/>
      <c r="D10" s="153"/>
      <c r="E10" s="153"/>
      <c r="F10" s="153"/>
      <c r="G10" s="153"/>
      <c r="H10" s="153"/>
      <c r="I10" s="153"/>
      <c r="J10" s="153"/>
      <c r="K10" s="153"/>
      <c r="L10" s="153"/>
      <c r="M10" s="146"/>
    </row>
    <row r="11" spans="1:13" ht="15">
      <c r="A11" s="130"/>
      <c r="B11" s="130"/>
      <c r="C11" s="130"/>
      <c r="D11" s="130"/>
      <c r="E11" s="130"/>
      <c r="F11" s="130"/>
      <c r="G11" s="130"/>
      <c r="H11" s="130"/>
      <c r="I11" s="130"/>
      <c r="J11" s="130"/>
      <c r="K11" s="130"/>
      <c r="L11" s="130"/>
      <c r="M11" s="111"/>
    </row>
    <row r="12" spans="1:13" ht="15">
      <c r="A12" s="130"/>
      <c r="B12" s="130"/>
      <c r="C12" s="130"/>
      <c r="D12" s="130"/>
      <c r="E12" s="130"/>
      <c r="F12" s="130"/>
      <c r="G12" s="130"/>
      <c r="H12" s="130"/>
      <c r="I12" s="130"/>
      <c r="J12" s="130"/>
      <c r="K12" s="130"/>
      <c r="L12" s="130"/>
      <c r="M12" s="111"/>
    </row>
    <row r="13" spans="1:13" ht="15">
      <c r="A13" s="323" t="s">
        <v>109</v>
      </c>
      <c r="B13" s="355" t="s">
        <v>151</v>
      </c>
      <c r="C13" s="355"/>
      <c r="D13" s="355"/>
      <c r="E13" s="355"/>
      <c r="F13" s="355"/>
      <c r="G13" s="355"/>
      <c r="H13" s="355"/>
      <c r="I13" s="355"/>
      <c r="J13" s="355"/>
      <c r="K13" s="355"/>
      <c r="L13" s="355"/>
      <c r="M13" s="111"/>
    </row>
    <row r="14" spans="1:13" ht="15">
      <c r="A14" s="325"/>
      <c r="B14" s="156">
        <v>2000</v>
      </c>
      <c r="C14" s="156">
        <v>2001</v>
      </c>
      <c r="D14" s="156">
        <v>2002</v>
      </c>
      <c r="E14" s="156">
        <v>2003</v>
      </c>
      <c r="F14" s="156">
        <v>2004</v>
      </c>
      <c r="G14" s="156">
        <v>2005</v>
      </c>
      <c r="H14" s="156">
        <v>2006</v>
      </c>
      <c r="I14" s="156">
        <v>2007</v>
      </c>
      <c r="J14" s="156">
        <v>2008</v>
      </c>
      <c r="K14" s="156">
        <v>2009</v>
      </c>
      <c r="L14" s="156">
        <v>2010</v>
      </c>
      <c r="M14" s="156">
        <v>2011</v>
      </c>
    </row>
    <row r="15" spans="1:13" ht="15">
      <c r="A15" s="130"/>
      <c r="B15" s="130"/>
      <c r="C15" s="130"/>
      <c r="D15" s="130"/>
      <c r="E15" s="130"/>
      <c r="F15" s="130"/>
      <c r="G15" s="130"/>
      <c r="H15" s="130"/>
      <c r="I15" s="130"/>
      <c r="J15" s="130"/>
      <c r="K15" s="130"/>
      <c r="L15" s="130"/>
      <c r="M15" s="111"/>
    </row>
    <row r="16" spans="1:13" ht="15">
      <c r="A16" s="130" t="s">
        <v>251</v>
      </c>
      <c r="B16" s="157">
        <v>11300</v>
      </c>
      <c r="C16" s="157">
        <v>12500</v>
      </c>
      <c r="D16" s="157">
        <v>13000</v>
      </c>
      <c r="E16" s="157">
        <v>14000</v>
      </c>
      <c r="F16" s="157">
        <v>13600</v>
      </c>
      <c r="G16" s="157">
        <v>14500</v>
      </c>
      <c r="H16" s="157">
        <v>18909.71896222577</v>
      </c>
      <c r="I16" s="157">
        <v>22666.43194692204</v>
      </c>
      <c r="J16" s="157">
        <v>24161.561512221073</v>
      </c>
      <c r="K16" s="157">
        <v>28406.440709792503</v>
      </c>
      <c r="L16" s="157">
        <v>33570.13425969392</v>
      </c>
      <c r="M16" s="157">
        <v>39838</v>
      </c>
    </row>
    <row r="17" spans="1:13" ht="15">
      <c r="A17" s="172" t="s">
        <v>431</v>
      </c>
      <c r="B17" s="153"/>
      <c r="C17" s="153"/>
      <c r="D17" s="153"/>
      <c r="E17" s="153"/>
      <c r="F17" s="153"/>
      <c r="G17" s="153"/>
      <c r="H17" s="153"/>
      <c r="I17" s="153"/>
      <c r="J17" s="153"/>
      <c r="K17" s="153"/>
      <c r="L17" s="153"/>
      <c r="M17" s="146"/>
    </row>
    <row r="18" spans="1:13" ht="15">
      <c r="A18" s="48"/>
      <c r="B18" s="48"/>
      <c r="C18" s="48"/>
      <c r="D18" s="48"/>
      <c r="E18" s="48"/>
      <c r="F18" s="48"/>
      <c r="G18" s="48"/>
      <c r="H18" s="48"/>
      <c r="I18" s="48"/>
      <c r="J18" s="48"/>
      <c r="K18" s="48"/>
      <c r="L18" s="48"/>
      <c r="M18" s="111"/>
    </row>
    <row r="19" spans="1:13" ht="15">
      <c r="A19" s="130"/>
      <c r="B19" s="130"/>
      <c r="C19" s="130"/>
      <c r="D19" s="130"/>
      <c r="E19" s="130"/>
      <c r="F19" s="130"/>
      <c r="G19" s="130"/>
      <c r="H19" s="130"/>
      <c r="I19" s="130"/>
      <c r="J19" s="130"/>
      <c r="K19" s="130"/>
      <c r="L19" s="130"/>
      <c r="M19" s="111"/>
    </row>
    <row r="20" spans="1:13" ht="15">
      <c r="A20" s="130"/>
      <c r="B20" s="130"/>
      <c r="C20" s="130"/>
      <c r="D20" s="130"/>
      <c r="E20" s="130"/>
      <c r="F20" s="130"/>
      <c r="G20" s="130"/>
      <c r="H20" s="130"/>
      <c r="I20" s="130"/>
      <c r="J20" s="130"/>
      <c r="K20" s="130"/>
      <c r="L20" s="130"/>
      <c r="M20" s="111"/>
    </row>
    <row r="21" spans="1:13" ht="15">
      <c r="A21" s="130"/>
      <c r="B21" s="130"/>
      <c r="C21" s="130"/>
      <c r="D21" s="130"/>
      <c r="E21" s="130"/>
      <c r="F21" s="130"/>
      <c r="G21" s="130"/>
      <c r="H21" s="130"/>
      <c r="I21" s="130"/>
      <c r="J21" s="130"/>
      <c r="K21" s="130"/>
      <c r="L21" s="130"/>
      <c r="M21" s="111"/>
    </row>
    <row r="22" spans="1:13" ht="15">
      <c r="A22" s="130"/>
      <c r="B22" s="130"/>
      <c r="C22" s="130"/>
      <c r="D22" s="130"/>
      <c r="E22" s="130"/>
      <c r="F22" s="130"/>
      <c r="G22" s="130"/>
      <c r="H22" s="130"/>
      <c r="I22" s="130"/>
      <c r="J22" s="130"/>
      <c r="K22" s="130"/>
      <c r="L22" s="130"/>
      <c r="M22" s="111"/>
    </row>
    <row r="23" spans="1:13" ht="15">
      <c r="A23" s="130"/>
      <c r="B23" s="130"/>
      <c r="C23" s="130"/>
      <c r="D23" s="130"/>
      <c r="E23" s="130"/>
      <c r="F23" s="130"/>
      <c r="G23" s="130"/>
      <c r="H23" s="130"/>
      <c r="I23" s="130"/>
      <c r="J23" s="130"/>
      <c r="K23" s="130"/>
      <c r="L23" s="130"/>
      <c r="M23" s="111"/>
    </row>
    <row r="24" spans="1:13" ht="15">
      <c r="A24" s="130"/>
      <c r="B24" s="130"/>
      <c r="C24" s="130"/>
      <c r="D24" s="130"/>
      <c r="E24" s="130"/>
      <c r="F24" s="130"/>
      <c r="G24" s="130"/>
      <c r="H24" s="130"/>
      <c r="I24" s="130"/>
      <c r="J24" s="130"/>
      <c r="K24" s="130"/>
      <c r="L24" s="130"/>
      <c r="M24" s="111"/>
    </row>
    <row r="25" spans="1:13" ht="15">
      <c r="A25" s="130"/>
      <c r="B25" s="130"/>
      <c r="C25" s="130"/>
      <c r="D25" s="130"/>
      <c r="E25" s="130"/>
      <c r="F25" s="130"/>
      <c r="G25" s="130"/>
      <c r="H25" s="130"/>
      <c r="I25" s="130"/>
      <c r="J25" s="130"/>
      <c r="K25" s="130"/>
      <c r="L25" s="130"/>
      <c r="M25" s="111"/>
    </row>
    <row r="26" spans="1:13" ht="15">
      <c r="A26" s="130"/>
      <c r="B26" s="130"/>
      <c r="C26" s="130"/>
      <c r="D26" s="130"/>
      <c r="E26" s="130"/>
      <c r="F26" s="130"/>
      <c r="G26" s="130"/>
      <c r="H26" s="130"/>
      <c r="I26" s="130"/>
      <c r="J26" s="130"/>
      <c r="K26" s="130"/>
      <c r="L26" s="130"/>
      <c r="M26" s="111"/>
    </row>
    <row r="27" spans="1:13" ht="21">
      <c r="A27" s="130"/>
      <c r="B27" s="130"/>
      <c r="C27" s="130"/>
      <c r="D27" s="130"/>
      <c r="E27" s="130"/>
      <c r="F27" s="130"/>
      <c r="G27" s="130"/>
      <c r="H27" s="130"/>
      <c r="I27" s="130"/>
      <c r="J27" s="130"/>
      <c r="K27" s="130"/>
      <c r="L27" s="130"/>
      <c r="M27" s="186"/>
    </row>
    <row r="28" spans="1:13" ht="15">
      <c r="A28" s="130"/>
      <c r="B28" s="130"/>
      <c r="C28" s="130"/>
      <c r="D28" s="130"/>
      <c r="E28" s="130"/>
      <c r="F28" s="130"/>
      <c r="G28" s="130"/>
      <c r="H28" s="130"/>
      <c r="I28" s="130"/>
      <c r="J28" s="130"/>
      <c r="K28" s="130"/>
      <c r="L28" s="130"/>
      <c r="M28" s="111"/>
    </row>
    <row r="29" spans="1:13" ht="15">
      <c r="A29" s="130"/>
      <c r="B29" s="130"/>
      <c r="C29" s="130"/>
      <c r="D29" s="130"/>
      <c r="E29" s="130"/>
      <c r="F29" s="130"/>
      <c r="G29" s="130"/>
      <c r="H29" s="130"/>
      <c r="I29" s="130"/>
      <c r="J29" s="130"/>
      <c r="K29" s="130"/>
      <c r="L29" s="130"/>
      <c r="M29" s="111"/>
    </row>
    <row r="30" spans="1:13" ht="15">
      <c r="A30" s="130"/>
      <c r="B30" s="130"/>
      <c r="C30" s="130"/>
      <c r="D30" s="130"/>
      <c r="E30" s="130"/>
      <c r="F30" s="130"/>
      <c r="G30" s="130"/>
      <c r="H30" s="130"/>
      <c r="I30" s="130"/>
      <c r="J30" s="130"/>
      <c r="K30" s="130"/>
      <c r="L30" s="130"/>
      <c r="M30" s="111"/>
    </row>
    <row r="31" spans="1:13" ht="15">
      <c r="A31" s="130"/>
      <c r="B31" s="130"/>
      <c r="C31" s="130"/>
      <c r="D31" s="130"/>
      <c r="E31" s="130"/>
      <c r="F31" s="130"/>
      <c r="G31" s="130"/>
      <c r="H31" s="130"/>
      <c r="I31" s="130"/>
      <c r="J31" s="130"/>
      <c r="K31" s="130"/>
      <c r="L31" s="130"/>
      <c r="M31" s="111"/>
    </row>
    <row r="32" spans="1:13" ht="15">
      <c r="A32" s="130"/>
      <c r="B32" s="130"/>
      <c r="C32" s="130"/>
      <c r="D32" s="130"/>
      <c r="E32" s="130"/>
      <c r="F32" s="130"/>
      <c r="G32" s="130"/>
      <c r="H32" s="130"/>
      <c r="I32" s="130"/>
      <c r="J32" s="130"/>
      <c r="K32" s="130"/>
      <c r="L32" s="130"/>
      <c r="M32" s="111"/>
    </row>
    <row r="33" spans="1:13" ht="15">
      <c r="A33" s="130"/>
      <c r="B33" s="130"/>
      <c r="C33" s="130"/>
      <c r="D33" s="130"/>
      <c r="E33" s="130"/>
      <c r="F33" s="130"/>
      <c r="G33" s="130"/>
      <c r="H33" s="130"/>
      <c r="I33" s="130"/>
      <c r="J33" s="130"/>
      <c r="K33" s="130"/>
      <c r="L33" s="130"/>
      <c r="M33" s="111"/>
    </row>
    <row r="34" spans="1:13" ht="15">
      <c r="A34" s="130"/>
      <c r="B34" s="130"/>
      <c r="C34" s="130"/>
      <c r="D34" s="130"/>
      <c r="E34" s="130"/>
      <c r="F34" s="130"/>
      <c r="G34" s="130"/>
      <c r="H34" s="130"/>
      <c r="I34" s="130"/>
      <c r="J34" s="130"/>
      <c r="K34" s="130"/>
      <c r="L34" s="130"/>
      <c r="M34" s="111"/>
    </row>
    <row r="35" spans="1:13" ht="15">
      <c r="A35" s="130"/>
      <c r="B35" s="130"/>
      <c r="C35" s="130"/>
      <c r="D35" s="130"/>
      <c r="E35" s="130"/>
      <c r="F35" s="130"/>
      <c r="G35" s="130"/>
      <c r="H35" s="130"/>
      <c r="I35" s="130"/>
      <c r="J35" s="130"/>
      <c r="K35" s="130"/>
      <c r="L35" s="130"/>
      <c r="M35" s="111"/>
    </row>
    <row r="36" spans="1:13" ht="15">
      <c r="A36" s="130"/>
      <c r="B36" s="130"/>
      <c r="C36" s="130"/>
      <c r="D36" s="130"/>
      <c r="E36" s="130"/>
      <c r="F36" s="130"/>
      <c r="G36" s="130"/>
      <c r="H36" s="130"/>
      <c r="I36" s="130"/>
      <c r="J36" s="130"/>
      <c r="K36" s="130"/>
      <c r="L36" s="130"/>
      <c r="M36" s="111"/>
    </row>
    <row r="37" spans="1:13" ht="15">
      <c r="A37" s="130"/>
      <c r="B37" s="130"/>
      <c r="C37" s="130"/>
      <c r="D37" s="130"/>
      <c r="E37" s="130"/>
      <c r="F37" s="130"/>
      <c r="G37" s="130"/>
      <c r="H37" s="130"/>
      <c r="I37" s="130"/>
      <c r="J37" s="130"/>
      <c r="K37" s="130"/>
      <c r="L37" s="130"/>
      <c r="M37" s="111"/>
    </row>
    <row r="38" spans="1:13" ht="15">
      <c r="A38" s="130"/>
      <c r="B38" s="130"/>
      <c r="C38" s="130"/>
      <c r="D38" s="130"/>
      <c r="E38" s="130"/>
      <c r="F38" s="130"/>
      <c r="G38" s="130"/>
      <c r="H38" s="130"/>
      <c r="I38" s="130"/>
      <c r="J38" s="130"/>
      <c r="K38" s="130"/>
      <c r="L38" s="130"/>
      <c r="M38" s="111"/>
    </row>
    <row r="39" spans="1:13" ht="15">
      <c r="A39" s="130"/>
      <c r="B39" s="130"/>
      <c r="C39" s="130"/>
      <c r="D39" s="130"/>
      <c r="E39" s="130"/>
      <c r="F39" s="130"/>
      <c r="G39" s="130"/>
      <c r="H39" s="130"/>
      <c r="I39" s="130"/>
      <c r="J39" s="130"/>
      <c r="K39" s="130"/>
      <c r="L39" s="130"/>
      <c r="M39" s="111"/>
    </row>
    <row r="40" spans="1:13" ht="15">
      <c r="A40" s="130"/>
      <c r="B40" s="130"/>
      <c r="C40" s="130"/>
      <c r="D40" s="130"/>
      <c r="E40" s="130"/>
      <c r="F40" s="130"/>
      <c r="G40" s="130"/>
      <c r="H40" s="130"/>
      <c r="I40" s="130"/>
      <c r="J40" s="130"/>
      <c r="K40" s="130"/>
      <c r="L40" s="130"/>
      <c r="M40" s="111"/>
    </row>
    <row r="41" spans="1:13" ht="15">
      <c r="A41" s="130"/>
      <c r="B41" s="130"/>
      <c r="C41" s="130"/>
      <c r="D41" s="130"/>
      <c r="E41" s="130"/>
      <c r="F41" s="130"/>
      <c r="G41" s="130"/>
      <c r="H41" s="130"/>
      <c r="I41" s="130"/>
      <c r="J41" s="130"/>
      <c r="K41" s="130"/>
      <c r="L41" s="130"/>
      <c r="M41" s="111"/>
    </row>
    <row r="42" spans="1:13" ht="15">
      <c r="A42" s="130"/>
      <c r="B42" s="130"/>
      <c r="C42" s="130"/>
      <c r="D42" s="130"/>
      <c r="E42" s="130"/>
      <c r="F42" s="130"/>
      <c r="G42" s="130"/>
      <c r="H42" s="130"/>
      <c r="I42" s="130"/>
      <c r="J42" s="130"/>
      <c r="K42" s="130"/>
      <c r="L42" s="130"/>
      <c r="M42" s="111"/>
    </row>
    <row r="43" spans="1:13" ht="15">
      <c r="A43" s="130"/>
      <c r="B43" s="130"/>
      <c r="C43" s="130"/>
      <c r="D43" s="130"/>
      <c r="E43" s="130"/>
      <c r="F43" s="130"/>
      <c r="G43" s="130"/>
      <c r="H43" s="130"/>
      <c r="I43" s="130"/>
      <c r="J43" s="130"/>
      <c r="K43" s="130"/>
      <c r="L43" s="130"/>
      <c r="M43" s="111"/>
    </row>
    <row r="44" spans="1:13" ht="15">
      <c r="A44" s="130"/>
      <c r="B44" s="130"/>
      <c r="C44" s="130"/>
      <c r="D44" s="130"/>
      <c r="E44" s="130"/>
      <c r="F44" s="130"/>
      <c r="G44" s="130"/>
      <c r="H44" s="130"/>
      <c r="I44" s="130"/>
      <c r="J44" s="130"/>
      <c r="K44" s="130"/>
      <c r="L44" s="130"/>
      <c r="M44" s="111"/>
    </row>
    <row r="45" spans="1:13" ht="15">
      <c r="A45" s="130"/>
      <c r="B45" s="130"/>
      <c r="C45" s="130"/>
      <c r="D45" s="130"/>
      <c r="E45" s="130"/>
      <c r="F45" s="130"/>
      <c r="G45" s="130"/>
      <c r="H45" s="130"/>
      <c r="I45" s="130"/>
      <c r="J45" s="130"/>
      <c r="K45" s="130"/>
      <c r="L45" s="130"/>
      <c r="M45" s="111"/>
    </row>
    <row r="46" spans="1:13" ht="15">
      <c r="A46" s="130"/>
      <c r="B46" s="130"/>
      <c r="C46" s="130"/>
      <c r="D46" s="130"/>
      <c r="E46" s="314" t="s">
        <v>187</v>
      </c>
      <c r="F46" s="314"/>
      <c r="G46" s="314"/>
      <c r="H46" s="314"/>
      <c r="I46" s="130"/>
      <c r="J46" s="130"/>
      <c r="K46" s="130"/>
      <c r="L46" s="130"/>
      <c r="M46" s="111"/>
    </row>
    <row r="47" spans="1:13" ht="15">
      <c r="A47" s="130"/>
      <c r="B47" s="130"/>
      <c r="C47" s="130"/>
      <c r="D47" s="130"/>
      <c r="E47" s="130"/>
      <c r="F47" s="130"/>
      <c r="G47" s="130"/>
      <c r="H47" s="130"/>
      <c r="I47" s="130"/>
      <c r="J47" s="130"/>
      <c r="K47" s="130"/>
      <c r="L47" s="130"/>
      <c r="M47" s="111"/>
    </row>
    <row r="48" spans="1:13" ht="15">
      <c r="A48" s="323" t="s">
        <v>109</v>
      </c>
      <c r="B48" s="355" t="s">
        <v>141</v>
      </c>
      <c r="C48" s="355"/>
      <c r="D48" s="355"/>
      <c r="E48" s="355"/>
      <c r="F48" s="355"/>
      <c r="G48" s="355"/>
      <c r="H48" s="355"/>
      <c r="I48" s="355"/>
      <c r="J48" s="355"/>
      <c r="K48" s="355"/>
      <c r="L48" s="355"/>
      <c r="M48" s="146"/>
    </row>
    <row r="49" spans="1:13" ht="15">
      <c r="A49" s="325"/>
      <c r="B49" s="156">
        <v>2000</v>
      </c>
      <c r="C49" s="156">
        <v>2001</v>
      </c>
      <c r="D49" s="156">
        <v>2002</v>
      </c>
      <c r="E49" s="156">
        <v>2003</v>
      </c>
      <c r="F49" s="156">
        <v>2004</v>
      </c>
      <c r="G49" s="156">
        <v>2005</v>
      </c>
      <c r="H49" s="156">
        <v>2006</v>
      </c>
      <c r="I49" s="156">
        <v>2007</v>
      </c>
      <c r="J49" s="156">
        <v>2008</v>
      </c>
      <c r="K49" s="156">
        <v>2009</v>
      </c>
      <c r="L49" s="156">
        <v>2010</v>
      </c>
      <c r="M49" s="156">
        <v>2011</v>
      </c>
    </row>
    <row r="50" spans="1:13" ht="15">
      <c r="A50" s="130" t="s">
        <v>143</v>
      </c>
      <c r="B50" s="157">
        <v>11300</v>
      </c>
      <c r="C50" s="157">
        <v>12500</v>
      </c>
      <c r="D50" s="157">
        <v>13000</v>
      </c>
      <c r="E50" s="157">
        <v>14000</v>
      </c>
      <c r="F50" s="157">
        <v>13600</v>
      </c>
      <c r="G50" s="157">
        <v>14500</v>
      </c>
      <c r="H50" s="157">
        <v>18909.71896222577</v>
      </c>
      <c r="I50" s="157">
        <v>22666.43194692204</v>
      </c>
      <c r="J50" s="157">
        <v>24161.561512221073</v>
      </c>
      <c r="K50" s="157">
        <v>28406.440709792503</v>
      </c>
      <c r="L50" s="157">
        <v>33570.13425969392</v>
      </c>
      <c r="M50" s="157">
        <v>39838</v>
      </c>
    </row>
    <row r="51" spans="1:13" ht="15">
      <c r="A51" s="187" t="s">
        <v>155</v>
      </c>
      <c r="B51" s="112">
        <v>8002.8</v>
      </c>
      <c r="C51" s="112">
        <v>9550.8</v>
      </c>
      <c r="D51" s="112">
        <v>8889.6</v>
      </c>
      <c r="E51" s="112">
        <v>12195.900000000001</v>
      </c>
      <c r="F51" s="112">
        <v>10791.7</v>
      </c>
      <c r="G51" s="112">
        <v>12781.2</v>
      </c>
      <c r="H51" s="112">
        <v>16668.2</v>
      </c>
      <c r="I51" s="112">
        <v>19979.6</v>
      </c>
      <c r="J51" s="112">
        <v>21297.5</v>
      </c>
      <c r="K51" s="112">
        <v>25039.199999999997</v>
      </c>
      <c r="L51" s="112">
        <v>29590.8</v>
      </c>
      <c r="M51" s="112">
        <v>35116</v>
      </c>
    </row>
    <row r="52" spans="1:13" ht="15">
      <c r="A52" s="130" t="s">
        <v>156</v>
      </c>
      <c r="B52" s="130"/>
      <c r="C52" s="130"/>
      <c r="D52" s="130"/>
      <c r="E52" s="130"/>
      <c r="F52" s="130"/>
      <c r="G52" s="130"/>
      <c r="H52" s="130"/>
      <c r="I52" s="130"/>
      <c r="J52" s="130"/>
      <c r="K52" s="130"/>
      <c r="L52" s="130"/>
      <c r="M52" s="111"/>
    </row>
    <row r="53" spans="1:13" ht="15">
      <c r="A53" s="130"/>
      <c r="B53" s="110"/>
      <c r="C53" s="110"/>
      <c r="D53" s="110"/>
      <c r="E53" s="110"/>
      <c r="F53" s="110"/>
      <c r="G53" s="110"/>
      <c r="H53" s="110"/>
      <c r="I53" s="110"/>
      <c r="J53" s="110"/>
      <c r="K53" s="110"/>
      <c r="L53" s="110"/>
      <c r="M53" s="110"/>
    </row>
    <row r="54" spans="1:13" ht="15">
      <c r="A54" s="130"/>
      <c r="B54" s="130"/>
      <c r="C54" s="130"/>
      <c r="D54" s="130"/>
      <c r="E54" s="130"/>
      <c r="F54" s="130"/>
      <c r="G54" s="130"/>
      <c r="H54" s="130"/>
      <c r="I54" s="130"/>
      <c r="J54" s="130"/>
      <c r="K54" s="130"/>
      <c r="L54" s="130"/>
      <c r="M54" s="111"/>
    </row>
    <row r="55" spans="1:13" ht="15">
      <c r="A55" s="130"/>
      <c r="B55" s="130"/>
      <c r="C55" s="130"/>
      <c r="D55" s="130"/>
      <c r="E55" s="130"/>
      <c r="F55" s="130"/>
      <c r="G55" s="130"/>
      <c r="H55" s="130"/>
      <c r="I55" s="130"/>
      <c r="J55" s="130"/>
      <c r="K55" s="130"/>
      <c r="L55" s="130"/>
      <c r="M55" s="111"/>
    </row>
    <row r="56" spans="1:13" ht="15">
      <c r="A56" s="130"/>
      <c r="B56" s="130"/>
      <c r="C56" s="130"/>
      <c r="D56" s="130"/>
      <c r="E56" s="130"/>
      <c r="F56" s="130"/>
      <c r="G56" s="130"/>
      <c r="H56" s="130"/>
      <c r="I56" s="130"/>
      <c r="J56" s="130"/>
      <c r="K56" s="130"/>
      <c r="L56" s="130"/>
      <c r="M56" s="111"/>
    </row>
    <row r="57" spans="1:13" ht="15">
      <c r="A57" s="130"/>
      <c r="B57" s="130"/>
      <c r="C57" s="130"/>
      <c r="D57" s="130"/>
      <c r="E57" s="130"/>
      <c r="F57" s="130"/>
      <c r="G57" s="130"/>
      <c r="H57" s="130"/>
      <c r="I57" s="130"/>
      <c r="J57" s="130"/>
      <c r="K57" s="130"/>
      <c r="L57" s="130"/>
      <c r="M57" s="111"/>
    </row>
    <row r="58" spans="1:13" ht="15">
      <c r="A58" s="130"/>
      <c r="B58" s="130"/>
      <c r="C58" s="130"/>
      <c r="D58" s="130"/>
      <c r="E58" s="130"/>
      <c r="F58" s="130"/>
      <c r="G58" s="130"/>
      <c r="H58" s="130"/>
      <c r="I58" s="130"/>
      <c r="J58" s="130"/>
      <c r="K58" s="130"/>
      <c r="L58" s="130"/>
      <c r="M58" s="111"/>
    </row>
    <row r="59" spans="1:13" ht="15">
      <c r="A59" s="130"/>
      <c r="B59" s="130"/>
      <c r="C59" s="130"/>
      <c r="D59" s="130"/>
      <c r="E59" s="130"/>
      <c r="F59" s="130"/>
      <c r="G59" s="130"/>
      <c r="H59" s="130"/>
      <c r="I59" s="130"/>
      <c r="J59" s="130"/>
      <c r="K59" s="130"/>
      <c r="L59" s="130"/>
      <c r="M59" s="111"/>
    </row>
    <row r="60" spans="1:13" ht="15">
      <c r="A60" s="130"/>
      <c r="B60" s="130"/>
      <c r="C60" s="130"/>
      <c r="D60" s="130"/>
      <c r="E60" s="130"/>
      <c r="F60" s="130"/>
      <c r="G60" s="130"/>
      <c r="H60" s="130"/>
      <c r="I60" s="130"/>
      <c r="J60" s="130"/>
      <c r="K60" s="130"/>
      <c r="L60" s="130"/>
      <c r="M60" s="111"/>
    </row>
    <row r="61" spans="1:13" ht="15">
      <c r="A61" s="130"/>
      <c r="B61" s="130"/>
      <c r="C61" s="130"/>
      <c r="D61" s="130"/>
      <c r="E61" s="130"/>
      <c r="F61" s="130"/>
      <c r="G61" s="130"/>
      <c r="H61" s="130"/>
      <c r="I61" s="130"/>
      <c r="J61" s="130"/>
      <c r="K61" s="130"/>
      <c r="L61" s="130"/>
      <c r="M61" s="111"/>
    </row>
    <row r="62" spans="1:13" ht="15">
      <c r="A62" s="130"/>
      <c r="B62" s="130"/>
      <c r="C62" s="130"/>
      <c r="D62" s="130"/>
      <c r="E62" s="130"/>
      <c r="F62" s="130"/>
      <c r="G62" s="130"/>
      <c r="H62" s="130"/>
      <c r="I62" s="130"/>
      <c r="J62" s="130"/>
      <c r="K62" s="130"/>
      <c r="L62" s="130"/>
      <c r="M62" s="111"/>
    </row>
    <row r="63" spans="1:13" ht="15">
      <c r="A63" s="130"/>
      <c r="B63" s="130"/>
      <c r="C63" s="130"/>
      <c r="D63" s="130"/>
      <c r="E63" s="130"/>
      <c r="F63" s="130"/>
      <c r="G63" s="130"/>
      <c r="H63" s="130"/>
      <c r="I63" s="130"/>
      <c r="J63" s="130"/>
      <c r="K63" s="130"/>
      <c r="L63" s="130"/>
      <c r="M63" s="111"/>
    </row>
    <row r="64" spans="1:13" ht="15">
      <c r="A64" s="130"/>
      <c r="B64" s="130"/>
      <c r="C64" s="130"/>
      <c r="D64" s="130"/>
      <c r="E64" s="130"/>
      <c r="F64" s="130"/>
      <c r="G64" s="130"/>
      <c r="H64" s="130"/>
      <c r="I64" s="130"/>
      <c r="J64" s="130"/>
      <c r="K64" s="130"/>
      <c r="L64" s="130"/>
      <c r="M64" s="111"/>
    </row>
    <row r="65" spans="1:13" ht="15">
      <c r="A65" s="130"/>
      <c r="B65" s="130"/>
      <c r="C65" s="130"/>
      <c r="D65" s="130"/>
      <c r="E65" s="130"/>
      <c r="F65" s="130"/>
      <c r="G65" s="130"/>
      <c r="H65" s="130"/>
      <c r="I65" s="130"/>
      <c r="J65" s="130"/>
      <c r="K65" s="130"/>
      <c r="L65" s="130"/>
      <c r="M65" s="111"/>
    </row>
    <row r="66" spans="1:13" ht="15">
      <c r="A66" s="130"/>
      <c r="B66" s="130"/>
      <c r="C66" s="130"/>
      <c r="D66" s="130"/>
      <c r="E66" s="130"/>
      <c r="F66" s="130"/>
      <c r="G66" s="130"/>
      <c r="H66" s="130"/>
      <c r="I66" s="130"/>
      <c r="J66" s="130"/>
      <c r="K66" s="130"/>
      <c r="L66" s="130"/>
      <c r="M66" s="111"/>
    </row>
    <row r="67" spans="1:13" ht="15">
      <c r="A67" s="130"/>
      <c r="B67" s="130"/>
      <c r="C67" s="130"/>
      <c r="D67" s="130"/>
      <c r="E67" s="130"/>
      <c r="F67" s="130"/>
      <c r="G67" s="130"/>
      <c r="H67" s="130"/>
      <c r="I67" s="130"/>
      <c r="J67" s="130"/>
      <c r="K67" s="130"/>
      <c r="L67" s="130"/>
      <c r="M67" s="111"/>
    </row>
    <row r="68" spans="1:13" ht="15">
      <c r="A68" s="130"/>
      <c r="B68" s="130"/>
      <c r="C68" s="130"/>
      <c r="D68" s="130"/>
      <c r="E68" s="130"/>
      <c r="F68" s="130"/>
      <c r="G68" s="130"/>
      <c r="H68" s="130"/>
      <c r="I68" s="130"/>
      <c r="J68" s="130"/>
      <c r="K68" s="130"/>
      <c r="L68" s="130"/>
      <c r="M68" s="111"/>
    </row>
    <row r="69" spans="1:13" ht="15">
      <c r="A69" s="130"/>
      <c r="B69" s="130"/>
      <c r="C69" s="130"/>
      <c r="D69" s="130"/>
      <c r="E69" s="130"/>
      <c r="F69" s="130"/>
      <c r="G69" s="130"/>
      <c r="H69" s="130"/>
      <c r="I69" s="130"/>
      <c r="J69" s="130"/>
      <c r="K69" s="130"/>
      <c r="L69" s="130"/>
      <c r="M69" s="111"/>
    </row>
    <row r="70" spans="1:13" ht="15">
      <c r="A70" s="130"/>
      <c r="B70" s="130"/>
      <c r="C70" s="130"/>
      <c r="D70" s="130"/>
      <c r="E70" s="130"/>
      <c r="F70" s="130"/>
      <c r="G70" s="130"/>
      <c r="H70" s="130"/>
      <c r="I70" s="130"/>
      <c r="J70" s="130"/>
      <c r="K70" s="130"/>
      <c r="L70" s="130"/>
      <c r="M70" s="111"/>
    </row>
    <row r="71" spans="1:13" ht="15">
      <c r="A71" s="130"/>
      <c r="B71" s="130"/>
      <c r="C71" s="130"/>
      <c r="D71" s="130"/>
      <c r="E71" s="130"/>
      <c r="F71" s="130"/>
      <c r="G71" s="130"/>
      <c r="H71" s="130"/>
      <c r="I71" s="130"/>
      <c r="J71" s="130"/>
      <c r="K71" s="130"/>
      <c r="L71" s="130"/>
      <c r="M71" s="111"/>
    </row>
    <row r="72" spans="1:13" ht="15">
      <c r="A72" s="130"/>
      <c r="B72" s="130"/>
      <c r="C72" s="130"/>
      <c r="D72" s="130"/>
      <c r="E72" s="130"/>
      <c r="F72" s="130"/>
      <c r="G72" s="130"/>
      <c r="H72" s="130"/>
      <c r="I72" s="130"/>
      <c r="J72" s="130"/>
      <c r="K72" s="130"/>
      <c r="L72" s="130"/>
      <c r="M72" s="111"/>
    </row>
    <row r="73" spans="1:13" ht="15">
      <c r="A73" s="130"/>
      <c r="B73" s="130"/>
      <c r="C73" s="130"/>
      <c r="D73" s="130"/>
      <c r="E73" s="130"/>
      <c r="F73" s="130"/>
      <c r="G73" s="130"/>
      <c r="H73" s="130"/>
      <c r="I73" s="130"/>
      <c r="J73" s="130"/>
      <c r="K73" s="130"/>
      <c r="L73" s="130"/>
      <c r="M73" s="111"/>
    </row>
    <row r="74" spans="1:13" ht="15">
      <c r="A74" s="111"/>
      <c r="B74" s="111"/>
      <c r="C74" s="111"/>
      <c r="D74" s="111"/>
      <c r="E74" s="111"/>
      <c r="F74" s="111"/>
      <c r="G74" s="111"/>
      <c r="H74" s="111"/>
      <c r="I74" s="111"/>
      <c r="J74" s="111"/>
      <c r="K74" s="111"/>
      <c r="L74" s="111"/>
      <c r="M74" s="111"/>
    </row>
    <row r="75" spans="1:13" ht="15">
      <c r="A75" s="111"/>
      <c r="B75" s="111"/>
      <c r="C75" s="111"/>
      <c r="D75" s="111"/>
      <c r="E75" s="111"/>
      <c r="F75" s="111"/>
      <c r="G75" s="111"/>
      <c r="H75" s="111"/>
      <c r="I75" s="111"/>
      <c r="J75" s="111"/>
      <c r="K75" s="111"/>
      <c r="L75" s="111"/>
      <c r="M75" s="111"/>
    </row>
    <row r="76" spans="1:13" ht="15">
      <c r="A76" s="111"/>
      <c r="B76" s="111"/>
      <c r="C76" s="111"/>
      <c r="D76" s="111"/>
      <c r="E76" s="111"/>
      <c r="F76" s="111"/>
      <c r="G76" s="111"/>
      <c r="H76" s="111"/>
      <c r="I76" s="111"/>
      <c r="J76" s="111"/>
      <c r="K76" s="111"/>
      <c r="L76" s="111"/>
      <c r="M76" s="111"/>
    </row>
    <row r="77" spans="1:13" ht="15">
      <c r="A77" s="111"/>
      <c r="B77" s="111"/>
      <c r="C77" s="111"/>
      <c r="D77" s="111"/>
      <c r="E77" s="111"/>
      <c r="F77" s="111"/>
      <c r="G77" s="111"/>
      <c r="H77" s="111"/>
      <c r="I77" s="111"/>
      <c r="J77" s="111"/>
      <c r="K77" s="111"/>
      <c r="L77" s="111"/>
      <c r="M77" s="111"/>
    </row>
    <row r="78" spans="1:13" ht="15">
      <c r="A78" s="111"/>
      <c r="B78" s="111"/>
      <c r="C78" s="111"/>
      <c r="D78" s="111"/>
      <c r="E78" s="111"/>
      <c r="F78" s="111"/>
      <c r="G78" s="111"/>
      <c r="H78" s="111"/>
      <c r="I78" s="111"/>
      <c r="J78" s="111"/>
      <c r="K78" s="111"/>
      <c r="L78" s="111"/>
      <c r="M78" s="111"/>
    </row>
    <row r="79" spans="1:13" ht="15">
      <c r="A79" s="111"/>
      <c r="B79" s="111"/>
      <c r="C79" s="111"/>
      <c r="D79" s="111"/>
      <c r="E79" s="111"/>
      <c r="F79" s="111"/>
      <c r="G79" s="111"/>
      <c r="H79" s="111"/>
      <c r="I79" s="111"/>
      <c r="J79" s="111"/>
      <c r="K79" s="111"/>
      <c r="L79" s="111"/>
      <c r="M79" s="111"/>
    </row>
    <row r="80" spans="1:13" ht="15">
      <c r="A80" s="111"/>
      <c r="B80" s="111"/>
      <c r="C80" s="111"/>
      <c r="D80" s="111"/>
      <c r="E80" s="111"/>
      <c r="F80" s="111"/>
      <c r="G80" s="111"/>
      <c r="H80" s="111"/>
      <c r="I80" s="111"/>
      <c r="J80" s="111"/>
      <c r="K80" s="111"/>
      <c r="L80" s="111"/>
      <c r="M80" s="111"/>
    </row>
    <row r="81" spans="1:13" ht="15">
      <c r="A81" s="111"/>
      <c r="B81" s="111"/>
      <c r="C81" s="111"/>
      <c r="D81" s="111"/>
      <c r="E81" s="111"/>
      <c r="F81" s="111"/>
      <c r="G81" s="111"/>
      <c r="H81" s="111"/>
      <c r="I81" s="111"/>
      <c r="J81" s="111"/>
      <c r="K81" s="111"/>
      <c r="L81" s="111"/>
      <c r="M81" s="111"/>
    </row>
    <row r="82" spans="1:13" ht="15">
      <c r="A82" s="111"/>
      <c r="B82" s="111"/>
      <c r="C82" s="111"/>
      <c r="D82" s="111"/>
      <c r="E82" s="111"/>
      <c r="F82" s="111"/>
      <c r="G82" s="111"/>
      <c r="H82" s="111"/>
      <c r="I82" s="111"/>
      <c r="J82" s="111"/>
      <c r="K82" s="111"/>
      <c r="L82" s="111"/>
      <c r="M82" s="111"/>
    </row>
    <row r="83" spans="1:13" ht="15">
      <c r="A83" s="111"/>
      <c r="B83" s="111"/>
      <c r="C83" s="111"/>
      <c r="D83" s="111"/>
      <c r="E83" s="111"/>
      <c r="F83" s="111"/>
      <c r="G83" s="111"/>
      <c r="H83" s="111"/>
      <c r="I83" s="111"/>
      <c r="J83" s="111"/>
      <c r="K83" s="111"/>
      <c r="L83" s="111"/>
      <c r="M83" s="111"/>
    </row>
    <row r="84" spans="1:13" ht="15">
      <c r="A84" s="111"/>
      <c r="B84" s="111"/>
      <c r="C84" s="111"/>
      <c r="D84" s="111"/>
      <c r="E84" s="111"/>
      <c r="F84" s="111"/>
      <c r="G84" s="111"/>
      <c r="H84" s="111"/>
      <c r="I84" s="111"/>
      <c r="J84" s="111"/>
      <c r="K84" s="111"/>
      <c r="L84" s="111"/>
      <c r="M84" s="111"/>
    </row>
    <row r="85" spans="1:13" ht="15">
      <c r="A85" s="111"/>
      <c r="B85" s="111"/>
      <c r="C85" s="111"/>
      <c r="D85" s="111"/>
      <c r="E85" s="111"/>
      <c r="F85" s="111"/>
      <c r="G85" s="111"/>
      <c r="H85" s="111"/>
      <c r="I85" s="111"/>
      <c r="J85" s="111"/>
      <c r="K85" s="111"/>
      <c r="L85" s="111"/>
      <c r="M85" s="111"/>
    </row>
    <row r="86" spans="1:13" ht="15">
      <c r="A86" s="111"/>
      <c r="B86" s="111"/>
      <c r="C86" s="111"/>
      <c r="D86" s="111"/>
      <c r="E86" s="111"/>
      <c r="F86" s="111"/>
      <c r="G86" s="111"/>
      <c r="H86" s="111"/>
      <c r="I86" s="111"/>
      <c r="J86" s="111"/>
      <c r="K86" s="111"/>
      <c r="L86" s="111"/>
      <c r="M86" s="111"/>
    </row>
    <row r="87" spans="1:13" ht="15">
      <c r="A87" s="111"/>
      <c r="B87" s="111"/>
      <c r="C87" s="111"/>
      <c r="D87" s="111"/>
      <c r="E87" s="111"/>
      <c r="F87" s="111"/>
      <c r="G87" s="111"/>
      <c r="H87" s="111"/>
      <c r="I87" s="111"/>
      <c r="J87" s="111"/>
      <c r="K87" s="111"/>
      <c r="L87" s="111"/>
      <c r="M87" s="111"/>
    </row>
    <row r="88" spans="1:13" ht="15">
      <c r="A88" s="111"/>
      <c r="B88" s="111"/>
      <c r="C88" s="111"/>
      <c r="D88" s="111"/>
      <c r="E88" s="111"/>
      <c r="F88" s="111"/>
      <c r="G88" s="111"/>
      <c r="H88" s="111"/>
      <c r="I88" s="111"/>
      <c r="J88" s="111"/>
      <c r="K88" s="111"/>
      <c r="L88" s="111"/>
      <c r="M88" s="111"/>
    </row>
    <row r="89" spans="1:13" ht="15">
      <c r="A89" s="111"/>
      <c r="B89" s="111"/>
      <c r="C89" s="111"/>
      <c r="D89" s="111"/>
      <c r="E89" s="111"/>
      <c r="F89" s="111"/>
      <c r="G89" s="111"/>
      <c r="H89" s="111"/>
      <c r="I89" s="111"/>
      <c r="J89" s="111"/>
      <c r="K89" s="111"/>
      <c r="L89" s="111"/>
      <c r="M89" s="111"/>
    </row>
    <row r="90" spans="1:13" ht="15">
      <c r="A90" s="111"/>
      <c r="B90" s="111"/>
      <c r="C90" s="111"/>
      <c r="D90" s="111"/>
      <c r="E90" s="111"/>
      <c r="F90" s="111"/>
      <c r="G90" s="111"/>
      <c r="H90" s="111"/>
      <c r="I90" s="111"/>
      <c r="J90" s="111"/>
      <c r="K90" s="111"/>
      <c r="L90" s="111"/>
      <c r="M90" s="111"/>
    </row>
    <row r="91" spans="1:13" ht="15">
      <c r="A91" s="111"/>
      <c r="B91" s="111"/>
      <c r="C91" s="111"/>
      <c r="D91" s="111"/>
      <c r="E91" s="111"/>
      <c r="F91" s="111"/>
      <c r="G91" s="111"/>
      <c r="H91" s="111"/>
      <c r="I91" s="111"/>
      <c r="J91" s="111"/>
      <c r="K91" s="111"/>
      <c r="L91" s="111"/>
      <c r="M91" s="111"/>
    </row>
  </sheetData>
  <sheetProtection/>
  <mergeCells count="7">
    <mergeCell ref="A48:A49"/>
    <mergeCell ref="B48:L48"/>
    <mergeCell ref="E46:H46"/>
    <mergeCell ref="A6:A7"/>
    <mergeCell ref="B6:L6"/>
    <mergeCell ref="A13:A14"/>
    <mergeCell ref="B13:L13"/>
  </mergeCells>
  <printOptions/>
  <pageMargins left="0.7086614173228347" right="0.7086614173228347" top="0.7480314960629921" bottom="0.7480314960629921" header="0.31496062992125984" footer="0.31496062992125984"/>
  <pageSetup fitToHeight="3" fitToWidth="1" horizontalDpi="600" verticalDpi="600" orientation="landscape" scale="75" r:id="rId2"/>
  <headerFooter>
    <oddFooter>&amp;C24</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N86"/>
  <sheetViews>
    <sheetView view="pageBreakPreview" zoomScaleSheetLayoutView="100" zoomScalePageLayoutView="0" workbookViewId="0" topLeftCell="A52">
      <selection activeCell="N1" sqref="N1"/>
    </sheetView>
  </sheetViews>
  <sheetFormatPr defaultColWidth="11.421875" defaultRowHeight="15"/>
  <cols>
    <col min="1" max="1" width="13.7109375" style="0" customWidth="1"/>
    <col min="13" max="13" width="11.57421875" style="0" bestFit="1" customWidth="1"/>
  </cols>
  <sheetData>
    <row r="1" spans="1:13" ht="15">
      <c r="A1" s="111"/>
      <c r="B1" s="111"/>
      <c r="C1" s="111"/>
      <c r="D1" s="111"/>
      <c r="E1" s="111"/>
      <c r="F1" s="111"/>
      <c r="G1" s="111"/>
      <c r="H1" s="111"/>
      <c r="I1" s="111"/>
      <c r="J1" s="111"/>
      <c r="K1" s="111"/>
      <c r="L1" s="111"/>
      <c r="M1" s="111"/>
    </row>
    <row r="2" spans="1:13" ht="15">
      <c r="A2" s="111"/>
      <c r="B2" s="111"/>
      <c r="C2" s="111"/>
      <c r="D2" s="111"/>
      <c r="E2" s="111"/>
      <c r="F2" s="111"/>
      <c r="G2" s="111"/>
      <c r="H2" s="111"/>
      <c r="I2" s="111"/>
      <c r="J2" s="111"/>
      <c r="K2" s="111"/>
      <c r="L2" s="111"/>
      <c r="M2" s="111"/>
    </row>
    <row r="3" spans="1:13" ht="15">
      <c r="A3" s="111"/>
      <c r="B3" s="111"/>
      <c r="C3" s="111"/>
      <c r="D3" s="111"/>
      <c r="E3" s="360" t="s">
        <v>189</v>
      </c>
      <c r="F3" s="360"/>
      <c r="G3" s="360"/>
      <c r="H3" s="360"/>
      <c r="I3" s="111"/>
      <c r="J3" s="111"/>
      <c r="K3" s="111"/>
      <c r="L3" s="111"/>
      <c r="M3" s="111"/>
    </row>
    <row r="4" spans="1:13" ht="15">
      <c r="A4" s="111"/>
      <c r="B4" s="111"/>
      <c r="C4" s="111"/>
      <c r="D4" s="111"/>
      <c r="E4" s="111"/>
      <c r="F4" s="111"/>
      <c r="G4" s="111"/>
      <c r="H4" s="111"/>
      <c r="I4" s="111"/>
      <c r="J4" s="111"/>
      <c r="K4" s="111"/>
      <c r="L4" s="111"/>
      <c r="M4" s="111"/>
    </row>
    <row r="5" spans="1:13" ht="15">
      <c r="A5" s="130"/>
      <c r="B5" s="130"/>
      <c r="C5" s="130"/>
      <c r="D5" s="130"/>
      <c r="E5" s="130"/>
      <c r="F5" s="130"/>
      <c r="G5" s="130"/>
      <c r="H5" s="130"/>
      <c r="I5" s="130"/>
      <c r="J5" s="130"/>
      <c r="K5" s="130"/>
      <c r="L5" s="130"/>
      <c r="M5" s="111"/>
    </row>
    <row r="6" spans="1:13" ht="15">
      <c r="A6" s="323" t="s">
        <v>109</v>
      </c>
      <c r="B6" s="355" t="s">
        <v>150</v>
      </c>
      <c r="C6" s="355"/>
      <c r="D6" s="355"/>
      <c r="E6" s="355"/>
      <c r="F6" s="355"/>
      <c r="G6" s="355"/>
      <c r="H6" s="355"/>
      <c r="I6" s="355"/>
      <c r="J6" s="355"/>
      <c r="K6" s="355"/>
      <c r="L6" s="355"/>
      <c r="M6" s="146"/>
    </row>
    <row r="7" spans="1:13" ht="15">
      <c r="A7" s="325"/>
      <c r="B7" s="147">
        <v>2000</v>
      </c>
      <c r="C7" s="147">
        <v>2001</v>
      </c>
      <c r="D7" s="147">
        <v>2002</v>
      </c>
      <c r="E7" s="147">
        <v>2003</v>
      </c>
      <c r="F7" s="147">
        <v>2004</v>
      </c>
      <c r="G7" s="147">
        <v>2005</v>
      </c>
      <c r="H7" s="147">
        <v>2006</v>
      </c>
      <c r="I7" s="147">
        <v>2007</v>
      </c>
      <c r="J7" s="147">
        <v>2008</v>
      </c>
      <c r="K7" s="147">
        <v>2009</v>
      </c>
      <c r="L7" s="147">
        <v>2010</v>
      </c>
      <c r="M7" s="147">
        <v>2011</v>
      </c>
    </row>
    <row r="8" spans="1:13" ht="15">
      <c r="A8" s="148"/>
      <c r="B8" s="148"/>
      <c r="C8" s="148"/>
      <c r="D8" s="148"/>
      <c r="E8" s="148"/>
      <c r="F8" s="148"/>
      <c r="G8" s="148"/>
      <c r="H8" s="148"/>
      <c r="I8" s="148"/>
      <c r="J8" s="148"/>
      <c r="K8" s="148"/>
      <c r="L8" s="148"/>
      <c r="M8" s="163"/>
    </row>
    <row r="9" spans="1:13" ht="15">
      <c r="A9" s="130" t="s">
        <v>252</v>
      </c>
      <c r="B9" s="188">
        <v>21208</v>
      </c>
      <c r="C9" s="188">
        <v>22290</v>
      </c>
      <c r="D9" s="188">
        <v>23260</v>
      </c>
      <c r="E9" s="188">
        <v>23800</v>
      </c>
      <c r="F9" s="188">
        <v>24000</v>
      </c>
      <c r="G9" s="189">
        <v>26731</v>
      </c>
      <c r="H9" s="188">
        <v>26743.6</v>
      </c>
      <c r="I9" s="188">
        <v>26759</v>
      </c>
      <c r="J9" s="189">
        <v>33836.77</v>
      </c>
      <c r="K9" s="190">
        <v>33531.41</v>
      </c>
      <c r="L9" s="190">
        <v>34056.940022001414</v>
      </c>
      <c r="M9" s="191">
        <v>36387</v>
      </c>
    </row>
    <row r="10" spans="1:13" ht="15">
      <c r="A10" s="172" t="s">
        <v>431</v>
      </c>
      <c r="B10" s="153"/>
      <c r="C10" s="153"/>
      <c r="D10" s="153"/>
      <c r="E10" s="153"/>
      <c r="F10" s="153"/>
      <c r="G10" s="153"/>
      <c r="H10" s="153"/>
      <c r="I10" s="153"/>
      <c r="J10" s="153"/>
      <c r="K10" s="153"/>
      <c r="L10" s="153"/>
      <c r="M10" s="163"/>
    </row>
    <row r="11" spans="1:13" ht="15">
      <c r="A11" s="130"/>
      <c r="B11" s="130"/>
      <c r="C11" s="130"/>
      <c r="D11" s="130"/>
      <c r="E11" s="130"/>
      <c r="F11" s="130"/>
      <c r="G11" s="130"/>
      <c r="H11" s="130"/>
      <c r="I11" s="130"/>
      <c r="J11" s="130"/>
      <c r="K11" s="130"/>
      <c r="L11" s="130"/>
      <c r="M11" s="163"/>
    </row>
    <row r="12" spans="1:13" ht="15">
      <c r="A12" s="323" t="s">
        <v>109</v>
      </c>
      <c r="B12" s="355" t="s">
        <v>151</v>
      </c>
      <c r="C12" s="355"/>
      <c r="D12" s="355"/>
      <c r="E12" s="355"/>
      <c r="F12" s="355"/>
      <c r="G12" s="355"/>
      <c r="H12" s="355"/>
      <c r="I12" s="355"/>
      <c r="J12" s="355"/>
      <c r="K12" s="355"/>
      <c r="L12" s="355"/>
      <c r="M12" s="163"/>
    </row>
    <row r="13" spans="1:13" ht="15">
      <c r="A13" s="325"/>
      <c r="B13" s="156">
        <v>2000</v>
      </c>
      <c r="C13" s="156">
        <v>2001</v>
      </c>
      <c r="D13" s="156">
        <v>2002</v>
      </c>
      <c r="E13" s="156">
        <v>2003</v>
      </c>
      <c r="F13" s="156">
        <v>2004</v>
      </c>
      <c r="G13" s="156">
        <v>2005</v>
      </c>
      <c r="H13" s="156">
        <v>2006</v>
      </c>
      <c r="I13" s="156">
        <v>2007</v>
      </c>
      <c r="J13" s="156">
        <v>2008</v>
      </c>
      <c r="K13" s="156">
        <v>2009</v>
      </c>
      <c r="L13" s="156">
        <v>2010</v>
      </c>
      <c r="M13" s="156">
        <v>2011</v>
      </c>
    </row>
    <row r="14" spans="1:13" ht="15">
      <c r="A14" s="130"/>
      <c r="B14" s="130"/>
      <c r="C14" s="130"/>
      <c r="D14" s="130"/>
      <c r="E14" s="130"/>
      <c r="F14" s="130"/>
      <c r="G14" s="130"/>
      <c r="H14" s="130"/>
      <c r="I14" s="130"/>
      <c r="J14" s="130"/>
      <c r="K14" s="130"/>
      <c r="L14" s="130"/>
      <c r="M14" s="163"/>
    </row>
    <row r="15" spans="1:13" ht="15">
      <c r="A15" s="130" t="s">
        <v>146</v>
      </c>
      <c r="B15" s="157">
        <v>110000</v>
      </c>
      <c r="C15" s="157">
        <v>130000</v>
      </c>
      <c r="D15" s="157">
        <v>140000</v>
      </c>
      <c r="E15" s="157">
        <v>140000</v>
      </c>
      <c r="F15" s="157">
        <v>160000</v>
      </c>
      <c r="G15" s="157">
        <v>188604.05062777156</v>
      </c>
      <c r="H15" s="157">
        <v>163119.31290658348</v>
      </c>
      <c r="I15" s="157">
        <v>209644.63889567798</v>
      </c>
      <c r="J15" s="157">
        <v>122632.58789934102</v>
      </c>
      <c r="K15" s="157">
        <v>232202.09254584223</v>
      </c>
      <c r="L15" s="157">
        <v>166381.5542372921</v>
      </c>
      <c r="M15" s="157">
        <v>156247</v>
      </c>
    </row>
    <row r="16" spans="1:13" ht="15">
      <c r="A16" s="172" t="s">
        <v>438</v>
      </c>
      <c r="B16" s="153"/>
      <c r="C16" s="153"/>
      <c r="D16" s="153"/>
      <c r="E16" s="153"/>
      <c r="F16" s="153"/>
      <c r="G16" s="153"/>
      <c r="H16" s="153"/>
      <c r="I16" s="153"/>
      <c r="J16" s="153"/>
      <c r="K16" s="153"/>
      <c r="L16" s="153"/>
      <c r="M16" s="163"/>
    </row>
    <row r="17" spans="1:13" ht="15">
      <c r="A17" s="130"/>
      <c r="B17" s="130"/>
      <c r="C17" s="130"/>
      <c r="D17" s="130"/>
      <c r="E17" s="130"/>
      <c r="F17" s="130"/>
      <c r="G17" s="130"/>
      <c r="H17" s="130"/>
      <c r="I17" s="130"/>
      <c r="J17" s="130"/>
      <c r="K17" s="130"/>
      <c r="L17" s="130"/>
      <c r="M17" s="163"/>
    </row>
    <row r="18" spans="1:13" ht="15">
      <c r="A18" s="130"/>
      <c r="B18" s="130"/>
      <c r="C18" s="130"/>
      <c r="D18" s="130"/>
      <c r="E18" s="130"/>
      <c r="F18" s="130"/>
      <c r="G18" s="130"/>
      <c r="H18" s="130"/>
      <c r="I18" s="130"/>
      <c r="J18" s="130"/>
      <c r="K18" s="130"/>
      <c r="L18" s="130"/>
      <c r="M18" s="111"/>
    </row>
    <row r="19" spans="1:13" ht="15">
      <c r="A19" s="130"/>
      <c r="B19" s="130"/>
      <c r="C19" s="130"/>
      <c r="D19" s="130"/>
      <c r="E19" s="130"/>
      <c r="F19" s="130"/>
      <c r="G19" s="130"/>
      <c r="H19" s="130"/>
      <c r="I19" s="130"/>
      <c r="J19" s="130"/>
      <c r="K19" s="130"/>
      <c r="L19" s="130"/>
      <c r="M19" s="111"/>
    </row>
    <row r="20" spans="1:13" ht="15">
      <c r="A20" s="130"/>
      <c r="B20" s="130"/>
      <c r="C20" s="130"/>
      <c r="D20" s="130"/>
      <c r="E20" s="130"/>
      <c r="F20" s="130"/>
      <c r="G20" s="130"/>
      <c r="H20" s="130"/>
      <c r="I20" s="130"/>
      <c r="J20" s="130"/>
      <c r="K20" s="130"/>
      <c r="L20" s="130"/>
      <c r="M20" s="111"/>
    </row>
    <row r="21" spans="1:13" ht="15">
      <c r="A21" s="130"/>
      <c r="B21" s="130"/>
      <c r="C21" s="130"/>
      <c r="D21" s="130"/>
      <c r="E21" s="130"/>
      <c r="F21" s="130"/>
      <c r="G21" s="130"/>
      <c r="H21" s="130"/>
      <c r="I21" s="130"/>
      <c r="J21" s="130"/>
      <c r="K21" s="130"/>
      <c r="L21" s="130"/>
      <c r="M21" s="111"/>
    </row>
    <row r="22" spans="1:13" ht="15">
      <c r="A22" s="130"/>
      <c r="B22" s="130"/>
      <c r="C22" s="130"/>
      <c r="D22" s="130"/>
      <c r="E22" s="130"/>
      <c r="F22" s="130"/>
      <c r="G22" s="130"/>
      <c r="H22" s="130"/>
      <c r="I22" s="130"/>
      <c r="J22" s="130"/>
      <c r="K22" s="130"/>
      <c r="L22" s="130"/>
      <c r="M22" s="111"/>
    </row>
    <row r="23" spans="1:13" ht="15">
      <c r="A23" s="130"/>
      <c r="B23" s="130"/>
      <c r="C23" s="130"/>
      <c r="D23" s="130"/>
      <c r="E23" s="130"/>
      <c r="F23" s="130"/>
      <c r="G23" s="130"/>
      <c r="H23" s="130"/>
      <c r="I23" s="130"/>
      <c r="J23" s="130"/>
      <c r="K23" s="130"/>
      <c r="L23" s="130"/>
      <c r="M23" s="111"/>
    </row>
    <row r="24" spans="1:13" ht="15">
      <c r="A24" s="130"/>
      <c r="B24" s="130"/>
      <c r="C24" s="130"/>
      <c r="D24" s="130"/>
      <c r="E24" s="130"/>
      <c r="F24" s="130"/>
      <c r="G24" s="130"/>
      <c r="H24" s="130"/>
      <c r="I24" s="130"/>
      <c r="J24" s="130"/>
      <c r="K24" s="130"/>
      <c r="L24" s="130"/>
      <c r="M24" s="111"/>
    </row>
    <row r="25" spans="1:13" ht="15">
      <c r="A25" s="130"/>
      <c r="B25" s="130"/>
      <c r="C25" s="130"/>
      <c r="D25" s="130"/>
      <c r="E25" s="130"/>
      <c r="F25" s="130"/>
      <c r="G25" s="130"/>
      <c r="H25" s="130"/>
      <c r="I25" s="130"/>
      <c r="J25" s="130"/>
      <c r="K25" s="130"/>
      <c r="L25" s="130"/>
      <c r="M25" s="111"/>
    </row>
    <row r="26" spans="1:13" ht="15">
      <c r="A26" s="130"/>
      <c r="B26" s="130"/>
      <c r="C26" s="130"/>
      <c r="D26" s="130"/>
      <c r="E26" s="130"/>
      <c r="F26" s="130"/>
      <c r="G26" s="130"/>
      <c r="H26" s="130"/>
      <c r="I26" s="130"/>
      <c r="J26" s="130"/>
      <c r="K26" s="130"/>
      <c r="L26" s="130"/>
      <c r="M26" s="111"/>
    </row>
    <row r="27" spans="1:13" ht="15">
      <c r="A27" s="130"/>
      <c r="B27" s="130"/>
      <c r="C27" s="130"/>
      <c r="D27" s="130"/>
      <c r="E27" s="130"/>
      <c r="F27" s="130"/>
      <c r="G27" s="130"/>
      <c r="H27" s="130"/>
      <c r="I27" s="130"/>
      <c r="J27" s="130"/>
      <c r="K27" s="130"/>
      <c r="L27" s="130"/>
      <c r="M27" s="111"/>
    </row>
    <row r="28" spans="1:13" ht="15">
      <c r="A28" s="130"/>
      <c r="B28" s="130"/>
      <c r="C28" s="130"/>
      <c r="D28" s="130"/>
      <c r="E28" s="130"/>
      <c r="F28" s="130"/>
      <c r="G28" s="130"/>
      <c r="H28" s="130"/>
      <c r="I28" s="130"/>
      <c r="J28" s="130"/>
      <c r="K28" s="130"/>
      <c r="L28" s="130"/>
      <c r="M28" s="111"/>
    </row>
    <row r="29" spans="1:13" ht="15">
      <c r="A29" s="130"/>
      <c r="B29" s="130"/>
      <c r="C29" s="130"/>
      <c r="D29" s="130"/>
      <c r="E29" s="130"/>
      <c r="F29" s="130"/>
      <c r="G29" s="130"/>
      <c r="H29" s="130"/>
      <c r="I29" s="130"/>
      <c r="J29" s="130"/>
      <c r="K29" s="130"/>
      <c r="L29" s="130"/>
      <c r="M29" s="111"/>
    </row>
    <row r="30" spans="1:13" ht="15">
      <c r="A30" s="130"/>
      <c r="B30" s="130"/>
      <c r="C30" s="130"/>
      <c r="D30" s="130"/>
      <c r="E30" s="130"/>
      <c r="F30" s="130"/>
      <c r="G30" s="130"/>
      <c r="H30" s="130"/>
      <c r="I30" s="130"/>
      <c r="J30" s="130"/>
      <c r="K30" s="130"/>
      <c r="L30" s="130"/>
      <c r="M30" s="111"/>
    </row>
    <row r="31" spans="1:13" ht="15">
      <c r="A31" s="130"/>
      <c r="B31" s="130"/>
      <c r="C31" s="130"/>
      <c r="D31" s="130"/>
      <c r="E31" s="130"/>
      <c r="F31" s="130"/>
      <c r="G31" s="130"/>
      <c r="H31" s="130"/>
      <c r="I31" s="130"/>
      <c r="J31" s="130"/>
      <c r="K31" s="130"/>
      <c r="L31" s="130"/>
      <c r="M31" s="111"/>
    </row>
    <row r="32" spans="1:13" ht="15">
      <c r="A32" s="130"/>
      <c r="B32" s="130"/>
      <c r="C32" s="130"/>
      <c r="D32" s="130"/>
      <c r="E32" s="130"/>
      <c r="F32" s="130"/>
      <c r="G32" s="130"/>
      <c r="H32" s="130"/>
      <c r="I32" s="130"/>
      <c r="J32" s="130"/>
      <c r="K32" s="130"/>
      <c r="L32" s="130"/>
      <c r="M32" s="111"/>
    </row>
    <row r="33" spans="1:13" ht="15">
      <c r="A33" s="130"/>
      <c r="B33" s="130"/>
      <c r="C33" s="130"/>
      <c r="D33" s="130"/>
      <c r="E33" s="130"/>
      <c r="F33" s="130"/>
      <c r="G33" s="130"/>
      <c r="H33" s="130"/>
      <c r="I33" s="130"/>
      <c r="J33" s="130"/>
      <c r="K33" s="130"/>
      <c r="L33" s="130"/>
      <c r="M33" s="111"/>
    </row>
    <row r="34" spans="1:13" ht="15">
      <c r="A34" s="130"/>
      <c r="B34" s="130"/>
      <c r="C34" s="130"/>
      <c r="D34" s="130"/>
      <c r="E34" s="130"/>
      <c r="F34" s="130"/>
      <c r="G34" s="130"/>
      <c r="H34" s="130"/>
      <c r="I34" s="130"/>
      <c r="J34" s="130"/>
      <c r="K34" s="130"/>
      <c r="L34" s="130"/>
      <c r="M34" s="111"/>
    </row>
    <row r="35" spans="1:13" ht="15">
      <c r="A35" s="130"/>
      <c r="B35" s="130"/>
      <c r="C35" s="130"/>
      <c r="D35" s="130"/>
      <c r="E35" s="130"/>
      <c r="F35" s="130"/>
      <c r="G35" s="130"/>
      <c r="H35" s="130"/>
      <c r="I35" s="130"/>
      <c r="J35" s="130"/>
      <c r="K35" s="130"/>
      <c r="L35" s="130"/>
      <c r="M35" s="111"/>
    </row>
    <row r="36" spans="1:13" ht="15">
      <c r="A36" s="130"/>
      <c r="B36" s="130"/>
      <c r="C36" s="130"/>
      <c r="D36" s="130"/>
      <c r="E36" s="130"/>
      <c r="F36" s="130"/>
      <c r="G36" s="130"/>
      <c r="H36" s="130"/>
      <c r="I36" s="130"/>
      <c r="J36" s="130"/>
      <c r="K36" s="130"/>
      <c r="L36" s="130"/>
      <c r="M36" s="111"/>
    </row>
    <row r="37" spans="1:13" ht="15">
      <c r="A37" s="130"/>
      <c r="B37" s="130"/>
      <c r="C37" s="130"/>
      <c r="D37" s="130"/>
      <c r="E37" s="130"/>
      <c r="F37" s="130"/>
      <c r="G37" s="130"/>
      <c r="H37" s="130"/>
      <c r="I37" s="130"/>
      <c r="J37" s="130"/>
      <c r="K37" s="130"/>
      <c r="L37" s="130"/>
      <c r="M37" s="111"/>
    </row>
    <row r="38" spans="1:13" ht="15">
      <c r="A38" s="130"/>
      <c r="B38" s="130"/>
      <c r="C38" s="130"/>
      <c r="D38" s="130"/>
      <c r="E38" s="130"/>
      <c r="F38" s="130"/>
      <c r="G38" s="130"/>
      <c r="H38" s="130"/>
      <c r="I38" s="130"/>
      <c r="J38" s="130"/>
      <c r="K38" s="130"/>
      <c r="L38" s="130"/>
      <c r="M38" s="111"/>
    </row>
    <row r="39" spans="1:13" ht="15">
      <c r="A39" s="130"/>
      <c r="B39" s="130"/>
      <c r="C39" s="130"/>
      <c r="D39" s="130"/>
      <c r="E39" s="130"/>
      <c r="F39" s="130"/>
      <c r="G39" s="130"/>
      <c r="H39" s="130"/>
      <c r="I39" s="130"/>
      <c r="J39" s="130"/>
      <c r="K39" s="130"/>
      <c r="L39" s="130"/>
      <c r="M39" s="111"/>
    </row>
    <row r="40" spans="1:13" ht="15">
      <c r="A40" s="130"/>
      <c r="B40" s="130"/>
      <c r="C40" s="130"/>
      <c r="D40" s="130"/>
      <c r="E40" s="130"/>
      <c r="F40" s="130"/>
      <c r="G40" s="130"/>
      <c r="H40" s="130"/>
      <c r="I40" s="130"/>
      <c r="J40" s="130"/>
      <c r="K40" s="130"/>
      <c r="L40" s="130"/>
      <c r="M40" s="111"/>
    </row>
    <row r="41" spans="1:13" ht="15">
      <c r="A41" s="130"/>
      <c r="B41" s="130"/>
      <c r="C41" s="130"/>
      <c r="D41" s="130"/>
      <c r="E41" s="130"/>
      <c r="F41" s="130"/>
      <c r="G41" s="130"/>
      <c r="H41" s="130"/>
      <c r="I41" s="130"/>
      <c r="J41" s="130"/>
      <c r="K41" s="130"/>
      <c r="L41" s="130"/>
      <c r="M41" s="111"/>
    </row>
    <row r="42" spans="1:13" ht="15">
      <c r="A42" s="130"/>
      <c r="B42" s="130"/>
      <c r="C42" s="130"/>
      <c r="D42" s="130"/>
      <c r="E42" s="130"/>
      <c r="F42" s="130"/>
      <c r="G42" s="130"/>
      <c r="H42" s="130"/>
      <c r="I42" s="130"/>
      <c r="J42" s="130"/>
      <c r="K42" s="130"/>
      <c r="L42" s="130"/>
      <c r="M42" s="111"/>
    </row>
    <row r="43" spans="1:13" ht="15">
      <c r="A43" s="221"/>
      <c r="B43" s="221"/>
      <c r="C43" s="221"/>
      <c r="D43" s="221"/>
      <c r="E43" s="221"/>
      <c r="F43" s="221"/>
      <c r="G43" s="221"/>
      <c r="H43" s="221"/>
      <c r="I43" s="221"/>
      <c r="J43" s="221"/>
      <c r="K43" s="221"/>
      <c r="L43" s="221"/>
      <c r="M43" s="111"/>
    </row>
    <row r="44" spans="1:13" ht="15">
      <c r="A44" s="130"/>
      <c r="B44" s="130"/>
      <c r="C44" s="130"/>
      <c r="D44" s="130"/>
      <c r="E44" s="130"/>
      <c r="F44" s="130"/>
      <c r="G44" s="130"/>
      <c r="H44" s="130"/>
      <c r="I44" s="130"/>
      <c r="J44" s="130"/>
      <c r="K44" s="130"/>
      <c r="L44" s="130"/>
      <c r="M44" s="111"/>
    </row>
    <row r="45" spans="1:13" ht="15">
      <c r="A45" s="130"/>
      <c r="B45" s="130"/>
      <c r="C45" s="130"/>
      <c r="D45" s="130"/>
      <c r="E45" s="314" t="s">
        <v>185</v>
      </c>
      <c r="F45" s="314"/>
      <c r="G45" s="314"/>
      <c r="H45" s="314"/>
      <c r="I45" s="130"/>
      <c r="J45" s="130"/>
      <c r="K45" s="130"/>
      <c r="L45" s="130"/>
      <c r="M45" s="111"/>
    </row>
    <row r="46" spans="1:13" ht="15">
      <c r="A46" s="130"/>
      <c r="B46" s="130"/>
      <c r="C46" s="130"/>
      <c r="D46" s="130"/>
      <c r="E46" s="130"/>
      <c r="F46" s="130"/>
      <c r="G46" s="130"/>
      <c r="H46" s="130"/>
      <c r="I46" s="130"/>
      <c r="J46" s="130"/>
      <c r="K46" s="130"/>
      <c r="L46" s="130"/>
      <c r="M46" s="111"/>
    </row>
    <row r="47" spans="1:13" ht="15">
      <c r="A47" s="323" t="s">
        <v>109</v>
      </c>
      <c r="B47" s="355" t="s">
        <v>141</v>
      </c>
      <c r="C47" s="355"/>
      <c r="D47" s="355"/>
      <c r="E47" s="355"/>
      <c r="F47" s="355"/>
      <c r="G47" s="355"/>
      <c r="H47" s="355"/>
      <c r="I47" s="355"/>
      <c r="J47" s="355"/>
      <c r="K47" s="355"/>
      <c r="L47" s="355"/>
      <c r="M47" s="163"/>
    </row>
    <row r="48" spans="1:13" ht="15">
      <c r="A48" s="325"/>
      <c r="B48" s="156">
        <v>2000</v>
      </c>
      <c r="C48" s="156">
        <v>2001</v>
      </c>
      <c r="D48" s="156">
        <v>2002</v>
      </c>
      <c r="E48" s="156">
        <v>2003</v>
      </c>
      <c r="F48" s="156">
        <v>2004</v>
      </c>
      <c r="G48" s="156">
        <v>2005</v>
      </c>
      <c r="H48" s="156">
        <v>2006</v>
      </c>
      <c r="I48" s="156">
        <v>2007</v>
      </c>
      <c r="J48" s="156">
        <v>2008</v>
      </c>
      <c r="K48" s="156">
        <v>2009</v>
      </c>
      <c r="L48" s="156">
        <v>2010</v>
      </c>
      <c r="M48" s="156">
        <v>2011</v>
      </c>
    </row>
    <row r="49" spans="1:14" ht="15">
      <c r="A49" s="130" t="s">
        <v>143</v>
      </c>
      <c r="B49" s="157">
        <v>110000</v>
      </c>
      <c r="C49" s="157">
        <v>130000</v>
      </c>
      <c r="D49" s="157">
        <v>140000</v>
      </c>
      <c r="E49" s="157">
        <v>140000</v>
      </c>
      <c r="F49" s="157">
        <v>160000</v>
      </c>
      <c r="G49" s="157">
        <v>188604.05062777156</v>
      </c>
      <c r="H49" s="157">
        <v>163119.31290658348</v>
      </c>
      <c r="I49" s="157">
        <v>209644.63889567798</v>
      </c>
      <c r="J49" s="157">
        <v>122632.58789934102</v>
      </c>
      <c r="K49" s="157">
        <v>232202.09254584223</v>
      </c>
      <c r="L49" s="157">
        <v>166381.5542372921</v>
      </c>
      <c r="M49" s="192">
        <v>156247</v>
      </c>
      <c r="N49" s="103"/>
    </row>
    <row r="50" spans="1:14" ht="15">
      <c r="A50" s="162" t="s">
        <v>142</v>
      </c>
      <c r="B50" s="112">
        <v>52048.686</v>
      </c>
      <c r="C50" s="112">
        <v>52490.832</v>
      </c>
      <c r="D50" s="112">
        <v>78070.044</v>
      </c>
      <c r="E50" s="112">
        <v>97646.939</v>
      </c>
      <c r="F50" s="112">
        <v>113592.48</v>
      </c>
      <c r="G50" s="112">
        <v>136412.216</v>
      </c>
      <c r="H50" s="112">
        <v>110892.513</v>
      </c>
      <c r="I50" s="112">
        <v>146396.449</v>
      </c>
      <c r="J50" s="112">
        <v>84998.301</v>
      </c>
      <c r="K50" s="112">
        <v>166183.932</v>
      </c>
      <c r="L50" s="112">
        <v>107921.734</v>
      </c>
      <c r="M50" s="160">
        <v>102373</v>
      </c>
      <c r="N50" s="103"/>
    </row>
    <row r="51" spans="1:13" ht="15">
      <c r="A51" s="110" t="s">
        <v>434</v>
      </c>
      <c r="B51" s="110"/>
      <c r="C51" s="193"/>
      <c r="D51" s="193"/>
      <c r="E51" s="193"/>
      <c r="F51" s="193"/>
      <c r="G51" s="193"/>
      <c r="H51" s="193"/>
      <c r="I51" s="193"/>
      <c r="J51" s="193"/>
      <c r="K51" s="193"/>
      <c r="L51" s="193"/>
      <c r="M51" s="194"/>
    </row>
    <row r="52" spans="1:13" ht="15">
      <c r="A52" s="110"/>
      <c r="B52" s="110"/>
      <c r="C52" s="110"/>
      <c r="D52" s="110"/>
      <c r="E52" s="110"/>
      <c r="F52" s="110"/>
      <c r="G52" s="110"/>
      <c r="H52" s="110"/>
      <c r="I52" s="110"/>
      <c r="J52" s="110"/>
      <c r="K52" s="110"/>
      <c r="L52" s="110"/>
      <c r="M52" s="111"/>
    </row>
    <row r="53" spans="1:13" ht="15">
      <c r="A53" s="130"/>
      <c r="B53" s="130"/>
      <c r="C53" s="130"/>
      <c r="D53" s="130"/>
      <c r="E53" s="130"/>
      <c r="F53" s="130"/>
      <c r="G53" s="130"/>
      <c r="H53" s="130"/>
      <c r="I53" s="130"/>
      <c r="J53" s="130"/>
      <c r="K53" s="130"/>
      <c r="L53" s="130"/>
      <c r="M53" s="111"/>
    </row>
    <row r="54" spans="1:13" ht="15">
      <c r="A54" s="130"/>
      <c r="B54" s="130"/>
      <c r="C54" s="130"/>
      <c r="D54" s="130"/>
      <c r="E54" s="130"/>
      <c r="F54" s="130"/>
      <c r="G54" s="130"/>
      <c r="H54" s="130"/>
      <c r="I54" s="130"/>
      <c r="J54" s="130"/>
      <c r="K54" s="130"/>
      <c r="L54" s="130"/>
      <c r="M54" s="111"/>
    </row>
    <row r="55" spans="1:13" ht="15">
      <c r="A55" s="130"/>
      <c r="B55" s="130"/>
      <c r="C55" s="130"/>
      <c r="D55" s="130"/>
      <c r="E55" s="130"/>
      <c r="F55" s="130"/>
      <c r="G55" s="130"/>
      <c r="H55" s="130"/>
      <c r="I55" s="130"/>
      <c r="J55" s="130"/>
      <c r="K55" s="130"/>
      <c r="L55" s="130"/>
      <c r="M55" s="111"/>
    </row>
    <row r="56" spans="1:13" ht="15">
      <c r="A56" s="130"/>
      <c r="B56" s="130"/>
      <c r="C56" s="130"/>
      <c r="D56" s="130"/>
      <c r="E56" s="130"/>
      <c r="F56" s="130"/>
      <c r="G56" s="130"/>
      <c r="H56" s="130"/>
      <c r="I56" s="130"/>
      <c r="J56" s="130"/>
      <c r="K56" s="130"/>
      <c r="L56" s="130"/>
      <c r="M56" s="111"/>
    </row>
    <row r="57" spans="1:13" ht="15">
      <c r="A57" s="130"/>
      <c r="B57" s="130"/>
      <c r="C57" s="130"/>
      <c r="D57" s="130"/>
      <c r="E57" s="130"/>
      <c r="F57" s="130"/>
      <c r="G57" s="130"/>
      <c r="H57" s="130"/>
      <c r="I57" s="130"/>
      <c r="J57" s="130"/>
      <c r="K57" s="130"/>
      <c r="L57" s="130"/>
      <c r="M57" s="111"/>
    </row>
    <row r="58" spans="1:13" ht="15">
      <c r="A58" s="130"/>
      <c r="B58" s="130"/>
      <c r="C58" s="130"/>
      <c r="D58" s="130"/>
      <c r="E58" s="130"/>
      <c r="F58" s="130"/>
      <c r="G58" s="130"/>
      <c r="H58" s="130"/>
      <c r="I58" s="130"/>
      <c r="J58" s="130"/>
      <c r="K58" s="130"/>
      <c r="L58" s="130"/>
      <c r="M58" s="111"/>
    </row>
    <row r="59" spans="1:13" ht="15">
      <c r="A59" s="130"/>
      <c r="B59" s="130"/>
      <c r="C59" s="130"/>
      <c r="D59" s="130"/>
      <c r="E59" s="130"/>
      <c r="F59" s="130"/>
      <c r="G59" s="130"/>
      <c r="H59" s="130"/>
      <c r="I59" s="130"/>
      <c r="J59" s="130"/>
      <c r="K59" s="130"/>
      <c r="L59" s="130"/>
      <c r="M59" s="111"/>
    </row>
    <row r="60" spans="1:13" ht="15">
      <c r="A60" s="130"/>
      <c r="B60" s="130"/>
      <c r="C60" s="130"/>
      <c r="D60" s="130"/>
      <c r="E60" s="130"/>
      <c r="F60" s="130"/>
      <c r="G60" s="130"/>
      <c r="H60" s="130"/>
      <c r="I60" s="130"/>
      <c r="J60" s="130"/>
      <c r="K60" s="130"/>
      <c r="L60" s="130"/>
      <c r="M60" s="111"/>
    </row>
    <row r="61" spans="1:13" ht="15">
      <c r="A61" s="130"/>
      <c r="B61" s="130"/>
      <c r="C61" s="130"/>
      <c r="D61" s="130"/>
      <c r="E61" s="130"/>
      <c r="F61" s="130"/>
      <c r="G61" s="130"/>
      <c r="H61" s="130"/>
      <c r="I61" s="130"/>
      <c r="J61" s="130"/>
      <c r="K61" s="130"/>
      <c r="L61" s="130"/>
      <c r="M61" s="111"/>
    </row>
    <row r="62" spans="1:13" ht="15">
      <c r="A62" s="130"/>
      <c r="B62" s="130"/>
      <c r="C62" s="130"/>
      <c r="D62" s="130"/>
      <c r="E62" s="130"/>
      <c r="F62" s="130"/>
      <c r="G62" s="130"/>
      <c r="H62" s="130"/>
      <c r="I62" s="130"/>
      <c r="J62" s="130"/>
      <c r="K62" s="130"/>
      <c r="L62" s="130"/>
      <c r="M62" s="111"/>
    </row>
    <row r="63" spans="1:13" ht="15">
      <c r="A63" s="130"/>
      <c r="B63" s="130"/>
      <c r="C63" s="130"/>
      <c r="D63" s="130"/>
      <c r="E63" s="130"/>
      <c r="F63" s="130"/>
      <c r="G63" s="130"/>
      <c r="H63" s="130"/>
      <c r="I63" s="130"/>
      <c r="J63" s="130"/>
      <c r="K63" s="130"/>
      <c r="L63" s="130"/>
      <c r="M63" s="111"/>
    </row>
    <row r="64" spans="1:13" ht="15">
      <c r="A64" s="130"/>
      <c r="B64" s="130"/>
      <c r="C64" s="130"/>
      <c r="D64" s="130"/>
      <c r="E64" s="130"/>
      <c r="F64" s="130"/>
      <c r="G64" s="130"/>
      <c r="H64" s="130"/>
      <c r="I64" s="130"/>
      <c r="J64" s="130"/>
      <c r="K64" s="130"/>
      <c r="L64" s="130"/>
      <c r="M64" s="111"/>
    </row>
    <row r="65" spans="1:13" ht="15">
      <c r="A65" s="130"/>
      <c r="B65" s="130"/>
      <c r="C65" s="130"/>
      <c r="D65" s="130"/>
      <c r="E65" s="130"/>
      <c r="F65" s="130"/>
      <c r="G65" s="130"/>
      <c r="H65" s="130"/>
      <c r="I65" s="130"/>
      <c r="J65" s="130"/>
      <c r="K65" s="130"/>
      <c r="L65" s="130"/>
      <c r="M65" s="111"/>
    </row>
    <row r="66" spans="1:13" ht="15">
      <c r="A66" s="130"/>
      <c r="B66" s="130"/>
      <c r="C66" s="130"/>
      <c r="D66" s="130"/>
      <c r="E66" s="130"/>
      <c r="F66" s="130"/>
      <c r="G66" s="130"/>
      <c r="H66" s="130"/>
      <c r="I66" s="130"/>
      <c r="J66" s="130"/>
      <c r="K66" s="130"/>
      <c r="L66" s="130"/>
      <c r="M66" s="111"/>
    </row>
    <row r="67" spans="1:13" ht="15">
      <c r="A67" s="130"/>
      <c r="B67" s="130"/>
      <c r="C67" s="130"/>
      <c r="D67" s="130"/>
      <c r="E67" s="130"/>
      <c r="F67" s="130"/>
      <c r="G67" s="130"/>
      <c r="H67" s="130"/>
      <c r="I67" s="130"/>
      <c r="J67" s="130"/>
      <c r="K67" s="130"/>
      <c r="L67" s="130"/>
      <c r="M67" s="111"/>
    </row>
    <row r="68" spans="1:13" ht="15">
      <c r="A68" s="130"/>
      <c r="B68" s="130"/>
      <c r="C68" s="130"/>
      <c r="D68" s="130"/>
      <c r="E68" s="130"/>
      <c r="F68" s="130"/>
      <c r="G68" s="130"/>
      <c r="H68" s="130"/>
      <c r="I68" s="130"/>
      <c r="J68" s="130"/>
      <c r="K68" s="130"/>
      <c r="L68" s="130"/>
      <c r="M68" s="111"/>
    </row>
    <row r="69" spans="1:13" ht="15">
      <c r="A69" s="130"/>
      <c r="B69" s="130"/>
      <c r="C69" s="130"/>
      <c r="D69" s="130"/>
      <c r="E69" s="130"/>
      <c r="F69" s="130"/>
      <c r="G69" s="130"/>
      <c r="H69" s="130"/>
      <c r="I69" s="130"/>
      <c r="J69" s="130"/>
      <c r="K69" s="130"/>
      <c r="L69" s="130"/>
      <c r="M69" s="111"/>
    </row>
    <row r="70" spans="1:13" ht="15">
      <c r="A70" s="130"/>
      <c r="B70" s="130"/>
      <c r="C70" s="130"/>
      <c r="D70" s="130"/>
      <c r="E70" s="130"/>
      <c r="F70" s="130"/>
      <c r="G70" s="130"/>
      <c r="H70" s="130"/>
      <c r="I70" s="130"/>
      <c r="J70" s="130"/>
      <c r="K70" s="130"/>
      <c r="L70" s="130"/>
      <c r="M70" s="111"/>
    </row>
    <row r="71" spans="1:13" ht="15">
      <c r="A71" s="130"/>
      <c r="B71" s="130"/>
      <c r="C71" s="130"/>
      <c r="D71" s="130"/>
      <c r="E71" s="130"/>
      <c r="F71" s="130"/>
      <c r="G71" s="130"/>
      <c r="H71" s="130"/>
      <c r="I71" s="130"/>
      <c r="J71" s="130"/>
      <c r="K71" s="130"/>
      <c r="L71" s="130"/>
      <c r="M71" s="111"/>
    </row>
    <row r="72" spans="1:13" ht="15">
      <c r="A72" s="130"/>
      <c r="B72" s="130"/>
      <c r="C72" s="130"/>
      <c r="D72" s="130"/>
      <c r="E72" s="130"/>
      <c r="F72" s="130"/>
      <c r="G72" s="130"/>
      <c r="H72" s="130"/>
      <c r="I72" s="130"/>
      <c r="J72" s="130"/>
      <c r="K72" s="130"/>
      <c r="L72" s="130"/>
      <c r="M72" s="111"/>
    </row>
    <row r="73" spans="1:13" ht="15">
      <c r="A73" s="130"/>
      <c r="B73" s="130"/>
      <c r="C73" s="130"/>
      <c r="D73" s="130"/>
      <c r="E73" s="130"/>
      <c r="F73" s="130"/>
      <c r="G73" s="130"/>
      <c r="H73" s="130"/>
      <c r="I73" s="130"/>
      <c r="J73" s="130"/>
      <c r="K73" s="130"/>
      <c r="L73" s="130"/>
      <c r="M73" s="111"/>
    </row>
    <row r="74" spans="1:13" ht="15">
      <c r="A74" s="111"/>
      <c r="B74" s="111"/>
      <c r="C74" s="111"/>
      <c r="D74" s="111"/>
      <c r="E74" s="111"/>
      <c r="F74" s="111"/>
      <c r="G74" s="111"/>
      <c r="H74" s="111"/>
      <c r="I74" s="111"/>
      <c r="J74" s="111"/>
      <c r="K74" s="111"/>
      <c r="L74" s="111"/>
      <c r="M74" s="111"/>
    </row>
    <row r="75" spans="1:13" ht="15">
      <c r="A75" s="111"/>
      <c r="B75" s="111"/>
      <c r="C75" s="111"/>
      <c r="D75" s="111"/>
      <c r="E75" s="111"/>
      <c r="F75" s="111"/>
      <c r="G75" s="111"/>
      <c r="H75" s="111"/>
      <c r="I75" s="111"/>
      <c r="J75" s="111"/>
      <c r="K75" s="111"/>
      <c r="L75" s="111"/>
      <c r="M75" s="111"/>
    </row>
    <row r="76" spans="1:13" ht="15">
      <c r="A76" s="111"/>
      <c r="B76" s="111"/>
      <c r="C76" s="111"/>
      <c r="D76" s="111"/>
      <c r="E76" s="111"/>
      <c r="F76" s="111"/>
      <c r="G76" s="111"/>
      <c r="H76" s="111"/>
      <c r="I76" s="111"/>
      <c r="J76" s="111"/>
      <c r="K76" s="111"/>
      <c r="L76" s="111"/>
      <c r="M76" s="111"/>
    </row>
    <row r="77" spans="1:13" ht="15">
      <c r="A77" s="111"/>
      <c r="B77" s="111"/>
      <c r="C77" s="111"/>
      <c r="D77" s="111"/>
      <c r="E77" s="111"/>
      <c r="F77" s="111"/>
      <c r="G77" s="111"/>
      <c r="H77" s="111"/>
      <c r="I77" s="111"/>
      <c r="J77" s="111"/>
      <c r="K77" s="111"/>
      <c r="L77" s="111"/>
      <c r="M77" s="111"/>
    </row>
    <row r="78" spans="1:13" ht="15">
      <c r="A78" s="111"/>
      <c r="B78" s="111"/>
      <c r="C78" s="111"/>
      <c r="D78" s="111"/>
      <c r="E78" s="111"/>
      <c r="F78" s="111"/>
      <c r="G78" s="111"/>
      <c r="H78" s="111"/>
      <c r="I78" s="111"/>
      <c r="J78" s="111"/>
      <c r="K78" s="111"/>
      <c r="L78" s="111"/>
      <c r="M78" s="111"/>
    </row>
    <row r="79" spans="1:13" ht="15">
      <c r="A79" s="111"/>
      <c r="B79" s="111"/>
      <c r="C79" s="111"/>
      <c r="D79" s="111"/>
      <c r="E79" s="111"/>
      <c r="F79" s="111"/>
      <c r="G79" s="111"/>
      <c r="H79" s="111"/>
      <c r="I79" s="111"/>
      <c r="J79" s="111"/>
      <c r="K79" s="111"/>
      <c r="L79" s="111"/>
      <c r="M79" s="111"/>
    </row>
    <row r="80" spans="1:13" ht="15">
      <c r="A80" s="111"/>
      <c r="B80" s="111"/>
      <c r="C80" s="111"/>
      <c r="D80" s="111"/>
      <c r="E80" s="111"/>
      <c r="F80" s="111"/>
      <c r="G80" s="111"/>
      <c r="H80" s="111"/>
      <c r="I80" s="111"/>
      <c r="J80" s="111"/>
      <c r="K80" s="111"/>
      <c r="L80" s="111"/>
      <c r="M80" s="111"/>
    </row>
    <row r="81" spans="1:13" ht="15">
      <c r="A81" s="111"/>
      <c r="B81" s="111"/>
      <c r="C81" s="111"/>
      <c r="D81" s="111"/>
      <c r="E81" s="111"/>
      <c r="F81" s="111"/>
      <c r="G81" s="111"/>
      <c r="H81" s="111"/>
      <c r="I81" s="111"/>
      <c r="J81" s="111"/>
      <c r="K81" s="111"/>
      <c r="L81" s="111"/>
      <c r="M81" s="111"/>
    </row>
    <row r="82" spans="1:13" ht="15">
      <c r="A82" s="111"/>
      <c r="B82" s="111"/>
      <c r="C82" s="111"/>
      <c r="D82" s="111"/>
      <c r="E82" s="111"/>
      <c r="F82" s="111"/>
      <c r="G82" s="111"/>
      <c r="H82" s="111"/>
      <c r="I82" s="111"/>
      <c r="J82" s="111"/>
      <c r="K82" s="111"/>
      <c r="L82" s="111"/>
      <c r="M82" s="111"/>
    </row>
    <row r="83" spans="1:13" ht="15">
      <c r="A83" s="111"/>
      <c r="B83" s="111"/>
      <c r="C83" s="111"/>
      <c r="D83" s="111"/>
      <c r="E83" s="111"/>
      <c r="F83" s="111"/>
      <c r="G83" s="111"/>
      <c r="H83" s="111"/>
      <c r="I83" s="111"/>
      <c r="J83" s="111"/>
      <c r="K83" s="111"/>
      <c r="L83" s="111"/>
      <c r="M83" s="111"/>
    </row>
    <row r="84" spans="1:13" ht="15">
      <c r="A84" s="111"/>
      <c r="B84" s="111"/>
      <c r="C84" s="111"/>
      <c r="D84" s="111"/>
      <c r="E84" s="111"/>
      <c r="F84" s="111"/>
      <c r="G84" s="111"/>
      <c r="H84" s="111"/>
      <c r="I84" s="111"/>
      <c r="J84" s="111"/>
      <c r="K84" s="111"/>
      <c r="L84" s="111"/>
      <c r="M84" s="111"/>
    </row>
    <row r="85" spans="1:13" ht="15">
      <c r="A85" s="111"/>
      <c r="B85" s="111"/>
      <c r="C85" s="111"/>
      <c r="D85" s="111"/>
      <c r="E85" s="111"/>
      <c r="F85" s="111"/>
      <c r="G85" s="111"/>
      <c r="H85" s="111"/>
      <c r="I85" s="111"/>
      <c r="J85" s="111"/>
      <c r="K85" s="111"/>
      <c r="L85" s="111"/>
      <c r="M85" s="111"/>
    </row>
    <row r="86" spans="1:13" ht="15">
      <c r="A86" s="111"/>
      <c r="B86" s="111"/>
      <c r="C86" s="111"/>
      <c r="D86" s="111"/>
      <c r="E86" s="111"/>
      <c r="F86" s="111"/>
      <c r="G86" s="111"/>
      <c r="H86" s="111"/>
      <c r="I86" s="111"/>
      <c r="J86" s="111"/>
      <c r="K86" s="111"/>
      <c r="L86" s="111"/>
      <c r="M86" s="111"/>
    </row>
  </sheetData>
  <sheetProtection/>
  <mergeCells count="8">
    <mergeCell ref="A47:A48"/>
    <mergeCell ref="B47:L47"/>
    <mergeCell ref="E3:H3"/>
    <mergeCell ref="E45:H45"/>
    <mergeCell ref="A6:A7"/>
    <mergeCell ref="B6:L6"/>
    <mergeCell ref="A12:A13"/>
    <mergeCell ref="B12:L12"/>
  </mergeCells>
  <printOptions/>
  <pageMargins left="0.7086614173228347" right="0.7086614173228347" top="0.7480314960629921" bottom="0.7480314960629921" header="0.31496062992125984" footer="0.31496062992125984"/>
  <pageSetup fitToHeight="3" fitToWidth="1" horizontalDpi="600" verticalDpi="600" orientation="landscape" scale="80" r:id="rId2"/>
  <headerFooter>
    <oddFooter>&amp;C26</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M100"/>
  <sheetViews>
    <sheetView view="pageBreakPreview" zoomScaleSheetLayoutView="100" zoomScalePageLayoutView="0" workbookViewId="0" topLeftCell="A1">
      <selection activeCell="N1" sqref="N1"/>
    </sheetView>
  </sheetViews>
  <sheetFormatPr defaultColWidth="11.421875" defaultRowHeight="15"/>
  <cols>
    <col min="1" max="1" width="17.28125" style="0" customWidth="1"/>
    <col min="2" max="13" width="12.57421875" style="0" bestFit="1" customWidth="1"/>
  </cols>
  <sheetData>
    <row r="1" spans="1:13" ht="15">
      <c r="A1" s="111"/>
      <c r="B1" s="111"/>
      <c r="C1" s="111"/>
      <c r="D1" s="111"/>
      <c r="E1" s="111"/>
      <c r="F1" s="111"/>
      <c r="G1" s="111"/>
      <c r="H1" s="111"/>
      <c r="I1" s="111"/>
      <c r="J1" s="111"/>
      <c r="K1" s="111"/>
      <c r="L1" s="111"/>
      <c r="M1" s="111"/>
    </row>
    <row r="2" spans="1:13" ht="15">
      <c r="A2" s="111"/>
      <c r="B2" s="111"/>
      <c r="C2" s="111"/>
      <c r="D2" s="111"/>
      <c r="E2" s="111"/>
      <c r="F2" s="111"/>
      <c r="G2" s="111"/>
      <c r="H2" s="111"/>
      <c r="I2" s="111"/>
      <c r="J2" s="111"/>
      <c r="K2" s="111"/>
      <c r="L2" s="111"/>
      <c r="M2" s="111"/>
    </row>
    <row r="3" spans="1:13" ht="15">
      <c r="A3" s="111"/>
      <c r="B3" s="111"/>
      <c r="C3" s="111"/>
      <c r="D3" s="111"/>
      <c r="E3" s="360" t="s">
        <v>183</v>
      </c>
      <c r="F3" s="360"/>
      <c r="G3" s="360"/>
      <c r="H3" s="360"/>
      <c r="I3" s="111"/>
      <c r="J3" s="111"/>
      <c r="K3" s="111"/>
      <c r="L3" s="111"/>
      <c r="M3" s="111"/>
    </row>
    <row r="4" spans="1:13" ht="15">
      <c r="A4" s="111"/>
      <c r="B4" s="111"/>
      <c r="C4" s="111"/>
      <c r="D4" s="111"/>
      <c r="E4" s="111"/>
      <c r="F4" s="111"/>
      <c r="G4" s="111"/>
      <c r="H4" s="111"/>
      <c r="I4" s="111"/>
      <c r="J4" s="111"/>
      <c r="K4" s="111"/>
      <c r="L4" s="111"/>
      <c r="M4" s="111"/>
    </row>
    <row r="5" spans="1:13" ht="15">
      <c r="A5" s="111"/>
      <c r="B5" s="111"/>
      <c r="C5" s="111"/>
      <c r="D5" s="111"/>
      <c r="E5" s="111"/>
      <c r="F5" s="111"/>
      <c r="G5" s="111"/>
      <c r="H5" s="111"/>
      <c r="I5" s="111"/>
      <c r="J5" s="111"/>
      <c r="K5" s="111"/>
      <c r="L5" s="111"/>
      <c r="M5" s="111"/>
    </row>
    <row r="6" spans="1:13" ht="15">
      <c r="A6" s="323" t="s">
        <v>109</v>
      </c>
      <c r="B6" s="355" t="s">
        <v>150</v>
      </c>
      <c r="C6" s="355"/>
      <c r="D6" s="355"/>
      <c r="E6" s="355"/>
      <c r="F6" s="355"/>
      <c r="G6" s="355"/>
      <c r="H6" s="355"/>
      <c r="I6" s="355"/>
      <c r="J6" s="355"/>
      <c r="K6" s="355"/>
      <c r="L6" s="355"/>
      <c r="M6" s="146"/>
    </row>
    <row r="7" spans="1:13" ht="15">
      <c r="A7" s="325"/>
      <c r="B7" s="147">
        <v>2000</v>
      </c>
      <c r="C7" s="147">
        <v>2001</v>
      </c>
      <c r="D7" s="147">
        <v>2002</v>
      </c>
      <c r="E7" s="147">
        <v>2003</v>
      </c>
      <c r="F7" s="147">
        <v>2004</v>
      </c>
      <c r="G7" s="147">
        <v>2005</v>
      </c>
      <c r="H7" s="147">
        <v>2006</v>
      </c>
      <c r="I7" s="147">
        <v>2007</v>
      </c>
      <c r="J7" s="147">
        <v>2008</v>
      </c>
      <c r="K7" s="147">
        <v>2009</v>
      </c>
      <c r="L7" s="147">
        <v>2010</v>
      </c>
      <c r="M7" s="156">
        <v>2011</v>
      </c>
    </row>
    <row r="8" spans="1:13" ht="15">
      <c r="A8" s="148"/>
      <c r="B8" s="148"/>
      <c r="C8" s="148"/>
      <c r="D8" s="148"/>
      <c r="E8" s="148"/>
      <c r="F8" s="148"/>
      <c r="G8" s="148"/>
      <c r="H8" s="148"/>
      <c r="I8" s="148"/>
      <c r="J8" s="148"/>
      <c r="K8" s="148"/>
      <c r="L8" s="148"/>
      <c r="M8" s="111"/>
    </row>
    <row r="9" spans="1:13" ht="15">
      <c r="A9" s="130" t="s">
        <v>253</v>
      </c>
      <c r="B9" s="195">
        <v>44890</v>
      </c>
      <c r="C9" s="195">
        <v>46900</v>
      </c>
      <c r="D9" s="195">
        <v>47600</v>
      </c>
      <c r="E9" s="195">
        <v>48200</v>
      </c>
      <c r="F9" s="195">
        <v>48500</v>
      </c>
      <c r="G9" s="196">
        <v>50960.48</v>
      </c>
      <c r="H9" s="195">
        <v>50952.47</v>
      </c>
      <c r="I9" s="195">
        <v>50846.43</v>
      </c>
      <c r="J9" s="196">
        <v>52186.94</v>
      </c>
      <c r="K9" s="197">
        <v>53338.50999999999</v>
      </c>
      <c r="L9" s="197">
        <v>52654.94899999999</v>
      </c>
      <c r="M9" s="198">
        <v>53869</v>
      </c>
    </row>
    <row r="10" spans="1:13" ht="15">
      <c r="A10" s="172" t="s">
        <v>431</v>
      </c>
      <c r="B10" s="153"/>
      <c r="C10" s="153"/>
      <c r="D10" s="153"/>
      <c r="E10" s="153"/>
      <c r="F10" s="153"/>
      <c r="G10" s="153"/>
      <c r="H10" s="153"/>
      <c r="I10" s="153"/>
      <c r="J10" s="153"/>
      <c r="K10" s="153"/>
      <c r="L10" s="153"/>
      <c r="M10" s="159"/>
    </row>
    <row r="11" spans="1:13" ht="15">
      <c r="A11" s="130"/>
      <c r="B11" s="130"/>
      <c r="C11" s="130"/>
      <c r="D11" s="130"/>
      <c r="E11" s="130"/>
      <c r="F11" s="130"/>
      <c r="G11" s="130"/>
      <c r="H11" s="130"/>
      <c r="I11" s="130"/>
      <c r="J11" s="130"/>
      <c r="K11" s="130"/>
      <c r="L11" s="130"/>
      <c r="M11" s="159"/>
    </row>
    <row r="12" spans="1:13" ht="15">
      <c r="A12" s="323" t="s">
        <v>109</v>
      </c>
      <c r="B12" s="355" t="s">
        <v>157</v>
      </c>
      <c r="C12" s="355"/>
      <c r="D12" s="355"/>
      <c r="E12" s="355"/>
      <c r="F12" s="355"/>
      <c r="G12" s="355"/>
      <c r="H12" s="355"/>
      <c r="I12" s="355"/>
      <c r="J12" s="355"/>
      <c r="K12" s="355"/>
      <c r="L12" s="355"/>
      <c r="M12" s="111"/>
    </row>
    <row r="13" spans="1:13" ht="15">
      <c r="A13" s="325"/>
      <c r="B13" s="156">
        <v>2000</v>
      </c>
      <c r="C13" s="156">
        <v>2001</v>
      </c>
      <c r="D13" s="156">
        <v>2002</v>
      </c>
      <c r="E13" s="156">
        <v>2003</v>
      </c>
      <c r="F13" s="156">
        <v>2004</v>
      </c>
      <c r="G13" s="156">
        <v>2005</v>
      </c>
      <c r="H13" s="156">
        <v>2006</v>
      </c>
      <c r="I13" s="156">
        <v>2007</v>
      </c>
      <c r="J13" s="156">
        <v>2008</v>
      </c>
      <c r="K13" s="156">
        <v>2009</v>
      </c>
      <c r="L13" s="156">
        <v>2010</v>
      </c>
      <c r="M13" s="156">
        <v>2011</v>
      </c>
    </row>
    <row r="14" spans="1:13" ht="15">
      <c r="A14" s="130"/>
      <c r="B14" s="130"/>
      <c r="C14" s="130"/>
      <c r="D14" s="130"/>
      <c r="E14" s="130"/>
      <c r="F14" s="130"/>
      <c r="G14" s="130"/>
      <c r="H14" s="130"/>
      <c r="I14" s="130"/>
      <c r="J14" s="130"/>
      <c r="K14" s="130"/>
      <c r="L14" s="130"/>
      <c r="M14" s="111"/>
    </row>
    <row r="15" spans="1:13" ht="15">
      <c r="A15" s="130" t="s">
        <v>3</v>
      </c>
      <c r="B15" s="199">
        <v>999000</v>
      </c>
      <c r="C15" s="199">
        <v>905000</v>
      </c>
      <c r="D15" s="199">
        <v>999000</v>
      </c>
      <c r="E15" s="199">
        <v>1050000</v>
      </c>
      <c r="F15" s="199">
        <v>1100000</v>
      </c>
      <c r="G15" s="199">
        <v>1150000</v>
      </c>
      <c r="H15" s="199">
        <v>1288421.062698797</v>
      </c>
      <c r="I15" s="199">
        <v>1238234.2774814353</v>
      </c>
      <c r="J15" s="199">
        <v>1335073.7311692277</v>
      </c>
      <c r="K15" s="199">
        <v>1377980.9710091718</v>
      </c>
      <c r="L15" s="199">
        <v>1251053.3447276922</v>
      </c>
      <c r="M15" s="200">
        <v>1350717</v>
      </c>
    </row>
    <row r="16" spans="1:13" ht="15">
      <c r="A16" s="172" t="s">
        <v>438</v>
      </c>
      <c r="B16" s="153"/>
      <c r="C16" s="153"/>
      <c r="D16" s="153"/>
      <c r="E16" s="153"/>
      <c r="F16" s="153"/>
      <c r="G16" s="153"/>
      <c r="H16" s="153"/>
      <c r="I16" s="153"/>
      <c r="J16" s="153"/>
      <c r="K16" s="153"/>
      <c r="L16" s="153"/>
      <c r="M16" s="159"/>
    </row>
    <row r="17" spans="1:13" ht="15">
      <c r="A17" s="130"/>
      <c r="B17" s="130"/>
      <c r="C17" s="130"/>
      <c r="D17" s="130"/>
      <c r="E17" s="130"/>
      <c r="F17" s="130"/>
      <c r="G17" s="130"/>
      <c r="H17" s="130"/>
      <c r="I17" s="130"/>
      <c r="J17" s="130"/>
      <c r="K17" s="130"/>
      <c r="L17" s="130"/>
      <c r="M17" s="111"/>
    </row>
    <row r="18" spans="1:13" ht="15">
      <c r="A18" s="130"/>
      <c r="B18" s="201"/>
      <c r="C18" s="201"/>
      <c r="D18" s="201"/>
      <c r="E18" s="201"/>
      <c r="F18" s="201"/>
      <c r="G18" s="201"/>
      <c r="H18" s="201"/>
      <c r="I18" s="201"/>
      <c r="J18" s="201"/>
      <c r="K18" s="201"/>
      <c r="L18" s="201"/>
      <c r="M18" s="201"/>
    </row>
    <row r="19" spans="1:13" ht="15">
      <c r="A19" s="130"/>
      <c r="B19" s="130"/>
      <c r="C19" s="130"/>
      <c r="D19" s="130"/>
      <c r="E19" s="130"/>
      <c r="F19" s="130"/>
      <c r="G19" s="130"/>
      <c r="H19" s="130"/>
      <c r="I19" s="130"/>
      <c r="J19" s="130"/>
      <c r="K19" s="130"/>
      <c r="L19" s="130"/>
      <c r="M19" s="111"/>
    </row>
    <row r="20" spans="1:13" ht="15">
      <c r="A20" s="130"/>
      <c r="B20" s="130"/>
      <c r="C20" s="130"/>
      <c r="D20" s="130"/>
      <c r="E20" s="130"/>
      <c r="F20" s="130"/>
      <c r="G20" s="130"/>
      <c r="H20" s="130"/>
      <c r="I20" s="130"/>
      <c r="J20" s="130"/>
      <c r="K20" s="130"/>
      <c r="L20" s="130"/>
      <c r="M20" s="111"/>
    </row>
    <row r="21" spans="1:13" ht="15">
      <c r="A21" s="130"/>
      <c r="B21" s="130"/>
      <c r="C21" s="130"/>
      <c r="D21" s="130"/>
      <c r="E21" s="130"/>
      <c r="F21" s="130"/>
      <c r="G21" s="130"/>
      <c r="H21" s="130"/>
      <c r="I21" s="130"/>
      <c r="J21" s="130"/>
      <c r="K21" s="130"/>
      <c r="L21" s="130"/>
      <c r="M21" s="111"/>
    </row>
    <row r="22" spans="1:13" ht="15">
      <c r="A22" s="130"/>
      <c r="B22" s="130"/>
      <c r="C22" s="130"/>
      <c r="D22" s="130"/>
      <c r="E22" s="130"/>
      <c r="F22" s="130"/>
      <c r="G22" s="130"/>
      <c r="H22" s="130"/>
      <c r="I22" s="130"/>
      <c r="J22" s="130"/>
      <c r="K22" s="130"/>
      <c r="L22" s="130"/>
      <c r="M22" s="111"/>
    </row>
    <row r="23" spans="1:13" ht="15">
      <c r="A23" s="130"/>
      <c r="B23" s="130"/>
      <c r="C23" s="130"/>
      <c r="D23" s="130"/>
      <c r="E23" s="130"/>
      <c r="F23" s="130"/>
      <c r="G23" s="130"/>
      <c r="H23" s="130"/>
      <c r="I23" s="130"/>
      <c r="J23" s="130"/>
      <c r="K23" s="130"/>
      <c r="L23" s="130"/>
      <c r="M23" s="111"/>
    </row>
    <row r="24" spans="1:13" ht="15">
      <c r="A24" s="130"/>
      <c r="B24" s="130"/>
      <c r="C24" s="130"/>
      <c r="D24" s="130"/>
      <c r="E24" s="130"/>
      <c r="F24" s="130"/>
      <c r="G24" s="130"/>
      <c r="H24" s="130"/>
      <c r="I24" s="130"/>
      <c r="J24" s="130"/>
      <c r="K24" s="130"/>
      <c r="L24" s="130"/>
      <c r="M24" s="111"/>
    </row>
    <row r="25" spans="1:13" ht="15">
      <c r="A25" s="130"/>
      <c r="B25" s="130"/>
      <c r="C25" s="130"/>
      <c r="D25" s="130"/>
      <c r="E25" s="130"/>
      <c r="F25" s="130"/>
      <c r="G25" s="130"/>
      <c r="H25" s="130"/>
      <c r="I25" s="130"/>
      <c r="J25" s="130"/>
      <c r="K25" s="130"/>
      <c r="L25" s="130"/>
      <c r="M25" s="111"/>
    </row>
    <row r="26" spans="1:13" ht="15">
      <c r="A26" s="130"/>
      <c r="B26" s="130"/>
      <c r="C26" s="130"/>
      <c r="D26" s="130"/>
      <c r="E26" s="130"/>
      <c r="F26" s="130"/>
      <c r="G26" s="130"/>
      <c r="H26" s="130"/>
      <c r="I26" s="130"/>
      <c r="J26" s="130"/>
      <c r="K26" s="130"/>
      <c r="L26" s="130"/>
      <c r="M26" s="111"/>
    </row>
    <row r="27" spans="1:13" ht="15">
      <c r="A27" s="130"/>
      <c r="B27" s="130"/>
      <c r="C27" s="130"/>
      <c r="D27" s="130"/>
      <c r="E27" s="130"/>
      <c r="F27" s="130"/>
      <c r="G27" s="130"/>
      <c r="H27" s="130"/>
      <c r="I27" s="130"/>
      <c r="J27" s="130"/>
      <c r="K27" s="130"/>
      <c r="L27" s="130"/>
      <c r="M27" s="111"/>
    </row>
    <row r="28" spans="1:13" ht="15">
      <c r="A28" s="130"/>
      <c r="B28" s="130"/>
      <c r="C28" s="130"/>
      <c r="D28" s="130"/>
      <c r="E28" s="130"/>
      <c r="F28" s="130"/>
      <c r="G28" s="130"/>
      <c r="H28" s="130"/>
      <c r="I28" s="130"/>
      <c r="J28" s="130"/>
      <c r="K28" s="130"/>
      <c r="L28" s="130"/>
      <c r="M28" s="111"/>
    </row>
    <row r="29" spans="1:13" ht="15">
      <c r="A29" s="130"/>
      <c r="B29" s="130"/>
      <c r="C29" s="130"/>
      <c r="D29" s="130"/>
      <c r="E29" s="130"/>
      <c r="F29" s="130"/>
      <c r="G29" s="130"/>
      <c r="H29" s="130"/>
      <c r="I29" s="130"/>
      <c r="J29" s="130"/>
      <c r="K29" s="130"/>
      <c r="L29" s="130"/>
      <c r="M29" s="111"/>
    </row>
    <row r="30" spans="1:13" ht="15">
      <c r="A30" s="130"/>
      <c r="B30" s="130"/>
      <c r="C30" s="130"/>
      <c r="D30" s="130"/>
      <c r="E30" s="130"/>
      <c r="F30" s="130"/>
      <c r="G30" s="130"/>
      <c r="H30" s="130"/>
      <c r="I30" s="130"/>
      <c r="J30" s="130"/>
      <c r="K30" s="130"/>
      <c r="L30" s="130"/>
      <c r="M30" s="111"/>
    </row>
    <row r="31" spans="1:13" ht="15">
      <c r="A31" s="130"/>
      <c r="B31" s="130"/>
      <c r="C31" s="130"/>
      <c r="D31" s="130"/>
      <c r="E31" s="130"/>
      <c r="F31" s="130"/>
      <c r="G31" s="130"/>
      <c r="H31" s="130"/>
      <c r="I31" s="130"/>
      <c r="J31" s="130"/>
      <c r="K31" s="130"/>
      <c r="L31" s="130"/>
      <c r="M31" s="111"/>
    </row>
    <row r="32" spans="1:13" ht="15">
      <c r="A32" s="130"/>
      <c r="B32" s="130"/>
      <c r="C32" s="130"/>
      <c r="D32" s="130"/>
      <c r="E32" s="130"/>
      <c r="F32" s="130"/>
      <c r="G32" s="130"/>
      <c r="H32" s="130"/>
      <c r="I32" s="130"/>
      <c r="J32" s="130"/>
      <c r="K32" s="130"/>
      <c r="L32" s="130"/>
      <c r="M32" s="111"/>
    </row>
    <row r="33" spans="1:13" ht="15">
      <c r="A33" s="130"/>
      <c r="B33" s="130"/>
      <c r="C33" s="130"/>
      <c r="D33" s="130"/>
      <c r="E33" s="130"/>
      <c r="F33" s="130"/>
      <c r="G33" s="130"/>
      <c r="H33" s="130"/>
      <c r="I33" s="130"/>
      <c r="J33" s="130"/>
      <c r="K33" s="130"/>
      <c r="L33" s="130"/>
      <c r="M33" s="111"/>
    </row>
    <row r="34" spans="1:13" ht="15">
      <c r="A34" s="130"/>
      <c r="B34" s="130"/>
      <c r="C34" s="130"/>
      <c r="D34" s="130"/>
      <c r="E34" s="130"/>
      <c r="F34" s="130"/>
      <c r="G34" s="130"/>
      <c r="H34" s="130"/>
      <c r="I34" s="130"/>
      <c r="J34" s="130"/>
      <c r="K34" s="130"/>
      <c r="L34" s="130"/>
      <c r="M34" s="111"/>
    </row>
    <row r="35" spans="1:13" ht="15">
      <c r="A35" s="130"/>
      <c r="B35" s="130"/>
      <c r="C35" s="130"/>
      <c r="D35" s="130"/>
      <c r="E35" s="130"/>
      <c r="F35" s="130"/>
      <c r="G35" s="130"/>
      <c r="H35" s="130"/>
      <c r="I35" s="130"/>
      <c r="J35" s="130"/>
      <c r="K35" s="130"/>
      <c r="L35" s="130"/>
      <c r="M35" s="111"/>
    </row>
    <row r="36" spans="1:13" ht="15">
      <c r="A36" s="130"/>
      <c r="B36" s="130"/>
      <c r="C36" s="130"/>
      <c r="D36" s="130"/>
      <c r="E36" s="130"/>
      <c r="F36" s="130"/>
      <c r="G36" s="130"/>
      <c r="H36" s="130"/>
      <c r="I36" s="130"/>
      <c r="J36" s="130"/>
      <c r="K36" s="130"/>
      <c r="L36" s="130"/>
      <c r="M36" s="111"/>
    </row>
    <row r="37" spans="1:13" ht="15">
      <c r="A37" s="130"/>
      <c r="B37" s="130"/>
      <c r="C37" s="130"/>
      <c r="D37" s="130"/>
      <c r="E37" s="130"/>
      <c r="F37" s="130"/>
      <c r="G37" s="130"/>
      <c r="H37" s="130"/>
      <c r="I37" s="130"/>
      <c r="J37" s="130"/>
      <c r="K37" s="130"/>
      <c r="L37" s="130"/>
      <c r="M37" s="111"/>
    </row>
    <row r="38" spans="1:13" ht="15">
      <c r="A38" s="130"/>
      <c r="B38" s="130"/>
      <c r="C38" s="130"/>
      <c r="D38" s="130"/>
      <c r="E38" s="130"/>
      <c r="F38" s="130"/>
      <c r="G38" s="130"/>
      <c r="H38" s="130"/>
      <c r="I38" s="130"/>
      <c r="J38" s="130"/>
      <c r="K38" s="130"/>
      <c r="L38" s="130"/>
      <c r="M38" s="111"/>
    </row>
    <row r="39" spans="1:13" ht="15">
      <c r="A39" s="130"/>
      <c r="B39" s="130"/>
      <c r="C39" s="130"/>
      <c r="D39" s="130"/>
      <c r="E39" s="130"/>
      <c r="F39" s="130"/>
      <c r="G39" s="130"/>
      <c r="H39" s="130"/>
      <c r="I39" s="130"/>
      <c r="J39" s="130"/>
      <c r="K39" s="130"/>
      <c r="L39" s="130"/>
      <c r="M39" s="111"/>
    </row>
    <row r="40" spans="1:13" ht="15">
      <c r="A40" s="130"/>
      <c r="B40" s="130"/>
      <c r="C40" s="130"/>
      <c r="D40" s="130"/>
      <c r="E40" s="130"/>
      <c r="F40" s="130"/>
      <c r="G40" s="130"/>
      <c r="H40" s="130"/>
      <c r="I40" s="130"/>
      <c r="J40" s="130"/>
      <c r="K40" s="130"/>
      <c r="L40" s="130"/>
      <c r="M40" s="111"/>
    </row>
    <row r="41" spans="1:13" ht="15">
      <c r="A41" s="130"/>
      <c r="B41" s="130"/>
      <c r="C41" s="130"/>
      <c r="D41" s="130"/>
      <c r="E41" s="130"/>
      <c r="F41" s="130"/>
      <c r="G41" s="130"/>
      <c r="H41" s="130"/>
      <c r="I41" s="130"/>
      <c r="J41" s="130"/>
      <c r="K41" s="130"/>
      <c r="L41" s="130"/>
      <c r="M41" s="111"/>
    </row>
    <row r="42" spans="1:13" ht="15">
      <c r="A42" s="130"/>
      <c r="B42" s="130"/>
      <c r="C42" s="130"/>
      <c r="D42" s="130"/>
      <c r="E42" s="130"/>
      <c r="F42" s="130"/>
      <c r="G42" s="130"/>
      <c r="H42" s="130"/>
      <c r="I42" s="130"/>
      <c r="J42" s="130"/>
      <c r="K42" s="130"/>
      <c r="L42" s="130"/>
      <c r="M42" s="111"/>
    </row>
    <row r="43" spans="1:13" ht="15">
      <c r="A43" s="130"/>
      <c r="B43" s="130"/>
      <c r="C43" s="130"/>
      <c r="D43" s="130"/>
      <c r="E43" s="130"/>
      <c r="F43" s="130"/>
      <c r="G43" s="130"/>
      <c r="H43" s="130"/>
      <c r="I43" s="130"/>
      <c r="J43" s="130"/>
      <c r="K43" s="130"/>
      <c r="L43" s="130"/>
      <c r="M43" s="111"/>
    </row>
    <row r="44" spans="1:13" ht="15">
      <c r="A44" s="130"/>
      <c r="B44" s="130"/>
      <c r="C44" s="130"/>
      <c r="D44" s="130"/>
      <c r="E44" s="130"/>
      <c r="F44" s="130"/>
      <c r="G44" s="130"/>
      <c r="H44" s="130"/>
      <c r="I44" s="130"/>
      <c r="J44" s="130"/>
      <c r="K44" s="130"/>
      <c r="L44" s="130"/>
      <c r="M44" s="111"/>
    </row>
    <row r="45" spans="1:13" ht="15">
      <c r="A45" s="130"/>
      <c r="B45" s="130"/>
      <c r="C45" s="130"/>
      <c r="D45" s="130"/>
      <c r="E45" s="130"/>
      <c r="F45" s="130"/>
      <c r="G45" s="130"/>
      <c r="H45" s="130"/>
      <c r="I45" s="130"/>
      <c r="J45" s="130"/>
      <c r="K45" s="130"/>
      <c r="L45" s="130"/>
      <c r="M45" s="111"/>
    </row>
    <row r="46" spans="1:13" ht="15">
      <c r="A46" s="130"/>
      <c r="B46" s="130"/>
      <c r="C46" s="130"/>
      <c r="D46" s="130"/>
      <c r="E46" s="130"/>
      <c r="F46" s="130"/>
      <c r="G46" s="130"/>
      <c r="H46" s="130"/>
      <c r="I46" s="130"/>
      <c r="J46" s="130"/>
      <c r="K46" s="130"/>
      <c r="L46" s="130"/>
      <c r="M46" s="111"/>
    </row>
    <row r="47" spans="1:13" ht="15">
      <c r="A47" s="130"/>
      <c r="B47" s="130"/>
      <c r="C47" s="130"/>
      <c r="D47" s="130"/>
      <c r="E47" s="130"/>
      <c r="F47" s="130"/>
      <c r="G47" s="130"/>
      <c r="H47" s="130"/>
      <c r="I47" s="130"/>
      <c r="J47" s="130"/>
      <c r="K47" s="130"/>
      <c r="L47" s="130"/>
      <c r="M47" s="111"/>
    </row>
    <row r="48" spans="1:13" ht="15">
      <c r="A48" s="130"/>
      <c r="B48" s="130"/>
      <c r="C48" s="130"/>
      <c r="D48" s="130"/>
      <c r="E48" s="130"/>
      <c r="F48" s="130"/>
      <c r="G48" s="130"/>
      <c r="H48" s="130"/>
      <c r="I48" s="130"/>
      <c r="J48" s="130"/>
      <c r="K48" s="130"/>
      <c r="L48" s="130"/>
      <c r="M48" s="111"/>
    </row>
    <row r="49" spans="1:13" ht="15">
      <c r="A49" s="130"/>
      <c r="B49" s="130"/>
      <c r="C49" s="130"/>
      <c r="D49" s="130"/>
      <c r="E49" s="130"/>
      <c r="F49" s="130"/>
      <c r="G49" s="130"/>
      <c r="H49" s="130"/>
      <c r="I49" s="130"/>
      <c r="J49" s="130"/>
      <c r="K49" s="130"/>
      <c r="L49" s="130"/>
      <c r="M49" s="111"/>
    </row>
    <row r="50" spans="1:13" ht="15">
      <c r="A50" s="130"/>
      <c r="B50" s="130"/>
      <c r="C50" s="130"/>
      <c r="D50" s="130"/>
      <c r="E50" s="130"/>
      <c r="F50" s="130"/>
      <c r="G50" s="130"/>
      <c r="H50" s="130"/>
      <c r="I50" s="130"/>
      <c r="J50" s="130"/>
      <c r="K50" s="130"/>
      <c r="L50" s="130"/>
      <c r="M50" s="111"/>
    </row>
    <row r="51" spans="1:13" ht="15">
      <c r="A51" s="221"/>
      <c r="B51" s="221"/>
      <c r="C51" s="221"/>
      <c r="D51" s="221"/>
      <c r="E51" s="221"/>
      <c r="F51" s="221"/>
      <c r="G51" s="221"/>
      <c r="H51" s="221"/>
      <c r="I51" s="221"/>
      <c r="J51" s="221"/>
      <c r="K51" s="221"/>
      <c r="L51" s="221"/>
      <c r="M51" s="111"/>
    </row>
    <row r="52" spans="1:13" ht="15">
      <c r="A52" s="130"/>
      <c r="B52" s="130"/>
      <c r="C52" s="130"/>
      <c r="D52" s="130"/>
      <c r="E52" s="130"/>
      <c r="F52" s="130"/>
      <c r="G52" s="130"/>
      <c r="H52" s="130"/>
      <c r="I52" s="130"/>
      <c r="J52" s="130"/>
      <c r="K52" s="130"/>
      <c r="L52" s="130"/>
      <c r="M52" s="111"/>
    </row>
    <row r="53" spans="1:13" ht="15">
      <c r="A53" s="130"/>
      <c r="B53" s="130"/>
      <c r="C53" s="130"/>
      <c r="D53" s="130"/>
      <c r="E53" s="314" t="s">
        <v>184</v>
      </c>
      <c r="F53" s="314"/>
      <c r="G53" s="314"/>
      <c r="H53" s="314"/>
      <c r="I53" s="130"/>
      <c r="J53" s="130"/>
      <c r="K53" s="130"/>
      <c r="L53" s="130"/>
      <c r="M53" s="111"/>
    </row>
    <row r="54" spans="1:13" ht="15">
      <c r="A54" s="130"/>
      <c r="B54" s="130"/>
      <c r="C54" s="130"/>
      <c r="D54" s="130"/>
      <c r="E54" s="130"/>
      <c r="F54" s="130"/>
      <c r="G54" s="130"/>
      <c r="H54" s="130"/>
      <c r="I54" s="130"/>
      <c r="J54" s="130"/>
      <c r="K54" s="130"/>
      <c r="L54" s="130"/>
      <c r="M54" s="111"/>
    </row>
    <row r="55" spans="1:13" ht="15">
      <c r="A55" s="130"/>
      <c r="B55" s="130"/>
      <c r="C55" s="130"/>
      <c r="D55" s="130"/>
      <c r="E55" s="130"/>
      <c r="F55" s="130"/>
      <c r="G55" s="130"/>
      <c r="H55" s="130"/>
      <c r="I55" s="130"/>
      <c r="J55" s="130"/>
      <c r="K55" s="130"/>
      <c r="L55" s="130"/>
      <c r="M55" s="159"/>
    </row>
    <row r="56" spans="1:13" ht="15">
      <c r="A56" s="323" t="s">
        <v>109</v>
      </c>
      <c r="B56" s="355" t="s">
        <v>141</v>
      </c>
      <c r="C56" s="355"/>
      <c r="D56" s="355"/>
      <c r="E56" s="355"/>
      <c r="F56" s="355"/>
      <c r="G56" s="355"/>
      <c r="H56" s="355"/>
      <c r="I56" s="355"/>
      <c r="J56" s="355"/>
      <c r="K56" s="355"/>
      <c r="L56" s="355"/>
      <c r="M56" s="111"/>
    </row>
    <row r="57" spans="1:13" ht="15">
      <c r="A57" s="325"/>
      <c r="B57" s="156">
        <v>2000</v>
      </c>
      <c r="C57" s="156">
        <v>2001</v>
      </c>
      <c r="D57" s="156">
        <v>2002</v>
      </c>
      <c r="E57" s="156">
        <v>2003</v>
      </c>
      <c r="F57" s="156">
        <v>2004</v>
      </c>
      <c r="G57" s="156">
        <v>2005</v>
      </c>
      <c r="H57" s="156">
        <v>2006</v>
      </c>
      <c r="I57" s="156">
        <v>2007</v>
      </c>
      <c r="J57" s="156">
        <v>2008</v>
      </c>
      <c r="K57" s="156">
        <v>2009</v>
      </c>
      <c r="L57" s="156">
        <v>2010</v>
      </c>
      <c r="M57" s="156">
        <v>2011</v>
      </c>
    </row>
    <row r="58" spans="1:13" ht="15">
      <c r="A58" s="130" t="s">
        <v>143</v>
      </c>
      <c r="B58" s="199">
        <v>999000</v>
      </c>
      <c r="C58" s="199">
        <v>905000</v>
      </c>
      <c r="D58" s="199">
        <v>999000</v>
      </c>
      <c r="E58" s="199">
        <v>1050000</v>
      </c>
      <c r="F58" s="199">
        <v>1100000</v>
      </c>
      <c r="G58" s="199">
        <v>1150000</v>
      </c>
      <c r="H58" s="199">
        <v>1288421.062698797</v>
      </c>
      <c r="I58" s="199">
        <v>1238234.2774814353</v>
      </c>
      <c r="J58" s="199">
        <v>1335073.7311692277</v>
      </c>
      <c r="K58" s="199">
        <v>1377980.9710091718</v>
      </c>
      <c r="L58" s="199">
        <v>1251053.3447276922</v>
      </c>
      <c r="M58" s="199">
        <v>1350717</v>
      </c>
    </row>
    <row r="59" spans="1:13" ht="15">
      <c r="A59" s="162" t="s">
        <v>142</v>
      </c>
      <c r="B59" s="112">
        <v>596195.553</v>
      </c>
      <c r="C59" s="112">
        <v>545280.659</v>
      </c>
      <c r="D59" s="112">
        <v>654932.413</v>
      </c>
      <c r="E59" s="112">
        <v>706331.512</v>
      </c>
      <c r="F59" s="112">
        <v>693053.073</v>
      </c>
      <c r="G59" s="112">
        <v>738469.058</v>
      </c>
      <c r="H59" s="112">
        <v>823247.355</v>
      </c>
      <c r="I59" s="112">
        <v>776370.276</v>
      </c>
      <c r="J59" s="112">
        <v>836884.534</v>
      </c>
      <c r="K59" s="112">
        <v>850405.202</v>
      </c>
      <c r="L59" s="112">
        <v>781085.135</v>
      </c>
      <c r="M59" s="112">
        <v>853541</v>
      </c>
    </row>
    <row r="60" spans="1:13" ht="15">
      <c r="A60" s="110" t="s">
        <v>439</v>
      </c>
      <c r="B60" s="110"/>
      <c r="C60" s="110"/>
      <c r="D60" s="110"/>
      <c r="E60" s="110"/>
      <c r="F60" s="110"/>
      <c r="G60" s="110"/>
      <c r="H60" s="110"/>
      <c r="I60" s="110"/>
      <c r="J60" s="110"/>
      <c r="K60" s="110"/>
      <c r="L60" s="110"/>
      <c r="M60" s="111"/>
    </row>
    <row r="61" spans="1:13" ht="15">
      <c r="A61" s="110"/>
      <c r="B61" s="110"/>
      <c r="C61" s="110"/>
      <c r="D61" s="110"/>
      <c r="E61" s="110"/>
      <c r="F61" s="110"/>
      <c r="G61" s="110"/>
      <c r="H61" s="110"/>
      <c r="I61" s="110"/>
      <c r="J61" s="110"/>
      <c r="K61" s="110"/>
      <c r="L61" s="110"/>
      <c r="M61" s="111"/>
    </row>
    <row r="62" spans="1:13" ht="15">
      <c r="A62" s="130"/>
      <c r="B62" s="130"/>
      <c r="C62" s="130"/>
      <c r="D62" s="130"/>
      <c r="E62" s="130"/>
      <c r="F62" s="130"/>
      <c r="G62" s="130"/>
      <c r="H62" s="130"/>
      <c r="I62" s="130"/>
      <c r="J62" s="130"/>
      <c r="K62" s="130"/>
      <c r="L62" s="130"/>
      <c r="M62" s="111"/>
    </row>
    <row r="63" spans="1:13" ht="15">
      <c r="A63" s="130"/>
      <c r="B63" s="130"/>
      <c r="C63" s="130"/>
      <c r="D63" s="130"/>
      <c r="E63" s="130"/>
      <c r="F63" s="130"/>
      <c r="G63" s="130"/>
      <c r="H63" s="130"/>
      <c r="I63" s="130"/>
      <c r="J63" s="130"/>
      <c r="K63" s="130"/>
      <c r="L63" s="130"/>
      <c r="M63" s="111"/>
    </row>
    <row r="64" spans="1:13" ht="15">
      <c r="A64" s="130"/>
      <c r="B64" s="130"/>
      <c r="C64" s="130"/>
      <c r="D64" s="130"/>
      <c r="E64" s="130"/>
      <c r="F64" s="130"/>
      <c r="G64" s="130"/>
      <c r="H64" s="130"/>
      <c r="I64" s="130"/>
      <c r="J64" s="130"/>
      <c r="K64" s="130"/>
      <c r="L64" s="130"/>
      <c r="M64" s="111"/>
    </row>
    <row r="65" spans="1:13" ht="15">
      <c r="A65" s="130"/>
      <c r="B65" s="130"/>
      <c r="C65" s="130"/>
      <c r="D65" s="130"/>
      <c r="E65" s="130"/>
      <c r="F65" s="130"/>
      <c r="G65" s="130"/>
      <c r="H65" s="130"/>
      <c r="I65" s="130"/>
      <c r="J65" s="130"/>
      <c r="K65" s="130"/>
      <c r="L65" s="130"/>
      <c r="M65" s="111"/>
    </row>
    <row r="66" spans="1:13" ht="15">
      <c r="A66" s="130"/>
      <c r="B66" s="130"/>
      <c r="C66" s="130"/>
      <c r="D66" s="130"/>
      <c r="E66" s="130"/>
      <c r="F66" s="130"/>
      <c r="G66" s="130"/>
      <c r="H66" s="130"/>
      <c r="I66" s="130"/>
      <c r="J66" s="130"/>
      <c r="K66" s="130"/>
      <c r="L66" s="130"/>
      <c r="M66" s="111"/>
    </row>
    <row r="67" spans="1:13" ht="15">
      <c r="A67" s="130"/>
      <c r="B67" s="130"/>
      <c r="C67" s="130"/>
      <c r="D67" s="130"/>
      <c r="E67" s="130"/>
      <c r="F67" s="130"/>
      <c r="G67" s="130"/>
      <c r="H67" s="130"/>
      <c r="I67" s="130"/>
      <c r="J67" s="130"/>
      <c r="K67" s="130"/>
      <c r="L67" s="130"/>
      <c r="M67" s="111"/>
    </row>
    <row r="68" spans="1:13" ht="15">
      <c r="A68" s="130"/>
      <c r="B68" s="130"/>
      <c r="C68" s="130"/>
      <c r="D68" s="130"/>
      <c r="E68" s="130"/>
      <c r="F68" s="130"/>
      <c r="G68" s="130"/>
      <c r="H68" s="130"/>
      <c r="I68" s="130"/>
      <c r="J68" s="130"/>
      <c r="K68" s="130"/>
      <c r="L68" s="130"/>
      <c r="M68" s="111"/>
    </row>
    <row r="69" spans="1:13" ht="15">
      <c r="A69" s="130"/>
      <c r="B69" s="130"/>
      <c r="C69" s="130"/>
      <c r="D69" s="130"/>
      <c r="E69" s="130"/>
      <c r="F69" s="130"/>
      <c r="G69" s="130"/>
      <c r="H69" s="130"/>
      <c r="I69" s="130"/>
      <c r="J69" s="130"/>
      <c r="K69" s="130"/>
      <c r="L69" s="130"/>
      <c r="M69" s="111"/>
    </row>
    <row r="70" spans="1:13" ht="15">
      <c r="A70" s="130"/>
      <c r="B70" s="130"/>
      <c r="C70" s="130"/>
      <c r="D70" s="130"/>
      <c r="E70" s="130"/>
      <c r="F70" s="130"/>
      <c r="G70" s="130"/>
      <c r="H70" s="130"/>
      <c r="I70" s="130"/>
      <c r="J70" s="130"/>
      <c r="K70" s="130"/>
      <c r="L70" s="130"/>
      <c r="M70" s="111"/>
    </row>
    <row r="71" spans="1:13" ht="15">
      <c r="A71" s="130"/>
      <c r="B71" s="130"/>
      <c r="C71" s="130"/>
      <c r="D71" s="130"/>
      <c r="E71" s="130"/>
      <c r="F71" s="130"/>
      <c r="G71" s="130"/>
      <c r="H71" s="130"/>
      <c r="I71" s="130"/>
      <c r="J71" s="130"/>
      <c r="K71" s="130"/>
      <c r="L71" s="130"/>
      <c r="M71" s="111"/>
    </row>
    <row r="72" spans="1:13" ht="15">
      <c r="A72" s="130"/>
      <c r="B72" s="130"/>
      <c r="C72" s="130"/>
      <c r="D72" s="130"/>
      <c r="E72" s="130"/>
      <c r="F72" s="130"/>
      <c r="G72" s="130"/>
      <c r="H72" s="130"/>
      <c r="I72" s="130"/>
      <c r="J72" s="130"/>
      <c r="K72" s="130"/>
      <c r="L72" s="130"/>
      <c r="M72" s="111"/>
    </row>
    <row r="73" spans="1:13" ht="15">
      <c r="A73" s="130"/>
      <c r="B73" s="130"/>
      <c r="C73" s="130"/>
      <c r="D73" s="130"/>
      <c r="E73" s="130"/>
      <c r="F73" s="130"/>
      <c r="G73" s="130"/>
      <c r="H73" s="130"/>
      <c r="I73" s="130"/>
      <c r="J73" s="130"/>
      <c r="K73" s="130"/>
      <c r="L73" s="130"/>
      <c r="M73" s="111"/>
    </row>
    <row r="74" spans="1:13" ht="15">
      <c r="A74" s="130"/>
      <c r="B74" s="130"/>
      <c r="C74" s="130"/>
      <c r="D74" s="130"/>
      <c r="E74" s="130"/>
      <c r="F74" s="130"/>
      <c r="G74" s="130"/>
      <c r="H74" s="130"/>
      <c r="I74" s="130"/>
      <c r="J74" s="130"/>
      <c r="K74" s="130"/>
      <c r="L74" s="130"/>
      <c r="M74" s="111"/>
    </row>
    <row r="75" spans="1:13" ht="15">
      <c r="A75" s="130"/>
      <c r="B75" s="130"/>
      <c r="C75" s="130"/>
      <c r="D75" s="130"/>
      <c r="E75" s="130"/>
      <c r="F75" s="130"/>
      <c r="G75" s="130"/>
      <c r="H75" s="130"/>
      <c r="I75" s="130"/>
      <c r="J75" s="130"/>
      <c r="K75" s="130"/>
      <c r="L75" s="130"/>
      <c r="M75" s="111"/>
    </row>
    <row r="76" spans="1:13" ht="15">
      <c r="A76" s="130"/>
      <c r="B76" s="130"/>
      <c r="C76" s="130"/>
      <c r="D76" s="130"/>
      <c r="E76" s="130"/>
      <c r="F76" s="130"/>
      <c r="G76" s="130"/>
      <c r="H76" s="130"/>
      <c r="I76" s="130"/>
      <c r="J76" s="130"/>
      <c r="K76" s="130"/>
      <c r="L76" s="130"/>
      <c r="M76" s="111"/>
    </row>
    <row r="77" spans="1:13" ht="15">
      <c r="A77" s="130"/>
      <c r="B77" s="130"/>
      <c r="C77" s="130"/>
      <c r="D77" s="130"/>
      <c r="E77" s="130"/>
      <c r="F77" s="130"/>
      <c r="G77" s="130"/>
      <c r="H77" s="130"/>
      <c r="I77" s="130"/>
      <c r="J77" s="130"/>
      <c r="K77" s="130"/>
      <c r="L77" s="130"/>
      <c r="M77" s="111"/>
    </row>
    <row r="78" spans="1:13" ht="15">
      <c r="A78" s="130"/>
      <c r="B78" s="130"/>
      <c r="C78" s="130"/>
      <c r="D78" s="130"/>
      <c r="E78" s="130"/>
      <c r="F78" s="130"/>
      <c r="G78" s="130"/>
      <c r="H78" s="130"/>
      <c r="I78" s="130"/>
      <c r="J78" s="130"/>
      <c r="K78" s="130"/>
      <c r="L78" s="130"/>
      <c r="M78" s="111"/>
    </row>
    <row r="79" spans="1:13" ht="15">
      <c r="A79" s="130"/>
      <c r="B79" s="130"/>
      <c r="C79" s="130"/>
      <c r="D79" s="130"/>
      <c r="E79" s="130"/>
      <c r="F79" s="130"/>
      <c r="G79" s="130"/>
      <c r="H79" s="130"/>
      <c r="I79" s="130"/>
      <c r="J79" s="130"/>
      <c r="K79" s="130"/>
      <c r="L79" s="130"/>
      <c r="M79" s="111"/>
    </row>
    <row r="80" spans="1:13" ht="15">
      <c r="A80" s="130"/>
      <c r="B80" s="130"/>
      <c r="C80" s="130"/>
      <c r="D80" s="130"/>
      <c r="E80" s="130"/>
      <c r="F80" s="130"/>
      <c r="G80" s="130"/>
      <c r="H80" s="130"/>
      <c r="I80" s="130"/>
      <c r="J80" s="130"/>
      <c r="K80" s="130"/>
      <c r="L80" s="130"/>
      <c r="M80" s="111"/>
    </row>
    <row r="81" spans="1:13" ht="15">
      <c r="A81" s="130"/>
      <c r="B81" s="130"/>
      <c r="C81" s="130"/>
      <c r="D81" s="130"/>
      <c r="E81" s="130"/>
      <c r="F81" s="130"/>
      <c r="G81" s="130"/>
      <c r="H81" s="130"/>
      <c r="I81" s="130"/>
      <c r="J81" s="130"/>
      <c r="K81" s="130"/>
      <c r="L81" s="130"/>
      <c r="M81" s="111"/>
    </row>
    <row r="82" spans="1:13" ht="15">
      <c r="A82" s="130"/>
      <c r="B82" s="130"/>
      <c r="C82" s="130"/>
      <c r="D82" s="130"/>
      <c r="E82" s="130"/>
      <c r="F82" s="130"/>
      <c r="G82" s="130"/>
      <c r="H82" s="130"/>
      <c r="I82" s="130"/>
      <c r="J82" s="130"/>
      <c r="K82" s="130"/>
      <c r="L82" s="130"/>
      <c r="M82" s="111"/>
    </row>
    <row r="83" spans="1:13" ht="15">
      <c r="A83" s="130"/>
      <c r="B83" s="130"/>
      <c r="C83" s="130"/>
      <c r="D83" s="130"/>
      <c r="E83" s="130"/>
      <c r="F83" s="130"/>
      <c r="G83" s="130"/>
      <c r="H83" s="130"/>
      <c r="I83" s="130"/>
      <c r="J83" s="130"/>
      <c r="K83" s="130"/>
      <c r="L83" s="130"/>
      <c r="M83" s="111"/>
    </row>
    <row r="84" spans="1:13" ht="15">
      <c r="A84" s="111"/>
      <c r="B84" s="111"/>
      <c r="C84" s="111"/>
      <c r="D84" s="111"/>
      <c r="E84" s="111"/>
      <c r="F84" s="111"/>
      <c r="G84" s="111"/>
      <c r="H84" s="111"/>
      <c r="I84" s="111"/>
      <c r="J84" s="111"/>
      <c r="K84" s="111"/>
      <c r="L84" s="111"/>
      <c r="M84" s="111"/>
    </row>
    <row r="85" spans="1:13" ht="15">
      <c r="A85" s="111"/>
      <c r="B85" s="111"/>
      <c r="C85" s="111"/>
      <c r="D85" s="111"/>
      <c r="E85" s="111"/>
      <c r="F85" s="111"/>
      <c r="G85" s="111"/>
      <c r="H85" s="111"/>
      <c r="I85" s="111"/>
      <c r="J85" s="111"/>
      <c r="K85" s="111"/>
      <c r="L85" s="111"/>
      <c r="M85" s="111"/>
    </row>
    <row r="86" spans="1:13" ht="15">
      <c r="A86" s="111"/>
      <c r="B86" s="111"/>
      <c r="C86" s="111"/>
      <c r="D86" s="111"/>
      <c r="E86" s="111"/>
      <c r="F86" s="111"/>
      <c r="G86" s="111"/>
      <c r="H86" s="111"/>
      <c r="I86" s="111"/>
      <c r="J86" s="111"/>
      <c r="K86" s="111"/>
      <c r="L86" s="111"/>
      <c r="M86" s="111"/>
    </row>
    <row r="87" spans="1:13" ht="15">
      <c r="A87" s="111"/>
      <c r="B87" s="111"/>
      <c r="C87" s="111"/>
      <c r="D87" s="111"/>
      <c r="E87" s="111"/>
      <c r="F87" s="111"/>
      <c r="G87" s="111"/>
      <c r="H87" s="111"/>
      <c r="I87" s="111"/>
      <c r="J87" s="111"/>
      <c r="K87" s="111"/>
      <c r="L87" s="111"/>
      <c r="M87" s="111"/>
    </row>
    <row r="88" spans="1:13" ht="15">
      <c r="A88" s="111"/>
      <c r="B88" s="111"/>
      <c r="C88" s="111"/>
      <c r="D88" s="111"/>
      <c r="E88" s="111"/>
      <c r="F88" s="111"/>
      <c r="G88" s="111"/>
      <c r="H88" s="111"/>
      <c r="I88" s="111"/>
      <c r="J88" s="111"/>
      <c r="K88" s="111"/>
      <c r="L88" s="111"/>
      <c r="M88" s="111"/>
    </row>
    <row r="89" spans="1:13" ht="15">
      <c r="A89" s="111"/>
      <c r="B89" s="111"/>
      <c r="C89" s="111"/>
      <c r="D89" s="111"/>
      <c r="E89" s="111"/>
      <c r="F89" s="111"/>
      <c r="G89" s="111"/>
      <c r="H89" s="111"/>
      <c r="I89" s="111"/>
      <c r="J89" s="111"/>
      <c r="K89" s="111"/>
      <c r="L89" s="111"/>
      <c r="M89" s="111"/>
    </row>
    <row r="90" spans="1:13" ht="15">
      <c r="A90" s="111"/>
      <c r="B90" s="111"/>
      <c r="C90" s="111"/>
      <c r="D90" s="111"/>
      <c r="E90" s="111"/>
      <c r="F90" s="111"/>
      <c r="G90" s="111"/>
      <c r="H90" s="111"/>
      <c r="I90" s="111"/>
      <c r="J90" s="111"/>
      <c r="K90" s="111"/>
      <c r="L90" s="111"/>
      <c r="M90" s="111"/>
    </row>
    <row r="91" spans="1:13" ht="15">
      <c r="A91" s="111"/>
      <c r="B91" s="111"/>
      <c r="C91" s="111"/>
      <c r="D91" s="111"/>
      <c r="E91" s="111"/>
      <c r="F91" s="111"/>
      <c r="G91" s="111"/>
      <c r="H91" s="111"/>
      <c r="I91" s="111"/>
      <c r="J91" s="111"/>
      <c r="K91" s="111"/>
      <c r="L91" s="111"/>
      <c r="M91" s="111"/>
    </row>
    <row r="92" spans="1:13" ht="15">
      <c r="A92" s="111"/>
      <c r="B92" s="111"/>
      <c r="C92" s="111"/>
      <c r="D92" s="111"/>
      <c r="E92" s="111"/>
      <c r="F92" s="111"/>
      <c r="G92" s="111"/>
      <c r="H92" s="111"/>
      <c r="I92" s="111"/>
      <c r="J92" s="111"/>
      <c r="K92" s="111"/>
      <c r="L92" s="111"/>
      <c r="M92" s="111"/>
    </row>
    <row r="93" spans="1:13" ht="15">
      <c r="A93" s="111"/>
      <c r="B93" s="111"/>
      <c r="C93" s="111"/>
      <c r="D93" s="111"/>
      <c r="E93" s="111"/>
      <c r="F93" s="111"/>
      <c r="G93" s="111"/>
      <c r="H93" s="111"/>
      <c r="I93" s="111"/>
      <c r="J93" s="111"/>
      <c r="K93" s="111"/>
      <c r="L93" s="111"/>
      <c r="M93" s="111"/>
    </row>
    <row r="94" spans="1:13" ht="15">
      <c r="A94" s="111"/>
      <c r="B94" s="111"/>
      <c r="C94" s="111"/>
      <c r="D94" s="111"/>
      <c r="E94" s="111"/>
      <c r="F94" s="111"/>
      <c r="G94" s="111"/>
      <c r="H94" s="111"/>
      <c r="I94" s="111"/>
      <c r="J94" s="111"/>
      <c r="K94" s="111"/>
      <c r="L94" s="111"/>
      <c r="M94" s="111"/>
    </row>
    <row r="95" spans="1:13" ht="15">
      <c r="A95" s="111"/>
      <c r="B95" s="111"/>
      <c r="C95" s="111"/>
      <c r="D95" s="111"/>
      <c r="E95" s="111"/>
      <c r="F95" s="111"/>
      <c r="G95" s="111"/>
      <c r="H95" s="111"/>
      <c r="I95" s="111"/>
      <c r="J95" s="111"/>
      <c r="K95" s="111"/>
      <c r="L95" s="111"/>
      <c r="M95" s="111"/>
    </row>
    <row r="96" spans="1:13" ht="15">
      <c r="A96" s="111"/>
      <c r="B96" s="111"/>
      <c r="C96" s="111"/>
      <c r="D96" s="111"/>
      <c r="E96" s="111"/>
      <c r="F96" s="111"/>
      <c r="G96" s="111"/>
      <c r="H96" s="111"/>
      <c r="I96" s="111"/>
      <c r="J96" s="111"/>
      <c r="K96" s="111"/>
      <c r="L96" s="111"/>
      <c r="M96" s="111"/>
    </row>
    <row r="97" spans="1:13" ht="15">
      <c r="A97" s="111"/>
      <c r="B97" s="111"/>
      <c r="C97" s="111"/>
      <c r="D97" s="111"/>
      <c r="E97" s="111"/>
      <c r="F97" s="111"/>
      <c r="G97" s="111"/>
      <c r="H97" s="111"/>
      <c r="I97" s="111"/>
      <c r="J97" s="111"/>
      <c r="K97" s="111"/>
      <c r="L97" s="111"/>
      <c r="M97" s="111"/>
    </row>
    <row r="98" spans="1:13" ht="15">
      <c r="A98" s="111"/>
      <c r="B98" s="111"/>
      <c r="C98" s="111"/>
      <c r="D98" s="111"/>
      <c r="E98" s="111"/>
      <c r="F98" s="111"/>
      <c r="G98" s="111"/>
      <c r="H98" s="111"/>
      <c r="I98" s="111"/>
      <c r="J98" s="111"/>
      <c r="K98" s="111"/>
      <c r="L98" s="111"/>
      <c r="M98" s="111"/>
    </row>
    <row r="99" spans="1:13" ht="15">
      <c r="A99" s="111"/>
      <c r="B99" s="111"/>
      <c r="C99" s="111"/>
      <c r="D99" s="111"/>
      <c r="E99" s="111"/>
      <c r="F99" s="111"/>
      <c r="G99" s="111"/>
      <c r="H99" s="111"/>
      <c r="I99" s="111"/>
      <c r="J99" s="111"/>
      <c r="K99" s="111"/>
      <c r="L99" s="111"/>
      <c r="M99" s="111"/>
    </row>
    <row r="100" spans="1:13" ht="15">
      <c r="A100" s="111"/>
      <c r="B100" s="111"/>
      <c r="C100" s="111"/>
      <c r="D100" s="111"/>
      <c r="E100" s="111"/>
      <c r="F100" s="111"/>
      <c r="G100" s="111"/>
      <c r="H100" s="111"/>
      <c r="I100" s="111"/>
      <c r="J100" s="111"/>
      <c r="K100" s="111"/>
      <c r="L100" s="111"/>
      <c r="M100" s="111"/>
    </row>
  </sheetData>
  <sheetProtection/>
  <mergeCells count="8">
    <mergeCell ref="A56:A57"/>
    <mergeCell ref="B56:L56"/>
    <mergeCell ref="E3:H3"/>
    <mergeCell ref="E53:H53"/>
    <mergeCell ref="A6:A7"/>
    <mergeCell ref="B6:L6"/>
    <mergeCell ref="A12:A13"/>
    <mergeCell ref="B12:L12"/>
  </mergeCells>
  <printOptions/>
  <pageMargins left="0.7086614173228347" right="0.7086614173228347" top="0.31496062992125984" bottom="0.7480314960629921" header="0.31496062992125984" footer="0.31496062992125984"/>
  <pageSetup fitToHeight="3" fitToWidth="1" horizontalDpi="600" verticalDpi="600" orientation="landscape" scale="72" r:id="rId2"/>
  <headerFooter>
    <oddFooter>&amp;C28</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T38"/>
  <sheetViews>
    <sheetView view="pageBreakPreview" zoomScaleSheetLayoutView="100" zoomScalePageLayoutView="0" workbookViewId="0" topLeftCell="A1">
      <selection activeCell="G1" sqref="G1"/>
    </sheetView>
  </sheetViews>
  <sheetFormatPr defaultColWidth="11.421875" defaultRowHeight="15"/>
  <cols>
    <col min="1" max="1" width="10.57421875" style="0" customWidth="1"/>
    <col min="2" max="2" width="18.00390625" style="0" bestFit="1" customWidth="1"/>
    <col min="3" max="4" width="16.140625" style="0" customWidth="1"/>
    <col min="5" max="5" width="32.8515625" style="0" customWidth="1"/>
    <col min="6" max="6" width="13.57421875" style="87" customWidth="1"/>
  </cols>
  <sheetData>
    <row r="1" spans="1:6" s="1" customFormat="1" ht="15">
      <c r="A1" s="298" t="s">
        <v>99</v>
      </c>
      <c r="B1" s="298"/>
      <c r="C1" s="298"/>
      <c r="D1" s="298"/>
      <c r="E1" s="298"/>
      <c r="F1" s="82"/>
    </row>
    <row r="2" spans="1:6" s="1" customFormat="1" ht="15">
      <c r="A2" s="38"/>
      <c r="B2" s="38"/>
      <c r="C2" s="38"/>
      <c r="D2" s="38"/>
      <c r="E2" s="38"/>
      <c r="F2" s="83"/>
    </row>
    <row r="3" spans="1:6" s="1" customFormat="1" ht="15">
      <c r="A3" s="39" t="s">
        <v>98</v>
      </c>
      <c r="B3" s="299" t="s">
        <v>97</v>
      </c>
      <c r="C3" s="299"/>
      <c r="D3" s="299"/>
      <c r="E3" s="299"/>
      <c r="F3" s="84" t="s">
        <v>96</v>
      </c>
    </row>
    <row r="4" spans="1:6" s="1" customFormat="1" ht="15">
      <c r="A4" s="38"/>
      <c r="B4" s="38"/>
      <c r="C4" s="38"/>
      <c r="D4" s="38"/>
      <c r="E4" s="38"/>
      <c r="F4" s="88"/>
    </row>
    <row r="5" spans="1:6" s="1" customFormat="1" ht="15.75">
      <c r="A5" s="40"/>
      <c r="B5" s="300" t="s">
        <v>100</v>
      </c>
      <c r="C5" s="300"/>
      <c r="D5" s="300"/>
      <c r="E5" s="300"/>
      <c r="F5" s="89"/>
    </row>
    <row r="6" spans="1:6" s="1" customFormat="1" ht="15" customHeight="1">
      <c r="A6" s="41">
        <v>1</v>
      </c>
      <c r="B6" s="294" t="s">
        <v>110</v>
      </c>
      <c r="C6" s="294"/>
      <c r="D6" s="294"/>
      <c r="E6" s="294"/>
      <c r="F6" s="90">
        <v>4</v>
      </c>
    </row>
    <row r="7" spans="1:6" s="1" customFormat="1" ht="15" customHeight="1">
      <c r="A7" s="41">
        <v>2</v>
      </c>
      <c r="B7" s="294" t="s">
        <v>14</v>
      </c>
      <c r="C7" s="294"/>
      <c r="D7" s="294"/>
      <c r="E7" s="294"/>
      <c r="F7" s="90">
        <v>5</v>
      </c>
    </row>
    <row r="8" spans="1:6" s="1" customFormat="1" ht="15" customHeight="1">
      <c r="A8" s="41">
        <v>3</v>
      </c>
      <c r="B8" s="294" t="s">
        <v>441</v>
      </c>
      <c r="C8" s="294"/>
      <c r="D8" s="294"/>
      <c r="E8" s="294"/>
      <c r="F8" s="218">
        <v>6</v>
      </c>
    </row>
    <row r="9" spans="1:6" s="1" customFormat="1" ht="15" customHeight="1">
      <c r="A9" s="41">
        <v>4</v>
      </c>
      <c r="B9" s="294" t="s">
        <v>101</v>
      </c>
      <c r="C9" s="294"/>
      <c r="D9" s="294"/>
      <c r="E9" s="294"/>
      <c r="F9" s="218">
        <v>7</v>
      </c>
    </row>
    <row r="10" spans="1:20" s="1" customFormat="1" ht="15" customHeight="1">
      <c r="A10" s="41">
        <v>5</v>
      </c>
      <c r="B10" s="294" t="s">
        <v>102</v>
      </c>
      <c r="C10" s="294"/>
      <c r="D10" s="294"/>
      <c r="E10" s="294"/>
      <c r="F10" s="218">
        <v>9</v>
      </c>
      <c r="G10" s="9"/>
      <c r="H10" s="9"/>
      <c r="I10" s="9"/>
      <c r="J10" s="9"/>
      <c r="K10" s="9"/>
      <c r="L10" s="9"/>
      <c r="M10" s="9"/>
      <c r="N10" s="9"/>
      <c r="O10" s="9"/>
      <c r="P10" s="9"/>
      <c r="Q10" s="9"/>
      <c r="R10" s="9"/>
      <c r="S10" s="9"/>
      <c r="T10" s="9"/>
    </row>
    <row r="11" spans="1:20" s="1" customFormat="1" ht="15" customHeight="1">
      <c r="A11" s="41">
        <v>6</v>
      </c>
      <c r="B11" s="294" t="s">
        <v>128</v>
      </c>
      <c r="C11" s="294"/>
      <c r="D11" s="294"/>
      <c r="E11" s="294"/>
      <c r="F11" s="218">
        <v>10</v>
      </c>
      <c r="G11" s="10"/>
      <c r="H11" s="10"/>
      <c r="I11" s="10"/>
      <c r="J11" s="10"/>
      <c r="K11" s="10"/>
      <c r="L11" s="10"/>
      <c r="M11" s="10"/>
      <c r="N11" s="10"/>
      <c r="O11" s="10"/>
      <c r="P11" s="10"/>
      <c r="Q11" s="10"/>
      <c r="R11" s="10"/>
      <c r="S11" s="10"/>
      <c r="T11" s="10"/>
    </row>
    <row r="12" spans="1:20" s="1" customFormat="1" ht="15" customHeight="1">
      <c r="A12" s="41">
        <v>7</v>
      </c>
      <c r="B12" s="294" t="s">
        <v>103</v>
      </c>
      <c r="C12" s="294"/>
      <c r="D12" s="294"/>
      <c r="E12" s="294"/>
      <c r="F12" s="218">
        <v>11</v>
      </c>
      <c r="G12" s="4"/>
      <c r="H12" s="4"/>
      <c r="I12" s="4"/>
      <c r="J12" s="4"/>
      <c r="K12" s="4"/>
      <c r="L12" s="4"/>
      <c r="M12" s="4"/>
      <c r="N12" s="4"/>
      <c r="O12" s="4"/>
      <c r="P12" s="4"/>
      <c r="Q12" s="4"/>
      <c r="R12" s="4"/>
      <c r="S12" s="4"/>
      <c r="T12" s="4"/>
    </row>
    <row r="13" spans="1:20" s="1" customFormat="1" ht="15" customHeight="1">
      <c r="A13" s="41"/>
      <c r="B13" s="42"/>
      <c r="C13" s="42"/>
      <c r="D13" s="42"/>
      <c r="E13" s="42"/>
      <c r="F13" s="91"/>
      <c r="G13" s="4"/>
      <c r="H13" s="4"/>
      <c r="I13" s="4"/>
      <c r="J13" s="4"/>
      <c r="K13" s="4"/>
      <c r="L13" s="4"/>
      <c r="M13" s="4"/>
      <c r="N13" s="4"/>
      <c r="O13" s="4"/>
      <c r="P13" s="4"/>
      <c r="Q13" s="4"/>
      <c r="R13" s="4"/>
      <c r="S13" s="4"/>
      <c r="T13" s="4"/>
    </row>
    <row r="14" spans="1:20" s="1" customFormat="1" ht="15" customHeight="1">
      <c r="A14" s="41"/>
      <c r="B14" s="43" t="s">
        <v>104</v>
      </c>
      <c r="C14" s="42"/>
      <c r="D14" s="42"/>
      <c r="E14" s="42"/>
      <c r="F14" s="91"/>
      <c r="G14" s="4"/>
      <c r="H14" s="4"/>
      <c r="I14" s="4"/>
      <c r="J14" s="4"/>
      <c r="K14" s="4"/>
      <c r="L14" s="4"/>
      <c r="M14" s="4"/>
      <c r="N14" s="4"/>
      <c r="O14" s="4"/>
      <c r="P14" s="4"/>
      <c r="Q14" s="4"/>
      <c r="R14" s="4"/>
      <c r="S14" s="4"/>
      <c r="T14" s="4"/>
    </row>
    <row r="15" spans="1:20" s="1" customFormat="1" ht="15" customHeight="1">
      <c r="A15" s="41">
        <v>8</v>
      </c>
      <c r="B15" s="294" t="s">
        <v>356</v>
      </c>
      <c r="C15" s="294"/>
      <c r="D15" s="294"/>
      <c r="E15" s="294"/>
      <c r="F15" s="218">
        <v>12</v>
      </c>
      <c r="G15" s="4"/>
      <c r="H15" s="4"/>
      <c r="I15" s="4"/>
      <c r="J15" s="4"/>
      <c r="K15" s="4"/>
      <c r="L15" s="4"/>
      <c r="M15" s="4"/>
      <c r="N15" s="4"/>
      <c r="O15" s="4"/>
      <c r="P15" s="4"/>
      <c r="Q15" s="4"/>
      <c r="R15" s="4"/>
      <c r="S15" s="4"/>
      <c r="T15" s="4"/>
    </row>
    <row r="16" spans="1:20" s="1" customFormat="1" ht="15" customHeight="1">
      <c r="A16" s="41">
        <v>9</v>
      </c>
      <c r="B16" s="294" t="s">
        <v>357</v>
      </c>
      <c r="C16" s="294"/>
      <c r="D16" s="294"/>
      <c r="E16" s="294"/>
      <c r="F16" s="218">
        <v>13</v>
      </c>
      <c r="G16" s="4"/>
      <c r="H16" s="4"/>
      <c r="I16" s="4"/>
      <c r="J16" s="4"/>
      <c r="K16" s="4"/>
      <c r="L16" s="4"/>
      <c r="M16" s="4"/>
      <c r="N16" s="4"/>
      <c r="O16" s="4"/>
      <c r="P16" s="4"/>
      <c r="Q16" s="4"/>
      <c r="R16" s="4"/>
      <c r="S16" s="4"/>
      <c r="T16" s="4"/>
    </row>
    <row r="17" spans="1:20" s="1" customFormat="1" ht="15" customHeight="1">
      <c r="A17" s="41"/>
      <c r="B17" s="81"/>
      <c r="C17" s="81"/>
      <c r="D17" s="81"/>
      <c r="E17" s="81"/>
      <c r="F17" s="90"/>
      <c r="G17" s="4"/>
      <c r="H17" s="4"/>
      <c r="I17" s="4"/>
      <c r="J17" s="4"/>
      <c r="K17" s="4"/>
      <c r="L17" s="4"/>
      <c r="M17" s="4"/>
      <c r="N17" s="4"/>
      <c r="O17" s="4"/>
      <c r="P17" s="4"/>
      <c r="Q17" s="4"/>
      <c r="R17" s="4"/>
      <c r="S17" s="4"/>
      <c r="T17" s="4"/>
    </row>
    <row r="18" spans="1:20" s="1" customFormat="1" ht="15" customHeight="1">
      <c r="A18" s="41"/>
      <c r="B18" s="43" t="s">
        <v>147</v>
      </c>
      <c r="C18" s="81"/>
      <c r="D18" s="81"/>
      <c r="E18" s="81"/>
      <c r="F18" s="90"/>
      <c r="G18" s="4"/>
      <c r="H18" s="4"/>
      <c r="I18" s="4"/>
      <c r="J18" s="4"/>
      <c r="K18" s="4"/>
      <c r="L18" s="4"/>
      <c r="M18" s="4"/>
      <c r="N18" s="4"/>
      <c r="O18" s="4"/>
      <c r="P18" s="4"/>
      <c r="Q18" s="4"/>
      <c r="R18" s="4"/>
      <c r="S18" s="4"/>
      <c r="T18" s="4"/>
    </row>
    <row r="19" spans="1:20" s="1" customFormat="1" ht="15" customHeight="1">
      <c r="A19" s="41"/>
      <c r="B19" s="81" t="s">
        <v>148</v>
      </c>
      <c r="C19" s="81"/>
      <c r="D19" s="81"/>
      <c r="E19" s="81"/>
      <c r="F19" s="219">
        <v>14</v>
      </c>
      <c r="G19" s="4"/>
      <c r="H19" s="4"/>
      <c r="I19" s="4"/>
      <c r="J19" s="4"/>
      <c r="K19" s="4"/>
      <c r="L19" s="4"/>
      <c r="M19" s="4"/>
      <c r="N19" s="4"/>
      <c r="O19" s="4"/>
      <c r="P19" s="4"/>
      <c r="Q19" s="4"/>
      <c r="R19" s="4"/>
      <c r="S19" s="4"/>
      <c r="T19" s="4"/>
    </row>
    <row r="20" spans="1:20" s="1" customFormat="1" ht="15" customHeight="1">
      <c r="A20" s="41"/>
      <c r="B20" s="294" t="s">
        <v>169</v>
      </c>
      <c r="C20" s="294"/>
      <c r="D20" s="294"/>
      <c r="E20" s="294"/>
      <c r="F20" s="220">
        <v>15</v>
      </c>
      <c r="G20" s="4"/>
      <c r="H20" s="4"/>
      <c r="I20" s="4"/>
      <c r="J20" s="4"/>
      <c r="K20" s="4"/>
      <c r="L20" s="4"/>
      <c r="M20" s="4"/>
      <c r="N20" s="4"/>
      <c r="O20" s="4"/>
      <c r="P20" s="4"/>
      <c r="Q20" s="4"/>
      <c r="R20" s="4"/>
      <c r="S20" s="4"/>
      <c r="T20" s="4"/>
    </row>
    <row r="21" spans="1:20" s="1" customFormat="1" ht="15" customHeight="1">
      <c r="A21" s="41"/>
      <c r="B21" s="294" t="s">
        <v>170</v>
      </c>
      <c r="C21" s="294"/>
      <c r="D21" s="294"/>
      <c r="E21" s="294"/>
      <c r="F21" s="220">
        <v>17</v>
      </c>
      <c r="G21" s="4"/>
      <c r="H21" s="4"/>
      <c r="I21" s="4"/>
      <c r="J21" s="4"/>
      <c r="K21" s="4"/>
      <c r="L21" s="4"/>
      <c r="M21" s="4"/>
      <c r="N21" s="4"/>
      <c r="O21" s="4"/>
      <c r="P21" s="4"/>
      <c r="Q21" s="4"/>
      <c r="R21" s="4"/>
      <c r="S21" s="4"/>
      <c r="T21" s="4"/>
    </row>
    <row r="22" spans="1:20" s="1" customFormat="1" ht="15" customHeight="1">
      <c r="A22" s="41"/>
      <c r="B22" s="294" t="s">
        <v>241</v>
      </c>
      <c r="C22" s="294"/>
      <c r="D22" s="294"/>
      <c r="E22" s="294"/>
      <c r="F22" s="220">
        <v>19</v>
      </c>
      <c r="G22" s="4"/>
      <c r="H22" s="4"/>
      <c r="I22" s="4"/>
      <c r="J22" s="4"/>
      <c r="K22" s="4"/>
      <c r="L22" s="4"/>
      <c r="M22" s="4"/>
      <c r="N22" s="4"/>
      <c r="O22" s="4"/>
      <c r="P22" s="4"/>
      <c r="Q22" s="4"/>
      <c r="R22" s="4"/>
      <c r="S22" s="4"/>
      <c r="T22" s="4"/>
    </row>
    <row r="23" spans="1:20" s="1" customFormat="1" ht="15" customHeight="1">
      <c r="A23" s="41"/>
      <c r="B23" s="294" t="s">
        <v>171</v>
      </c>
      <c r="C23" s="294"/>
      <c r="D23" s="294"/>
      <c r="E23" s="294"/>
      <c r="F23" s="220">
        <v>22</v>
      </c>
      <c r="G23" s="4"/>
      <c r="H23" s="4"/>
      <c r="I23" s="4"/>
      <c r="J23" s="4"/>
      <c r="K23" s="4"/>
      <c r="L23" s="4"/>
      <c r="M23" s="4"/>
      <c r="N23" s="4"/>
      <c r="O23" s="4"/>
      <c r="P23" s="4"/>
      <c r="Q23" s="4"/>
      <c r="R23" s="4"/>
      <c r="S23" s="4"/>
      <c r="T23" s="4"/>
    </row>
    <row r="24" spans="1:20" s="1" customFormat="1" ht="17.25" customHeight="1">
      <c r="A24" s="41"/>
      <c r="B24" s="294" t="s">
        <v>172</v>
      </c>
      <c r="C24" s="294"/>
      <c r="D24" s="294"/>
      <c r="E24" s="294"/>
      <c r="F24" s="220">
        <v>24</v>
      </c>
      <c r="G24" s="4"/>
      <c r="H24" s="4"/>
      <c r="I24" s="4"/>
      <c r="J24" s="4"/>
      <c r="K24" s="4"/>
      <c r="L24" s="4"/>
      <c r="M24" s="4"/>
      <c r="N24" s="4"/>
      <c r="O24" s="4"/>
      <c r="P24" s="4"/>
      <c r="Q24" s="4"/>
      <c r="R24" s="4"/>
      <c r="S24" s="4"/>
      <c r="T24" s="4"/>
    </row>
    <row r="25" spans="1:20" s="1" customFormat="1" ht="15" customHeight="1">
      <c r="A25" s="41"/>
      <c r="B25" s="294" t="s">
        <v>173</v>
      </c>
      <c r="C25" s="294"/>
      <c r="D25" s="294"/>
      <c r="E25" s="294"/>
      <c r="F25" s="220">
        <v>26</v>
      </c>
      <c r="G25" s="4"/>
      <c r="H25" s="4"/>
      <c r="I25" s="4"/>
      <c r="J25" s="4"/>
      <c r="K25" s="4"/>
      <c r="L25" s="4"/>
      <c r="M25" s="4"/>
      <c r="N25" s="4"/>
      <c r="O25" s="4"/>
      <c r="P25" s="4"/>
      <c r="Q25" s="4"/>
      <c r="R25" s="4"/>
      <c r="S25" s="4"/>
      <c r="T25" s="4"/>
    </row>
    <row r="26" spans="1:20" s="1" customFormat="1" ht="16.5" customHeight="1">
      <c r="A26" s="41"/>
      <c r="B26" s="294" t="s">
        <v>174</v>
      </c>
      <c r="C26" s="294"/>
      <c r="D26" s="294"/>
      <c r="E26" s="294"/>
      <c r="F26" s="220">
        <v>28</v>
      </c>
      <c r="G26" s="4"/>
      <c r="H26" s="4"/>
      <c r="I26" s="4"/>
      <c r="J26" s="4"/>
      <c r="K26" s="4"/>
      <c r="L26" s="4"/>
      <c r="M26" s="4"/>
      <c r="N26" s="4"/>
      <c r="O26" s="4"/>
      <c r="P26" s="4"/>
      <c r="Q26" s="4"/>
      <c r="R26" s="4"/>
      <c r="S26" s="4"/>
      <c r="T26" s="4"/>
    </row>
    <row r="27" spans="1:7" s="1" customFormat="1" ht="15">
      <c r="A27" s="44"/>
      <c r="B27" s="44"/>
      <c r="C27" s="45"/>
      <c r="D27" s="45"/>
      <c r="E27" s="45"/>
      <c r="F27" s="92"/>
      <c r="G27" s="4"/>
    </row>
    <row r="28" spans="1:7" s="1" customFormat="1" ht="114.75" customHeight="1">
      <c r="A28" s="296" t="s">
        <v>164</v>
      </c>
      <c r="B28" s="297"/>
      <c r="C28" s="297"/>
      <c r="D28" s="297"/>
      <c r="E28" s="297"/>
      <c r="F28" s="297"/>
      <c r="G28" s="12"/>
    </row>
    <row r="29" spans="1:20" s="1" customFormat="1" ht="15" customHeight="1">
      <c r="A29" s="46"/>
      <c r="B29" s="47"/>
      <c r="C29" s="47"/>
      <c r="D29" s="47"/>
      <c r="E29" s="47"/>
      <c r="F29" s="85"/>
      <c r="G29" s="4"/>
      <c r="H29" s="4"/>
      <c r="I29" s="4"/>
      <c r="J29" s="4"/>
      <c r="K29" s="4"/>
      <c r="L29" s="4"/>
      <c r="M29" s="4"/>
      <c r="N29" s="4"/>
      <c r="O29" s="4"/>
      <c r="P29" s="4"/>
      <c r="Q29" s="4"/>
      <c r="R29" s="4"/>
      <c r="S29" s="4"/>
      <c r="T29" s="4"/>
    </row>
    <row r="30" spans="1:20" s="1" customFormat="1" ht="15">
      <c r="A30" s="46"/>
      <c r="B30" s="105"/>
      <c r="C30" s="47"/>
      <c r="D30" s="47"/>
      <c r="E30" s="47"/>
      <c r="F30" s="85"/>
      <c r="G30" s="4"/>
      <c r="H30" s="4"/>
      <c r="I30" s="4"/>
      <c r="J30" s="4"/>
      <c r="K30" s="4"/>
      <c r="L30" s="4"/>
      <c r="M30" s="4"/>
      <c r="N30" s="4"/>
      <c r="O30" s="4"/>
      <c r="P30" s="4"/>
      <c r="Q30" s="4"/>
      <c r="R30" s="4"/>
      <c r="S30" s="4"/>
      <c r="T30" s="4"/>
    </row>
    <row r="31" spans="1:6" s="1" customFormat="1" ht="15">
      <c r="A31" s="46"/>
      <c r="B31" s="295"/>
      <c r="C31" s="295"/>
      <c r="D31" s="295"/>
      <c r="E31" s="295"/>
      <c r="F31" s="86"/>
    </row>
    <row r="32" spans="1:6" s="1" customFormat="1" ht="15">
      <c r="A32" s="46"/>
      <c r="B32" s="47"/>
      <c r="C32" s="47"/>
      <c r="D32" s="47"/>
      <c r="E32" s="47"/>
      <c r="F32" s="86"/>
    </row>
    <row r="33" spans="1:6" s="1" customFormat="1" ht="15">
      <c r="A33" s="46"/>
      <c r="B33" s="47"/>
      <c r="C33" s="47"/>
      <c r="D33" s="47"/>
      <c r="E33" s="47"/>
      <c r="F33" s="86"/>
    </row>
    <row r="34" spans="1:6" s="1" customFormat="1" ht="15">
      <c r="A34" s="46"/>
      <c r="B34" s="295"/>
      <c r="C34" s="295"/>
      <c r="D34" s="295"/>
      <c r="E34" s="295"/>
      <c r="F34" s="86"/>
    </row>
    <row r="35" spans="1:3" ht="15">
      <c r="A35" s="1"/>
      <c r="B35" s="1"/>
      <c r="C35" s="4"/>
    </row>
    <row r="36" spans="2:3" ht="15">
      <c r="B36" s="1"/>
      <c r="C36" s="4"/>
    </row>
    <row r="37" spans="2:3" ht="15">
      <c r="B37" s="3"/>
      <c r="C37" s="4"/>
    </row>
    <row r="38" spans="2:3" ht="15">
      <c r="B38" s="1"/>
      <c r="C38" s="1"/>
    </row>
  </sheetData>
  <sheetProtection/>
  <mergeCells count="22">
    <mergeCell ref="B8:E8"/>
    <mergeCell ref="A1:E1"/>
    <mergeCell ref="B3:E3"/>
    <mergeCell ref="B5:E5"/>
    <mergeCell ref="B6:E6"/>
    <mergeCell ref="B7:E7"/>
    <mergeCell ref="B34:E34"/>
    <mergeCell ref="A28:F28"/>
    <mergeCell ref="B20:E20"/>
    <mergeCell ref="B21:E21"/>
    <mergeCell ref="B23:E23"/>
    <mergeCell ref="B31:E31"/>
    <mergeCell ref="B9:E9"/>
    <mergeCell ref="B10:E10"/>
    <mergeCell ref="B11:E11"/>
    <mergeCell ref="B12:E12"/>
    <mergeCell ref="B26:E26"/>
    <mergeCell ref="B15:E15"/>
    <mergeCell ref="B24:E24"/>
    <mergeCell ref="B25:E25"/>
    <mergeCell ref="B16:E16"/>
    <mergeCell ref="B22:E22"/>
  </mergeCells>
  <hyperlinks>
    <hyperlink ref="F6" location="'Pág.4 - C1'!A1" display="'Pág.4 - C1'!A1"/>
    <hyperlink ref="F7" location="'Pág.5 - C2'!A1" display="'Pág.5 - C2'!A1"/>
    <hyperlink ref="F8" location="'Pág.6 - C3'!A1" display="'Pág.6 - C3'!A1"/>
    <hyperlink ref="F9" location="'Pág.7-8- C4'!A1" display="'Pág.7-8- C4'!A1"/>
    <hyperlink ref="F10" location="'Pág.9- C5'!A1" display="'Pág.9- C5'!A1"/>
    <hyperlink ref="F11" location="'Pág 10 - C6'!A1" display="'Pág 10 - C6'!A1"/>
    <hyperlink ref="F12" location="'Pág.11 - C7'!A1" display="'Pág.11 - C7'!A1"/>
    <hyperlink ref="F15" location="'Pág.12 - C8'!A1" display="'Pág.12 - C8'!A1"/>
    <hyperlink ref="F16" location="'Pág.13 - C09'!A1" display="'Pág.13 - C09'!A1"/>
    <hyperlink ref="F19" location="'Pág 14'!A1" display="'Pág 14'!A1"/>
    <hyperlink ref="F20" location="arándanos!A1" display="arándanos!A1"/>
    <hyperlink ref="F21" location="cerezas!A1" display="cerezas!A1"/>
    <hyperlink ref="F22" location="ciruelas!A1" display="ciruelas!A1"/>
    <hyperlink ref="F23" location="manzanas!A1" display="manzanas!A1"/>
    <hyperlink ref="F24" location="nueces!A1" display="nueces!A1"/>
    <hyperlink ref="F25" location="paltas!A1" display="paltas!A1"/>
    <hyperlink ref="F26" location="uvas!A1" display="uvas!A1"/>
  </hyperlinks>
  <printOptions horizontalCentered="1" verticalCentered="1"/>
  <pageMargins left="0.7086614173228347" right="0.7086614173228347" top="0.9055118110236221" bottom="0.7480314960629921" header="0.31496062992125984" footer="0.31496062992125984"/>
  <pageSetup fitToHeight="2" fitToWidth="1" horizontalDpi="600" verticalDpi="600" orientation="portrait" scale="84" r:id="rId1"/>
</worksheet>
</file>

<file path=xl/worksheets/sheet3.xml><?xml version="1.0" encoding="utf-8"?>
<worksheet xmlns="http://schemas.openxmlformats.org/spreadsheetml/2006/main" xmlns:r="http://schemas.openxmlformats.org/officeDocument/2006/relationships">
  <dimension ref="A1:O56"/>
  <sheetViews>
    <sheetView view="pageBreakPreview" zoomScaleSheetLayoutView="100" zoomScalePageLayoutView="0" workbookViewId="0" topLeftCell="A1">
      <selection activeCell="N1" sqref="N1"/>
    </sheetView>
  </sheetViews>
  <sheetFormatPr defaultColWidth="11.421875" defaultRowHeight="15"/>
  <cols>
    <col min="1" max="1" width="23.140625" style="5" customWidth="1"/>
    <col min="2" max="3" width="12.00390625" style="5" customWidth="1"/>
    <col min="4" max="4" width="11.7109375" style="5" customWidth="1"/>
    <col min="5" max="5" width="11.57421875" style="5" customWidth="1"/>
    <col min="6" max="6" width="12.57421875" style="5" customWidth="1"/>
    <col min="7" max="7" width="12.140625" style="5" customWidth="1"/>
    <col min="8" max="8" width="14.00390625" style="5" customWidth="1"/>
    <col min="9" max="9" width="12.00390625" style="5" customWidth="1"/>
    <col min="10" max="10" width="9.00390625" style="5" customWidth="1"/>
    <col min="11" max="11" width="9.28125" style="5" customWidth="1"/>
    <col min="12" max="12" width="9.00390625" style="5" customWidth="1"/>
    <col min="13" max="13" width="13.28125" style="5" customWidth="1"/>
    <col min="14" max="14" width="12.28125" style="5" customWidth="1"/>
    <col min="15" max="16384" width="11.421875" style="5" customWidth="1"/>
  </cols>
  <sheetData>
    <row r="1" spans="1:13" ht="15" customHeight="1">
      <c r="A1" s="301" t="s">
        <v>113</v>
      </c>
      <c r="B1" s="301"/>
      <c r="C1" s="301"/>
      <c r="D1" s="301"/>
      <c r="E1" s="301"/>
      <c r="F1" s="301"/>
      <c r="G1" s="301"/>
      <c r="H1" s="301"/>
      <c r="I1" s="301"/>
      <c r="J1" s="301"/>
      <c r="K1" s="301"/>
      <c r="L1" s="301"/>
      <c r="M1" s="301"/>
    </row>
    <row r="2" spans="1:13" s="14" customFormat="1" ht="15" customHeight="1">
      <c r="A2" s="301" t="s">
        <v>114</v>
      </c>
      <c r="B2" s="301"/>
      <c r="C2" s="301"/>
      <c r="D2" s="301"/>
      <c r="E2" s="301"/>
      <c r="F2" s="301"/>
      <c r="G2" s="301"/>
      <c r="H2" s="301"/>
      <c r="I2" s="301"/>
      <c r="J2" s="301"/>
      <c r="K2" s="301"/>
      <c r="L2" s="301"/>
      <c r="M2" s="301"/>
    </row>
    <row r="3" spans="1:13" s="14" customFormat="1" ht="15" customHeight="1">
      <c r="A3" s="25"/>
      <c r="B3" s="25"/>
      <c r="C3" s="25"/>
      <c r="D3" s="25"/>
      <c r="E3" s="25"/>
      <c r="F3" s="25"/>
      <c r="G3" s="25"/>
      <c r="H3" s="25"/>
      <c r="I3" s="25"/>
      <c r="J3" s="25"/>
      <c r="K3" s="25"/>
      <c r="L3" s="25"/>
      <c r="M3" s="25"/>
    </row>
    <row r="4" spans="1:13" ht="15" customHeight="1">
      <c r="A4" s="306" t="s">
        <v>1</v>
      </c>
      <c r="B4" s="310" t="s">
        <v>0</v>
      </c>
      <c r="C4" s="310"/>
      <c r="D4" s="310"/>
      <c r="E4" s="310"/>
      <c r="F4" s="310" t="s">
        <v>397</v>
      </c>
      <c r="G4" s="310"/>
      <c r="H4" s="310"/>
      <c r="I4" s="310"/>
      <c r="J4" s="305" t="s">
        <v>398</v>
      </c>
      <c r="K4" s="305"/>
      <c r="L4" s="305"/>
      <c r="M4" s="305"/>
    </row>
    <row r="5" spans="1:13" ht="12.75" customHeight="1">
      <c r="A5" s="307"/>
      <c r="B5" s="303">
        <v>2011</v>
      </c>
      <c r="C5" s="302" t="s">
        <v>358</v>
      </c>
      <c r="D5" s="302"/>
      <c r="E5" s="302"/>
      <c r="F5" s="303">
        <v>2011</v>
      </c>
      <c r="G5" s="302" t="s">
        <v>358</v>
      </c>
      <c r="H5" s="302"/>
      <c r="I5" s="302"/>
      <c r="J5" s="303">
        <v>2011</v>
      </c>
      <c r="K5" s="302" t="s">
        <v>359</v>
      </c>
      <c r="L5" s="302"/>
      <c r="M5" s="302"/>
    </row>
    <row r="6" spans="1:13" ht="12.75">
      <c r="A6" s="308"/>
      <c r="B6" s="304"/>
      <c r="C6" s="205">
        <v>2011</v>
      </c>
      <c r="D6" s="205">
        <v>2012</v>
      </c>
      <c r="E6" s="206" t="s">
        <v>290</v>
      </c>
      <c r="F6" s="304"/>
      <c r="G6" s="205">
        <f>+C6</f>
        <v>2011</v>
      </c>
      <c r="H6" s="205">
        <f>+D6</f>
        <v>2012</v>
      </c>
      <c r="I6" s="206" t="str">
        <f>+E6</f>
        <v>Var % 12/11</v>
      </c>
      <c r="J6" s="304"/>
      <c r="K6" s="205">
        <v>2011</v>
      </c>
      <c r="L6" s="205">
        <v>2012</v>
      </c>
      <c r="M6" s="206" t="str">
        <f>+I6</f>
        <v>Var % 12/11</v>
      </c>
    </row>
    <row r="7" spans="1:15" ht="12.75">
      <c r="A7" s="207" t="s">
        <v>2</v>
      </c>
      <c r="B7" s="114">
        <f>SUM(B8:B21)</f>
        <v>2579389.0680000004</v>
      </c>
      <c r="C7" s="114">
        <f>SUM(C8:C21)</f>
        <v>2487293.659</v>
      </c>
      <c r="D7" s="114">
        <f>SUM(D8:D21)</f>
        <v>2452825.9029999995</v>
      </c>
      <c r="E7" s="280">
        <f>+D7/C7*100-100</f>
        <v>-1.3857533820054897</v>
      </c>
      <c r="F7" s="114">
        <f>SUM(F8:F21)</f>
        <v>3800725.4680000003</v>
      </c>
      <c r="G7" s="114">
        <f>SUM(G8:G21)</f>
        <v>3483171.1890000002</v>
      </c>
      <c r="H7" s="114">
        <f>SUM(H8:H21)</f>
        <v>3327591.42</v>
      </c>
      <c r="I7" s="280">
        <f>+H7/G7*100-100</f>
        <v>-4.466612766301225</v>
      </c>
      <c r="J7" s="30">
        <f aca="true" t="shared" si="0" ref="J7:K21">SUM(F7/B7)</f>
        <v>1.4734983237511339</v>
      </c>
      <c r="K7" s="30">
        <f t="shared" si="0"/>
        <v>1.4003859883598893</v>
      </c>
      <c r="L7" s="30" t="s">
        <v>158</v>
      </c>
      <c r="M7" s="30" t="s">
        <v>158</v>
      </c>
      <c r="O7" s="72"/>
    </row>
    <row r="8" spans="1:15" ht="12.75">
      <c r="A8" s="208" t="s">
        <v>3</v>
      </c>
      <c r="B8" s="115">
        <v>853520.187</v>
      </c>
      <c r="C8" s="115">
        <v>829174.989</v>
      </c>
      <c r="D8" s="115">
        <v>794085.483</v>
      </c>
      <c r="E8" s="281">
        <f aca="true" t="shared" si="1" ref="E8:E21">+D8/C8*100-100</f>
        <v>-4.2318577460131195</v>
      </c>
      <c r="F8" s="115">
        <v>1430967.846</v>
      </c>
      <c r="G8" s="115">
        <v>1377664.174</v>
      </c>
      <c r="H8" s="115">
        <v>1289135.013</v>
      </c>
      <c r="I8" s="281">
        <f aca="true" t="shared" si="2" ref="I8:I21">+H8/G8*100-100</f>
        <v>-6.426033475412126</v>
      </c>
      <c r="J8" s="30">
        <f t="shared" si="0"/>
        <v>1.6765483321837353</v>
      </c>
      <c r="K8" s="30">
        <f t="shared" si="0"/>
        <v>1.6614878551287322</v>
      </c>
      <c r="L8" s="30" t="s">
        <v>158</v>
      </c>
      <c r="M8" s="30" t="s">
        <v>158</v>
      </c>
      <c r="O8" s="72"/>
    </row>
    <row r="9" spans="1:15" ht="12.75">
      <c r="A9" s="208" t="s">
        <v>4</v>
      </c>
      <c r="B9" s="115">
        <v>800833.582</v>
      </c>
      <c r="C9" s="115">
        <v>799157.161</v>
      </c>
      <c r="D9" s="115">
        <v>759031.627</v>
      </c>
      <c r="E9" s="281">
        <f t="shared" si="1"/>
        <v>-5.020981598887275</v>
      </c>
      <c r="F9" s="115">
        <v>667200.516</v>
      </c>
      <c r="G9" s="115">
        <v>665646.188</v>
      </c>
      <c r="H9" s="115">
        <v>659546.231</v>
      </c>
      <c r="I9" s="281">
        <f t="shared" si="2"/>
        <v>-0.9163962943028139</v>
      </c>
      <c r="J9" s="30">
        <f t="shared" si="0"/>
        <v>0.833132539639178</v>
      </c>
      <c r="K9" s="30">
        <f t="shared" si="0"/>
        <v>0.8329352729156111</v>
      </c>
      <c r="L9" s="30" t="s">
        <v>158</v>
      </c>
      <c r="M9" s="30" t="s">
        <v>158</v>
      </c>
      <c r="O9" s="72"/>
    </row>
    <row r="10" spans="1:15" ht="12.75">
      <c r="A10" s="208" t="s">
        <v>5</v>
      </c>
      <c r="B10" s="115">
        <v>178518.197</v>
      </c>
      <c r="C10" s="115">
        <v>178441.144</v>
      </c>
      <c r="D10" s="115">
        <v>217510.491</v>
      </c>
      <c r="E10" s="281">
        <f t="shared" si="1"/>
        <v>21.894808632251326</v>
      </c>
      <c r="F10" s="115">
        <v>172396.857</v>
      </c>
      <c r="G10" s="115">
        <v>172301.854</v>
      </c>
      <c r="H10" s="115">
        <v>190506.201</v>
      </c>
      <c r="I10" s="281">
        <f t="shared" si="2"/>
        <v>10.56538079967497</v>
      </c>
      <c r="J10" s="30">
        <f t="shared" si="0"/>
        <v>0.9657102743425087</v>
      </c>
      <c r="K10" s="30">
        <f t="shared" si="0"/>
        <v>0.9655948742404385</v>
      </c>
      <c r="L10" s="30" t="s">
        <v>158</v>
      </c>
      <c r="M10" s="30" t="s">
        <v>158</v>
      </c>
      <c r="O10" s="72"/>
    </row>
    <row r="11" spans="1:15" ht="12.75">
      <c r="A11" s="208" t="s">
        <v>307</v>
      </c>
      <c r="B11" s="115">
        <v>102372.863</v>
      </c>
      <c r="C11" s="115">
        <v>89983.137</v>
      </c>
      <c r="D11" s="115">
        <v>81514.209</v>
      </c>
      <c r="E11" s="281">
        <f t="shared" si="1"/>
        <v>-9.411683435753076</v>
      </c>
      <c r="F11" s="115">
        <v>203970.075</v>
      </c>
      <c r="G11" s="115">
        <v>184983.883</v>
      </c>
      <c r="H11" s="115">
        <v>122244.201</v>
      </c>
      <c r="I11" s="281">
        <f t="shared" si="2"/>
        <v>-33.91629637269534</v>
      </c>
      <c r="J11" s="30">
        <f t="shared" si="0"/>
        <v>1.9924232752970874</v>
      </c>
      <c r="K11" s="30">
        <f aca="true" t="shared" si="3" ref="K11:K17">SUM(G11/C11)</f>
        <v>2.0557616589872834</v>
      </c>
      <c r="L11" s="30" t="s">
        <v>158</v>
      </c>
      <c r="M11" s="30" t="s">
        <v>158</v>
      </c>
      <c r="O11" s="72"/>
    </row>
    <row r="12" spans="1:15" ht="12.75">
      <c r="A12" s="208" t="s">
        <v>6</v>
      </c>
      <c r="B12" s="115">
        <v>100926.707</v>
      </c>
      <c r="C12" s="115">
        <v>100001.561</v>
      </c>
      <c r="D12" s="115">
        <v>103752.142</v>
      </c>
      <c r="E12" s="281">
        <f t="shared" si="1"/>
        <v>3.750522454344491</v>
      </c>
      <c r="F12" s="115">
        <v>134054.145</v>
      </c>
      <c r="G12" s="115">
        <v>132512.667</v>
      </c>
      <c r="H12" s="115">
        <v>133697.494</v>
      </c>
      <c r="I12" s="281">
        <f t="shared" si="2"/>
        <v>0.8941235783896957</v>
      </c>
      <c r="J12" s="30">
        <f t="shared" si="0"/>
        <v>1.3282326252851984</v>
      </c>
      <c r="K12" s="30">
        <f t="shared" si="3"/>
        <v>1.3251059850955724</v>
      </c>
      <c r="L12" s="30" t="s">
        <v>158</v>
      </c>
      <c r="M12" s="30" t="s">
        <v>158</v>
      </c>
      <c r="O12" s="72"/>
    </row>
    <row r="13" spans="1:15" ht="12.75">
      <c r="A13" s="208" t="s">
        <v>7</v>
      </c>
      <c r="B13" s="115">
        <v>133551.196</v>
      </c>
      <c r="C13" s="115">
        <v>133502.494</v>
      </c>
      <c r="D13" s="115">
        <v>134020.573</v>
      </c>
      <c r="E13" s="281">
        <f t="shared" si="1"/>
        <v>0.3880669075740286</v>
      </c>
      <c r="F13" s="115">
        <v>134256.753</v>
      </c>
      <c r="G13" s="115">
        <v>134185.623</v>
      </c>
      <c r="H13" s="115">
        <v>130211.399</v>
      </c>
      <c r="I13" s="281">
        <f t="shared" si="2"/>
        <v>-2.9617360721274792</v>
      </c>
      <c r="J13" s="30">
        <f t="shared" si="0"/>
        <v>1.0052830451626955</v>
      </c>
      <c r="K13" s="30">
        <f t="shared" si="3"/>
        <v>1.0051169755675124</v>
      </c>
      <c r="L13" s="30" t="s">
        <v>158</v>
      </c>
      <c r="M13" s="30" t="s">
        <v>158</v>
      </c>
      <c r="O13" s="72"/>
    </row>
    <row r="14" spans="1:15" ht="12.75">
      <c r="A14" s="208" t="s">
        <v>8</v>
      </c>
      <c r="B14" s="115">
        <v>73740.634</v>
      </c>
      <c r="C14" s="115">
        <v>57683.879</v>
      </c>
      <c r="D14" s="115">
        <v>54295.667</v>
      </c>
      <c r="E14" s="281">
        <f t="shared" si="1"/>
        <v>-5.873758940517845</v>
      </c>
      <c r="F14" s="115">
        <v>389393.43</v>
      </c>
      <c r="G14" s="115">
        <v>304371.298</v>
      </c>
      <c r="H14" s="115">
        <v>285523.46</v>
      </c>
      <c r="I14" s="281">
        <f t="shared" si="2"/>
        <v>-6.192383488143477</v>
      </c>
      <c r="J14" s="30">
        <f t="shared" si="0"/>
        <v>5.280581531208424</v>
      </c>
      <c r="K14" s="30">
        <f t="shared" si="3"/>
        <v>5.276540053764415</v>
      </c>
      <c r="L14" s="30" t="s">
        <v>158</v>
      </c>
      <c r="M14" s="30" t="s">
        <v>158</v>
      </c>
      <c r="O14" s="72"/>
    </row>
    <row r="15" spans="1:15" ht="12.75">
      <c r="A15" s="208" t="s">
        <v>9</v>
      </c>
      <c r="B15" s="115">
        <v>62639.487</v>
      </c>
      <c r="C15" s="115">
        <v>57300.593</v>
      </c>
      <c r="D15" s="115">
        <v>56219.582</v>
      </c>
      <c r="E15" s="281">
        <f t="shared" si="1"/>
        <v>-1.886561627730444</v>
      </c>
      <c r="F15" s="115">
        <v>83610.041</v>
      </c>
      <c r="G15" s="115">
        <v>75188.512</v>
      </c>
      <c r="H15" s="115">
        <v>73988.65</v>
      </c>
      <c r="I15" s="281">
        <f t="shared" si="2"/>
        <v>-1.5958049548845992</v>
      </c>
      <c r="J15" s="30">
        <f t="shared" si="0"/>
        <v>1.3347817008782334</v>
      </c>
      <c r="K15" s="30">
        <f t="shared" si="3"/>
        <v>1.312176856529216</v>
      </c>
      <c r="L15" s="30" t="s">
        <v>158</v>
      </c>
      <c r="M15" s="30" t="s">
        <v>158</v>
      </c>
      <c r="O15" s="72"/>
    </row>
    <row r="16" spans="1:15" ht="12.75">
      <c r="A16" s="208" t="s">
        <v>308</v>
      </c>
      <c r="B16" s="115">
        <v>37678.543</v>
      </c>
      <c r="C16" s="115">
        <v>33619.525</v>
      </c>
      <c r="D16" s="115">
        <v>30724.08</v>
      </c>
      <c r="E16" s="281">
        <f t="shared" si="1"/>
        <v>-8.612391162575918</v>
      </c>
      <c r="F16" s="115">
        <v>44649.549</v>
      </c>
      <c r="G16" s="115">
        <v>38196.839</v>
      </c>
      <c r="H16" s="115">
        <v>37722.176</v>
      </c>
      <c r="I16" s="281">
        <f t="shared" si="2"/>
        <v>-1.2426761282523984</v>
      </c>
      <c r="J16" s="30">
        <f t="shared" si="0"/>
        <v>1.1850126211090488</v>
      </c>
      <c r="K16" s="30">
        <f t="shared" si="3"/>
        <v>1.136150466135378</v>
      </c>
      <c r="L16" s="30" t="s">
        <v>158</v>
      </c>
      <c r="M16" s="30" t="s">
        <v>158</v>
      </c>
      <c r="O16" s="72"/>
    </row>
    <row r="17" spans="1:15" ht="12.75">
      <c r="A17" s="208" t="s">
        <v>10</v>
      </c>
      <c r="B17" s="115">
        <v>46628.892</v>
      </c>
      <c r="C17" s="115">
        <v>46590.432</v>
      </c>
      <c r="D17" s="115">
        <v>39185.124</v>
      </c>
      <c r="E17" s="281">
        <f t="shared" si="1"/>
        <v>-15.894482369255556</v>
      </c>
      <c r="F17" s="115">
        <v>39612.592</v>
      </c>
      <c r="G17" s="115">
        <v>39583.576</v>
      </c>
      <c r="H17" s="115">
        <v>31091.844</v>
      </c>
      <c r="I17" s="281">
        <f t="shared" si="2"/>
        <v>-21.452665115450912</v>
      </c>
      <c r="J17" s="30">
        <f t="shared" si="0"/>
        <v>0.8495289143906742</v>
      </c>
      <c r="K17" s="30">
        <f t="shared" si="3"/>
        <v>0.8496074043700647</v>
      </c>
      <c r="L17" s="30" t="s">
        <v>158</v>
      </c>
      <c r="M17" s="30" t="s">
        <v>158</v>
      </c>
      <c r="O17" s="72"/>
    </row>
    <row r="18" spans="1:15" ht="12.75">
      <c r="A18" s="208" t="s">
        <v>138</v>
      </c>
      <c r="B18" s="115">
        <v>47673.85</v>
      </c>
      <c r="C18" s="115">
        <v>47666.797</v>
      </c>
      <c r="D18" s="115">
        <v>57168.812</v>
      </c>
      <c r="E18" s="281">
        <f t="shared" si="1"/>
        <v>19.934242697280453</v>
      </c>
      <c r="F18" s="115">
        <v>64271.478</v>
      </c>
      <c r="G18" s="115">
        <v>64266.701</v>
      </c>
      <c r="H18" s="115">
        <v>57910.346</v>
      </c>
      <c r="I18" s="281">
        <f t="shared" si="2"/>
        <v>-9.890588595795506</v>
      </c>
      <c r="J18" s="30">
        <f t="shared" si="0"/>
        <v>1.3481495201247644</v>
      </c>
      <c r="K18" s="30">
        <v>0</v>
      </c>
      <c r="L18" s="30" t="s">
        <v>158</v>
      </c>
      <c r="M18" s="30" t="s">
        <v>158</v>
      </c>
      <c r="O18" s="72"/>
    </row>
    <row r="19" spans="1:15" ht="12.75">
      <c r="A19" s="208" t="s">
        <v>11</v>
      </c>
      <c r="B19" s="115">
        <v>64668.412</v>
      </c>
      <c r="C19" s="115">
        <v>38900.038</v>
      </c>
      <c r="D19" s="115">
        <v>44545.588</v>
      </c>
      <c r="E19" s="281">
        <f t="shared" si="1"/>
        <v>14.512967827949169</v>
      </c>
      <c r="F19" s="115">
        <v>348172.891</v>
      </c>
      <c r="G19" s="115">
        <v>209150.73</v>
      </c>
      <c r="H19" s="115">
        <v>234201.52</v>
      </c>
      <c r="I19" s="281">
        <f t="shared" si="2"/>
        <v>11.977385878595783</v>
      </c>
      <c r="J19" s="30">
        <f t="shared" si="0"/>
        <v>5.3839715594067785</v>
      </c>
      <c r="K19" s="30">
        <f>SUM(G19/C19)</f>
        <v>5.37662019764608</v>
      </c>
      <c r="L19" s="30" t="s">
        <v>158</v>
      </c>
      <c r="M19" s="30" t="s">
        <v>158</v>
      </c>
      <c r="O19" s="72"/>
    </row>
    <row r="20" spans="1:15" ht="12.75">
      <c r="A20" s="208" t="s">
        <v>12</v>
      </c>
      <c r="B20" s="115">
        <v>62608.666</v>
      </c>
      <c r="C20" s="115">
        <v>62586.031</v>
      </c>
      <c r="D20" s="115">
        <v>68748.87</v>
      </c>
      <c r="E20" s="281">
        <f t="shared" si="1"/>
        <v>9.846988060322914</v>
      </c>
      <c r="F20" s="115">
        <v>55919.202</v>
      </c>
      <c r="G20" s="115">
        <v>55903.103</v>
      </c>
      <c r="H20" s="115">
        <v>56331.191</v>
      </c>
      <c r="I20" s="281">
        <f t="shared" si="2"/>
        <v>0.7657678680197648</v>
      </c>
      <c r="J20" s="30">
        <f t="shared" si="0"/>
        <v>0.8931543438411546</v>
      </c>
      <c r="K20" s="30">
        <f>SUM(G20/C20)</f>
        <v>0.8932201340583492</v>
      </c>
      <c r="L20" s="30" t="s">
        <v>158</v>
      </c>
      <c r="M20" s="30" t="s">
        <v>158</v>
      </c>
      <c r="O20" s="72"/>
    </row>
    <row r="21" spans="1:15" ht="12.75">
      <c r="A21" s="208" t="s">
        <v>13</v>
      </c>
      <c r="B21" s="115">
        <v>14027.852</v>
      </c>
      <c r="C21" s="115">
        <v>12685.878</v>
      </c>
      <c r="D21" s="115">
        <v>12023.655</v>
      </c>
      <c r="E21" s="281">
        <f t="shared" si="1"/>
        <v>-5.220158983083394</v>
      </c>
      <c r="F21" s="115">
        <v>32250.093</v>
      </c>
      <c r="G21" s="115">
        <v>29216.041</v>
      </c>
      <c r="H21" s="115">
        <v>25481.694</v>
      </c>
      <c r="I21" s="281">
        <f t="shared" si="2"/>
        <v>-12.781837895148087</v>
      </c>
      <c r="J21" s="30">
        <f t="shared" si="0"/>
        <v>2.2990043664561046</v>
      </c>
      <c r="K21" s="30">
        <f>SUM(G21/C21)</f>
        <v>2.3030365734244014</v>
      </c>
      <c r="L21" s="30" t="s">
        <v>158</v>
      </c>
      <c r="M21" s="30" t="s">
        <v>158</v>
      </c>
      <c r="O21" s="72"/>
    </row>
    <row r="22" spans="1:13" ht="12.75">
      <c r="A22" s="312" t="s">
        <v>116</v>
      </c>
      <c r="B22" s="312"/>
      <c r="C22" s="312"/>
      <c r="D22" s="312"/>
      <c r="E22" s="312"/>
      <c r="F22" s="312"/>
      <c r="G22" s="312"/>
      <c r="H22" s="312"/>
      <c r="I22" s="312"/>
      <c r="J22" s="312"/>
      <c r="K22" s="312"/>
      <c r="L22" s="312"/>
      <c r="M22" s="312"/>
    </row>
    <row r="23" spans="1:13" s="14" customFormat="1" ht="12.75">
      <c r="A23" s="311" t="s">
        <v>115</v>
      </c>
      <c r="B23" s="311"/>
      <c r="C23" s="311"/>
      <c r="D23" s="311"/>
      <c r="E23" s="311"/>
      <c r="F23" s="311"/>
      <c r="G23" s="311"/>
      <c r="H23" s="311"/>
      <c r="I23" s="311"/>
      <c r="J23" s="311"/>
      <c r="K23" s="311"/>
      <c r="L23" s="311"/>
      <c r="M23" s="311"/>
    </row>
    <row r="24" spans="1:14" ht="28.5" customHeight="1">
      <c r="A24" s="313" t="s">
        <v>316</v>
      </c>
      <c r="B24" s="313"/>
      <c r="C24" s="313"/>
      <c r="D24" s="313"/>
      <c r="E24" s="313"/>
      <c r="F24" s="313"/>
      <c r="G24" s="313"/>
      <c r="H24" s="313"/>
      <c r="I24" s="313"/>
      <c r="J24" s="313"/>
      <c r="K24" s="313"/>
      <c r="L24" s="313"/>
      <c r="M24" s="313"/>
      <c r="N24" s="131"/>
    </row>
    <row r="25" spans="1:13" ht="12.75" customHeight="1">
      <c r="A25" s="29"/>
      <c r="B25" s="21"/>
      <c r="C25" s="21"/>
      <c r="D25" s="21"/>
      <c r="E25" s="22"/>
      <c r="F25" s="21"/>
      <c r="G25" s="21"/>
      <c r="H25" s="21"/>
      <c r="I25" s="22"/>
      <c r="J25" s="30"/>
      <c r="K25" s="30"/>
      <c r="L25" s="30"/>
      <c r="M25" s="23"/>
    </row>
    <row r="26" spans="1:13" ht="12.75">
      <c r="A26" s="31"/>
      <c r="B26" s="21"/>
      <c r="C26" s="21"/>
      <c r="D26" s="21"/>
      <c r="E26" s="22"/>
      <c r="F26" s="21"/>
      <c r="G26" s="21"/>
      <c r="H26" s="21"/>
      <c r="I26" s="22"/>
      <c r="J26" s="30"/>
      <c r="K26" s="30"/>
      <c r="L26" s="30"/>
      <c r="M26" s="23"/>
    </row>
    <row r="27" spans="1:13" ht="12.75">
      <c r="A27" s="29"/>
      <c r="B27" s="21"/>
      <c r="C27" s="21"/>
      <c r="D27" s="21"/>
      <c r="E27" s="22"/>
      <c r="F27" s="21"/>
      <c r="G27" s="21"/>
      <c r="H27" s="21"/>
      <c r="I27" s="22"/>
      <c r="J27" s="30"/>
      <c r="K27" s="30"/>
      <c r="L27" s="30"/>
      <c r="M27" s="23"/>
    </row>
    <row r="28" spans="1:13" ht="12.75">
      <c r="A28" s="29"/>
      <c r="B28" s="21"/>
      <c r="C28" s="21"/>
      <c r="D28" s="21"/>
      <c r="E28" s="22"/>
      <c r="F28" s="21"/>
      <c r="G28" s="21"/>
      <c r="H28" s="21"/>
      <c r="I28" s="22"/>
      <c r="J28" s="30"/>
      <c r="K28" s="30"/>
      <c r="L28" s="30"/>
      <c r="M28" s="23"/>
    </row>
    <row r="29" spans="1:13" ht="12.75">
      <c r="A29" s="29"/>
      <c r="B29" s="21"/>
      <c r="C29" s="21"/>
      <c r="D29" s="21"/>
      <c r="E29" s="22"/>
      <c r="F29" s="21"/>
      <c r="G29" s="21"/>
      <c r="H29" s="21"/>
      <c r="I29" s="22"/>
      <c r="J29" s="30"/>
      <c r="K29" s="30"/>
      <c r="L29" s="30"/>
      <c r="M29" s="23"/>
    </row>
    <row r="30" spans="1:13" ht="12.75">
      <c r="A30" s="29"/>
      <c r="B30" s="21"/>
      <c r="C30" s="21"/>
      <c r="D30" s="21"/>
      <c r="E30" s="22"/>
      <c r="F30" s="21"/>
      <c r="G30" s="21"/>
      <c r="H30" s="21"/>
      <c r="I30" s="22"/>
      <c r="J30" s="30"/>
      <c r="K30" s="30"/>
      <c r="L30" s="30"/>
      <c r="M30" s="23"/>
    </row>
    <row r="31" spans="1:13" ht="12.75">
      <c r="A31" s="29"/>
      <c r="B31" s="21"/>
      <c r="C31" s="21"/>
      <c r="D31" s="21"/>
      <c r="E31" s="22"/>
      <c r="F31" s="21"/>
      <c r="G31" s="21"/>
      <c r="H31" s="21"/>
      <c r="I31" s="22"/>
      <c r="J31" s="30"/>
      <c r="K31" s="30"/>
      <c r="L31" s="30"/>
      <c r="M31" s="23"/>
    </row>
    <row r="32" spans="1:13" ht="12.75">
      <c r="A32" s="29"/>
      <c r="B32" s="21"/>
      <c r="C32" s="21"/>
      <c r="D32" s="21"/>
      <c r="E32" s="22"/>
      <c r="F32" s="21"/>
      <c r="G32" s="21"/>
      <c r="H32" s="21"/>
      <c r="I32" s="22"/>
      <c r="J32" s="30"/>
      <c r="K32" s="30"/>
      <c r="L32" s="30"/>
      <c r="M32" s="23"/>
    </row>
    <row r="33" spans="1:13" ht="12.75">
      <c r="A33" s="29"/>
      <c r="B33" s="21"/>
      <c r="C33" s="21"/>
      <c r="D33" s="21"/>
      <c r="E33" s="22"/>
      <c r="F33" s="21"/>
      <c r="G33" s="21"/>
      <c r="H33" s="21"/>
      <c r="I33" s="22"/>
      <c r="J33" s="30"/>
      <c r="K33" s="30"/>
      <c r="L33" s="30"/>
      <c r="M33" s="23"/>
    </row>
    <row r="34" spans="1:13" ht="12.75">
      <c r="A34" s="29"/>
      <c r="B34" s="21"/>
      <c r="C34" s="21"/>
      <c r="D34" s="21"/>
      <c r="E34" s="22"/>
      <c r="F34" s="21"/>
      <c r="G34" s="21"/>
      <c r="H34" s="21"/>
      <c r="I34" s="22"/>
      <c r="J34" s="30"/>
      <c r="K34" s="30"/>
      <c r="L34" s="30"/>
      <c r="M34" s="23"/>
    </row>
    <row r="35" spans="1:13" ht="12.75">
      <c r="A35" s="29"/>
      <c r="B35" s="21"/>
      <c r="C35" s="21"/>
      <c r="D35" s="21"/>
      <c r="E35" s="22"/>
      <c r="F35" s="21"/>
      <c r="G35" s="21"/>
      <c r="H35" s="21"/>
      <c r="I35" s="22"/>
      <c r="J35" s="30"/>
      <c r="K35" s="30"/>
      <c r="L35" s="30"/>
      <c r="M35" s="23"/>
    </row>
    <row r="36" spans="1:13" ht="12.75">
      <c r="A36" s="20"/>
      <c r="B36" s="21"/>
      <c r="C36" s="21"/>
      <c r="D36" s="21"/>
      <c r="E36" s="21"/>
      <c r="F36" s="21"/>
      <c r="G36" s="21"/>
      <c r="H36" s="21"/>
      <c r="I36" s="20"/>
      <c r="J36" s="30"/>
      <c r="K36" s="30"/>
      <c r="L36" s="30"/>
      <c r="M36" s="23"/>
    </row>
    <row r="37" spans="1:13" ht="12.75">
      <c r="A37" s="20"/>
      <c r="B37" s="20"/>
      <c r="C37" s="20"/>
      <c r="D37" s="20"/>
      <c r="E37" s="20"/>
      <c r="F37" s="20"/>
      <c r="G37" s="20"/>
      <c r="H37" s="20"/>
      <c r="I37" s="20"/>
      <c r="J37" s="30"/>
      <c r="K37" s="30"/>
      <c r="L37" s="30"/>
      <c r="M37" s="23"/>
    </row>
    <row r="38" spans="1:13" ht="12.75">
      <c r="A38" s="20"/>
      <c r="B38" s="21"/>
      <c r="C38" s="21"/>
      <c r="D38" s="21"/>
      <c r="E38" s="22"/>
      <c r="F38" s="21"/>
      <c r="G38" s="21"/>
      <c r="H38" s="21"/>
      <c r="I38" s="22"/>
      <c r="J38" s="30"/>
      <c r="K38" s="30"/>
      <c r="L38" s="30"/>
      <c r="M38" s="23"/>
    </row>
    <row r="39" spans="1:13" ht="12.75">
      <c r="A39" s="301"/>
      <c r="B39" s="301"/>
      <c r="C39" s="301"/>
      <c r="D39" s="301"/>
      <c r="E39" s="301"/>
      <c r="F39" s="301"/>
      <c r="G39" s="301"/>
      <c r="H39" s="301"/>
      <c r="I39" s="301"/>
      <c r="J39" s="30"/>
      <c r="K39" s="30"/>
      <c r="L39" s="30"/>
      <c r="M39" s="23"/>
    </row>
    <row r="40" spans="1:13" ht="12.75">
      <c r="A40" s="26"/>
      <c r="B40" s="302"/>
      <c r="C40" s="302"/>
      <c r="D40" s="302"/>
      <c r="E40" s="302"/>
      <c r="F40" s="302"/>
      <c r="G40" s="302"/>
      <c r="H40" s="302"/>
      <c r="I40" s="302"/>
      <c r="J40" s="309"/>
      <c r="K40" s="309"/>
      <c r="L40" s="309"/>
      <c r="M40" s="23"/>
    </row>
    <row r="41" spans="1:13" ht="12.75">
      <c r="A41" s="26"/>
      <c r="B41" s="32"/>
      <c r="C41" s="302"/>
      <c r="D41" s="302"/>
      <c r="E41" s="302"/>
      <c r="F41" s="32"/>
      <c r="G41" s="302"/>
      <c r="H41" s="302"/>
      <c r="I41" s="302"/>
      <c r="J41" s="33"/>
      <c r="K41" s="309"/>
      <c r="L41" s="309"/>
      <c r="M41" s="23"/>
    </row>
    <row r="42" spans="1:13" ht="12.75">
      <c r="A42" s="26"/>
      <c r="B42" s="26"/>
      <c r="C42" s="32"/>
      <c r="D42" s="32"/>
      <c r="E42" s="19"/>
      <c r="F42" s="26"/>
      <c r="G42" s="32"/>
      <c r="H42" s="32"/>
      <c r="I42" s="19"/>
      <c r="J42" s="30"/>
      <c r="K42" s="34"/>
      <c r="L42" s="35"/>
      <c r="M42" s="23"/>
    </row>
    <row r="43" spans="1:13" ht="12.75">
      <c r="A43" s="26"/>
      <c r="B43" s="27"/>
      <c r="C43" s="27"/>
      <c r="D43" s="27"/>
      <c r="E43" s="28"/>
      <c r="F43" s="27"/>
      <c r="G43" s="27"/>
      <c r="H43" s="27"/>
      <c r="I43" s="28"/>
      <c r="J43" s="36"/>
      <c r="K43" s="36"/>
      <c r="L43" s="36"/>
      <c r="M43" s="23"/>
    </row>
    <row r="44" spans="1:13" ht="12.75">
      <c r="A44" s="20"/>
      <c r="B44" s="21"/>
      <c r="C44" s="21"/>
      <c r="D44" s="21"/>
      <c r="E44" s="22"/>
      <c r="F44" s="21"/>
      <c r="G44" s="21"/>
      <c r="H44" s="21"/>
      <c r="I44" s="22"/>
      <c r="J44" s="30"/>
      <c r="K44" s="30"/>
      <c r="L44" s="30"/>
      <c r="M44" s="23"/>
    </row>
    <row r="45" spans="1:13" ht="12.75">
      <c r="A45" s="26"/>
      <c r="B45" s="27"/>
      <c r="C45" s="27"/>
      <c r="D45" s="27"/>
      <c r="E45" s="28"/>
      <c r="F45" s="27"/>
      <c r="G45" s="27"/>
      <c r="H45" s="27"/>
      <c r="I45" s="28"/>
      <c r="J45" s="30"/>
      <c r="K45" s="30"/>
      <c r="L45" s="30"/>
      <c r="M45" s="37"/>
    </row>
    <row r="46" spans="1:13" ht="12.75">
      <c r="A46" s="23"/>
      <c r="B46" s="23"/>
      <c r="C46" s="23"/>
      <c r="D46" s="23"/>
      <c r="E46" s="23"/>
      <c r="F46" s="23"/>
      <c r="G46" s="23"/>
      <c r="H46" s="23"/>
      <c r="I46" s="23"/>
      <c r="J46" s="23"/>
      <c r="K46" s="23"/>
      <c r="L46" s="23"/>
      <c r="M46" s="23"/>
    </row>
    <row r="47" spans="1:13" ht="12.75">
      <c r="A47" s="23"/>
      <c r="B47" s="23"/>
      <c r="C47" s="23"/>
      <c r="D47" s="23"/>
      <c r="E47" s="23"/>
      <c r="F47" s="23"/>
      <c r="G47" s="23"/>
      <c r="H47" s="23"/>
      <c r="I47" s="23"/>
      <c r="J47" s="23"/>
      <c r="K47" s="23"/>
      <c r="L47" s="23"/>
      <c r="M47" s="23"/>
    </row>
    <row r="48" spans="1:13" ht="12.75">
      <c r="A48" s="23"/>
      <c r="B48" s="23"/>
      <c r="C48" s="23"/>
      <c r="D48" s="23"/>
      <c r="E48" s="23"/>
      <c r="F48" s="23"/>
      <c r="G48" s="23"/>
      <c r="H48" s="23"/>
      <c r="I48" s="23"/>
      <c r="J48" s="23"/>
      <c r="K48" s="23"/>
      <c r="L48" s="23"/>
      <c r="M48" s="23"/>
    </row>
    <row r="49" spans="1:13" ht="12.75">
      <c r="A49" s="23"/>
      <c r="B49" s="23"/>
      <c r="C49" s="23"/>
      <c r="D49" s="23"/>
      <c r="E49" s="23"/>
      <c r="F49" s="23"/>
      <c r="G49" s="23"/>
      <c r="H49" s="23"/>
      <c r="I49" s="23"/>
      <c r="J49" s="23"/>
      <c r="K49" s="23"/>
      <c r="L49" s="23"/>
      <c r="M49" s="23"/>
    </row>
    <row r="50" spans="1:13" ht="12.75">
      <c r="A50" s="23"/>
      <c r="B50" s="23"/>
      <c r="C50" s="23"/>
      <c r="D50" s="23"/>
      <c r="E50" s="23"/>
      <c r="F50" s="23"/>
      <c r="G50" s="23"/>
      <c r="H50" s="23"/>
      <c r="I50" s="23"/>
      <c r="J50" s="23"/>
      <c r="K50" s="23"/>
      <c r="L50" s="23"/>
      <c r="M50" s="23"/>
    </row>
    <row r="51" spans="1:13" ht="12.75">
      <c r="A51" s="23"/>
      <c r="B51" s="23"/>
      <c r="C51" s="23"/>
      <c r="D51" s="23"/>
      <c r="E51" s="23"/>
      <c r="F51" s="23"/>
      <c r="G51" s="23"/>
      <c r="H51" s="23"/>
      <c r="I51" s="23"/>
      <c r="J51" s="23"/>
      <c r="K51" s="23"/>
      <c r="L51" s="23"/>
      <c r="M51" s="23"/>
    </row>
    <row r="52" spans="1:13" ht="12.75">
      <c r="A52" s="23"/>
      <c r="B52" s="23"/>
      <c r="C52" s="23"/>
      <c r="D52" s="23"/>
      <c r="E52" s="23"/>
      <c r="F52" s="23"/>
      <c r="G52" s="23"/>
      <c r="H52" s="23"/>
      <c r="I52" s="23"/>
      <c r="J52" s="23"/>
      <c r="K52" s="23"/>
      <c r="L52" s="23"/>
      <c r="M52" s="23"/>
    </row>
    <row r="53" spans="1:13" ht="12.75">
      <c r="A53" s="23"/>
      <c r="B53" s="23"/>
      <c r="C53" s="23"/>
      <c r="D53" s="23"/>
      <c r="E53" s="23"/>
      <c r="F53" s="23"/>
      <c r="G53" s="23"/>
      <c r="H53" s="23"/>
      <c r="I53" s="23"/>
      <c r="J53" s="23"/>
      <c r="K53" s="23"/>
      <c r="L53" s="23"/>
      <c r="M53" s="23"/>
    </row>
    <row r="54" spans="1:13" ht="12.75">
      <c r="A54" s="23"/>
      <c r="B54" s="23"/>
      <c r="C54" s="23"/>
      <c r="D54" s="23"/>
      <c r="E54" s="23"/>
      <c r="F54" s="23"/>
      <c r="G54" s="23"/>
      <c r="H54" s="23"/>
      <c r="I54" s="23"/>
      <c r="J54" s="23"/>
      <c r="K54" s="23"/>
      <c r="L54" s="23"/>
      <c r="M54" s="23"/>
    </row>
    <row r="55" spans="1:13" ht="12.75">
      <c r="A55" s="23"/>
      <c r="B55" s="23"/>
      <c r="C55" s="23"/>
      <c r="D55" s="23"/>
      <c r="E55" s="23"/>
      <c r="F55" s="23"/>
      <c r="G55" s="23"/>
      <c r="H55" s="23"/>
      <c r="I55" s="23"/>
      <c r="J55" s="23"/>
      <c r="K55" s="23"/>
      <c r="L55" s="23"/>
      <c r="M55" s="23"/>
    </row>
    <row r="56" spans="1:13" ht="12.75">
      <c r="A56" s="23"/>
      <c r="B56" s="23"/>
      <c r="C56" s="23"/>
      <c r="D56" s="23"/>
      <c r="E56" s="23"/>
      <c r="F56" s="23"/>
      <c r="G56" s="23"/>
      <c r="H56" s="23"/>
      <c r="I56" s="23"/>
      <c r="J56" s="23"/>
      <c r="K56" s="23"/>
      <c r="L56" s="23"/>
      <c r="M56" s="23"/>
    </row>
  </sheetData>
  <sheetProtection/>
  <mergeCells count="22">
    <mergeCell ref="C41:E41"/>
    <mergeCell ref="G41:I41"/>
    <mergeCell ref="K41:L41"/>
    <mergeCell ref="B4:E4"/>
    <mergeCell ref="F4:I4"/>
    <mergeCell ref="A39:I39"/>
    <mergeCell ref="B40:E40"/>
    <mergeCell ref="F40:I40"/>
    <mergeCell ref="A23:M23"/>
    <mergeCell ref="A22:M22"/>
    <mergeCell ref="J40:L40"/>
    <mergeCell ref="A24:M24"/>
    <mergeCell ref="A1:M1"/>
    <mergeCell ref="C5:E5"/>
    <mergeCell ref="G5:I5"/>
    <mergeCell ref="J5:J6"/>
    <mergeCell ref="J4:M4"/>
    <mergeCell ref="B5:B6"/>
    <mergeCell ref="A2:M2"/>
    <mergeCell ref="K5:M5"/>
    <mergeCell ref="A4:A6"/>
    <mergeCell ref="F5:F6"/>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71" r:id="rId2"/>
  <headerFooter>
    <oddFooter>&amp;C&amp;"Arial,Normal"4</oddFooter>
  </headerFooter>
  <drawing r:id="rId1"/>
</worksheet>
</file>

<file path=xl/worksheets/sheet4.xml><?xml version="1.0" encoding="utf-8"?>
<worksheet xmlns="http://schemas.openxmlformats.org/spreadsheetml/2006/main" xmlns:r="http://schemas.openxmlformats.org/officeDocument/2006/relationships">
  <dimension ref="A1:T47"/>
  <sheetViews>
    <sheetView view="pageBreakPreview" zoomScaleSheetLayoutView="100" zoomScalePageLayoutView="0" workbookViewId="0" topLeftCell="A4">
      <selection activeCell="O9" sqref="O9"/>
    </sheetView>
  </sheetViews>
  <sheetFormatPr defaultColWidth="11.421875" defaultRowHeight="15"/>
  <cols>
    <col min="1" max="1" width="34.57421875" style="5" customWidth="1"/>
    <col min="2" max="2" width="8.00390625" style="5" customWidth="1"/>
    <col min="3" max="3" width="7.7109375" style="5" customWidth="1"/>
    <col min="4" max="4" width="8.00390625" style="5" customWidth="1"/>
    <col min="5" max="5" width="10.8515625" style="5" customWidth="1"/>
    <col min="6" max="6" width="9.28125" style="5" customWidth="1"/>
    <col min="7" max="7" width="7.8515625" style="5" customWidth="1"/>
    <col min="8" max="8" width="7.7109375" style="5" customWidth="1"/>
    <col min="9" max="9" width="10.57421875" style="5" customWidth="1"/>
    <col min="10" max="10" width="7.28125" style="5" bestFit="1" customWidth="1"/>
    <col min="11" max="11" width="7.28125" style="5" customWidth="1"/>
    <col min="12" max="12" width="8.57421875" style="5" customWidth="1"/>
    <col min="13" max="13" width="11.28125" style="5" bestFit="1" customWidth="1"/>
    <col min="14" max="16384" width="11.421875" style="5" customWidth="1"/>
  </cols>
  <sheetData>
    <row r="1" spans="1:13" ht="12.75">
      <c r="A1" s="314" t="s">
        <v>119</v>
      </c>
      <c r="B1" s="314"/>
      <c r="C1" s="314"/>
      <c r="D1" s="314"/>
      <c r="E1" s="314"/>
      <c r="F1" s="314"/>
      <c r="G1" s="314"/>
      <c r="H1" s="314"/>
      <c r="I1" s="314"/>
      <c r="J1" s="314"/>
      <c r="K1" s="314"/>
      <c r="L1" s="314"/>
      <c r="M1" s="314"/>
    </row>
    <row r="2" spans="1:13" s="14" customFormat="1" ht="12.75">
      <c r="A2" s="317" t="s">
        <v>117</v>
      </c>
      <c r="B2" s="317"/>
      <c r="C2" s="317"/>
      <c r="D2" s="317"/>
      <c r="E2" s="317"/>
      <c r="F2" s="317"/>
      <c r="G2" s="317"/>
      <c r="H2" s="317"/>
      <c r="I2" s="317"/>
      <c r="J2" s="317"/>
      <c r="K2" s="317"/>
      <c r="L2" s="317"/>
      <c r="M2" s="317"/>
    </row>
    <row r="3" spans="1:13" s="14" customFormat="1" ht="12.75">
      <c r="A3" s="18"/>
      <c r="B3" s="18"/>
      <c r="C3" s="18"/>
      <c r="D3" s="18"/>
      <c r="E3" s="18"/>
      <c r="F3" s="18"/>
      <c r="G3" s="18"/>
      <c r="H3" s="18"/>
      <c r="I3" s="18"/>
      <c r="J3" s="18"/>
      <c r="K3" s="18"/>
      <c r="L3" s="18"/>
      <c r="M3" s="18"/>
    </row>
    <row r="4" spans="1:13" ht="15" customHeight="1">
      <c r="A4" s="306" t="s">
        <v>1</v>
      </c>
      <c r="B4" s="310" t="s">
        <v>0</v>
      </c>
      <c r="C4" s="310"/>
      <c r="D4" s="310"/>
      <c r="E4" s="310"/>
      <c r="F4" s="310" t="s">
        <v>399</v>
      </c>
      <c r="G4" s="310"/>
      <c r="H4" s="310"/>
      <c r="I4" s="310"/>
      <c r="J4" s="305" t="s">
        <v>400</v>
      </c>
      <c r="K4" s="305"/>
      <c r="L4" s="305"/>
      <c r="M4" s="315"/>
    </row>
    <row r="5" spans="1:13" ht="12.75">
      <c r="A5" s="307"/>
      <c r="B5" s="303">
        <v>2011</v>
      </c>
      <c r="C5" s="302" t="s">
        <v>358</v>
      </c>
      <c r="D5" s="302"/>
      <c r="E5" s="302"/>
      <c r="F5" s="303">
        <v>2011</v>
      </c>
      <c r="G5" s="302" t="s">
        <v>360</v>
      </c>
      <c r="H5" s="302"/>
      <c r="I5" s="302"/>
      <c r="J5" s="303">
        <v>2011</v>
      </c>
      <c r="K5" s="302" t="s">
        <v>360</v>
      </c>
      <c r="L5" s="302"/>
      <c r="M5" s="302"/>
    </row>
    <row r="6" spans="1:13" ht="12.75">
      <c r="A6" s="322"/>
      <c r="B6" s="316"/>
      <c r="C6" s="203">
        <v>2011</v>
      </c>
      <c r="D6" s="203">
        <v>2012</v>
      </c>
      <c r="E6" s="204" t="s">
        <v>193</v>
      </c>
      <c r="F6" s="316"/>
      <c r="G6" s="203">
        <f>+C6</f>
        <v>2011</v>
      </c>
      <c r="H6" s="203">
        <f>+D6</f>
        <v>2012</v>
      </c>
      <c r="I6" s="204" t="str">
        <f>+E6</f>
        <v>Var. % 12/11</v>
      </c>
      <c r="J6" s="316"/>
      <c r="K6" s="204">
        <v>2011</v>
      </c>
      <c r="L6" s="204">
        <v>2012</v>
      </c>
      <c r="M6" s="209" t="str">
        <f>+I6</f>
        <v>Var. % 12/11</v>
      </c>
    </row>
    <row r="7" spans="1:20" ht="12.75">
      <c r="A7" s="241" t="s">
        <v>15</v>
      </c>
      <c r="B7" s="114">
        <f>SUM(B8:B20)</f>
        <v>41528.818</v>
      </c>
      <c r="C7" s="114">
        <f>SUM(C8:C20)</f>
        <v>40129.711</v>
      </c>
      <c r="D7" s="114">
        <f>SUM(D8:D20)</f>
        <v>38201.585999999996</v>
      </c>
      <c r="E7" s="280">
        <f aca="true" t="shared" si="0" ref="E7:E19">+D7/C7*100-100</f>
        <v>-4.804731835721427</v>
      </c>
      <c r="F7" s="114">
        <f>SUM(F8:F20)</f>
        <v>274895.872</v>
      </c>
      <c r="G7" s="114">
        <f>SUM(G8:G20)</f>
        <v>263063.529</v>
      </c>
      <c r="H7" s="114">
        <f>SUM(H8:H20)</f>
        <v>262502.55100000004</v>
      </c>
      <c r="I7" s="280">
        <f>+H7/G7*100-100</f>
        <v>-0.21324810859658783</v>
      </c>
      <c r="J7" s="223">
        <f>SUM(F7/B7)</f>
        <v>6.619400340264921</v>
      </c>
      <c r="K7" s="223">
        <f aca="true" t="shared" si="1" ref="K7:L19">SUM(G7/C7)</f>
        <v>6.555330762287323</v>
      </c>
      <c r="L7" s="223">
        <f t="shared" si="1"/>
        <v>6.871509235244842</v>
      </c>
      <c r="M7" s="279">
        <f>SUM(L7-K7)/K7*100</f>
        <v>4.82322684274739</v>
      </c>
      <c r="N7" s="222"/>
      <c r="O7" s="222"/>
      <c r="P7" s="222"/>
      <c r="Q7" s="222"/>
      <c r="R7" s="222"/>
      <c r="S7" s="222"/>
      <c r="T7" s="222"/>
    </row>
    <row r="8" spans="1:13" ht="12.75">
      <c r="A8" s="208" t="s">
        <v>106</v>
      </c>
      <c r="B8" s="115">
        <v>503.124</v>
      </c>
      <c r="C8" s="115">
        <v>493.999</v>
      </c>
      <c r="D8" s="115">
        <v>266.3</v>
      </c>
      <c r="E8" s="281">
        <f t="shared" si="0"/>
        <v>-46.09300828544187</v>
      </c>
      <c r="F8" s="115">
        <v>2054.736</v>
      </c>
      <c r="G8" s="115">
        <v>2015.051</v>
      </c>
      <c r="H8" s="115">
        <v>1165.775</v>
      </c>
      <c r="I8" s="281">
        <f aca="true" t="shared" si="2" ref="I8:I19">+H8/G8*100-100</f>
        <v>-42.146625569278385</v>
      </c>
      <c r="J8" s="224">
        <f aca="true" t="shared" si="3" ref="J8:J19">SUM(F8/B8)</f>
        <v>4.083955446371073</v>
      </c>
      <c r="K8" s="224">
        <f t="shared" si="1"/>
        <v>4.079058864491628</v>
      </c>
      <c r="L8" s="224">
        <f t="shared" si="1"/>
        <v>4.377675553886594</v>
      </c>
      <c r="M8" s="279">
        <f aca="true" t="shared" si="4" ref="M8:M17">SUM(L8-K8)/K8*100</f>
        <v>7.320725179880004</v>
      </c>
    </row>
    <row r="9" spans="1:15" ht="12.75">
      <c r="A9" s="208" t="s">
        <v>395</v>
      </c>
      <c r="B9" s="115">
        <v>8799.889</v>
      </c>
      <c r="C9" s="115">
        <v>8083.021</v>
      </c>
      <c r="D9" s="115">
        <v>7554.729</v>
      </c>
      <c r="E9" s="281">
        <f t="shared" si="0"/>
        <v>-6.535823672856964</v>
      </c>
      <c r="F9" s="115">
        <v>54351.031</v>
      </c>
      <c r="G9" s="115">
        <v>50048.955</v>
      </c>
      <c r="H9" s="115">
        <v>48308.121</v>
      </c>
      <c r="I9" s="281">
        <f t="shared" si="2"/>
        <v>-3.478262433251615</v>
      </c>
      <c r="J9" s="224">
        <f t="shared" si="3"/>
        <v>6.176331428725977</v>
      </c>
      <c r="K9" s="224">
        <f t="shared" si="1"/>
        <v>6.191862547431215</v>
      </c>
      <c r="L9" s="224">
        <f t="shared" si="1"/>
        <v>6.39442142795592</v>
      </c>
      <c r="M9" s="279">
        <f t="shared" si="4"/>
        <v>3.27137236934854</v>
      </c>
      <c r="O9" s="15"/>
    </row>
    <row r="10" spans="1:13" ht="12.75">
      <c r="A10" s="208" t="s">
        <v>17</v>
      </c>
      <c r="B10" s="115">
        <v>4999.89</v>
      </c>
      <c r="C10" s="115">
        <v>4999.89</v>
      </c>
      <c r="D10" s="115">
        <v>5949.628</v>
      </c>
      <c r="E10" s="281">
        <f t="shared" si="0"/>
        <v>18.99517789391365</v>
      </c>
      <c r="F10" s="115">
        <v>15775.56</v>
      </c>
      <c r="G10" s="115">
        <v>15775.56</v>
      </c>
      <c r="H10" s="115">
        <v>21674.894</v>
      </c>
      <c r="I10" s="281">
        <f t="shared" si="2"/>
        <v>37.395401494463584</v>
      </c>
      <c r="J10" s="224">
        <f t="shared" si="3"/>
        <v>3.1551814139911074</v>
      </c>
      <c r="K10" s="224">
        <f t="shared" si="1"/>
        <v>3.1551814139911074</v>
      </c>
      <c r="L10" s="224">
        <f t="shared" si="1"/>
        <v>3.643067095959613</v>
      </c>
      <c r="M10" s="279">
        <f t="shared" si="4"/>
        <v>15.462999363683519</v>
      </c>
    </row>
    <row r="11" spans="1:13" ht="12.75">
      <c r="A11" s="208" t="s">
        <v>324</v>
      </c>
      <c r="B11" s="115">
        <v>109.31</v>
      </c>
      <c r="C11" s="115">
        <v>99.44</v>
      </c>
      <c r="D11" s="115">
        <v>106.673</v>
      </c>
      <c r="E11" s="281">
        <f t="shared" si="0"/>
        <v>7.2737329042638805</v>
      </c>
      <c r="F11" s="115">
        <v>834.739</v>
      </c>
      <c r="G11" s="115">
        <v>748.273</v>
      </c>
      <c r="H11" s="115">
        <v>913.724</v>
      </c>
      <c r="I11" s="281">
        <f t="shared" si="2"/>
        <v>22.11104770585068</v>
      </c>
      <c r="J11" s="224">
        <f t="shared" si="3"/>
        <v>7.636437654377459</v>
      </c>
      <c r="K11" s="224">
        <f t="shared" si="1"/>
        <v>7.524869267900241</v>
      </c>
      <c r="L11" s="224">
        <f t="shared" si="1"/>
        <v>8.565653914298839</v>
      </c>
      <c r="M11" s="279">
        <f t="shared" si="4"/>
        <v>13.83126549239068</v>
      </c>
    </row>
    <row r="12" spans="1:13" ht="12.75">
      <c r="A12" s="208" t="s">
        <v>338</v>
      </c>
      <c r="B12" s="115">
        <v>0</v>
      </c>
      <c r="C12" s="115">
        <v>0</v>
      </c>
      <c r="D12" s="115">
        <v>865.54</v>
      </c>
      <c r="E12" s="281"/>
      <c r="F12" s="115">
        <v>0</v>
      </c>
      <c r="G12" s="115">
        <v>0</v>
      </c>
      <c r="H12" s="115">
        <v>1157.745</v>
      </c>
      <c r="I12" s="281"/>
      <c r="J12" s="224">
        <v>0</v>
      </c>
      <c r="K12" s="224">
        <v>0</v>
      </c>
      <c r="L12" s="224">
        <f t="shared" si="1"/>
        <v>1.3375984934260692</v>
      </c>
      <c r="M12" s="279"/>
    </row>
    <row r="13" spans="1:13" ht="12.75">
      <c r="A13" s="208" t="s">
        <v>337</v>
      </c>
      <c r="B13" s="115">
        <v>422.1</v>
      </c>
      <c r="C13" s="115">
        <v>422.1</v>
      </c>
      <c r="D13" s="115">
        <v>0</v>
      </c>
      <c r="E13" s="281">
        <f t="shared" si="0"/>
        <v>-100</v>
      </c>
      <c r="F13" s="115">
        <v>543.72</v>
      </c>
      <c r="G13" s="115">
        <v>543.72</v>
      </c>
      <c r="H13" s="115">
        <v>0</v>
      </c>
      <c r="I13" s="281">
        <f t="shared" si="2"/>
        <v>-100</v>
      </c>
      <c r="J13" s="224">
        <f t="shared" si="3"/>
        <v>1.288130774697939</v>
      </c>
      <c r="K13" s="224">
        <f t="shared" si="1"/>
        <v>1.288130774697939</v>
      </c>
      <c r="L13" s="224"/>
      <c r="M13" s="279"/>
    </row>
    <row r="14" spans="1:13" ht="12.75">
      <c r="A14" s="208" t="s">
        <v>396</v>
      </c>
      <c r="B14" s="115">
        <v>4.709</v>
      </c>
      <c r="C14" s="115">
        <v>4.709</v>
      </c>
      <c r="D14" s="115">
        <v>1.818</v>
      </c>
      <c r="E14" s="281">
        <f t="shared" si="0"/>
        <v>-61.39307708643024</v>
      </c>
      <c r="F14" s="115">
        <v>13.647</v>
      </c>
      <c r="G14" s="115">
        <v>13.647</v>
      </c>
      <c r="H14" s="115">
        <v>13.945</v>
      </c>
      <c r="I14" s="281">
        <f t="shared" si="2"/>
        <v>2.1836301018538933</v>
      </c>
      <c r="J14" s="224">
        <f t="shared" si="3"/>
        <v>2.8980675302612022</v>
      </c>
      <c r="K14" s="224">
        <f t="shared" si="1"/>
        <v>2.8980675302612022</v>
      </c>
      <c r="L14" s="224">
        <f t="shared" si="1"/>
        <v>7.67051705170517</v>
      </c>
      <c r="M14" s="279">
        <f t="shared" si="4"/>
        <v>164.67696047834428</v>
      </c>
    </row>
    <row r="15" spans="1:13" ht="12.75">
      <c r="A15" s="208" t="s">
        <v>18</v>
      </c>
      <c r="B15" s="115">
        <v>17754.306</v>
      </c>
      <c r="C15" s="115">
        <v>17680.241</v>
      </c>
      <c r="D15" s="115">
        <v>13039.915</v>
      </c>
      <c r="E15" s="281">
        <f t="shared" si="0"/>
        <v>-26.24583002007722</v>
      </c>
      <c r="F15" s="115">
        <v>81247.249</v>
      </c>
      <c r="G15" s="115">
        <v>80939.726</v>
      </c>
      <c r="H15" s="115">
        <v>55673.128</v>
      </c>
      <c r="I15" s="281">
        <f t="shared" si="2"/>
        <v>-31.216559838613733</v>
      </c>
      <c r="J15" s="224">
        <f t="shared" si="3"/>
        <v>4.576199655452598</v>
      </c>
      <c r="K15" s="224">
        <f t="shared" si="1"/>
        <v>4.577976397493676</v>
      </c>
      <c r="L15" s="224">
        <f t="shared" si="1"/>
        <v>4.26943948637702</v>
      </c>
      <c r="M15" s="279">
        <f t="shared" si="4"/>
        <v>-6.739591564639172</v>
      </c>
    </row>
    <row r="16" spans="1:13" ht="12.75">
      <c r="A16" s="208" t="s">
        <v>19</v>
      </c>
      <c r="B16" s="115">
        <v>8931.14</v>
      </c>
      <c r="C16" s="115">
        <v>8342.161</v>
      </c>
      <c r="D16" s="115">
        <v>10356.002</v>
      </c>
      <c r="E16" s="281">
        <f t="shared" si="0"/>
        <v>24.140519464920416</v>
      </c>
      <c r="F16" s="115">
        <v>120013.707</v>
      </c>
      <c r="G16" s="115">
        <v>112922.727</v>
      </c>
      <c r="H16" s="115">
        <v>133297.783</v>
      </c>
      <c r="I16" s="281">
        <f t="shared" si="2"/>
        <v>18.043361634367898</v>
      </c>
      <c r="J16" s="224">
        <f t="shared" si="3"/>
        <v>13.437669435256865</v>
      </c>
      <c r="K16" s="224">
        <f t="shared" si="1"/>
        <v>13.53638787359774</v>
      </c>
      <c r="L16" s="224">
        <f t="shared" si="1"/>
        <v>12.871548595683931</v>
      </c>
      <c r="M16" s="279">
        <f t="shared" si="4"/>
        <v>-4.911496952673426</v>
      </c>
    </row>
    <row r="17" spans="1:13" ht="12.75">
      <c r="A17" s="208" t="s">
        <v>325</v>
      </c>
      <c r="B17" s="115">
        <v>3.65</v>
      </c>
      <c r="C17" s="115">
        <v>3.65</v>
      </c>
      <c r="D17" s="115">
        <v>0.981</v>
      </c>
      <c r="E17" s="281">
        <f t="shared" si="0"/>
        <v>-73.12328767123287</v>
      </c>
      <c r="F17" s="115">
        <v>49.02</v>
      </c>
      <c r="G17" s="115">
        <v>49.02</v>
      </c>
      <c r="H17" s="115">
        <v>15.558</v>
      </c>
      <c r="I17" s="281">
        <f t="shared" si="2"/>
        <v>-68.26193390452876</v>
      </c>
      <c r="J17" s="224">
        <f t="shared" si="3"/>
        <v>13.43013698630137</v>
      </c>
      <c r="K17" s="224">
        <f t="shared" si="1"/>
        <v>13.43013698630137</v>
      </c>
      <c r="L17" s="224">
        <f t="shared" si="1"/>
        <v>15.859327217125383</v>
      </c>
      <c r="M17" s="279">
        <f t="shared" si="4"/>
        <v>18.087605757869536</v>
      </c>
    </row>
    <row r="18" spans="1:13" s="15" customFormat="1" ht="12.75">
      <c r="A18" s="208" t="s">
        <v>309</v>
      </c>
      <c r="B18" s="115">
        <v>0.2</v>
      </c>
      <c r="C18" s="115">
        <v>0</v>
      </c>
      <c r="D18" s="115">
        <v>60</v>
      </c>
      <c r="E18" s="281"/>
      <c r="F18" s="115">
        <v>5.613</v>
      </c>
      <c r="G18" s="115">
        <v>0</v>
      </c>
      <c r="H18" s="115">
        <v>281.878</v>
      </c>
      <c r="I18" s="281"/>
      <c r="J18" s="224">
        <f t="shared" si="3"/>
        <v>28.065</v>
      </c>
      <c r="K18" s="224">
        <v>0</v>
      </c>
      <c r="L18" s="224">
        <f t="shared" si="1"/>
        <v>4.697966666666667</v>
      </c>
      <c r="M18" s="279"/>
    </row>
    <row r="19" spans="1:13" s="15" customFormat="1" ht="12.75">
      <c r="A19" s="208" t="s">
        <v>361</v>
      </c>
      <c r="B19" s="115">
        <v>0.5</v>
      </c>
      <c r="C19" s="115">
        <v>0.5</v>
      </c>
      <c r="D19" s="115">
        <v>0</v>
      </c>
      <c r="E19" s="281">
        <f t="shared" si="0"/>
        <v>-100</v>
      </c>
      <c r="F19" s="115">
        <v>6.85</v>
      </c>
      <c r="G19" s="115">
        <v>6.85</v>
      </c>
      <c r="H19" s="115">
        <v>0</v>
      </c>
      <c r="I19" s="281">
        <f t="shared" si="2"/>
        <v>-100</v>
      </c>
      <c r="J19" s="224">
        <f t="shared" si="3"/>
        <v>13.7</v>
      </c>
      <c r="K19" s="224">
        <f t="shared" si="1"/>
        <v>13.7</v>
      </c>
      <c r="L19" s="224"/>
      <c r="M19" s="279"/>
    </row>
    <row r="20" spans="1:13" s="14" customFormat="1" ht="12.75">
      <c r="A20" s="318" t="s">
        <v>116</v>
      </c>
      <c r="B20" s="319"/>
      <c r="C20" s="319"/>
      <c r="D20" s="319"/>
      <c r="E20" s="319"/>
      <c r="F20" s="319"/>
      <c r="G20" s="319"/>
      <c r="H20" s="319"/>
      <c r="I20" s="319"/>
      <c r="J20" s="319"/>
      <c r="K20" s="319"/>
      <c r="L20" s="319"/>
      <c r="M20" s="320"/>
    </row>
    <row r="21" spans="1:13" ht="15" customHeight="1">
      <c r="A21" s="321" t="s">
        <v>118</v>
      </c>
      <c r="B21" s="321"/>
      <c r="C21" s="321"/>
      <c r="D21" s="321"/>
      <c r="E21" s="321"/>
      <c r="F21" s="321"/>
      <c r="G21" s="321"/>
      <c r="H21" s="321"/>
      <c r="I21" s="321"/>
      <c r="J21" s="321"/>
      <c r="K21" s="321"/>
      <c r="L21" s="321"/>
      <c r="M21" s="321"/>
    </row>
    <row r="22" spans="1:13" ht="12.75">
      <c r="A22" s="23"/>
      <c r="B22" s="23"/>
      <c r="C22" s="23"/>
      <c r="D22" s="23"/>
      <c r="E22" s="23"/>
      <c r="F22" s="23"/>
      <c r="G22" s="23"/>
      <c r="H22" s="23"/>
      <c r="I22" s="23"/>
      <c r="J22" s="23"/>
      <c r="K22" s="23"/>
      <c r="L22" s="23"/>
      <c r="M22" s="23"/>
    </row>
    <row r="23" spans="1:13" ht="12.75">
      <c r="A23" s="24"/>
      <c r="B23" s="23"/>
      <c r="C23" s="23"/>
      <c r="D23" s="23"/>
      <c r="E23" s="23"/>
      <c r="F23" s="23"/>
      <c r="G23" s="23"/>
      <c r="H23" s="23"/>
      <c r="I23" s="23"/>
      <c r="J23" s="23"/>
      <c r="K23" s="23"/>
      <c r="L23" s="23"/>
      <c r="M23" s="23"/>
    </row>
    <row r="24" spans="1:13" ht="12.75">
      <c r="A24" s="23"/>
      <c r="B24" s="23"/>
      <c r="C24" s="23"/>
      <c r="D24" s="23"/>
      <c r="E24" s="23"/>
      <c r="F24" s="23"/>
      <c r="G24" s="23"/>
      <c r="H24" s="23"/>
      <c r="I24" s="23"/>
      <c r="J24" s="23"/>
      <c r="K24" s="23"/>
      <c r="L24" s="23"/>
      <c r="M24" s="23"/>
    </row>
    <row r="25" spans="1:13" ht="12.75">
      <c r="A25" s="23"/>
      <c r="B25" s="23"/>
      <c r="C25" s="23"/>
      <c r="D25" s="23"/>
      <c r="E25" s="23"/>
      <c r="F25" s="23"/>
      <c r="G25" s="23"/>
      <c r="H25" s="23"/>
      <c r="I25" s="23"/>
      <c r="J25" s="23"/>
      <c r="K25" s="23"/>
      <c r="L25" s="23"/>
      <c r="M25" s="23"/>
    </row>
    <row r="26" spans="1:13" ht="12.75">
      <c r="A26" s="23"/>
      <c r="B26" s="23"/>
      <c r="C26" s="23"/>
      <c r="D26" s="23"/>
      <c r="E26" s="23"/>
      <c r="F26" s="23"/>
      <c r="G26" s="23"/>
      <c r="H26" s="23"/>
      <c r="I26" s="23"/>
      <c r="J26" s="23"/>
      <c r="K26" s="23"/>
      <c r="L26" s="23"/>
      <c r="M26" s="23"/>
    </row>
    <row r="27" spans="1:13" ht="12.75">
      <c r="A27" s="23"/>
      <c r="B27" s="23"/>
      <c r="C27" s="23"/>
      <c r="D27" s="23"/>
      <c r="E27" s="23"/>
      <c r="F27" s="23"/>
      <c r="G27" s="23"/>
      <c r="H27" s="23"/>
      <c r="I27" s="23"/>
      <c r="J27" s="23"/>
      <c r="K27" s="23"/>
      <c r="L27" s="23"/>
      <c r="M27" s="23"/>
    </row>
    <row r="28" spans="1:13" ht="12.75">
      <c r="A28" s="23"/>
      <c r="B28" s="23"/>
      <c r="C28" s="23"/>
      <c r="D28" s="23"/>
      <c r="E28" s="23"/>
      <c r="F28" s="23"/>
      <c r="G28" s="23"/>
      <c r="H28" s="23"/>
      <c r="I28" s="23"/>
      <c r="J28" s="23"/>
      <c r="K28" s="23"/>
      <c r="L28" s="23"/>
      <c r="M28" s="23"/>
    </row>
    <row r="29" spans="1:13" ht="12.75">
      <c r="A29" s="23"/>
      <c r="B29" s="23"/>
      <c r="C29" s="23"/>
      <c r="D29" s="23"/>
      <c r="E29" s="23"/>
      <c r="F29" s="23"/>
      <c r="G29" s="23"/>
      <c r="H29" s="23"/>
      <c r="I29" s="23"/>
      <c r="J29" s="23"/>
      <c r="K29" s="23"/>
      <c r="L29" s="23"/>
      <c r="M29" s="23"/>
    </row>
    <row r="30" spans="1:13" ht="12.75">
      <c r="A30" s="23"/>
      <c r="B30" s="23"/>
      <c r="C30" s="23"/>
      <c r="D30" s="23"/>
      <c r="E30" s="23"/>
      <c r="F30" s="23"/>
      <c r="G30" s="23"/>
      <c r="H30" s="23"/>
      <c r="I30" s="23"/>
      <c r="J30" s="23"/>
      <c r="K30" s="23"/>
      <c r="L30" s="23"/>
      <c r="M30" s="23"/>
    </row>
    <row r="31" spans="1:13" ht="12.75">
      <c r="A31" s="23"/>
      <c r="B31" s="23"/>
      <c r="C31" s="23"/>
      <c r="D31" s="23"/>
      <c r="E31" s="23"/>
      <c r="F31" s="23"/>
      <c r="G31" s="23"/>
      <c r="H31" s="23"/>
      <c r="I31" s="23"/>
      <c r="J31" s="23"/>
      <c r="K31" s="23"/>
      <c r="L31" s="23"/>
      <c r="M31" s="23"/>
    </row>
    <row r="32" spans="1:13" ht="12.75">
      <c r="A32" s="23"/>
      <c r="B32" s="23"/>
      <c r="C32" s="23"/>
      <c r="D32" s="23"/>
      <c r="E32" s="23"/>
      <c r="F32" s="23"/>
      <c r="G32" s="23"/>
      <c r="H32" s="23"/>
      <c r="I32" s="23"/>
      <c r="J32" s="23"/>
      <c r="K32" s="23"/>
      <c r="L32" s="23"/>
      <c r="M32" s="23"/>
    </row>
    <row r="33" spans="1:13" ht="12.75">
      <c r="A33" s="23"/>
      <c r="B33" s="23"/>
      <c r="C33" s="23"/>
      <c r="D33" s="23"/>
      <c r="E33" s="23"/>
      <c r="F33" s="23"/>
      <c r="G33" s="23"/>
      <c r="H33" s="23"/>
      <c r="I33" s="23"/>
      <c r="J33" s="23"/>
      <c r="K33" s="23"/>
      <c r="L33" s="23"/>
      <c r="M33" s="23"/>
    </row>
    <row r="34" spans="1:13" ht="12.75">
      <c r="A34" s="23"/>
      <c r="B34" s="23"/>
      <c r="C34" s="23"/>
      <c r="D34" s="23"/>
      <c r="E34" s="23"/>
      <c r="F34" s="23"/>
      <c r="G34" s="23"/>
      <c r="H34" s="23"/>
      <c r="I34" s="23"/>
      <c r="J34" s="23"/>
      <c r="K34" s="23"/>
      <c r="L34" s="23"/>
      <c r="M34" s="23"/>
    </row>
    <row r="35" spans="1:13" ht="12.75">
      <c r="A35" s="23"/>
      <c r="B35" s="23"/>
      <c r="C35" s="23"/>
      <c r="D35" s="23"/>
      <c r="E35" s="23"/>
      <c r="F35" s="23"/>
      <c r="G35" s="23"/>
      <c r="H35" s="23"/>
      <c r="I35" s="23"/>
      <c r="J35" s="23"/>
      <c r="K35" s="23"/>
      <c r="L35" s="23"/>
      <c r="M35" s="23"/>
    </row>
    <row r="36" spans="1:13" ht="12.75">
      <c r="A36" s="23"/>
      <c r="B36" s="23"/>
      <c r="C36" s="23"/>
      <c r="D36" s="23"/>
      <c r="E36" s="23"/>
      <c r="F36" s="23"/>
      <c r="G36" s="23"/>
      <c r="H36" s="23"/>
      <c r="I36" s="23"/>
      <c r="J36" s="23"/>
      <c r="K36" s="23"/>
      <c r="L36" s="23"/>
      <c r="M36" s="23"/>
    </row>
    <row r="37" spans="1:13" ht="12.75">
      <c r="A37" s="23"/>
      <c r="B37" s="23"/>
      <c r="C37" s="23"/>
      <c r="D37" s="23"/>
      <c r="E37" s="23"/>
      <c r="F37" s="23"/>
      <c r="G37" s="23"/>
      <c r="H37" s="23"/>
      <c r="I37" s="23"/>
      <c r="J37" s="23"/>
      <c r="K37" s="23"/>
      <c r="L37" s="23"/>
      <c r="M37" s="23"/>
    </row>
    <row r="38" spans="1:13" ht="12.75">
      <c r="A38" s="23"/>
      <c r="B38" s="23"/>
      <c r="C38" s="23"/>
      <c r="D38" s="23"/>
      <c r="E38" s="23"/>
      <c r="F38" s="23"/>
      <c r="G38" s="23"/>
      <c r="H38" s="23"/>
      <c r="I38" s="23"/>
      <c r="J38" s="23"/>
      <c r="K38" s="23"/>
      <c r="L38" s="23"/>
      <c r="M38" s="23"/>
    </row>
    <row r="39" spans="1:13" ht="12.75">
      <c r="A39" s="23"/>
      <c r="B39" s="23"/>
      <c r="C39" s="23"/>
      <c r="D39" s="23"/>
      <c r="E39" s="23"/>
      <c r="F39" s="23"/>
      <c r="G39" s="23"/>
      <c r="H39" s="23"/>
      <c r="I39" s="23"/>
      <c r="J39" s="23"/>
      <c r="K39" s="23"/>
      <c r="L39" s="23"/>
      <c r="M39" s="23"/>
    </row>
    <row r="40" spans="1:13" ht="12.75">
      <c r="A40" s="23"/>
      <c r="B40" s="23"/>
      <c r="C40" s="23"/>
      <c r="D40" s="23"/>
      <c r="E40" s="23"/>
      <c r="F40" s="23"/>
      <c r="G40" s="23"/>
      <c r="H40" s="23"/>
      <c r="I40" s="23"/>
      <c r="J40" s="23"/>
      <c r="K40" s="23"/>
      <c r="L40" s="23"/>
      <c r="M40" s="23"/>
    </row>
    <row r="41" spans="1:13" ht="12.75">
      <c r="A41" s="23"/>
      <c r="B41" s="23"/>
      <c r="C41" s="23"/>
      <c r="D41" s="23"/>
      <c r="E41" s="23"/>
      <c r="F41" s="23"/>
      <c r="G41" s="23"/>
      <c r="H41" s="23"/>
      <c r="I41" s="23"/>
      <c r="J41" s="23"/>
      <c r="K41" s="23"/>
      <c r="L41" s="23"/>
      <c r="M41" s="23"/>
    </row>
    <row r="42" spans="1:13" ht="12.75">
      <c r="A42" s="23"/>
      <c r="B42" s="23"/>
      <c r="C42" s="23"/>
      <c r="D42" s="23"/>
      <c r="E42" s="23"/>
      <c r="F42" s="23"/>
      <c r="G42" s="23"/>
      <c r="H42" s="23"/>
      <c r="I42" s="23"/>
      <c r="J42" s="23"/>
      <c r="K42" s="23"/>
      <c r="L42" s="23"/>
      <c r="M42" s="23"/>
    </row>
    <row r="43" spans="1:13" ht="12.75">
      <c r="A43" s="23"/>
      <c r="B43" s="23"/>
      <c r="C43" s="23"/>
      <c r="D43" s="23"/>
      <c r="E43" s="23"/>
      <c r="F43" s="23"/>
      <c r="G43" s="23"/>
      <c r="H43" s="23"/>
      <c r="I43" s="23"/>
      <c r="J43" s="23"/>
      <c r="K43" s="23"/>
      <c r="L43" s="23"/>
      <c r="M43" s="23"/>
    </row>
    <row r="44" spans="1:13" ht="12.75">
      <c r="A44" s="23"/>
      <c r="B44" s="23"/>
      <c r="C44" s="23"/>
      <c r="D44" s="23"/>
      <c r="E44" s="23"/>
      <c r="F44" s="23"/>
      <c r="G44" s="23"/>
      <c r="H44" s="23"/>
      <c r="I44" s="23"/>
      <c r="J44" s="23"/>
      <c r="K44" s="23"/>
      <c r="L44" s="23"/>
      <c r="M44" s="23"/>
    </row>
    <row r="45" spans="1:13" ht="12.75">
      <c r="A45" s="23"/>
      <c r="B45" s="23"/>
      <c r="C45" s="23"/>
      <c r="D45" s="23"/>
      <c r="E45" s="23"/>
      <c r="F45" s="23"/>
      <c r="G45" s="23"/>
      <c r="H45" s="23"/>
      <c r="I45" s="23"/>
      <c r="J45" s="23"/>
      <c r="K45" s="23"/>
      <c r="L45" s="23"/>
      <c r="M45" s="23"/>
    </row>
    <row r="46" spans="1:13" ht="12.75">
      <c r="A46" s="23"/>
      <c r="B46" s="23"/>
      <c r="C46" s="23"/>
      <c r="D46" s="23"/>
      <c r="E46" s="23"/>
      <c r="F46" s="23"/>
      <c r="G46" s="23"/>
      <c r="H46" s="23"/>
      <c r="I46" s="23"/>
      <c r="J46" s="23"/>
      <c r="K46" s="23"/>
      <c r="L46" s="23"/>
      <c r="M46" s="23"/>
    </row>
    <row r="47" spans="1:13" ht="12.75">
      <c r="A47" s="23"/>
      <c r="B47" s="23"/>
      <c r="C47" s="23"/>
      <c r="D47" s="23"/>
      <c r="E47" s="23"/>
      <c r="F47" s="23"/>
      <c r="G47" s="23"/>
      <c r="H47" s="23"/>
      <c r="I47" s="23"/>
      <c r="J47" s="23"/>
      <c r="K47" s="23"/>
      <c r="L47" s="23"/>
      <c r="M47" s="23"/>
    </row>
  </sheetData>
  <sheetProtection/>
  <mergeCells count="14">
    <mergeCell ref="A20:M20"/>
    <mergeCell ref="A21:M21"/>
    <mergeCell ref="A4:A6"/>
    <mergeCell ref="J5:J6"/>
    <mergeCell ref="B4:E4"/>
    <mergeCell ref="F4:I4"/>
    <mergeCell ref="C5:E5"/>
    <mergeCell ref="G5:I5"/>
    <mergeCell ref="A1:M1"/>
    <mergeCell ref="J4:M4"/>
    <mergeCell ref="K5:M5"/>
    <mergeCell ref="B5:B6"/>
    <mergeCell ref="F5:F6"/>
    <mergeCell ref="A2:M2"/>
  </mergeCells>
  <printOptions horizontalCentered="1" verticalCentered="1"/>
  <pageMargins left="0.8661417322834646" right="0.7086614173228347" top="0.7480314960629921" bottom="0.7480314960629921" header="0.31496062992125984" footer="0.31496062992125984"/>
  <pageSetup horizontalDpi="600" verticalDpi="600" orientation="landscape" scale="85" r:id="rId2"/>
  <headerFooter>
    <oddFooter>&amp;C&amp;"Arial,Normal"&amp;10 5</oddFooter>
  </headerFooter>
  <drawing r:id="rId1"/>
</worksheet>
</file>

<file path=xl/worksheets/sheet5.xml><?xml version="1.0" encoding="utf-8"?>
<worksheet xmlns="http://schemas.openxmlformats.org/spreadsheetml/2006/main" xmlns:r="http://schemas.openxmlformats.org/officeDocument/2006/relationships">
  <dimension ref="A1:N53"/>
  <sheetViews>
    <sheetView view="pageBreakPreview" zoomScaleSheetLayoutView="100" zoomScalePageLayoutView="0" workbookViewId="0" topLeftCell="A25">
      <selection activeCell="E18" sqref="E18"/>
    </sheetView>
  </sheetViews>
  <sheetFormatPr defaultColWidth="11.421875" defaultRowHeight="15"/>
  <cols>
    <col min="1" max="1" width="14.28125" style="5" customWidth="1"/>
    <col min="2" max="2" width="13.57421875" style="5" customWidth="1"/>
    <col min="3" max="3" width="14.00390625" style="5" customWidth="1"/>
    <col min="4" max="4" width="13.8515625" style="5" customWidth="1"/>
    <col min="5" max="5" width="11.8515625" style="5" customWidth="1"/>
    <col min="6" max="6" width="11.8515625" style="15" customWidth="1"/>
    <col min="7" max="7" width="11.421875" style="5" customWidth="1"/>
    <col min="8" max="8" width="14.421875" style="5" customWidth="1"/>
    <col min="9" max="9" width="14.00390625" style="5" customWidth="1"/>
    <col min="10" max="10" width="12.7109375" style="5" customWidth="1"/>
    <col min="11" max="11" width="13.28125" style="5" bestFit="1" customWidth="1"/>
    <col min="12" max="13" width="12.57421875" style="5" bestFit="1" customWidth="1"/>
    <col min="14" max="14" width="4.00390625" style="5" customWidth="1"/>
    <col min="15" max="16384" width="11.421875" style="5" customWidth="1"/>
  </cols>
  <sheetData>
    <row r="1" spans="1:14" ht="12.75">
      <c r="A1" s="314" t="s">
        <v>120</v>
      </c>
      <c r="B1" s="314"/>
      <c r="C1" s="314"/>
      <c r="D1" s="314"/>
      <c r="E1" s="314"/>
      <c r="F1" s="314"/>
      <c r="G1" s="314"/>
      <c r="H1" s="314"/>
      <c r="I1" s="314"/>
      <c r="J1" s="314"/>
      <c r="K1" s="314"/>
      <c r="L1" s="314"/>
      <c r="M1" s="314"/>
      <c r="N1" s="23"/>
    </row>
    <row r="2" spans="1:14" s="14" customFormat="1" ht="12.75">
      <c r="A2" s="314" t="s">
        <v>162</v>
      </c>
      <c r="B2" s="314"/>
      <c r="C2" s="314"/>
      <c r="D2" s="314"/>
      <c r="E2" s="314"/>
      <c r="F2" s="314"/>
      <c r="G2" s="314"/>
      <c r="H2" s="314"/>
      <c r="I2" s="314"/>
      <c r="J2" s="314"/>
      <c r="K2" s="314"/>
      <c r="L2" s="314"/>
      <c r="M2" s="314"/>
      <c r="N2" s="23"/>
    </row>
    <row r="3" spans="1:14" s="14" customFormat="1" ht="12.75">
      <c r="A3" s="49"/>
      <c r="B3" s="49"/>
      <c r="C3" s="49"/>
      <c r="D3" s="49"/>
      <c r="E3" s="49"/>
      <c r="F3" s="276"/>
      <c r="G3" s="49"/>
      <c r="H3" s="49"/>
      <c r="I3" s="49"/>
      <c r="J3" s="49"/>
      <c r="K3" s="49"/>
      <c r="L3" s="49"/>
      <c r="M3" s="49"/>
      <c r="N3" s="23"/>
    </row>
    <row r="4" spans="1:14" ht="12.75">
      <c r="A4" s="323" t="s">
        <v>107</v>
      </c>
      <c r="B4" s="326" t="s">
        <v>149</v>
      </c>
      <c r="C4" s="326"/>
      <c r="D4" s="326"/>
      <c r="E4" s="326"/>
      <c r="F4" s="326"/>
      <c r="G4" s="326"/>
      <c r="H4" s="326" t="s">
        <v>401</v>
      </c>
      <c r="I4" s="326"/>
      <c r="J4" s="326"/>
      <c r="K4" s="326"/>
      <c r="L4" s="326"/>
      <c r="M4" s="326"/>
      <c r="N4" s="23"/>
    </row>
    <row r="5" spans="1:14" ht="12.75">
      <c r="A5" s="324"/>
      <c r="B5" s="324">
        <v>2011</v>
      </c>
      <c r="C5" s="327" t="s">
        <v>358</v>
      </c>
      <c r="D5" s="327"/>
      <c r="E5" s="327"/>
      <c r="F5" s="327"/>
      <c r="G5" s="327"/>
      <c r="H5" s="324">
        <v>2011</v>
      </c>
      <c r="I5" s="326" t="s">
        <v>358</v>
      </c>
      <c r="J5" s="326"/>
      <c r="K5" s="326"/>
      <c r="L5" s="326"/>
      <c r="M5" s="326"/>
      <c r="N5" s="23"/>
    </row>
    <row r="6" spans="1:14" ht="12.75">
      <c r="A6" s="325"/>
      <c r="B6" s="325"/>
      <c r="C6" s="51">
        <v>2011</v>
      </c>
      <c r="D6" s="51">
        <v>2012</v>
      </c>
      <c r="E6" s="51" t="s">
        <v>193</v>
      </c>
      <c r="F6" s="51" t="s">
        <v>24</v>
      </c>
      <c r="G6" s="51" t="s">
        <v>195</v>
      </c>
      <c r="H6" s="325"/>
      <c r="I6" s="51">
        <v>2011</v>
      </c>
      <c r="J6" s="51" t="s">
        <v>302</v>
      </c>
      <c r="K6" s="51" t="s">
        <v>193</v>
      </c>
      <c r="L6" s="210" t="s">
        <v>326</v>
      </c>
      <c r="M6" s="211" t="s">
        <v>195</v>
      </c>
      <c r="N6" s="23"/>
    </row>
    <row r="7" spans="1:14" ht="15">
      <c r="A7" t="s">
        <v>81</v>
      </c>
      <c r="B7" s="103">
        <v>882516540</v>
      </c>
      <c r="C7" s="103">
        <v>824569128</v>
      </c>
      <c r="D7" s="103">
        <v>783173920</v>
      </c>
      <c r="E7" s="282">
        <f>SUM(D7-C7)/C7*100</f>
        <v>-5.020222876935067</v>
      </c>
      <c r="F7" s="231">
        <f aca="true" t="shared" si="0" ref="F7:F19">SUM(C7/$C$19)*100</f>
        <v>32.624798858270026</v>
      </c>
      <c r="G7" s="231">
        <f aca="true" t="shared" si="1" ref="G7:G19">SUM(D7/$D$19)*100</f>
        <v>31.43892325552654</v>
      </c>
      <c r="H7" s="103">
        <v>1531923192</v>
      </c>
      <c r="I7" s="103">
        <v>1353682523</v>
      </c>
      <c r="J7" s="103">
        <v>1215038982</v>
      </c>
      <c r="K7" s="282">
        <f>SUM(J7-I7)/I7*100</f>
        <v>-10.241953976973964</v>
      </c>
      <c r="L7" s="106">
        <f>SUM(I7/$I$19)*100</f>
        <v>36.126113642895305</v>
      </c>
      <c r="M7" s="106">
        <f>SUM($J7/$J$19)*100</f>
        <v>33.17485137689489</v>
      </c>
      <c r="N7" s="23"/>
    </row>
    <row r="8" spans="1:14" ht="15">
      <c r="A8" t="s">
        <v>20</v>
      </c>
      <c r="B8" s="103">
        <v>236954957</v>
      </c>
      <c r="C8" s="103">
        <v>231858787</v>
      </c>
      <c r="D8" s="103">
        <v>231162120</v>
      </c>
      <c r="E8" s="282">
        <f aca="true" t="shared" si="2" ref="E8:E19">SUM(D8-C8)/C8*100</f>
        <v>-0.3004703893322792</v>
      </c>
      <c r="F8" s="106">
        <f t="shared" si="0"/>
        <v>9.173695730938732</v>
      </c>
      <c r="G8" s="106">
        <f t="shared" si="1"/>
        <v>9.279532891321018</v>
      </c>
      <c r="H8" s="103">
        <v>334285184</v>
      </c>
      <c r="I8" s="103">
        <v>321851845</v>
      </c>
      <c r="J8" s="103">
        <v>308217510</v>
      </c>
      <c r="K8" s="282">
        <f aca="true" t="shared" si="3" ref="K8:K19">SUM(J8-I8)/I8*100</f>
        <v>-4.236214647146111</v>
      </c>
      <c r="L8" s="106">
        <f aca="true" t="shared" si="4" ref="L8:L19">SUM(I8/$I$19)*100</f>
        <v>8.589352474520737</v>
      </c>
      <c r="M8" s="106">
        <f aca="true" t="shared" si="5" ref="M8:M19">SUM($J8/$J$19)*100</f>
        <v>8.415425543940792</v>
      </c>
      <c r="N8" s="23"/>
    </row>
    <row r="9" spans="1:14" ht="15">
      <c r="A9" t="s">
        <v>22</v>
      </c>
      <c r="B9" s="103">
        <v>61641314</v>
      </c>
      <c r="C9" s="103">
        <v>56258809</v>
      </c>
      <c r="D9" s="103">
        <v>110758340</v>
      </c>
      <c r="E9" s="282">
        <f t="shared" si="2"/>
        <v>96.87288438686997</v>
      </c>
      <c r="F9" s="106">
        <f t="shared" si="0"/>
        <v>2.225928991645236</v>
      </c>
      <c r="G9" s="106">
        <f t="shared" si="1"/>
        <v>4.44616816552001</v>
      </c>
      <c r="H9" s="103">
        <v>170165394</v>
      </c>
      <c r="I9" s="103">
        <v>133447061</v>
      </c>
      <c r="J9" s="103">
        <v>276781236</v>
      </c>
      <c r="K9" s="282">
        <f t="shared" si="3"/>
        <v>107.40901592429975</v>
      </c>
      <c r="L9" s="106">
        <f t="shared" si="4"/>
        <v>3.5613399811887665</v>
      </c>
      <c r="M9" s="106">
        <f t="shared" si="5"/>
        <v>7.5571043433512415</v>
      </c>
      <c r="N9" s="23"/>
    </row>
    <row r="10" spans="1:14" ht="15">
      <c r="A10" t="s">
        <v>21</v>
      </c>
      <c r="B10" s="103">
        <v>114494763</v>
      </c>
      <c r="C10" s="103">
        <v>112415736</v>
      </c>
      <c r="D10" s="103">
        <v>109847348</v>
      </c>
      <c r="E10" s="282">
        <f t="shared" si="2"/>
        <v>-2.2847228434282543</v>
      </c>
      <c r="F10" s="106">
        <f t="shared" si="0"/>
        <v>4.447826932837079</v>
      </c>
      <c r="G10" s="106">
        <f t="shared" si="1"/>
        <v>4.409598245553321</v>
      </c>
      <c r="H10" s="103">
        <v>206045097</v>
      </c>
      <c r="I10" s="103">
        <v>196038810</v>
      </c>
      <c r="J10" s="103">
        <v>167314626</v>
      </c>
      <c r="K10" s="282">
        <f t="shared" si="3"/>
        <v>-14.65229461452046</v>
      </c>
      <c r="L10" s="106">
        <f t="shared" si="4"/>
        <v>5.231743934155794</v>
      </c>
      <c r="M10" s="106">
        <f t="shared" si="5"/>
        <v>4.56827964613464</v>
      </c>
      <c r="N10" s="23"/>
    </row>
    <row r="11" spans="1:14" ht="15">
      <c r="A11" t="s">
        <v>23</v>
      </c>
      <c r="B11" s="103">
        <v>72763857</v>
      </c>
      <c r="C11" s="103">
        <v>67193659</v>
      </c>
      <c r="D11" s="103">
        <v>93046553</v>
      </c>
      <c r="E11" s="282">
        <f t="shared" si="2"/>
        <v>38.47519897673678</v>
      </c>
      <c r="F11" s="106">
        <f t="shared" si="0"/>
        <v>2.6585758973821116</v>
      </c>
      <c r="G11" s="106">
        <f t="shared" si="1"/>
        <v>3.7351645199808012</v>
      </c>
      <c r="H11" s="103">
        <v>134856179</v>
      </c>
      <c r="I11" s="103">
        <v>116846357</v>
      </c>
      <c r="J11" s="103">
        <v>161872253</v>
      </c>
      <c r="K11" s="282">
        <f t="shared" si="3"/>
        <v>38.53427454310792</v>
      </c>
      <c r="L11" s="106">
        <f t="shared" si="4"/>
        <v>3.118312233495767</v>
      </c>
      <c r="M11" s="106">
        <f t="shared" si="5"/>
        <v>4.419683660254884</v>
      </c>
      <c r="N11" s="23"/>
    </row>
    <row r="12" spans="1:14" ht="15">
      <c r="A12" t="s">
        <v>194</v>
      </c>
      <c r="B12" s="103">
        <v>48427845</v>
      </c>
      <c r="C12" s="103">
        <v>48329145</v>
      </c>
      <c r="D12" s="103">
        <v>60784266</v>
      </c>
      <c r="E12" s="282">
        <f t="shared" si="2"/>
        <v>25.771449091433336</v>
      </c>
      <c r="F12" s="106">
        <f t="shared" si="0"/>
        <v>1.9121848988471548</v>
      </c>
      <c r="G12" s="106">
        <f t="shared" si="1"/>
        <v>2.44006066228241</v>
      </c>
      <c r="H12" s="103">
        <v>89063898</v>
      </c>
      <c r="I12" s="103">
        <v>88661199</v>
      </c>
      <c r="J12" s="103">
        <v>123493759</v>
      </c>
      <c r="K12" s="282">
        <f t="shared" si="3"/>
        <v>39.287264770691856</v>
      </c>
      <c r="L12" s="106">
        <f t="shared" si="4"/>
        <v>2.3661268402069453</v>
      </c>
      <c r="M12" s="106">
        <f t="shared" si="5"/>
        <v>3.37181535859487</v>
      </c>
      <c r="N12" s="23"/>
    </row>
    <row r="13" spans="1:14" ht="15">
      <c r="A13" t="s">
        <v>215</v>
      </c>
      <c r="B13" s="103">
        <v>103713895</v>
      </c>
      <c r="C13" s="103">
        <v>102672159</v>
      </c>
      <c r="D13" s="103">
        <v>115595569</v>
      </c>
      <c r="E13" s="282">
        <f t="shared" si="2"/>
        <v>12.587063645949046</v>
      </c>
      <c r="F13" s="106">
        <f t="shared" si="0"/>
        <v>4.062313785435972</v>
      </c>
      <c r="G13" s="106">
        <f t="shared" si="1"/>
        <v>4.640348879939622</v>
      </c>
      <c r="H13" s="103">
        <v>97156726</v>
      </c>
      <c r="I13" s="103">
        <v>94792852</v>
      </c>
      <c r="J13" s="103">
        <v>120118182</v>
      </c>
      <c r="K13" s="282">
        <f t="shared" si="3"/>
        <v>26.716497568825126</v>
      </c>
      <c r="L13" s="106">
        <f t="shared" si="4"/>
        <v>2.5297640219930324</v>
      </c>
      <c r="M13" s="106">
        <f t="shared" si="5"/>
        <v>3.2796501960402216</v>
      </c>
      <c r="N13" s="23"/>
    </row>
    <row r="14" spans="1:14" ht="15">
      <c r="A14" t="s">
        <v>402</v>
      </c>
      <c r="B14" s="103">
        <v>79928113</v>
      </c>
      <c r="C14" s="103">
        <v>74615923</v>
      </c>
      <c r="D14" s="103">
        <v>46891229</v>
      </c>
      <c r="E14" s="282">
        <f t="shared" si="2"/>
        <v>-37.15653829009125</v>
      </c>
      <c r="F14" s="106">
        <f t="shared" si="0"/>
        <v>2.952244265321517</v>
      </c>
      <c r="G14" s="106">
        <f t="shared" si="1"/>
        <v>1.8823529643177093</v>
      </c>
      <c r="H14" s="103">
        <v>209651473</v>
      </c>
      <c r="I14" s="103">
        <v>175636133</v>
      </c>
      <c r="J14" s="103">
        <v>117695038</v>
      </c>
      <c r="K14" s="282">
        <f t="shared" si="3"/>
        <v>-32.989279603417366</v>
      </c>
      <c r="L14" s="106">
        <f t="shared" si="4"/>
        <v>4.687251842843416</v>
      </c>
      <c r="M14" s="106">
        <f t="shared" si="5"/>
        <v>3.2134898149695714</v>
      </c>
      <c r="N14" s="23"/>
    </row>
    <row r="15" spans="1:14" ht="15">
      <c r="A15" t="s">
        <v>242</v>
      </c>
      <c r="B15" s="103">
        <v>109894319</v>
      </c>
      <c r="C15" s="103">
        <v>109734940</v>
      </c>
      <c r="D15" s="103">
        <v>88299783</v>
      </c>
      <c r="E15" s="282">
        <f t="shared" si="2"/>
        <v>-19.533575176693947</v>
      </c>
      <c r="F15" s="106">
        <f t="shared" si="0"/>
        <v>4.3417588940151655</v>
      </c>
      <c r="G15" s="106">
        <f t="shared" si="1"/>
        <v>3.5446150980316697</v>
      </c>
      <c r="H15" s="103">
        <v>126346378</v>
      </c>
      <c r="I15" s="103">
        <v>125428387</v>
      </c>
      <c r="J15" s="103">
        <v>103549026</v>
      </c>
      <c r="K15" s="282">
        <f t="shared" si="3"/>
        <v>-17.443707539665642</v>
      </c>
      <c r="L15" s="106">
        <f t="shared" si="4"/>
        <v>3.3473433288959233</v>
      </c>
      <c r="M15" s="106">
        <f t="shared" si="5"/>
        <v>2.827253774292671</v>
      </c>
      <c r="N15" s="23"/>
    </row>
    <row r="16" spans="1:14" ht="15">
      <c r="A16" t="s">
        <v>289</v>
      </c>
      <c r="B16" s="103">
        <v>66110606</v>
      </c>
      <c r="C16" s="103">
        <v>65079375</v>
      </c>
      <c r="D16" s="103">
        <v>61752721</v>
      </c>
      <c r="E16" s="282">
        <f t="shared" si="2"/>
        <v>-5.111687074437946</v>
      </c>
      <c r="F16" s="106">
        <f t="shared" si="0"/>
        <v>2.574922401408323</v>
      </c>
      <c r="G16" s="106">
        <f t="shared" si="1"/>
        <v>2.4789373174466047</v>
      </c>
      <c r="H16" s="103">
        <v>110988732</v>
      </c>
      <c r="I16" s="103">
        <v>104725817</v>
      </c>
      <c r="J16" s="103">
        <v>97743566</v>
      </c>
      <c r="K16" s="282">
        <f t="shared" si="3"/>
        <v>-6.667172622773617</v>
      </c>
      <c r="L16" s="106">
        <f t="shared" si="4"/>
        <v>2.7948479071019645</v>
      </c>
      <c r="M16" s="106">
        <f t="shared" si="5"/>
        <v>2.6687442321893475</v>
      </c>
      <c r="N16" s="23"/>
    </row>
    <row r="17" spans="1:14" ht="15">
      <c r="A17" t="s">
        <v>403</v>
      </c>
      <c r="B17" s="103">
        <v>1776446209</v>
      </c>
      <c r="C17" s="103">
        <v>1692727661</v>
      </c>
      <c r="D17" s="103">
        <v>1701311849</v>
      </c>
      <c r="E17" s="282">
        <f t="shared" si="2"/>
        <v>0.5071216237424031</v>
      </c>
      <c r="F17" s="106">
        <f t="shared" si="0"/>
        <v>66.97425065610132</v>
      </c>
      <c r="G17" s="106">
        <f t="shared" si="1"/>
        <v>68.29570199991971</v>
      </c>
      <c r="H17" s="103">
        <v>3010482253</v>
      </c>
      <c r="I17" s="103">
        <v>2711110984</v>
      </c>
      <c r="J17" s="103">
        <v>2691824178</v>
      </c>
      <c r="K17" s="282">
        <f t="shared" si="3"/>
        <v>-0.7113986153213121</v>
      </c>
      <c r="L17" s="106">
        <f t="shared" si="4"/>
        <v>72.35219620729765</v>
      </c>
      <c r="M17" s="106">
        <f t="shared" si="5"/>
        <v>73.49629794666312</v>
      </c>
      <c r="N17" s="23"/>
    </row>
    <row r="18" spans="1:14" ht="15">
      <c r="A18" t="s">
        <v>404</v>
      </c>
      <c r="B18" s="103">
        <v>844478840</v>
      </c>
      <c r="C18" s="103">
        <v>834702873</v>
      </c>
      <c r="D18" s="103">
        <v>789784661</v>
      </c>
      <c r="E18" s="282">
        <f t="shared" si="2"/>
        <v>-5.381341487248002</v>
      </c>
      <c r="F18" s="106">
        <f t="shared" si="0"/>
        <v>33.02574934389869</v>
      </c>
      <c r="G18" s="106">
        <f t="shared" si="1"/>
        <v>31.704298000080293</v>
      </c>
      <c r="H18" s="103">
        <v>1066126934</v>
      </c>
      <c r="I18" s="103">
        <v>1035991559</v>
      </c>
      <c r="J18" s="103">
        <v>970706117</v>
      </c>
      <c r="K18" s="282">
        <f t="shared" si="3"/>
        <v>-6.3017349352747</v>
      </c>
      <c r="L18" s="106">
        <f t="shared" si="4"/>
        <v>27.647803792702348</v>
      </c>
      <c r="M18" s="106">
        <f t="shared" si="5"/>
        <v>26.50370205333687</v>
      </c>
      <c r="N18" s="23"/>
    </row>
    <row r="19" spans="1:14" ht="15">
      <c r="A19" t="s">
        <v>135</v>
      </c>
      <c r="B19" s="103">
        <v>2620925049</v>
      </c>
      <c r="C19" s="103">
        <v>2527430534</v>
      </c>
      <c r="D19" s="103">
        <v>2491096510</v>
      </c>
      <c r="E19" s="282">
        <f t="shared" si="2"/>
        <v>-1.4375874435012266</v>
      </c>
      <c r="F19" s="106">
        <f t="shared" si="0"/>
        <v>100</v>
      </c>
      <c r="G19" s="106">
        <f t="shared" si="1"/>
        <v>100</v>
      </c>
      <c r="H19" s="103">
        <v>4076609187</v>
      </c>
      <c r="I19" s="103">
        <v>3747102543</v>
      </c>
      <c r="J19" s="103">
        <v>3662530295</v>
      </c>
      <c r="K19" s="282">
        <f t="shared" si="3"/>
        <v>-2.2570038324142017</v>
      </c>
      <c r="L19" s="106">
        <f t="shared" si="4"/>
        <v>100</v>
      </c>
      <c r="M19" s="106">
        <f t="shared" si="5"/>
        <v>100</v>
      </c>
      <c r="N19" s="23"/>
    </row>
    <row r="20" spans="1:14" ht="12.75">
      <c r="A20" s="311" t="s">
        <v>116</v>
      </c>
      <c r="B20" s="311"/>
      <c r="C20" s="311"/>
      <c r="D20" s="311"/>
      <c r="E20" s="311"/>
      <c r="F20" s="311"/>
      <c r="G20" s="311"/>
      <c r="H20" s="311"/>
      <c r="I20" s="311"/>
      <c r="J20" s="311"/>
      <c r="K20" s="311"/>
      <c r="L20" s="311"/>
      <c r="M20" s="311"/>
      <c r="N20" s="23"/>
    </row>
    <row r="21" spans="1:14" s="14" customFormat="1" ht="12.75">
      <c r="A21" s="311" t="s">
        <v>118</v>
      </c>
      <c r="B21" s="311"/>
      <c r="C21" s="311"/>
      <c r="D21" s="311"/>
      <c r="E21" s="311"/>
      <c r="F21" s="311"/>
      <c r="G21" s="311"/>
      <c r="H21" s="311"/>
      <c r="I21" s="311"/>
      <c r="J21" s="311"/>
      <c r="K21" s="311"/>
      <c r="L21" s="311"/>
      <c r="M21" s="311"/>
      <c r="N21" s="23"/>
    </row>
    <row r="22" spans="1:14" ht="12.75">
      <c r="A22" s="227" t="s">
        <v>303</v>
      </c>
      <c r="B22" s="227"/>
      <c r="C22" s="227"/>
      <c r="D22" s="227"/>
      <c r="E22" s="227"/>
      <c r="F22" s="227"/>
      <c r="G22" s="227"/>
      <c r="H22" s="227"/>
      <c r="I22" s="227"/>
      <c r="J22" s="227"/>
      <c r="K22" s="227"/>
      <c r="L22" s="227"/>
      <c r="M22" s="227"/>
      <c r="N22" s="148"/>
    </row>
    <row r="23" spans="1:14" ht="12.75" customHeight="1">
      <c r="A23" s="228"/>
      <c r="B23" s="228"/>
      <c r="C23" s="228"/>
      <c r="D23" s="228"/>
      <c r="E23" s="228"/>
      <c r="F23" s="228"/>
      <c r="G23" s="228"/>
      <c r="H23" s="228"/>
      <c r="I23" s="228"/>
      <c r="J23" s="228"/>
      <c r="K23" s="228"/>
      <c r="L23" s="228"/>
      <c r="M23" s="228"/>
      <c r="N23" s="23"/>
    </row>
    <row r="24" spans="1:14" ht="12.75" customHeight="1">
      <c r="A24" s="228"/>
      <c r="B24" s="228"/>
      <c r="C24" s="228"/>
      <c r="D24" s="228"/>
      <c r="E24" s="228"/>
      <c r="F24" s="228"/>
      <c r="G24" s="228"/>
      <c r="H24" s="228"/>
      <c r="I24" s="228"/>
      <c r="J24" s="228"/>
      <c r="K24" s="228"/>
      <c r="L24" s="228"/>
      <c r="M24" s="228"/>
      <c r="N24" s="23"/>
    </row>
    <row r="25" spans="1:14" ht="12.75" customHeight="1">
      <c r="A25" s="228"/>
      <c r="B25" s="228"/>
      <c r="C25" s="228"/>
      <c r="D25" s="228"/>
      <c r="E25" s="228"/>
      <c r="F25" s="228"/>
      <c r="G25" s="228"/>
      <c r="H25" s="228"/>
      <c r="I25" s="228"/>
      <c r="J25" s="228"/>
      <c r="K25" s="228"/>
      <c r="L25" s="228"/>
      <c r="M25" s="228"/>
      <c r="N25" s="23"/>
    </row>
    <row r="26" spans="1:14" ht="12.75" customHeight="1">
      <c r="A26" s="228"/>
      <c r="B26" s="228"/>
      <c r="C26" s="228"/>
      <c r="D26" s="228"/>
      <c r="E26" s="228"/>
      <c r="F26" s="228"/>
      <c r="G26" s="228"/>
      <c r="H26" s="228"/>
      <c r="I26" s="228"/>
      <c r="J26" s="228"/>
      <c r="K26" s="228"/>
      <c r="L26" s="228"/>
      <c r="M26" s="228"/>
      <c r="N26" s="23"/>
    </row>
    <row r="27" spans="1:14" ht="12.75" customHeight="1">
      <c r="A27" s="226"/>
      <c r="B27" s="226"/>
      <c r="C27" s="226"/>
      <c r="D27" s="226"/>
      <c r="E27" s="226"/>
      <c r="F27" s="226"/>
      <c r="G27" s="226"/>
      <c r="H27" s="226"/>
      <c r="I27" s="226"/>
      <c r="J27" s="226"/>
      <c r="K27" s="226"/>
      <c r="L27" s="225"/>
      <c r="M27" s="225"/>
      <c r="N27" s="23"/>
    </row>
    <row r="28" spans="1:14" ht="12.75">
      <c r="A28" s="226"/>
      <c r="B28" s="226"/>
      <c r="C28" s="226"/>
      <c r="D28" s="226"/>
      <c r="E28" s="226"/>
      <c r="F28" s="226"/>
      <c r="G28" s="226"/>
      <c r="H28" s="226"/>
      <c r="I28" s="226"/>
      <c r="J28" s="226"/>
      <c r="K28" s="226"/>
      <c r="L28" s="225"/>
      <c r="M28" s="225"/>
      <c r="N28" s="23"/>
    </row>
    <row r="29" spans="1:14" ht="12.75" customHeight="1">
      <c r="A29" s="226"/>
      <c r="B29" s="226"/>
      <c r="C29" s="226"/>
      <c r="D29" s="226"/>
      <c r="E29" s="226"/>
      <c r="F29" s="226"/>
      <c r="G29" s="226"/>
      <c r="H29" s="226"/>
      <c r="I29" s="226"/>
      <c r="J29" s="226"/>
      <c r="K29" s="226"/>
      <c r="L29" s="225"/>
      <c r="M29" s="225"/>
      <c r="N29" s="23"/>
    </row>
    <row r="30" spans="1:14" ht="12.75">
      <c r="A30" s="226"/>
      <c r="B30" s="226"/>
      <c r="C30" s="226"/>
      <c r="D30" s="226"/>
      <c r="E30" s="226"/>
      <c r="F30" s="226"/>
      <c r="G30" s="226"/>
      <c r="H30" s="226"/>
      <c r="I30" s="226"/>
      <c r="J30" s="226"/>
      <c r="K30" s="226"/>
      <c r="L30" s="225"/>
      <c r="M30" s="225"/>
      <c r="N30" s="23"/>
    </row>
    <row r="31" spans="1:14" ht="12.75">
      <c r="A31" s="225"/>
      <c r="B31" s="225"/>
      <c r="C31" s="225"/>
      <c r="D31" s="225"/>
      <c r="E31" s="225"/>
      <c r="F31" s="277"/>
      <c r="G31" s="225"/>
      <c r="H31" s="225"/>
      <c r="I31" s="225"/>
      <c r="J31" s="225"/>
      <c r="K31" s="225"/>
      <c r="L31" s="225"/>
      <c r="M31" s="225"/>
      <c r="N31" s="23"/>
    </row>
    <row r="32" spans="1:14" ht="12.75">
      <c r="A32" s="225"/>
      <c r="B32" s="225"/>
      <c r="C32" s="225"/>
      <c r="D32" s="225"/>
      <c r="E32" s="225"/>
      <c r="F32" s="277"/>
      <c r="G32" s="225"/>
      <c r="H32" s="225"/>
      <c r="I32" s="225"/>
      <c r="J32" s="225"/>
      <c r="K32" s="225"/>
      <c r="L32" s="225"/>
      <c r="M32" s="23"/>
      <c r="N32" s="23"/>
    </row>
    <row r="33" spans="1:14" ht="12.75">
      <c r="A33" s="23"/>
      <c r="B33" s="23"/>
      <c r="C33" s="23"/>
      <c r="D33" s="23"/>
      <c r="E33" s="23"/>
      <c r="F33" s="277"/>
      <c r="G33" s="23"/>
      <c r="H33" s="23"/>
      <c r="I33" s="23"/>
      <c r="J33" s="23"/>
      <c r="K33" s="23"/>
      <c r="L33" s="23"/>
      <c r="M33" s="23"/>
      <c r="N33" s="23"/>
    </row>
    <row r="34" spans="1:14" ht="12.75">
      <c r="A34" s="23"/>
      <c r="B34" s="23"/>
      <c r="C34" s="23"/>
      <c r="D34" s="23"/>
      <c r="E34" s="23"/>
      <c r="F34" s="277"/>
      <c r="G34" s="23"/>
      <c r="H34" s="23"/>
      <c r="I34" s="23"/>
      <c r="J34" s="23"/>
      <c r="K34" s="23"/>
      <c r="L34" s="23"/>
      <c r="M34" s="23"/>
      <c r="N34" s="23"/>
    </row>
    <row r="35" spans="1:14" ht="12.75">
      <c r="A35" s="23"/>
      <c r="B35" s="23"/>
      <c r="C35" s="23"/>
      <c r="D35" s="23"/>
      <c r="E35" s="23"/>
      <c r="F35" s="277"/>
      <c r="G35" s="23"/>
      <c r="H35" s="23"/>
      <c r="I35" s="23"/>
      <c r="J35" s="23"/>
      <c r="K35" s="23"/>
      <c r="L35" s="23"/>
      <c r="M35" s="23"/>
      <c r="N35" s="23"/>
    </row>
    <row r="36" spans="1:14" ht="12.75">
      <c r="A36" s="23"/>
      <c r="B36" s="23"/>
      <c r="C36" s="23"/>
      <c r="D36" s="23"/>
      <c r="E36" s="23"/>
      <c r="F36" s="277"/>
      <c r="G36" s="23"/>
      <c r="H36" s="23"/>
      <c r="I36" s="23"/>
      <c r="J36" s="23"/>
      <c r="K36" s="23"/>
      <c r="L36" s="23"/>
      <c r="M36" s="23"/>
      <c r="N36" s="23"/>
    </row>
    <row r="37" spans="1:14" ht="12.75">
      <c r="A37" s="23"/>
      <c r="B37" s="23"/>
      <c r="C37" s="110"/>
      <c r="D37" s="23"/>
      <c r="E37" s="23"/>
      <c r="F37" s="277"/>
      <c r="G37" s="23"/>
      <c r="H37" s="23"/>
      <c r="I37" s="23"/>
      <c r="J37" s="23"/>
      <c r="K37" s="23"/>
      <c r="L37" s="23"/>
      <c r="M37" s="23"/>
      <c r="N37" s="23"/>
    </row>
    <row r="38" spans="1:14" ht="12.75">
      <c r="A38" s="23"/>
      <c r="B38" s="23"/>
      <c r="C38" s="23"/>
      <c r="D38" s="23"/>
      <c r="E38" s="23"/>
      <c r="F38" s="277"/>
      <c r="G38" s="23"/>
      <c r="H38" s="23"/>
      <c r="I38" s="23"/>
      <c r="J38" s="23"/>
      <c r="K38" s="23"/>
      <c r="L38" s="23"/>
      <c r="M38" s="23"/>
      <c r="N38" s="23"/>
    </row>
    <row r="39" spans="1:14" ht="12.75">
      <c r="A39" s="23"/>
      <c r="B39" s="23"/>
      <c r="C39" s="23"/>
      <c r="D39" s="23"/>
      <c r="E39" s="23"/>
      <c r="F39" s="277"/>
      <c r="G39" s="23"/>
      <c r="H39" s="23"/>
      <c r="I39" s="23"/>
      <c r="J39" s="23"/>
      <c r="K39" s="23"/>
      <c r="L39" s="23"/>
      <c r="M39" s="23"/>
      <c r="N39" s="23"/>
    </row>
    <row r="40" spans="1:14" ht="12.75">
      <c r="A40" s="23"/>
      <c r="B40" s="23"/>
      <c r="C40" s="23"/>
      <c r="D40" s="23"/>
      <c r="E40" s="23"/>
      <c r="F40" s="277"/>
      <c r="G40" s="23"/>
      <c r="H40" s="23"/>
      <c r="I40" s="23"/>
      <c r="J40" s="23"/>
      <c r="K40" s="23"/>
      <c r="L40" s="23"/>
      <c r="M40" s="23"/>
      <c r="N40" s="23"/>
    </row>
    <row r="41" spans="1:14" ht="12.75">
      <c r="A41" s="23"/>
      <c r="B41" s="23"/>
      <c r="C41" s="23"/>
      <c r="D41" s="23"/>
      <c r="E41" s="23"/>
      <c r="F41" s="277"/>
      <c r="G41" s="23"/>
      <c r="H41" s="23"/>
      <c r="I41" s="23"/>
      <c r="J41" s="23"/>
      <c r="K41" s="23"/>
      <c r="L41" s="23"/>
      <c r="M41" s="23"/>
      <c r="N41" s="23"/>
    </row>
    <row r="42" spans="1:14" ht="12.75">
      <c r="A42" s="23"/>
      <c r="B42" s="23"/>
      <c r="C42" s="23"/>
      <c r="D42" s="23"/>
      <c r="E42" s="23"/>
      <c r="F42" s="277"/>
      <c r="G42" s="23"/>
      <c r="H42" s="23"/>
      <c r="I42" s="23"/>
      <c r="J42" s="23"/>
      <c r="K42" s="23"/>
      <c r="L42" s="23"/>
      <c r="M42" s="23"/>
      <c r="N42" s="23"/>
    </row>
    <row r="43" spans="1:14" ht="12.75">
      <c r="A43" s="23"/>
      <c r="B43" s="23"/>
      <c r="C43" s="23"/>
      <c r="D43" s="23"/>
      <c r="E43" s="23"/>
      <c r="F43" s="277"/>
      <c r="G43" s="23"/>
      <c r="H43" s="23"/>
      <c r="I43" s="23"/>
      <c r="J43" s="23"/>
      <c r="K43" s="23"/>
      <c r="L43" s="23"/>
      <c r="M43" s="23"/>
      <c r="N43" s="23"/>
    </row>
    <row r="44" spans="1:14" ht="12.75">
      <c r="A44" s="23"/>
      <c r="B44" s="23"/>
      <c r="C44" s="23"/>
      <c r="D44" s="23"/>
      <c r="E44" s="23"/>
      <c r="F44" s="277"/>
      <c r="G44" s="23"/>
      <c r="H44" s="23"/>
      <c r="I44" s="23"/>
      <c r="J44" s="23"/>
      <c r="K44" s="23"/>
      <c r="L44" s="23"/>
      <c r="M44" s="23"/>
      <c r="N44" s="23"/>
    </row>
    <row r="45" spans="1:14" ht="12.75">
      <c r="A45" s="23"/>
      <c r="B45" s="23"/>
      <c r="C45" s="23"/>
      <c r="D45" s="23"/>
      <c r="E45" s="23"/>
      <c r="F45" s="277"/>
      <c r="G45" s="23"/>
      <c r="H45" s="23"/>
      <c r="I45" s="23"/>
      <c r="J45" s="23"/>
      <c r="K45" s="23"/>
      <c r="L45" s="23"/>
      <c r="M45" s="23"/>
      <c r="N45" s="23"/>
    </row>
    <row r="46" spans="1:14" ht="12.75">
      <c r="A46" s="23"/>
      <c r="B46" s="23"/>
      <c r="C46" s="23"/>
      <c r="D46" s="23"/>
      <c r="E46" s="23"/>
      <c r="F46" s="277"/>
      <c r="G46" s="23"/>
      <c r="H46" s="23"/>
      <c r="I46" s="23"/>
      <c r="J46" s="23"/>
      <c r="K46" s="23"/>
      <c r="L46" s="23"/>
      <c r="M46" s="23"/>
      <c r="N46" s="23"/>
    </row>
    <row r="47" spans="1:14" ht="12.75">
      <c r="A47" s="23"/>
      <c r="B47" s="23"/>
      <c r="C47" s="23"/>
      <c r="D47" s="23"/>
      <c r="E47" s="23"/>
      <c r="F47" s="277"/>
      <c r="G47" s="23"/>
      <c r="H47" s="23"/>
      <c r="I47" s="23"/>
      <c r="J47" s="23"/>
      <c r="K47" s="23"/>
      <c r="L47" s="23"/>
      <c r="M47" s="23"/>
      <c r="N47" s="23"/>
    </row>
    <row r="48" spans="1:14" ht="12.75">
      <c r="A48" s="23"/>
      <c r="B48" s="23"/>
      <c r="C48" s="23"/>
      <c r="D48" s="23"/>
      <c r="E48" s="23"/>
      <c r="F48" s="277"/>
      <c r="G48" s="23"/>
      <c r="H48" s="23"/>
      <c r="I48" s="23"/>
      <c r="J48" s="23"/>
      <c r="K48" s="23"/>
      <c r="L48" s="23"/>
      <c r="M48" s="23"/>
      <c r="N48" s="23"/>
    </row>
    <row r="49" spans="1:14" ht="12.75">
      <c r="A49" s="23"/>
      <c r="B49" s="23"/>
      <c r="C49" s="23"/>
      <c r="D49" s="23"/>
      <c r="E49" s="23"/>
      <c r="F49" s="277"/>
      <c r="G49" s="23"/>
      <c r="H49" s="23"/>
      <c r="I49" s="23"/>
      <c r="J49" s="23"/>
      <c r="K49" s="23"/>
      <c r="L49" s="23"/>
      <c r="M49" s="23"/>
      <c r="N49" s="23"/>
    </row>
    <row r="50" spans="1:14" ht="12.75">
      <c r="A50" s="23"/>
      <c r="B50" s="23"/>
      <c r="C50" s="23"/>
      <c r="D50" s="23"/>
      <c r="E50" s="23"/>
      <c r="F50" s="277"/>
      <c r="G50" s="23"/>
      <c r="H50" s="23"/>
      <c r="I50" s="23"/>
      <c r="J50" s="23"/>
      <c r="K50" s="23"/>
      <c r="L50" s="23"/>
      <c r="M50" s="23"/>
      <c r="N50" s="23"/>
    </row>
    <row r="51" spans="1:14" ht="12.75">
      <c r="A51" s="23"/>
      <c r="B51" s="23"/>
      <c r="C51" s="23"/>
      <c r="D51" s="23"/>
      <c r="E51" s="23"/>
      <c r="F51" s="277"/>
      <c r="G51" s="23"/>
      <c r="H51" s="23"/>
      <c r="I51" s="23"/>
      <c r="J51" s="23"/>
      <c r="K51" s="23"/>
      <c r="L51" s="23"/>
      <c r="M51" s="23"/>
      <c r="N51" s="23"/>
    </row>
    <row r="52" spans="1:14" ht="12.75">
      <c r="A52" s="23"/>
      <c r="B52" s="23"/>
      <c r="C52" s="23"/>
      <c r="D52" s="23"/>
      <c r="E52" s="23"/>
      <c r="F52" s="277"/>
      <c r="G52" s="23"/>
      <c r="H52" s="23"/>
      <c r="I52" s="23"/>
      <c r="J52" s="23"/>
      <c r="K52" s="23"/>
      <c r="L52" s="23"/>
      <c r="M52" s="23"/>
      <c r="N52" s="23"/>
    </row>
    <row r="53" spans="1:14" ht="12.75">
      <c r="A53" s="23"/>
      <c r="B53" s="23"/>
      <c r="C53" s="23"/>
      <c r="D53" s="23"/>
      <c r="E53" s="23"/>
      <c r="F53" s="277"/>
      <c r="G53" s="23"/>
      <c r="H53" s="23"/>
      <c r="I53" s="23"/>
      <c r="J53" s="23"/>
      <c r="K53" s="23"/>
      <c r="L53" s="23"/>
      <c r="M53" s="23"/>
      <c r="N53" s="23"/>
    </row>
  </sheetData>
  <sheetProtection/>
  <mergeCells count="11">
    <mergeCell ref="A20:M20"/>
    <mergeCell ref="A21:M21"/>
    <mergeCell ref="A1:M1"/>
    <mergeCell ref="A4:A6"/>
    <mergeCell ref="B4:G4"/>
    <mergeCell ref="H4:M4"/>
    <mergeCell ref="B5:B6"/>
    <mergeCell ref="C5:G5"/>
    <mergeCell ref="H5:H6"/>
    <mergeCell ref="I5:M5"/>
    <mergeCell ref="A2:M2"/>
  </mergeCells>
  <printOptions horizontalCentered="1" verticalCentered="1"/>
  <pageMargins left="0.15748031496062992" right="0.15748031496062992" top="0.7480314960629921" bottom="0.3937007874015748" header="0.31496062992125984" footer="0.15748031496062992"/>
  <pageSetup horizontalDpi="600" verticalDpi="600" orientation="landscape" scale="63" r:id="rId2"/>
  <headerFooter>
    <oddFooter>&amp;C&amp;"Arial,Normal"&amp;10 6</oddFooter>
  </headerFooter>
  <drawing r:id="rId1"/>
</worksheet>
</file>

<file path=xl/worksheets/sheet6.xml><?xml version="1.0" encoding="utf-8"?>
<worksheet xmlns="http://schemas.openxmlformats.org/spreadsheetml/2006/main" xmlns:r="http://schemas.openxmlformats.org/officeDocument/2006/relationships">
  <dimension ref="A1:M91"/>
  <sheetViews>
    <sheetView view="pageBreakPreview" zoomScaleSheetLayoutView="100" zoomScalePageLayoutView="0" workbookViewId="0" topLeftCell="A52">
      <selection activeCell="D65" sqref="D65"/>
    </sheetView>
  </sheetViews>
  <sheetFormatPr defaultColWidth="11.421875" defaultRowHeight="15"/>
  <cols>
    <col min="1" max="1" width="55.8515625" style="5" customWidth="1"/>
    <col min="2" max="2" width="11.00390625" style="5" customWidth="1"/>
    <col min="3" max="3" width="10.8515625" style="5" customWidth="1"/>
    <col min="4" max="4" width="11.28125" style="5" customWidth="1"/>
    <col min="5" max="5" width="10.8515625" style="14" customWidth="1"/>
    <col min="6" max="6" width="10.00390625" style="5" customWidth="1"/>
    <col min="7" max="7" width="12.00390625" style="5" customWidth="1"/>
    <col min="8" max="8" width="12.140625" style="5" customWidth="1"/>
    <col min="9" max="9" width="10.7109375" style="5" customWidth="1"/>
    <col min="10" max="10" width="11.421875" style="5" customWidth="1"/>
    <col min="11" max="11" width="11.7109375" style="5" customWidth="1"/>
    <col min="12" max="16384" width="11.421875" style="5" customWidth="1"/>
  </cols>
  <sheetData>
    <row r="1" spans="1:13" ht="12.75">
      <c r="A1" s="332" t="s">
        <v>299</v>
      </c>
      <c r="B1" s="332"/>
      <c r="C1" s="332"/>
      <c r="D1" s="332"/>
      <c r="E1" s="332"/>
      <c r="F1" s="332"/>
      <c r="G1" s="332"/>
      <c r="H1" s="332"/>
      <c r="I1" s="332"/>
      <c r="J1" s="332"/>
      <c r="K1" s="332"/>
      <c r="L1" s="15"/>
      <c r="M1" s="15"/>
    </row>
    <row r="2" spans="1:13" ht="15" customHeight="1">
      <c r="A2" s="332" t="s">
        <v>254</v>
      </c>
      <c r="B2" s="332"/>
      <c r="C2" s="332"/>
      <c r="D2" s="332"/>
      <c r="E2" s="332"/>
      <c r="F2" s="332"/>
      <c r="G2" s="332"/>
      <c r="H2" s="332"/>
      <c r="I2" s="332"/>
      <c r="J2" s="332"/>
      <c r="K2" s="332"/>
      <c r="L2" s="15"/>
      <c r="M2" s="15"/>
    </row>
    <row r="3" spans="1:13" ht="12.75">
      <c r="A3" s="120"/>
      <c r="B3" s="120"/>
      <c r="C3" s="120"/>
      <c r="D3" s="120"/>
      <c r="E3" s="120"/>
      <c r="F3" s="120"/>
      <c r="G3" s="120"/>
      <c r="H3" s="120"/>
      <c r="I3" s="120"/>
      <c r="J3" s="120"/>
      <c r="K3" s="120"/>
      <c r="L3" s="15"/>
      <c r="M3" s="15"/>
    </row>
    <row r="4" spans="1:13" ht="12.75" customHeight="1">
      <c r="A4" s="333" t="s">
        <v>25</v>
      </c>
      <c r="B4" s="335" t="s">
        <v>108</v>
      </c>
      <c r="C4" s="335"/>
      <c r="D4" s="335"/>
      <c r="E4" s="335"/>
      <c r="F4" s="335" t="s">
        <v>168</v>
      </c>
      <c r="G4" s="336" t="s">
        <v>26</v>
      </c>
      <c r="H4" s="336" t="s">
        <v>26</v>
      </c>
      <c r="I4" s="337" t="s">
        <v>240</v>
      </c>
      <c r="J4" s="337"/>
      <c r="K4" s="337"/>
      <c r="L4" s="15"/>
      <c r="M4" s="15"/>
    </row>
    <row r="5" spans="1:13" ht="36">
      <c r="A5" s="334" t="s">
        <v>26</v>
      </c>
      <c r="B5" s="246">
        <v>2011</v>
      </c>
      <c r="C5" s="247" t="s">
        <v>362</v>
      </c>
      <c r="D5" s="247" t="s">
        <v>363</v>
      </c>
      <c r="E5" s="248" t="s">
        <v>196</v>
      </c>
      <c r="F5" s="246">
        <v>2011</v>
      </c>
      <c r="G5" s="247" t="s">
        <v>362</v>
      </c>
      <c r="H5" s="247" t="s">
        <v>363</v>
      </c>
      <c r="I5" s="248">
        <v>2011</v>
      </c>
      <c r="J5" s="247" t="s">
        <v>362</v>
      </c>
      <c r="K5" s="247" t="s">
        <v>363</v>
      </c>
      <c r="L5" s="15"/>
      <c r="M5" s="15"/>
    </row>
    <row r="6" spans="1:13" ht="15" customHeight="1">
      <c r="A6" s="235" t="s">
        <v>122</v>
      </c>
      <c r="B6" s="263">
        <v>198585.5</v>
      </c>
      <c r="C6" s="263">
        <v>197535.5</v>
      </c>
      <c r="D6" s="264" t="s">
        <v>52</v>
      </c>
      <c r="E6" s="249"/>
      <c r="F6" s="263">
        <v>348964.2</v>
      </c>
      <c r="G6" s="263">
        <v>346135.2</v>
      </c>
      <c r="H6" s="264" t="s">
        <v>52</v>
      </c>
      <c r="I6" s="122">
        <f aca="true" t="shared" si="0" ref="I6:J9">SUM(F6/B6)</f>
        <v>1.7572491445750067</v>
      </c>
      <c r="J6" s="122">
        <f t="shared" si="0"/>
        <v>1.7522683264527137</v>
      </c>
      <c r="K6" s="122" t="s">
        <v>16</v>
      </c>
      <c r="L6" s="15"/>
      <c r="M6" s="15"/>
    </row>
    <row r="7" spans="1:13" ht="12.75" customHeight="1">
      <c r="A7" s="235" t="s">
        <v>217</v>
      </c>
      <c r="B7" s="264" t="s">
        <v>52</v>
      </c>
      <c r="C7" s="264" t="s">
        <v>52</v>
      </c>
      <c r="D7" s="263">
        <v>118</v>
      </c>
      <c r="E7" s="249"/>
      <c r="F7" s="264" t="s">
        <v>52</v>
      </c>
      <c r="G7" s="264" t="s">
        <v>52</v>
      </c>
      <c r="H7" s="263">
        <v>151.8</v>
      </c>
      <c r="I7" s="122"/>
      <c r="J7" s="122"/>
      <c r="K7" s="122"/>
      <c r="L7" s="15"/>
      <c r="M7" s="15"/>
    </row>
    <row r="8" spans="1:11" s="15" customFormat="1" ht="12.75" customHeight="1">
      <c r="A8" s="235" t="s">
        <v>255</v>
      </c>
      <c r="B8" s="264" t="s">
        <v>52</v>
      </c>
      <c r="C8" s="264" t="s">
        <v>52</v>
      </c>
      <c r="D8" s="263">
        <v>175695.8</v>
      </c>
      <c r="E8" s="249">
        <f>SUM((D7+D8)-(C6))/C6*100</f>
        <v>-10.996352554350997</v>
      </c>
      <c r="F8" s="264" t="s">
        <v>52</v>
      </c>
      <c r="G8" s="264" t="s">
        <v>52</v>
      </c>
      <c r="H8" s="263">
        <v>310816.2</v>
      </c>
      <c r="I8" s="122"/>
      <c r="J8" s="122"/>
      <c r="K8" s="122"/>
    </row>
    <row r="9" spans="1:13" ht="15">
      <c r="A9" s="235" t="s">
        <v>123</v>
      </c>
      <c r="B9" s="263">
        <v>217828.8</v>
      </c>
      <c r="C9" s="263">
        <v>217736.8</v>
      </c>
      <c r="D9" s="264" t="s">
        <v>52</v>
      </c>
      <c r="E9" s="249"/>
      <c r="F9" s="263">
        <v>344064.9</v>
      </c>
      <c r="G9" s="263">
        <v>343766.5</v>
      </c>
      <c r="H9" s="264" t="s">
        <v>52</v>
      </c>
      <c r="I9" s="122">
        <f t="shared" si="0"/>
        <v>1.5795197880170118</v>
      </c>
      <c r="J9" s="122">
        <f t="shared" si="0"/>
        <v>1.578816718166153</v>
      </c>
      <c r="K9" s="122"/>
      <c r="L9" s="15"/>
      <c r="M9" s="15"/>
    </row>
    <row r="10" spans="1:11" s="15" customFormat="1" ht="15">
      <c r="A10" s="235" t="s">
        <v>218</v>
      </c>
      <c r="B10" s="264" t="s">
        <v>52</v>
      </c>
      <c r="C10" s="264" t="s">
        <v>52</v>
      </c>
      <c r="D10" s="263">
        <v>74</v>
      </c>
      <c r="E10" s="249"/>
      <c r="F10" s="264" t="s">
        <v>52</v>
      </c>
      <c r="G10" s="264" t="s">
        <v>52</v>
      </c>
      <c r="H10" s="263">
        <v>82.2</v>
      </c>
      <c r="I10" s="122"/>
      <c r="J10" s="122"/>
      <c r="K10" s="122"/>
    </row>
    <row r="11" spans="1:11" s="15" customFormat="1" ht="15">
      <c r="A11" s="235" t="s">
        <v>256</v>
      </c>
      <c r="B11" s="264" t="s">
        <v>52</v>
      </c>
      <c r="C11" s="264" t="s">
        <v>52</v>
      </c>
      <c r="D11" s="263">
        <v>229697.8</v>
      </c>
      <c r="E11" s="249">
        <f>SUM((D10+D11)-(C9))/C9*100</f>
        <v>5.527315547945961</v>
      </c>
      <c r="F11" s="264" t="s">
        <v>52</v>
      </c>
      <c r="G11" s="264" t="s">
        <v>52</v>
      </c>
      <c r="H11" s="263">
        <v>378992.8</v>
      </c>
      <c r="I11" s="122"/>
      <c r="J11" s="122"/>
      <c r="K11" s="122"/>
    </row>
    <row r="12" spans="1:11" s="15" customFormat="1" ht="15">
      <c r="A12" s="235" t="s">
        <v>190</v>
      </c>
      <c r="B12" s="263">
        <v>163486.2</v>
      </c>
      <c r="C12" s="263">
        <v>163486.2</v>
      </c>
      <c r="D12" s="264" t="s">
        <v>52</v>
      </c>
      <c r="E12" s="249"/>
      <c r="F12" s="263">
        <v>260432.2</v>
      </c>
      <c r="G12" s="263">
        <v>260432.2</v>
      </c>
      <c r="H12" s="264" t="s">
        <v>52</v>
      </c>
      <c r="I12" s="122">
        <f>SUM(F12/B12)</f>
        <v>1.5929919467208853</v>
      </c>
      <c r="J12" s="122">
        <f>SUM(G12/C12)</f>
        <v>1.5929919467208853</v>
      </c>
      <c r="K12" s="122"/>
    </row>
    <row r="13" spans="1:13" ht="12.75" customHeight="1">
      <c r="A13" s="235" t="s">
        <v>257</v>
      </c>
      <c r="B13" s="264" t="s">
        <v>52</v>
      </c>
      <c r="C13" s="264" t="s">
        <v>52</v>
      </c>
      <c r="D13" s="263">
        <v>123.4</v>
      </c>
      <c r="E13" s="249"/>
      <c r="F13" s="264" t="s">
        <v>52</v>
      </c>
      <c r="G13" s="264" t="s">
        <v>52</v>
      </c>
      <c r="H13" s="263">
        <v>231.6</v>
      </c>
      <c r="I13" s="122"/>
      <c r="J13" s="122"/>
      <c r="K13" s="122"/>
      <c r="L13" s="15"/>
      <c r="M13" s="15"/>
    </row>
    <row r="14" spans="1:11" s="15" customFormat="1" ht="12.75" customHeight="1">
      <c r="A14" s="235" t="s">
        <v>258</v>
      </c>
      <c r="B14" s="264" t="s">
        <v>52</v>
      </c>
      <c r="C14" s="264" t="s">
        <v>52</v>
      </c>
      <c r="D14" s="263">
        <v>164248.8</v>
      </c>
      <c r="E14" s="249">
        <f>SUM((D13+D14)-(C12))/C12*100</f>
        <v>0.5419417663386701</v>
      </c>
      <c r="F14" s="264" t="s">
        <v>52</v>
      </c>
      <c r="G14" s="264" t="s">
        <v>52</v>
      </c>
      <c r="H14" s="263">
        <v>280526.4</v>
      </c>
      <c r="I14" s="122"/>
      <c r="J14" s="122"/>
      <c r="K14" s="122"/>
    </row>
    <row r="15" spans="1:11" s="15" customFormat="1" ht="12.75" customHeight="1">
      <c r="A15" s="235" t="s">
        <v>124</v>
      </c>
      <c r="B15" s="263">
        <v>129813.3</v>
      </c>
      <c r="C15" s="263">
        <v>117585</v>
      </c>
      <c r="D15" s="264" t="s">
        <v>52</v>
      </c>
      <c r="E15" s="249"/>
      <c r="F15" s="263">
        <v>216838.1</v>
      </c>
      <c r="G15" s="263">
        <v>192061.8</v>
      </c>
      <c r="H15" s="264" t="s">
        <v>52</v>
      </c>
      <c r="I15" s="122">
        <f>SUM(F15/B15)</f>
        <v>1.670384313471732</v>
      </c>
      <c r="J15" s="122">
        <f>SUM(G15/C15)</f>
        <v>1.6333869115958668</v>
      </c>
      <c r="K15" s="122"/>
    </row>
    <row r="16" spans="1:13" ht="15">
      <c r="A16" s="235" t="s">
        <v>259</v>
      </c>
      <c r="B16" s="264" t="s">
        <v>52</v>
      </c>
      <c r="C16" s="264" t="s">
        <v>52</v>
      </c>
      <c r="D16" s="263">
        <v>131.2</v>
      </c>
      <c r="E16" s="249"/>
      <c r="F16" s="264" t="s">
        <v>52</v>
      </c>
      <c r="G16" s="264" t="s">
        <v>52</v>
      </c>
      <c r="H16" s="263">
        <v>264</v>
      </c>
      <c r="I16" s="122"/>
      <c r="J16" s="122"/>
      <c r="K16" s="122"/>
      <c r="L16" s="15"/>
      <c r="M16" s="15"/>
    </row>
    <row r="17" spans="1:11" s="15" customFormat="1" ht="15">
      <c r="A17" s="235" t="s">
        <v>260</v>
      </c>
      <c r="B17" s="264" t="s">
        <v>52</v>
      </c>
      <c r="C17" s="264" t="s">
        <v>52</v>
      </c>
      <c r="D17" s="263">
        <v>102821.2</v>
      </c>
      <c r="E17" s="249">
        <f>SUM((D16+D17)-(C15))/C15*100</f>
        <v>-12.44427435472212</v>
      </c>
      <c r="F17" s="264" t="s">
        <v>52</v>
      </c>
      <c r="G17" s="264" t="s">
        <v>52</v>
      </c>
      <c r="H17" s="263">
        <v>150570.1</v>
      </c>
      <c r="I17" s="122"/>
      <c r="J17" s="122"/>
      <c r="K17" s="122"/>
    </row>
    <row r="18" spans="1:11" s="15" customFormat="1" ht="15">
      <c r="A18" s="235" t="s">
        <v>125</v>
      </c>
      <c r="B18" s="263">
        <v>70031.5</v>
      </c>
      <c r="C18" s="263">
        <v>63915.1</v>
      </c>
      <c r="D18" s="264" t="s">
        <v>52</v>
      </c>
      <c r="E18" s="249"/>
      <c r="F18" s="263">
        <v>131738.6</v>
      </c>
      <c r="G18" s="263">
        <v>116581.7</v>
      </c>
      <c r="H18" s="264" t="s">
        <v>52</v>
      </c>
      <c r="I18" s="122">
        <f>SUM(F18/B18)</f>
        <v>1.8811334899295318</v>
      </c>
      <c r="J18" s="122">
        <f>SUM(G18/C18)</f>
        <v>1.824008724073028</v>
      </c>
      <c r="K18" s="122"/>
    </row>
    <row r="19" spans="1:13" ht="15">
      <c r="A19" s="235" t="s">
        <v>220</v>
      </c>
      <c r="B19" s="264" t="s">
        <v>52</v>
      </c>
      <c r="C19" s="264" t="s">
        <v>52</v>
      </c>
      <c r="D19" s="263">
        <v>31.7</v>
      </c>
      <c r="E19" s="249"/>
      <c r="F19" s="264" t="s">
        <v>52</v>
      </c>
      <c r="G19" s="264" t="s">
        <v>52</v>
      </c>
      <c r="H19" s="263">
        <v>40.5</v>
      </c>
      <c r="I19" s="122"/>
      <c r="J19" s="122"/>
      <c r="K19" s="122"/>
      <c r="L19" s="15"/>
      <c r="M19" s="15"/>
    </row>
    <row r="20" spans="1:11" s="15" customFormat="1" ht="15">
      <c r="A20" s="235" t="s">
        <v>261</v>
      </c>
      <c r="B20" s="264" t="s">
        <v>52</v>
      </c>
      <c r="C20" s="264" t="s">
        <v>52</v>
      </c>
      <c r="D20" s="263">
        <v>62398.1</v>
      </c>
      <c r="E20" s="249">
        <f>SUM((D19+D20)-(C18))/C18*100</f>
        <v>-2.323864000838617</v>
      </c>
      <c r="F20" s="264" t="s">
        <v>52</v>
      </c>
      <c r="G20" s="264" t="s">
        <v>52</v>
      </c>
      <c r="H20" s="263">
        <v>113075.9</v>
      </c>
      <c r="I20" s="122"/>
      <c r="J20" s="122"/>
      <c r="K20" s="122"/>
    </row>
    <row r="21" spans="1:11" s="15" customFormat="1" ht="15">
      <c r="A21" s="235" t="s">
        <v>191</v>
      </c>
      <c r="B21" s="263">
        <v>59388.8</v>
      </c>
      <c r="C21" s="263">
        <v>54579.7</v>
      </c>
      <c r="D21" s="264" t="s">
        <v>52</v>
      </c>
      <c r="E21" s="249"/>
      <c r="F21" s="263">
        <v>106335.6</v>
      </c>
      <c r="G21" s="263">
        <v>96271</v>
      </c>
      <c r="H21" s="264" t="s">
        <v>52</v>
      </c>
      <c r="I21" s="122">
        <f>SUM(F21/B21)</f>
        <v>1.7904992187079045</v>
      </c>
      <c r="J21" s="122">
        <f>SUM(G21/C21)</f>
        <v>1.7638609226507291</v>
      </c>
      <c r="K21" s="122"/>
    </row>
    <row r="22" spans="1:13" ht="15">
      <c r="A22" s="235" t="s">
        <v>262</v>
      </c>
      <c r="B22" s="264" t="s">
        <v>52</v>
      </c>
      <c r="C22" s="264" t="s">
        <v>52</v>
      </c>
      <c r="D22" s="263">
        <v>61.2</v>
      </c>
      <c r="E22" s="249"/>
      <c r="F22" s="264" t="s">
        <v>52</v>
      </c>
      <c r="G22" s="264" t="s">
        <v>52</v>
      </c>
      <c r="H22" s="263">
        <v>74.5</v>
      </c>
      <c r="I22" s="122"/>
      <c r="J22" s="122"/>
      <c r="K22" s="122"/>
      <c r="L22" s="15"/>
      <c r="M22" s="15"/>
    </row>
    <row r="23" spans="1:11" s="15" customFormat="1" ht="15">
      <c r="A23" s="235" t="s">
        <v>263</v>
      </c>
      <c r="B23" s="264" t="s">
        <v>52</v>
      </c>
      <c r="C23" s="264" t="s">
        <v>52</v>
      </c>
      <c r="D23" s="263">
        <v>45716.5</v>
      </c>
      <c r="E23" s="249">
        <f>SUM((D22+D23)-(C21))/C21*100</f>
        <v>-16.12687501030603</v>
      </c>
      <c r="F23" s="264" t="s">
        <v>52</v>
      </c>
      <c r="G23" s="264" t="s">
        <v>52</v>
      </c>
      <c r="H23" s="263">
        <v>69507</v>
      </c>
      <c r="I23" s="122"/>
      <c r="J23" s="122"/>
      <c r="K23" s="122"/>
    </row>
    <row r="24" spans="1:11" s="15" customFormat="1" ht="15">
      <c r="A24" s="235" t="s">
        <v>192</v>
      </c>
      <c r="B24" s="263">
        <v>9567.9</v>
      </c>
      <c r="C24" s="263">
        <v>9518.5</v>
      </c>
      <c r="D24" s="264" t="s">
        <v>52</v>
      </c>
      <c r="E24" s="249"/>
      <c r="F24" s="263">
        <v>16379.5</v>
      </c>
      <c r="G24" s="263">
        <v>16198.1</v>
      </c>
      <c r="H24" s="264" t="s">
        <v>52</v>
      </c>
      <c r="I24" s="122">
        <f>SUM(F24/B24)</f>
        <v>1.7119221563770526</v>
      </c>
      <c r="J24" s="122">
        <f>SUM(G24/C24)</f>
        <v>1.701749225193045</v>
      </c>
      <c r="K24" s="122"/>
    </row>
    <row r="25" spans="1:13" ht="15">
      <c r="A25" s="235" t="s">
        <v>264</v>
      </c>
      <c r="B25" s="264" t="s">
        <v>52</v>
      </c>
      <c r="C25" s="264" t="s">
        <v>52</v>
      </c>
      <c r="D25" s="263">
        <v>9231.5</v>
      </c>
      <c r="E25" s="249">
        <f>SUM(D25-C24)/C24*100</f>
        <v>-3.0151809633870883</v>
      </c>
      <c r="F25" s="264" t="s">
        <v>52</v>
      </c>
      <c r="G25" s="264" t="s">
        <v>52</v>
      </c>
      <c r="H25" s="263">
        <v>15040.6</v>
      </c>
      <c r="I25" s="122"/>
      <c r="J25" s="122"/>
      <c r="K25" s="122"/>
      <c r="L25" s="15"/>
      <c r="M25" s="15"/>
    </row>
    <row r="26" spans="1:11" s="15" customFormat="1" ht="15">
      <c r="A26" s="235" t="s">
        <v>275</v>
      </c>
      <c r="B26" s="263">
        <v>2518.2</v>
      </c>
      <c r="C26" s="263">
        <v>2518.2</v>
      </c>
      <c r="D26" s="264" t="s">
        <v>52</v>
      </c>
      <c r="E26" s="249"/>
      <c r="F26" s="263">
        <v>3474</v>
      </c>
      <c r="G26" s="263">
        <v>3474</v>
      </c>
      <c r="H26" s="264" t="s">
        <v>52</v>
      </c>
      <c r="I26" s="122">
        <f>SUM(F26/B26)</f>
        <v>1.3795568263045033</v>
      </c>
      <c r="J26" s="122">
        <f>SUM(G26/C26)</f>
        <v>1.3795568263045033</v>
      </c>
      <c r="K26" s="122"/>
    </row>
    <row r="27" spans="1:11" s="15" customFormat="1" ht="15">
      <c r="A27" s="235" t="s">
        <v>291</v>
      </c>
      <c r="B27" s="264" t="s">
        <v>52</v>
      </c>
      <c r="C27" s="264" t="s">
        <v>52</v>
      </c>
      <c r="D27" s="263">
        <v>35.4</v>
      </c>
      <c r="E27" s="249"/>
      <c r="F27" s="264" t="s">
        <v>52</v>
      </c>
      <c r="G27" s="264" t="s">
        <v>52</v>
      </c>
      <c r="H27" s="263">
        <v>115</v>
      </c>
      <c r="I27" s="122"/>
      <c r="J27" s="122"/>
      <c r="K27" s="122"/>
    </row>
    <row r="28" spans="1:13" ht="15">
      <c r="A28" s="235" t="s">
        <v>276</v>
      </c>
      <c r="B28" s="264" t="s">
        <v>52</v>
      </c>
      <c r="C28" s="264" t="s">
        <v>52</v>
      </c>
      <c r="D28" s="263">
        <v>1803</v>
      </c>
      <c r="E28" s="249">
        <f>SUM(D28-C26)/C26*100</f>
        <v>-28.401238980223965</v>
      </c>
      <c r="F28" s="264" t="s">
        <v>52</v>
      </c>
      <c r="G28" s="264" t="s">
        <v>52</v>
      </c>
      <c r="H28" s="263">
        <v>2720.7</v>
      </c>
      <c r="I28" s="122"/>
      <c r="J28" s="122"/>
      <c r="K28" s="122"/>
      <c r="L28" s="15"/>
      <c r="M28" s="15"/>
    </row>
    <row r="29" spans="1:11" s="15" customFormat="1" ht="15">
      <c r="A29" s="235" t="s">
        <v>126</v>
      </c>
      <c r="B29" s="263">
        <v>2300</v>
      </c>
      <c r="C29" s="263">
        <v>2300</v>
      </c>
      <c r="D29" s="264" t="s">
        <v>52</v>
      </c>
      <c r="E29" s="249"/>
      <c r="F29" s="263">
        <v>3568</v>
      </c>
      <c r="G29" s="263">
        <v>3568</v>
      </c>
      <c r="H29" s="264" t="s">
        <v>52</v>
      </c>
      <c r="I29" s="122">
        <f>SUM(F29/B29)</f>
        <v>1.551304347826087</v>
      </c>
      <c r="J29" s="122">
        <f>SUM(G29/C29)</f>
        <v>1.551304347826087</v>
      </c>
      <c r="K29" s="122"/>
    </row>
    <row r="30" spans="1:13" ht="15">
      <c r="A30" s="235" t="s">
        <v>219</v>
      </c>
      <c r="B30" s="264" t="s">
        <v>52</v>
      </c>
      <c r="C30" s="264" t="s">
        <v>52</v>
      </c>
      <c r="D30" s="263">
        <v>22.7</v>
      </c>
      <c r="E30" s="249"/>
      <c r="F30" s="264" t="s">
        <v>52</v>
      </c>
      <c r="G30" s="264" t="s">
        <v>52</v>
      </c>
      <c r="H30" s="263">
        <v>33.7</v>
      </c>
      <c r="I30" s="122"/>
      <c r="J30" s="122"/>
      <c r="K30" s="122"/>
      <c r="L30" s="15"/>
      <c r="M30" s="15"/>
    </row>
    <row r="31" spans="1:11" s="15" customFormat="1" ht="15">
      <c r="A31" s="235" t="s">
        <v>405</v>
      </c>
      <c r="B31" s="264" t="s">
        <v>52</v>
      </c>
      <c r="C31" s="264" t="s">
        <v>52</v>
      </c>
      <c r="D31" s="263">
        <v>1875</v>
      </c>
      <c r="E31" s="249">
        <f>SUM((D30+D31)-(C29))/C29*100</f>
        <v>-17.491304347826084</v>
      </c>
      <c r="F31" s="264" t="s">
        <v>52</v>
      </c>
      <c r="G31" s="264" t="s">
        <v>52</v>
      </c>
      <c r="H31" s="263">
        <v>2776</v>
      </c>
      <c r="I31" s="122"/>
      <c r="J31" s="122"/>
      <c r="K31" s="122"/>
    </row>
    <row r="32" spans="1:11" s="15" customFormat="1" ht="12.75">
      <c r="A32" s="236" t="s">
        <v>27</v>
      </c>
      <c r="B32" s="124">
        <f>SUM(B6:B29)</f>
        <v>853520.2000000001</v>
      </c>
      <c r="C32" s="124">
        <f>SUM(C6:C29)</f>
        <v>829174.9999999999</v>
      </c>
      <c r="D32" s="124">
        <f>SUM(D7:D31)</f>
        <v>794085.2999999998</v>
      </c>
      <c r="E32" s="249">
        <f>SUM(D32-C32)/C32*100</f>
        <v>-4.231881086622255</v>
      </c>
      <c r="F32" s="250">
        <f>SUM(F6:F29)</f>
        <v>1431795.1000000003</v>
      </c>
      <c r="G32" s="250">
        <f>SUM(G6:G29)</f>
        <v>1378488.5</v>
      </c>
      <c r="H32" s="250">
        <f>SUM(H7:H31)</f>
        <v>1325019</v>
      </c>
      <c r="I32" s="122">
        <f>SUM(F32/B32)</f>
        <v>1.677517532684054</v>
      </c>
      <c r="J32" s="122">
        <f>SUM(G32/C32)</f>
        <v>1.6624819851056776</v>
      </c>
      <c r="K32" s="125"/>
    </row>
    <row r="33" spans="1:13" ht="12.75">
      <c r="A33" s="123"/>
      <c r="B33" s="237"/>
      <c r="C33" s="237"/>
      <c r="D33" s="237"/>
      <c r="E33" s="238"/>
      <c r="F33" s="239"/>
      <c r="G33" s="239"/>
      <c r="H33" s="239"/>
      <c r="I33" s="242"/>
      <c r="J33" s="242"/>
      <c r="K33" s="242"/>
      <c r="L33" s="15"/>
      <c r="M33" s="15"/>
    </row>
    <row r="34" spans="1:11" s="15" customFormat="1" ht="12.75">
      <c r="A34" s="328" t="s">
        <v>4</v>
      </c>
      <c r="B34" s="329"/>
      <c r="C34" s="329"/>
      <c r="D34" s="329"/>
      <c r="E34" s="329"/>
      <c r="F34" s="329"/>
      <c r="G34" s="329"/>
      <c r="H34" s="329"/>
      <c r="I34" s="329"/>
      <c r="J34" s="329"/>
      <c r="K34" s="329"/>
    </row>
    <row r="35" spans="1:13" ht="12.75" customHeight="1">
      <c r="A35" s="235" t="s">
        <v>265</v>
      </c>
      <c r="B35" s="263">
        <v>99891.1</v>
      </c>
      <c r="C35" s="263">
        <v>99602.4</v>
      </c>
      <c r="D35" s="263">
        <v>89750.4</v>
      </c>
      <c r="E35" s="229">
        <f>SUM(D35-C35)/C35*100</f>
        <v>-9.891327919809163</v>
      </c>
      <c r="F35" s="263">
        <v>73331.2</v>
      </c>
      <c r="G35" s="263">
        <v>73031.3</v>
      </c>
      <c r="H35" s="263">
        <v>77848.7</v>
      </c>
      <c r="I35" s="212">
        <f>SUM(F35/B35)</f>
        <v>0.7341114473661817</v>
      </c>
      <c r="J35" s="212">
        <f>SUM(G35/C35)</f>
        <v>0.7332283157835555</v>
      </c>
      <c r="K35" s="122" t="s">
        <v>16</v>
      </c>
      <c r="L35" s="15"/>
      <c r="M35" s="15"/>
    </row>
    <row r="36" spans="1:13" ht="12.75" customHeight="1">
      <c r="A36" s="235" t="s">
        <v>266</v>
      </c>
      <c r="B36" s="263">
        <v>367318.7</v>
      </c>
      <c r="C36" s="263">
        <v>366192.9</v>
      </c>
      <c r="D36" s="264" t="s">
        <v>52</v>
      </c>
      <c r="E36" s="251"/>
      <c r="F36" s="263">
        <v>303979.5</v>
      </c>
      <c r="G36" s="263">
        <v>302963</v>
      </c>
      <c r="H36" s="264" t="s">
        <v>52</v>
      </c>
      <c r="I36" s="212">
        <f>SUM(F36/B36)</f>
        <v>0.827563366635023</v>
      </c>
      <c r="J36" s="212">
        <f>SUM(G36/C36)</f>
        <v>0.8273317150605596</v>
      </c>
      <c r="K36" s="213"/>
      <c r="L36" s="15"/>
      <c r="M36" s="15"/>
    </row>
    <row r="37" spans="1:13" ht="12.75" customHeight="1">
      <c r="A37" s="235" t="s">
        <v>282</v>
      </c>
      <c r="B37" s="264" t="s">
        <v>52</v>
      </c>
      <c r="C37" s="264" t="s">
        <v>52</v>
      </c>
      <c r="D37" s="263">
        <v>9742.3</v>
      </c>
      <c r="E37" s="229"/>
      <c r="F37" s="264" t="s">
        <v>52</v>
      </c>
      <c r="G37" s="264" t="s">
        <v>52</v>
      </c>
      <c r="H37" s="263">
        <v>10593.5</v>
      </c>
      <c r="I37" s="212"/>
      <c r="J37" s="212"/>
      <c r="K37" s="213"/>
      <c r="L37" s="15"/>
      <c r="M37" s="15"/>
    </row>
    <row r="38" spans="1:13" ht="12.75" customHeight="1">
      <c r="A38" s="235" t="s">
        <v>267</v>
      </c>
      <c r="B38" s="264" t="s">
        <v>52</v>
      </c>
      <c r="C38" s="264" t="s">
        <v>52</v>
      </c>
      <c r="D38" s="263">
        <v>317719.2</v>
      </c>
      <c r="E38" s="229">
        <f>SUM((D37+D38)-C36)/C36*100</f>
        <v>-10.57677524605202</v>
      </c>
      <c r="F38" s="264" t="s">
        <v>52</v>
      </c>
      <c r="G38" s="264" t="s">
        <v>52</v>
      </c>
      <c r="H38" s="263">
        <v>277275.2</v>
      </c>
      <c r="I38" s="212"/>
      <c r="J38" s="212"/>
      <c r="K38" s="213"/>
      <c r="L38" s="15"/>
      <c r="M38" s="15"/>
    </row>
    <row r="39" spans="1:13" ht="12.75" customHeight="1">
      <c r="A39" s="235" t="s">
        <v>268</v>
      </c>
      <c r="B39" s="263">
        <v>7230.8</v>
      </c>
      <c r="C39" s="263">
        <v>7230.8</v>
      </c>
      <c r="D39" s="263">
        <v>3309.1</v>
      </c>
      <c r="E39" s="229">
        <f>SUM(D39-C39)/C39*100</f>
        <v>-54.23604580406041</v>
      </c>
      <c r="F39" s="263">
        <v>5487.4</v>
      </c>
      <c r="G39" s="263">
        <v>5487.4</v>
      </c>
      <c r="H39" s="263">
        <v>2818.8</v>
      </c>
      <c r="I39" s="212">
        <f>SUM(F39/B39)</f>
        <v>0.7588925153509984</v>
      </c>
      <c r="J39" s="212">
        <f>SUM(G39/C39)</f>
        <v>0.7588925153509984</v>
      </c>
      <c r="K39" s="213"/>
      <c r="L39" s="15"/>
      <c r="M39" s="15"/>
    </row>
    <row r="40" spans="1:13" ht="12.75" customHeight="1">
      <c r="A40" s="235" t="s">
        <v>269</v>
      </c>
      <c r="B40" s="263">
        <v>63218.5</v>
      </c>
      <c r="C40" s="263">
        <v>63192.3</v>
      </c>
      <c r="D40" s="264" t="s">
        <v>52</v>
      </c>
      <c r="E40" s="251"/>
      <c r="F40" s="263">
        <v>67937.1</v>
      </c>
      <c r="G40" s="263">
        <v>67916.2</v>
      </c>
      <c r="H40" s="264" t="s">
        <v>52</v>
      </c>
      <c r="I40" s="212">
        <f>SUM(F40/B40)</f>
        <v>1.0746395438044245</v>
      </c>
      <c r="J40" s="212">
        <f>SUM(G40/C40)</f>
        <v>1.0747543608952355</v>
      </c>
      <c r="K40" s="213"/>
      <c r="L40" s="15"/>
      <c r="M40" s="15"/>
    </row>
    <row r="41" spans="1:13" ht="12.75" customHeight="1">
      <c r="A41" s="235" t="s">
        <v>300</v>
      </c>
      <c r="B41" s="264" t="s">
        <v>52</v>
      </c>
      <c r="C41" s="264" t="s">
        <v>52</v>
      </c>
      <c r="D41" s="263">
        <v>3864.8</v>
      </c>
      <c r="E41" s="229"/>
      <c r="F41" s="264" t="s">
        <v>52</v>
      </c>
      <c r="G41" s="264" t="s">
        <v>52</v>
      </c>
      <c r="H41" s="263">
        <v>5845</v>
      </c>
      <c r="I41" s="212"/>
      <c r="J41" s="212"/>
      <c r="K41" s="213"/>
      <c r="L41" s="15"/>
      <c r="M41" s="15"/>
    </row>
    <row r="42" spans="1:11" s="15" customFormat="1" ht="12.75" customHeight="1">
      <c r="A42" s="235" t="s">
        <v>225</v>
      </c>
      <c r="B42" s="264" t="s">
        <v>52</v>
      </c>
      <c r="C42" s="264" t="s">
        <v>52</v>
      </c>
      <c r="D42" s="263">
        <v>64618.4</v>
      </c>
      <c r="E42" s="229">
        <f>SUM((D41+D42)-C40)/C40*100</f>
        <v>8.37269730647562</v>
      </c>
      <c r="F42" s="264" t="s">
        <v>52</v>
      </c>
      <c r="G42" s="264" t="s">
        <v>52</v>
      </c>
      <c r="H42" s="263">
        <v>71015.2</v>
      </c>
      <c r="I42" s="212"/>
      <c r="J42" s="212"/>
      <c r="K42" s="213"/>
    </row>
    <row r="43" spans="1:13" ht="12.75" customHeight="1">
      <c r="A43" s="235" t="s">
        <v>270</v>
      </c>
      <c r="B43" s="263">
        <v>14612</v>
      </c>
      <c r="C43" s="263">
        <v>14612</v>
      </c>
      <c r="D43" s="264" t="s">
        <v>52</v>
      </c>
      <c r="E43" s="251"/>
      <c r="F43" s="263">
        <v>13085.2</v>
      </c>
      <c r="G43" s="263">
        <v>13085.2</v>
      </c>
      <c r="H43" s="264" t="s">
        <v>52</v>
      </c>
      <c r="I43" s="212">
        <f>SUM(F43/B43)</f>
        <v>0.8955105392827813</v>
      </c>
      <c r="J43" s="212">
        <f>SUM(G43/C43)</f>
        <v>0.8955105392827813</v>
      </c>
      <c r="K43" s="213"/>
      <c r="L43" s="15"/>
      <c r="M43" s="15"/>
    </row>
    <row r="44" spans="1:11" s="15" customFormat="1" ht="12.75" customHeight="1">
      <c r="A44" s="235" t="s">
        <v>292</v>
      </c>
      <c r="B44" s="264" t="s">
        <v>52</v>
      </c>
      <c r="C44" s="264" t="s">
        <v>52</v>
      </c>
      <c r="D44" s="263">
        <v>185.3</v>
      </c>
      <c r="E44" s="251"/>
      <c r="F44" s="264" t="s">
        <v>52</v>
      </c>
      <c r="G44" s="264" t="s">
        <v>52</v>
      </c>
      <c r="H44" s="263">
        <v>252.7</v>
      </c>
      <c r="I44" s="212"/>
      <c r="J44" s="212"/>
      <c r="K44" s="213"/>
    </row>
    <row r="45" spans="1:13" ht="12.75" customHeight="1">
      <c r="A45" s="235" t="s">
        <v>226</v>
      </c>
      <c r="B45" s="264" t="s">
        <v>52</v>
      </c>
      <c r="C45" s="264" t="s">
        <v>52</v>
      </c>
      <c r="D45" s="263">
        <v>17264.2</v>
      </c>
      <c r="E45" s="229">
        <f>SUM(D45-C43)/C43*100</f>
        <v>18.150834930194364</v>
      </c>
      <c r="F45" s="264" t="s">
        <v>52</v>
      </c>
      <c r="G45" s="264" t="s">
        <v>52</v>
      </c>
      <c r="H45" s="263">
        <v>14254.2</v>
      </c>
      <c r="I45" s="212"/>
      <c r="J45" s="212"/>
      <c r="K45" s="213"/>
      <c r="L45" s="15"/>
      <c r="M45" s="15"/>
    </row>
    <row r="46" spans="1:13" ht="12.75" customHeight="1">
      <c r="A46" s="235" t="s">
        <v>271</v>
      </c>
      <c r="B46" s="263">
        <v>105990.1</v>
      </c>
      <c r="C46" s="263">
        <v>105828.3</v>
      </c>
      <c r="D46" s="264" t="s">
        <v>52</v>
      </c>
      <c r="E46" s="251"/>
      <c r="F46" s="263">
        <v>82186.2</v>
      </c>
      <c r="G46" s="263">
        <v>82016.4</v>
      </c>
      <c r="H46" s="264" t="s">
        <v>52</v>
      </c>
      <c r="I46" s="212">
        <f>SUM(F46/B46)</f>
        <v>0.7754139301689497</v>
      </c>
      <c r="J46" s="212">
        <f>SUM(G46/C46)</f>
        <v>0.7749949682646323</v>
      </c>
      <c r="K46" s="213"/>
      <c r="L46" s="15"/>
      <c r="M46" s="15"/>
    </row>
    <row r="47" spans="1:11" s="15" customFormat="1" ht="12.75" customHeight="1">
      <c r="A47" s="235" t="s">
        <v>272</v>
      </c>
      <c r="B47" s="264" t="s">
        <v>52</v>
      </c>
      <c r="C47" s="264" t="s">
        <v>52</v>
      </c>
      <c r="D47" s="263">
        <v>2547.5</v>
      </c>
      <c r="E47" s="229"/>
      <c r="F47" s="264" t="s">
        <v>52</v>
      </c>
      <c r="G47" s="264" t="s">
        <v>52</v>
      </c>
      <c r="H47" s="263">
        <v>2622.1</v>
      </c>
      <c r="I47" s="212"/>
      <c r="J47" s="212"/>
      <c r="K47" s="213"/>
    </row>
    <row r="48" spans="1:11" s="15" customFormat="1" ht="12.75" customHeight="1">
      <c r="A48" s="235" t="s">
        <v>273</v>
      </c>
      <c r="B48" s="264" t="s">
        <v>52</v>
      </c>
      <c r="C48" s="264" t="s">
        <v>52</v>
      </c>
      <c r="D48" s="263">
        <v>111913.7</v>
      </c>
      <c r="E48" s="229">
        <f>SUM((D47+D48)-C46)/C46*100</f>
        <v>8.157458827175713</v>
      </c>
      <c r="F48" s="264" t="s">
        <v>52</v>
      </c>
      <c r="G48" s="264" t="s">
        <v>52</v>
      </c>
      <c r="H48" s="263">
        <v>85290.1</v>
      </c>
      <c r="I48" s="212"/>
      <c r="J48" s="212"/>
      <c r="K48" s="213"/>
    </row>
    <row r="49" spans="1:11" s="15" customFormat="1" ht="12.75" customHeight="1">
      <c r="A49" s="235" t="s">
        <v>274</v>
      </c>
      <c r="B49" s="263">
        <v>34826.7</v>
      </c>
      <c r="C49" s="263">
        <v>34826.7</v>
      </c>
      <c r="D49" s="263">
        <v>26804.1</v>
      </c>
      <c r="E49" s="229">
        <f>SUM(D49-C49)/C49*100</f>
        <v>-23.03577427663258</v>
      </c>
      <c r="F49" s="263">
        <v>24671.9</v>
      </c>
      <c r="G49" s="263">
        <v>24671.9</v>
      </c>
      <c r="H49" s="263">
        <v>21694.4</v>
      </c>
      <c r="I49" s="212">
        <f>SUM(F49/B49)</f>
        <v>0.7084191152190705</v>
      </c>
      <c r="J49" s="212">
        <f>SUM(G49/C49)</f>
        <v>0.7084191152190705</v>
      </c>
      <c r="K49" s="213"/>
    </row>
    <row r="50" spans="1:11" s="15" customFormat="1" ht="12.75" customHeight="1">
      <c r="A50" s="235" t="s">
        <v>227</v>
      </c>
      <c r="B50" s="263">
        <v>107745.6</v>
      </c>
      <c r="C50" s="263">
        <v>107671.7</v>
      </c>
      <c r="D50" s="264" t="s">
        <v>52</v>
      </c>
      <c r="E50" s="229"/>
      <c r="F50" s="263">
        <v>96514</v>
      </c>
      <c r="G50" s="263">
        <v>96466.9</v>
      </c>
      <c r="H50" s="264" t="s">
        <v>52</v>
      </c>
      <c r="I50" s="212">
        <f>SUM(F50/B50)</f>
        <v>0.8957581562495359</v>
      </c>
      <c r="J50" s="212">
        <f>SUM(G50/C50)</f>
        <v>0.8959355150889231</v>
      </c>
      <c r="K50" s="213"/>
    </row>
    <row r="51" spans="1:11" s="15" customFormat="1" ht="12.75" customHeight="1">
      <c r="A51" s="235" t="s">
        <v>228</v>
      </c>
      <c r="B51" s="264" t="s">
        <v>52</v>
      </c>
      <c r="C51" s="264" t="s">
        <v>52</v>
      </c>
      <c r="D51" s="263">
        <v>6462.6</v>
      </c>
      <c r="E51" s="229"/>
      <c r="F51" s="264" t="s">
        <v>52</v>
      </c>
      <c r="G51" s="264" t="s">
        <v>52</v>
      </c>
      <c r="H51" s="263">
        <v>8725.9</v>
      </c>
      <c r="I51" s="213"/>
      <c r="J51" s="212"/>
      <c r="K51" s="213"/>
    </row>
    <row r="52" spans="1:13" ht="12.75" customHeight="1">
      <c r="A52" s="235" t="s">
        <v>229</v>
      </c>
      <c r="B52" s="264" t="s">
        <v>52</v>
      </c>
      <c r="C52" s="264" t="s">
        <v>52</v>
      </c>
      <c r="D52" s="263">
        <v>104849.9</v>
      </c>
      <c r="E52" s="229">
        <f>SUM((D51+D52)-C50)/C50*100</f>
        <v>3.381389910254972</v>
      </c>
      <c r="F52" s="264" t="s">
        <v>52</v>
      </c>
      <c r="G52" s="264" t="s">
        <v>52</v>
      </c>
      <c r="H52" s="263">
        <v>98404.4</v>
      </c>
      <c r="I52" s="213"/>
      <c r="J52" s="212"/>
      <c r="K52" s="213"/>
      <c r="L52" s="15"/>
      <c r="M52" s="15"/>
    </row>
    <row r="53" spans="1:13" ht="12.75">
      <c r="A53" s="236" t="s">
        <v>27</v>
      </c>
      <c r="B53" s="124">
        <f>SUM(B35:B52)</f>
        <v>800833.5</v>
      </c>
      <c r="C53" s="124">
        <f>SUM(C35:C52)</f>
        <v>799157.1</v>
      </c>
      <c r="D53" s="124">
        <f>SUM(D35:D52)</f>
        <v>759031.5</v>
      </c>
      <c r="E53" s="229">
        <f>SUM(D53-C53)/C53*100</f>
        <v>-5.020990240842505</v>
      </c>
      <c r="F53" s="124">
        <f>SUM(F35:F52)</f>
        <v>667192.5000000001</v>
      </c>
      <c r="G53" s="124">
        <f>SUM(G35:G52)</f>
        <v>665638.3</v>
      </c>
      <c r="H53" s="124">
        <f>SUM(H35:H52)</f>
        <v>676640.2000000001</v>
      </c>
      <c r="I53" s="126">
        <f>SUM(G53/C53)</f>
        <v>0.8329254660942136</v>
      </c>
      <c r="J53" s="126">
        <f>SUM(H53/D53)</f>
        <v>0.8914520675360641</v>
      </c>
      <c r="K53" s="126"/>
      <c r="L53" s="15"/>
      <c r="M53" s="15"/>
    </row>
    <row r="54" spans="1:11" s="15" customFormat="1" ht="12.75">
      <c r="A54" s="123"/>
      <c r="B54" s="237"/>
      <c r="C54" s="237"/>
      <c r="D54" s="237"/>
      <c r="E54" s="243"/>
      <c r="F54" s="237"/>
      <c r="G54" s="237"/>
      <c r="H54" s="237"/>
      <c r="I54" s="244"/>
      <c r="J54" s="244"/>
      <c r="K54" s="244"/>
    </row>
    <row r="55" spans="1:11" s="15" customFormat="1" ht="12.75">
      <c r="A55" s="123"/>
      <c r="B55" s="124"/>
      <c r="C55" s="124"/>
      <c r="D55" s="124"/>
      <c r="E55" s="229"/>
      <c r="F55" s="124"/>
      <c r="G55" s="124"/>
      <c r="H55" s="124"/>
      <c r="I55" s="126"/>
      <c r="J55" s="126"/>
      <c r="K55" s="126"/>
    </row>
    <row r="56" spans="1:13" ht="12.75">
      <c r="A56" s="123"/>
      <c r="B56" s="126"/>
      <c r="C56" s="126"/>
      <c r="D56" s="126"/>
      <c r="E56" s="232"/>
      <c r="F56" s="126"/>
      <c r="G56" s="126"/>
      <c r="H56" s="232"/>
      <c r="I56" s="126"/>
      <c r="J56" s="126"/>
      <c r="K56" s="126"/>
      <c r="L56" s="15"/>
      <c r="M56" s="15"/>
    </row>
    <row r="57" spans="1:13" ht="12.75">
      <c r="A57" s="330" t="s">
        <v>230</v>
      </c>
      <c r="B57" s="331"/>
      <c r="C57" s="331"/>
      <c r="D57" s="331"/>
      <c r="E57" s="331"/>
      <c r="F57" s="331"/>
      <c r="G57" s="331"/>
      <c r="H57" s="331"/>
      <c r="I57" s="331"/>
      <c r="J57" s="331"/>
      <c r="K57" s="330"/>
      <c r="L57" s="15"/>
      <c r="M57" s="15"/>
    </row>
    <row r="58" spans="1:13" ht="12.75" customHeight="1">
      <c r="A58" s="235" t="s">
        <v>277</v>
      </c>
      <c r="B58" s="263">
        <v>60845.6</v>
      </c>
      <c r="C58" s="263">
        <v>60844.9</v>
      </c>
      <c r="D58" s="252"/>
      <c r="E58" s="252"/>
      <c r="F58" s="263">
        <v>53376.1</v>
      </c>
      <c r="G58" s="263">
        <v>53375.1</v>
      </c>
      <c r="H58" s="253"/>
      <c r="I58" s="212">
        <f>SUM(F58/B58)</f>
        <v>0.8772384527393928</v>
      </c>
      <c r="J58" s="212">
        <f>SUM(G58/C58)</f>
        <v>0.8772321098399373</v>
      </c>
      <c r="K58" s="122" t="s">
        <v>16</v>
      </c>
      <c r="L58" s="15"/>
      <c r="M58" s="15"/>
    </row>
    <row r="59" spans="1:13" ht="12.75" customHeight="1">
      <c r="A59" s="235" t="s">
        <v>231</v>
      </c>
      <c r="B59" s="263">
        <v>2686.2</v>
      </c>
      <c r="C59" s="263">
        <v>2686.2</v>
      </c>
      <c r="D59" s="252"/>
      <c r="E59" s="252"/>
      <c r="F59" s="263">
        <v>3535</v>
      </c>
      <c r="G59" s="263">
        <v>3535</v>
      </c>
      <c r="H59" s="253"/>
      <c r="I59" s="212">
        <f aca="true" t="shared" si="1" ref="I59:J65">SUM(F59/B59)</f>
        <v>1.3159854068944978</v>
      </c>
      <c r="J59" s="212">
        <f t="shared" si="1"/>
        <v>1.3159854068944978</v>
      </c>
      <c r="K59" s="213"/>
      <c r="L59" s="15"/>
      <c r="M59" s="15"/>
    </row>
    <row r="60" spans="1:13" ht="12.75" customHeight="1">
      <c r="A60" s="235" t="s">
        <v>301</v>
      </c>
      <c r="B60" s="263">
        <v>21694.4</v>
      </c>
      <c r="C60" s="263">
        <v>21694.4</v>
      </c>
      <c r="D60" s="252"/>
      <c r="E60" s="252"/>
      <c r="F60" s="263">
        <v>26679.4</v>
      </c>
      <c r="G60" s="263">
        <v>26679.4</v>
      </c>
      <c r="H60" s="253"/>
      <c r="I60" s="212">
        <f t="shared" si="1"/>
        <v>1.229782801091526</v>
      </c>
      <c r="J60" s="212">
        <f t="shared" si="1"/>
        <v>1.229782801091526</v>
      </c>
      <c r="K60" s="213"/>
      <c r="L60" s="15"/>
      <c r="M60" s="15"/>
    </row>
    <row r="61" spans="1:13" ht="12.75" customHeight="1">
      <c r="A61" s="235" t="s">
        <v>243</v>
      </c>
      <c r="B61" s="263">
        <v>6785.5</v>
      </c>
      <c r="C61" s="263">
        <v>6785.5</v>
      </c>
      <c r="D61" s="252"/>
      <c r="E61" s="252"/>
      <c r="F61" s="263">
        <v>5638.6</v>
      </c>
      <c r="G61" s="263">
        <v>5638.6</v>
      </c>
      <c r="H61" s="253"/>
      <c r="I61" s="212">
        <f t="shared" si="1"/>
        <v>0.8309778203522217</v>
      </c>
      <c r="J61" s="212">
        <f t="shared" si="1"/>
        <v>0.8309778203522217</v>
      </c>
      <c r="K61" s="213"/>
      <c r="L61" s="15"/>
      <c r="M61" s="15"/>
    </row>
    <row r="62" spans="1:13" ht="12.75" customHeight="1">
      <c r="A62" s="235" t="s">
        <v>232</v>
      </c>
      <c r="B62" s="263">
        <v>14112</v>
      </c>
      <c r="C62" s="263">
        <v>14112</v>
      </c>
      <c r="D62" s="252"/>
      <c r="E62" s="252"/>
      <c r="F62" s="263">
        <v>10792.9</v>
      </c>
      <c r="G62" s="263">
        <v>10792.9</v>
      </c>
      <c r="H62" s="253"/>
      <c r="I62" s="212">
        <f t="shared" si="1"/>
        <v>0.7648030045351474</v>
      </c>
      <c r="J62" s="212">
        <f t="shared" si="1"/>
        <v>0.7648030045351474</v>
      </c>
      <c r="K62" s="213"/>
      <c r="L62" s="15"/>
      <c r="M62" s="15"/>
    </row>
    <row r="63" spans="1:13" ht="12.75" customHeight="1">
      <c r="A63" s="235" t="s">
        <v>233</v>
      </c>
      <c r="B63" s="263">
        <v>9606.3</v>
      </c>
      <c r="C63" s="263">
        <v>9558.3</v>
      </c>
      <c r="D63" s="252"/>
      <c r="E63" s="252"/>
      <c r="F63" s="263">
        <v>13116.9</v>
      </c>
      <c r="G63" s="263">
        <v>13046.9</v>
      </c>
      <c r="H63" s="253"/>
      <c r="I63" s="212">
        <f t="shared" si="1"/>
        <v>1.3654476749633053</v>
      </c>
      <c r="J63" s="212">
        <f t="shared" si="1"/>
        <v>1.3649812205099234</v>
      </c>
      <c r="K63" s="213"/>
      <c r="L63" s="15"/>
      <c r="M63" s="15"/>
    </row>
    <row r="64" spans="1:13" ht="12.75" customHeight="1">
      <c r="A64" s="235" t="s">
        <v>234</v>
      </c>
      <c r="B64" s="263">
        <v>2833.9</v>
      </c>
      <c r="C64" s="263">
        <v>2833.9</v>
      </c>
      <c r="D64" s="252"/>
      <c r="E64" s="252"/>
      <c r="F64" s="263">
        <v>2239.8</v>
      </c>
      <c r="G64" s="263">
        <v>2239.8</v>
      </c>
      <c r="H64" s="253"/>
      <c r="I64" s="212">
        <f t="shared" si="1"/>
        <v>0.7903595751437948</v>
      </c>
      <c r="J64" s="212">
        <f t="shared" si="1"/>
        <v>0.7903595751437948</v>
      </c>
      <c r="K64" s="213"/>
      <c r="L64" s="15"/>
      <c r="M64" s="15"/>
    </row>
    <row r="65" spans="1:13" s="14" customFormat="1" ht="12.75" customHeight="1">
      <c r="A65" s="235" t="s">
        <v>235</v>
      </c>
      <c r="B65" s="263">
        <v>14987.1</v>
      </c>
      <c r="C65" s="263">
        <v>14987.1</v>
      </c>
      <c r="D65" s="252"/>
      <c r="E65" s="252"/>
      <c r="F65" s="263">
        <v>18878</v>
      </c>
      <c r="G65" s="263">
        <v>18878</v>
      </c>
      <c r="H65" s="253"/>
      <c r="I65" s="212">
        <f t="shared" si="1"/>
        <v>1.25961660361244</v>
      </c>
      <c r="J65" s="212">
        <f t="shared" si="1"/>
        <v>1.25961660361244</v>
      </c>
      <c r="K65" s="213"/>
      <c r="L65" s="202"/>
      <c r="M65" s="202"/>
    </row>
    <row r="66" spans="1:13" ht="12.75" customHeight="1">
      <c r="A66" s="235" t="s">
        <v>278</v>
      </c>
      <c r="B66" s="252"/>
      <c r="C66" s="252"/>
      <c r="D66" s="263">
        <v>55905.7</v>
      </c>
      <c r="E66" s="254">
        <f aca="true" t="shared" si="2" ref="E66:E73">+(D66-C58)/C58*100</f>
        <v>-8.117689403713383</v>
      </c>
      <c r="F66" s="263"/>
      <c r="G66" s="263"/>
      <c r="H66" s="263">
        <v>53302</v>
      </c>
      <c r="I66" s="213"/>
      <c r="J66" s="213"/>
      <c r="K66" s="213"/>
      <c r="L66" s="15"/>
      <c r="M66" s="15"/>
    </row>
    <row r="67" spans="1:13" ht="12.75" customHeight="1">
      <c r="A67" s="235" t="s">
        <v>279</v>
      </c>
      <c r="B67" s="121"/>
      <c r="C67" s="121"/>
      <c r="D67" s="263">
        <v>2088.1</v>
      </c>
      <c r="E67" s="254">
        <f t="shared" si="2"/>
        <v>-22.2656540838359</v>
      </c>
      <c r="F67" s="121"/>
      <c r="G67" s="121"/>
      <c r="H67" s="263">
        <v>2676</v>
      </c>
      <c r="I67" s="213"/>
      <c r="J67" s="213"/>
      <c r="K67" s="213"/>
      <c r="L67" s="15"/>
      <c r="M67" s="15"/>
    </row>
    <row r="68" spans="1:13" ht="12.75" customHeight="1">
      <c r="A68" s="235" t="s">
        <v>280</v>
      </c>
      <c r="B68" s="121"/>
      <c r="C68" s="121"/>
      <c r="D68" s="263">
        <v>26073.5</v>
      </c>
      <c r="E68" s="254">
        <f t="shared" si="2"/>
        <v>20.1853934655948</v>
      </c>
      <c r="F68" s="121"/>
      <c r="G68" s="121"/>
      <c r="H68" s="263">
        <v>27341.9</v>
      </c>
      <c r="I68" s="213"/>
      <c r="J68" s="213"/>
      <c r="K68" s="213"/>
      <c r="L68" s="15"/>
      <c r="M68" s="15"/>
    </row>
    <row r="69" spans="1:13" ht="12.75" customHeight="1">
      <c r="A69" s="235" t="s">
        <v>236</v>
      </c>
      <c r="B69" s="121"/>
      <c r="C69" s="121"/>
      <c r="D69" s="263">
        <v>7030.8</v>
      </c>
      <c r="E69" s="254">
        <f t="shared" si="2"/>
        <v>3.6150615282587895</v>
      </c>
      <c r="F69" s="121"/>
      <c r="G69" s="121"/>
      <c r="H69" s="263">
        <v>5962.9</v>
      </c>
      <c r="I69" s="213"/>
      <c r="J69" s="213"/>
      <c r="K69" s="213"/>
      <c r="L69" s="15"/>
      <c r="M69" s="15"/>
    </row>
    <row r="70" spans="1:13" ht="12.75" customHeight="1">
      <c r="A70" s="235" t="s">
        <v>281</v>
      </c>
      <c r="B70" s="121"/>
      <c r="C70" s="121"/>
      <c r="D70" s="263">
        <v>10241.1</v>
      </c>
      <c r="E70" s="254">
        <f t="shared" si="2"/>
        <v>-27.42984693877551</v>
      </c>
      <c r="F70" s="121"/>
      <c r="G70" s="121"/>
      <c r="H70" s="263">
        <v>7374.4</v>
      </c>
      <c r="I70" s="213"/>
      <c r="J70" s="213"/>
      <c r="K70" s="213"/>
      <c r="L70" s="15"/>
      <c r="M70" s="15"/>
    </row>
    <row r="71" spans="1:13" ht="12.75" customHeight="1">
      <c r="A71" s="235" t="s">
        <v>237</v>
      </c>
      <c r="B71" s="121"/>
      <c r="C71" s="121"/>
      <c r="D71" s="263">
        <v>10188.3</v>
      </c>
      <c r="E71" s="254">
        <f t="shared" si="2"/>
        <v>6.591130221901384</v>
      </c>
      <c r="F71" s="121"/>
      <c r="G71" s="121"/>
      <c r="H71" s="263">
        <v>13109.6</v>
      </c>
      <c r="I71" s="213"/>
      <c r="J71" s="213"/>
      <c r="K71" s="213"/>
      <c r="L71" s="15"/>
      <c r="M71" s="15"/>
    </row>
    <row r="72" spans="1:13" ht="12.75" customHeight="1">
      <c r="A72" s="235" t="s">
        <v>238</v>
      </c>
      <c r="B72" s="121"/>
      <c r="C72" s="121"/>
      <c r="D72" s="263">
        <v>3761.9</v>
      </c>
      <c r="E72" s="254">
        <f t="shared" si="2"/>
        <v>32.74639189809097</v>
      </c>
      <c r="F72" s="121"/>
      <c r="G72" s="121"/>
      <c r="H72" s="263">
        <v>3052.4</v>
      </c>
      <c r="I72" s="213"/>
      <c r="J72" s="213"/>
      <c r="K72" s="213"/>
      <c r="L72" s="15"/>
      <c r="M72" s="15"/>
    </row>
    <row r="73" spans="1:13" ht="12.75" customHeight="1">
      <c r="A73" s="235" t="s">
        <v>239</v>
      </c>
      <c r="B73" s="121"/>
      <c r="C73" s="121"/>
      <c r="D73" s="263">
        <v>18731.3</v>
      </c>
      <c r="E73" s="254">
        <f t="shared" si="2"/>
        <v>24.982818557292596</v>
      </c>
      <c r="F73" s="121"/>
      <c r="G73" s="121"/>
      <c r="H73" s="263">
        <v>21977.5</v>
      </c>
      <c r="I73" s="213"/>
      <c r="J73" s="213"/>
      <c r="K73" s="213"/>
      <c r="L73" s="15"/>
      <c r="M73" s="15"/>
    </row>
    <row r="74" spans="1:13" ht="12.75" customHeight="1">
      <c r="A74" s="240" t="s">
        <v>27</v>
      </c>
      <c r="B74" s="255">
        <f>SUM(B58:B73)</f>
        <v>133551</v>
      </c>
      <c r="C74" s="255">
        <f>SUM(C58:C73)</f>
        <v>133502.3</v>
      </c>
      <c r="D74" s="255">
        <f>SUM(D66:D73)</f>
        <v>134020.69999999998</v>
      </c>
      <c r="E74" s="256">
        <f>SUM(D74-C74)/C74*100</f>
        <v>0.3883079167924405</v>
      </c>
      <c r="F74" s="255">
        <f>SUM(F58:F73)</f>
        <v>134256.7</v>
      </c>
      <c r="G74" s="255">
        <f>SUM(G58:G73)</f>
        <v>134185.7</v>
      </c>
      <c r="H74" s="255">
        <f>SUM(H58:H73)</f>
        <v>134796.69999999998</v>
      </c>
      <c r="I74" s="257"/>
      <c r="J74" s="214"/>
      <c r="K74" s="214"/>
      <c r="L74" s="15"/>
      <c r="M74" s="15"/>
    </row>
    <row r="75" spans="1:13" ht="12.75">
      <c r="A75" s="311" t="s">
        <v>116</v>
      </c>
      <c r="B75" s="311"/>
      <c r="C75" s="311"/>
      <c r="D75" s="311"/>
      <c r="E75" s="311"/>
      <c r="F75" s="311"/>
      <c r="G75" s="311"/>
      <c r="H75" s="311"/>
      <c r="I75" s="311"/>
      <c r="J75" s="311"/>
      <c r="K75" s="311"/>
      <c r="L75" s="311"/>
      <c r="M75" s="311"/>
    </row>
    <row r="76" spans="1:13" ht="12.75">
      <c r="A76" s="311" t="s">
        <v>118</v>
      </c>
      <c r="B76" s="311"/>
      <c r="C76" s="311"/>
      <c r="D76" s="311"/>
      <c r="E76" s="311"/>
      <c r="F76" s="311"/>
      <c r="G76" s="311"/>
      <c r="H76" s="311"/>
      <c r="I76" s="311"/>
      <c r="J76" s="311"/>
      <c r="K76" s="311"/>
      <c r="L76" s="311"/>
      <c r="M76" s="311"/>
    </row>
    <row r="77" spans="1:13" ht="15">
      <c r="A77" s="132"/>
      <c r="B77" s="132"/>
      <c r="C77" s="132"/>
      <c r="D77" s="132"/>
      <c r="E77" s="132"/>
      <c r="F77" s="132"/>
      <c r="G77" s="132"/>
      <c r="H77" s="132"/>
      <c r="I77" s="132"/>
      <c r="J77" s="132"/>
      <c r="K77" s="132"/>
      <c r="L77" s="130"/>
      <c r="M77" s="130"/>
    </row>
    <row r="78" spans="1:13" ht="15">
      <c r="A78" s="132"/>
      <c r="B78" s="132"/>
      <c r="C78" s="132"/>
      <c r="D78" s="132"/>
      <c r="E78" s="132"/>
      <c r="F78" s="132"/>
      <c r="G78" s="132"/>
      <c r="H78" s="132"/>
      <c r="I78" s="132"/>
      <c r="J78" s="132"/>
      <c r="K78" s="132"/>
      <c r="L78" s="130"/>
      <c r="M78" s="130"/>
    </row>
    <row r="79" spans="1:13" ht="15">
      <c r="A79" s="132"/>
      <c r="B79" s="132"/>
      <c r="C79" s="132"/>
      <c r="D79" s="132"/>
      <c r="E79" s="132"/>
      <c r="F79" s="132"/>
      <c r="G79" s="132"/>
      <c r="H79" s="132"/>
      <c r="I79" s="132"/>
      <c r="J79" s="132"/>
      <c r="K79" s="132"/>
      <c r="L79" s="130"/>
      <c r="M79" s="130"/>
    </row>
    <row r="80" spans="1:13" ht="15">
      <c r="A80" s="132"/>
      <c r="B80" s="132"/>
      <c r="C80" s="132"/>
      <c r="D80" s="132"/>
      <c r="E80" s="132"/>
      <c r="F80" s="132"/>
      <c r="G80" s="132"/>
      <c r="H80" s="132"/>
      <c r="I80" s="132"/>
      <c r="J80" s="132"/>
      <c r="K80" s="132"/>
      <c r="L80" s="130"/>
      <c r="M80" s="130"/>
    </row>
    <row r="81" spans="1:13" ht="15">
      <c r="A81" s="132"/>
      <c r="B81" s="132"/>
      <c r="C81" s="132"/>
      <c r="D81" s="132"/>
      <c r="E81" s="132"/>
      <c r="F81" s="132"/>
      <c r="G81" s="132"/>
      <c r="H81" s="132"/>
      <c r="I81" s="132"/>
      <c r="J81" s="132"/>
      <c r="K81" s="132"/>
      <c r="L81" s="130"/>
      <c r="M81" s="130"/>
    </row>
    <row r="82" spans="1:13" ht="15">
      <c r="A82" s="132"/>
      <c r="B82" s="132"/>
      <c r="C82" s="132"/>
      <c r="D82" s="132"/>
      <c r="E82" s="132"/>
      <c r="F82" s="132"/>
      <c r="G82" s="132"/>
      <c r="H82" s="132"/>
      <c r="I82" s="132"/>
      <c r="J82" s="132"/>
      <c r="K82" s="132"/>
      <c r="L82" s="130"/>
      <c r="M82" s="130"/>
    </row>
    <row r="83" spans="1:13" ht="15">
      <c r="A83" s="132"/>
      <c r="B83" s="132"/>
      <c r="C83" s="132"/>
      <c r="D83" s="132"/>
      <c r="E83" s="132"/>
      <c r="F83" s="132"/>
      <c r="G83" s="132"/>
      <c r="H83" s="132"/>
      <c r="I83" s="132"/>
      <c r="J83" s="132"/>
      <c r="K83" s="132"/>
      <c r="L83" s="130"/>
      <c r="M83" s="130"/>
    </row>
    <row r="84" spans="1:13" ht="15">
      <c r="A84" s="132"/>
      <c r="B84" s="132"/>
      <c r="C84" s="132"/>
      <c r="D84" s="132"/>
      <c r="E84" s="132"/>
      <c r="F84" s="132"/>
      <c r="G84" s="132"/>
      <c r="H84" s="132"/>
      <c r="I84" s="132"/>
      <c r="J84" s="132"/>
      <c r="K84" s="132"/>
      <c r="L84" s="130"/>
      <c r="M84" s="130"/>
    </row>
    <row r="85" spans="1:13" ht="15">
      <c r="A85" s="132"/>
      <c r="B85" s="132"/>
      <c r="C85" s="132"/>
      <c r="D85" s="132"/>
      <c r="E85" s="132"/>
      <c r="F85" s="132"/>
      <c r="G85" s="132"/>
      <c r="H85" s="132"/>
      <c r="I85" s="132"/>
      <c r="J85" s="132"/>
      <c r="K85" s="132"/>
      <c r="L85" s="130"/>
      <c r="M85" s="130"/>
    </row>
    <row r="86" spans="1:13" ht="15">
      <c r="A86" s="132"/>
      <c r="B86" s="132"/>
      <c r="C86" s="132"/>
      <c r="D86" s="132"/>
      <c r="E86" s="132"/>
      <c r="F86" s="132"/>
      <c r="G86" s="132"/>
      <c r="H86" s="132"/>
      <c r="I86" s="132"/>
      <c r="J86" s="132"/>
      <c r="K86" s="132"/>
      <c r="L86" s="130"/>
      <c r="M86" s="130"/>
    </row>
    <row r="87" spans="1:13" ht="15">
      <c r="A87" s="132"/>
      <c r="B87" s="132"/>
      <c r="C87" s="132"/>
      <c r="D87" s="132"/>
      <c r="E87" s="132"/>
      <c r="F87" s="132"/>
      <c r="G87" s="132"/>
      <c r="H87" s="132"/>
      <c r="I87" s="132"/>
      <c r="J87" s="132"/>
      <c r="K87" s="132"/>
      <c r="L87" s="130"/>
      <c r="M87" s="130"/>
    </row>
    <row r="88" spans="1:13" ht="15">
      <c r="A88" s="132"/>
      <c r="B88" s="132"/>
      <c r="C88" s="132"/>
      <c r="D88" s="132"/>
      <c r="E88" s="132"/>
      <c r="F88" s="132"/>
      <c r="G88" s="132"/>
      <c r="H88" s="132"/>
      <c r="I88" s="132"/>
      <c r="J88" s="132"/>
      <c r="K88" s="132"/>
      <c r="L88" s="130"/>
      <c r="M88" s="130"/>
    </row>
    <row r="89" spans="1:13" ht="15">
      <c r="A89" s="132"/>
      <c r="B89" s="132"/>
      <c r="C89" s="132"/>
      <c r="D89" s="132"/>
      <c r="E89" s="132"/>
      <c r="F89" s="132"/>
      <c r="G89" s="132"/>
      <c r="H89" s="132"/>
      <c r="I89" s="132"/>
      <c r="J89" s="132"/>
      <c r="K89" s="132"/>
      <c r="L89" s="130"/>
      <c r="M89" s="130"/>
    </row>
    <row r="90" spans="1:13" ht="15">
      <c r="A90" s="132"/>
      <c r="B90" s="132"/>
      <c r="C90" s="132"/>
      <c r="D90" s="132"/>
      <c r="E90" s="132"/>
      <c r="F90" s="132"/>
      <c r="G90" s="132"/>
      <c r="H90" s="132"/>
      <c r="I90" s="132"/>
      <c r="J90" s="132"/>
      <c r="K90" s="132"/>
      <c r="L90" s="130"/>
      <c r="M90" s="130"/>
    </row>
    <row r="91" spans="1:11" ht="15">
      <c r="A91" s="127"/>
      <c r="B91" s="127"/>
      <c r="C91" s="127"/>
      <c r="D91" s="127"/>
      <c r="E91" s="127"/>
      <c r="F91" s="127"/>
      <c r="G91" s="127"/>
      <c r="H91" s="127"/>
      <c r="I91" s="127"/>
      <c r="J91" s="127"/>
      <c r="K91" s="127"/>
    </row>
  </sheetData>
  <sheetProtection/>
  <mergeCells count="10">
    <mergeCell ref="A75:M75"/>
    <mergeCell ref="A76:M76"/>
    <mergeCell ref="A34:K34"/>
    <mergeCell ref="A57:K57"/>
    <mergeCell ref="A1:K1"/>
    <mergeCell ref="A4:A5"/>
    <mergeCell ref="F4:H4"/>
    <mergeCell ref="I4:K4"/>
    <mergeCell ref="B4:E4"/>
    <mergeCell ref="A2:K2"/>
  </mergeCells>
  <printOptions horizontalCentered="1" verticalCentered="1"/>
  <pageMargins left="0.15748031496062992" right="0.1968503937007874" top="0.2362204724409449" bottom="0.3937007874015748" header="0.15748031496062992" footer="0.31496062992125984"/>
  <pageSetup fitToHeight="2" horizontalDpi="600" verticalDpi="600" orientation="landscape" scale="76" r:id="rId2"/>
  <headerFooter differentFirst="1" scaleWithDoc="0">
    <oddFooter>&amp;C&amp;"Arial,Normal"&amp;10 7</oddFooter>
  </headerFooter>
  <rowBreaks count="1" manualBreakCount="1">
    <brk id="54" max="10" man="1"/>
  </rowBreaks>
  <drawing r:id="rId1"/>
</worksheet>
</file>

<file path=xl/worksheets/sheet7.xml><?xml version="1.0" encoding="utf-8"?>
<worksheet xmlns="http://schemas.openxmlformats.org/spreadsheetml/2006/main" xmlns:r="http://schemas.openxmlformats.org/officeDocument/2006/relationships">
  <dimension ref="A1:X55"/>
  <sheetViews>
    <sheetView view="pageBreakPreview" zoomScaleSheetLayoutView="100" zoomScalePageLayoutView="0" workbookViewId="0" topLeftCell="A1">
      <selection activeCell="O10" sqref="O10"/>
    </sheetView>
  </sheetViews>
  <sheetFormatPr defaultColWidth="11.421875" defaultRowHeight="15"/>
  <cols>
    <col min="1" max="1" width="20.7109375" style="6" customWidth="1"/>
    <col min="2" max="2" width="9.140625" style="6" bestFit="1" customWidth="1"/>
    <col min="3" max="3" width="18.00390625" style="6" bestFit="1" customWidth="1"/>
    <col min="4" max="4" width="13.140625" style="6" customWidth="1"/>
    <col min="5" max="5" width="10.8515625" style="6" customWidth="1"/>
    <col min="6" max="6" width="13.28125" style="6" bestFit="1" customWidth="1"/>
    <col min="7" max="7" width="11.28125" style="6" bestFit="1" customWidth="1"/>
    <col min="8" max="8" width="11.7109375" style="6" bestFit="1" customWidth="1"/>
    <col min="9" max="9" width="9.28125" style="8" customWidth="1"/>
    <col min="10" max="10" width="7.8515625" style="6" bestFit="1" customWidth="1"/>
    <col min="11" max="11" width="8.421875" style="6" bestFit="1" customWidth="1"/>
    <col min="12" max="16384" width="11.421875" style="6" customWidth="1"/>
  </cols>
  <sheetData>
    <row r="1" spans="1:24" ht="20.25">
      <c r="A1" s="314" t="s">
        <v>121</v>
      </c>
      <c r="B1" s="314"/>
      <c r="C1" s="314"/>
      <c r="D1" s="314"/>
      <c r="E1" s="314"/>
      <c r="F1" s="314"/>
      <c r="G1" s="314"/>
      <c r="H1" s="314"/>
      <c r="I1" s="314"/>
      <c r="J1" s="314"/>
      <c r="K1" s="314"/>
      <c r="L1" s="5"/>
      <c r="N1" s="339"/>
      <c r="O1" s="339"/>
      <c r="P1" s="339"/>
      <c r="Q1" s="339"/>
      <c r="R1" s="339"/>
      <c r="S1" s="339"/>
      <c r="T1" s="339"/>
      <c r="U1" s="339"/>
      <c r="V1" s="339"/>
      <c r="W1" s="339"/>
      <c r="X1" s="339"/>
    </row>
    <row r="2" spans="1:24" ht="14.25">
      <c r="A2" s="342" t="s">
        <v>102</v>
      </c>
      <c r="B2" s="343"/>
      <c r="C2" s="343"/>
      <c r="D2" s="343"/>
      <c r="E2" s="343"/>
      <c r="F2" s="343"/>
      <c r="G2" s="343"/>
      <c r="H2" s="343"/>
      <c r="I2" s="343"/>
      <c r="J2" s="343"/>
      <c r="K2" s="343"/>
      <c r="L2" s="14"/>
      <c r="N2" s="94"/>
      <c r="O2" s="94"/>
      <c r="P2" s="94"/>
      <c r="Q2" s="94"/>
      <c r="R2" s="94"/>
      <c r="S2" s="94"/>
      <c r="T2" s="94"/>
      <c r="U2" s="94"/>
      <c r="V2" s="94"/>
      <c r="W2" s="94"/>
      <c r="X2" s="94"/>
    </row>
    <row r="3" spans="1:24" ht="14.25">
      <c r="A3" s="314" t="s">
        <v>385</v>
      </c>
      <c r="B3" s="314"/>
      <c r="C3" s="314"/>
      <c r="D3" s="314"/>
      <c r="E3" s="314"/>
      <c r="F3" s="314"/>
      <c r="G3" s="314"/>
      <c r="H3" s="314"/>
      <c r="I3" s="314"/>
      <c r="J3" s="314"/>
      <c r="K3" s="314"/>
      <c r="L3" s="5"/>
      <c r="N3" s="340"/>
      <c r="O3" s="340"/>
      <c r="P3" s="340"/>
      <c r="Q3" s="340"/>
      <c r="R3" s="340"/>
      <c r="S3" s="340"/>
      <c r="T3" s="340"/>
      <c r="U3" s="340"/>
      <c r="V3" s="340"/>
      <c r="W3" s="340"/>
      <c r="X3" s="340"/>
    </row>
    <row r="4" spans="1:24" ht="14.25">
      <c r="A4" s="341" t="s">
        <v>412</v>
      </c>
      <c r="B4" s="341"/>
      <c r="C4" s="341"/>
      <c r="D4" s="341"/>
      <c r="E4" s="341"/>
      <c r="F4" s="341"/>
      <c r="G4" s="341"/>
      <c r="H4" s="341"/>
      <c r="I4" s="341"/>
      <c r="J4" s="341"/>
      <c r="K4" s="341"/>
      <c r="L4" s="5"/>
      <c r="N4" s="340"/>
      <c r="O4" s="340"/>
      <c r="P4" s="340"/>
      <c r="Q4" s="340"/>
      <c r="R4" s="340"/>
      <c r="S4" s="340"/>
      <c r="T4" s="340"/>
      <c r="U4" s="340"/>
      <c r="V4" s="340"/>
      <c r="W4" s="340"/>
      <c r="X4" s="340"/>
    </row>
    <row r="5" spans="1:24" ht="12.75">
      <c r="A5" s="341"/>
      <c r="B5" s="341"/>
      <c r="C5" s="341"/>
      <c r="D5" s="341"/>
      <c r="E5" s="341"/>
      <c r="F5" s="341"/>
      <c r="G5" s="341"/>
      <c r="H5" s="341"/>
      <c r="I5" s="341"/>
      <c r="J5" s="341"/>
      <c r="K5" s="341"/>
      <c r="L5" s="14"/>
      <c r="N5" s="95"/>
      <c r="O5" s="95"/>
      <c r="P5" s="95"/>
      <c r="Q5" s="95"/>
      <c r="R5" s="95"/>
      <c r="S5" s="95"/>
      <c r="T5" s="95"/>
      <c r="U5" s="95"/>
      <c r="V5" s="95"/>
      <c r="W5" s="338"/>
      <c r="X5" s="338"/>
    </row>
    <row r="6" spans="1:24" ht="12.75">
      <c r="A6" s="134" t="s">
        <v>198</v>
      </c>
      <c r="B6" s="134" t="s">
        <v>199</v>
      </c>
      <c r="C6" s="134" t="s">
        <v>200</v>
      </c>
      <c r="D6" s="134" t="s">
        <v>201</v>
      </c>
      <c r="E6" s="134" t="s">
        <v>202</v>
      </c>
      <c r="F6" s="134" t="s">
        <v>203</v>
      </c>
      <c r="G6" s="134" t="s">
        <v>204</v>
      </c>
      <c r="H6" s="134" t="s">
        <v>205</v>
      </c>
      <c r="I6" s="134" t="s">
        <v>206</v>
      </c>
      <c r="J6" s="134" t="s">
        <v>207</v>
      </c>
      <c r="K6" s="134" t="s">
        <v>208</v>
      </c>
      <c r="L6" s="5"/>
      <c r="N6" s="96"/>
      <c r="O6" s="96"/>
      <c r="P6" s="96"/>
      <c r="Q6" s="96"/>
      <c r="R6" s="96"/>
      <c r="S6" s="96"/>
      <c r="T6" s="96"/>
      <c r="U6" s="96"/>
      <c r="V6" s="96"/>
      <c r="W6" s="96"/>
      <c r="X6" s="96"/>
    </row>
    <row r="7" spans="1:24" ht="12.75">
      <c r="A7" s="271" t="s">
        <v>406</v>
      </c>
      <c r="B7" s="272">
        <v>41240</v>
      </c>
      <c r="C7" s="271" t="s">
        <v>340</v>
      </c>
      <c r="D7" s="271" t="s">
        <v>36</v>
      </c>
      <c r="E7" s="275" t="s">
        <v>407</v>
      </c>
      <c r="F7" s="271" t="s">
        <v>365</v>
      </c>
      <c r="G7" s="271" t="s">
        <v>366</v>
      </c>
      <c r="H7" s="271" t="s">
        <v>30</v>
      </c>
      <c r="I7" s="271" t="s">
        <v>342</v>
      </c>
      <c r="J7" s="274">
        <v>25</v>
      </c>
      <c r="K7" s="274">
        <v>25</v>
      </c>
      <c r="N7" s="97"/>
      <c r="O7" s="97"/>
      <c r="P7" s="97"/>
      <c r="Q7" s="97"/>
      <c r="R7" s="97"/>
      <c r="S7" s="97"/>
      <c r="T7" s="97"/>
      <c r="U7" s="97"/>
      <c r="V7" s="97"/>
      <c r="W7" s="97"/>
      <c r="X7" s="97"/>
    </row>
    <row r="8" spans="1:11" ht="12.75">
      <c r="A8" s="271" t="s">
        <v>406</v>
      </c>
      <c r="B8" s="272">
        <v>41240</v>
      </c>
      <c r="C8" s="271" t="s">
        <v>340</v>
      </c>
      <c r="D8" s="271" t="s">
        <v>36</v>
      </c>
      <c r="E8" s="275" t="s">
        <v>407</v>
      </c>
      <c r="F8" s="271" t="s">
        <v>341</v>
      </c>
      <c r="G8" s="271" t="s">
        <v>175</v>
      </c>
      <c r="H8" s="271" t="s">
        <v>409</v>
      </c>
      <c r="I8" s="271" t="s">
        <v>367</v>
      </c>
      <c r="J8" s="274">
        <v>18</v>
      </c>
      <c r="K8" s="274">
        <v>22</v>
      </c>
    </row>
    <row r="9" spans="1:11" ht="12.75">
      <c r="A9" s="271" t="s">
        <v>406</v>
      </c>
      <c r="B9" s="272">
        <v>41240</v>
      </c>
      <c r="C9" s="271" t="s">
        <v>340</v>
      </c>
      <c r="D9" s="271" t="s">
        <v>36</v>
      </c>
      <c r="E9" s="275" t="s">
        <v>407</v>
      </c>
      <c r="F9" s="271" t="s">
        <v>341</v>
      </c>
      <c r="G9" s="271" t="s">
        <v>175</v>
      </c>
      <c r="H9" s="271" t="s">
        <v>409</v>
      </c>
      <c r="I9" s="271" t="s">
        <v>342</v>
      </c>
      <c r="J9" s="274">
        <v>24</v>
      </c>
      <c r="K9" s="274">
        <v>28</v>
      </c>
    </row>
    <row r="10" spans="1:11" ht="12.75">
      <c r="A10" s="271" t="s">
        <v>406</v>
      </c>
      <c r="B10" s="272">
        <v>41242</v>
      </c>
      <c r="C10" s="271" t="s">
        <v>340</v>
      </c>
      <c r="D10" s="271" t="s">
        <v>36</v>
      </c>
      <c r="E10" s="275" t="s">
        <v>407</v>
      </c>
      <c r="F10" s="271" t="s">
        <v>365</v>
      </c>
      <c r="G10" s="271" t="s">
        <v>366</v>
      </c>
      <c r="H10" s="271" t="s">
        <v>30</v>
      </c>
      <c r="I10" s="271" t="s">
        <v>342</v>
      </c>
      <c r="J10" s="274">
        <v>22</v>
      </c>
      <c r="K10" s="274">
        <v>25</v>
      </c>
    </row>
    <row r="11" spans="1:11" ht="12.75">
      <c r="A11" s="271" t="s">
        <v>406</v>
      </c>
      <c r="B11" s="272">
        <v>41242</v>
      </c>
      <c r="C11" s="271" t="s">
        <v>340</v>
      </c>
      <c r="D11" s="271" t="s">
        <v>36</v>
      </c>
      <c r="E11" s="275" t="s">
        <v>407</v>
      </c>
      <c r="F11" s="271" t="s">
        <v>341</v>
      </c>
      <c r="G11" s="271" t="s">
        <v>175</v>
      </c>
      <c r="H11" s="271" t="s">
        <v>409</v>
      </c>
      <c r="I11" s="271" t="s">
        <v>367</v>
      </c>
      <c r="J11" s="274">
        <v>18</v>
      </c>
      <c r="K11" s="274">
        <v>22</v>
      </c>
    </row>
    <row r="12" spans="1:11" ht="12.75">
      <c r="A12" s="271" t="s">
        <v>406</v>
      </c>
      <c r="B12" s="272">
        <v>41242</v>
      </c>
      <c r="C12" s="271" t="s">
        <v>340</v>
      </c>
      <c r="D12" s="271" t="s">
        <v>36</v>
      </c>
      <c r="E12" s="275" t="s">
        <v>407</v>
      </c>
      <c r="F12" s="271" t="s">
        <v>341</v>
      </c>
      <c r="G12" s="271" t="s">
        <v>175</v>
      </c>
      <c r="H12" s="271" t="s">
        <v>409</v>
      </c>
      <c r="I12" s="271" t="s">
        <v>342</v>
      </c>
      <c r="J12" s="274">
        <v>24</v>
      </c>
      <c r="K12" s="274">
        <v>28</v>
      </c>
    </row>
    <row r="13" spans="1:11" ht="12.75">
      <c r="A13" s="271" t="s">
        <v>406</v>
      </c>
      <c r="B13" s="272">
        <v>41242</v>
      </c>
      <c r="C13" s="271" t="s">
        <v>340</v>
      </c>
      <c r="D13" s="271" t="s">
        <v>29</v>
      </c>
      <c r="E13" s="275" t="s">
        <v>407</v>
      </c>
      <c r="F13" s="271" t="s">
        <v>365</v>
      </c>
      <c r="G13" s="271" t="s">
        <v>366</v>
      </c>
      <c r="H13" s="271" t="s">
        <v>30</v>
      </c>
      <c r="I13" s="271" t="s">
        <v>342</v>
      </c>
      <c r="J13" s="274">
        <v>27</v>
      </c>
      <c r="K13" s="274">
        <v>27</v>
      </c>
    </row>
    <row r="14" spans="1:11" ht="12.75">
      <c r="A14" s="271" t="s">
        <v>406</v>
      </c>
      <c r="B14" s="272">
        <v>41242</v>
      </c>
      <c r="C14" s="271" t="s">
        <v>340</v>
      </c>
      <c r="D14" s="271" t="s">
        <v>29</v>
      </c>
      <c r="E14" s="275" t="s">
        <v>407</v>
      </c>
      <c r="F14" s="271" t="s">
        <v>341</v>
      </c>
      <c r="G14" s="271" t="s">
        <v>175</v>
      </c>
      <c r="H14" s="271" t="s">
        <v>409</v>
      </c>
      <c r="I14" s="271" t="s">
        <v>342</v>
      </c>
      <c r="J14" s="274">
        <v>28</v>
      </c>
      <c r="K14" s="274">
        <v>28</v>
      </c>
    </row>
    <row r="15" spans="1:11" ht="12.75">
      <c r="A15" s="271" t="s">
        <v>368</v>
      </c>
      <c r="B15" s="272">
        <v>41240</v>
      </c>
      <c r="C15" s="275" t="s">
        <v>407</v>
      </c>
      <c r="D15" s="271" t="s">
        <v>29</v>
      </c>
      <c r="E15" s="275" t="s">
        <v>407</v>
      </c>
      <c r="F15" s="273" t="s">
        <v>347</v>
      </c>
      <c r="G15" s="271" t="s">
        <v>175</v>
      </c>
      <c r="H15" s="271" t="s">
        <v>369</v>
      </c>
      <c r="I15" s="271" t="s">
        <v>370</v>
      </c>
      <c r="J15" s="274">
        <v>40</v>
      </c>
      <c r="K15" s="274">
        <v>40</v>
      </c>
    </row>
    <row r="16" spans="1:11" ht="12.75">
      <c r="A16" s="271" t="s">
        <v>368</v>
      </c>
      <c r="B16" s="272">
        <v>41242</v>
      </c>
      <c r="C16" s="275" t="s">
        <v>407</v>
      </c>
      <c r="D16" s="271" t="s">
        <v>29</v>
      </c>
      <c r="E16" s="275" t="s">
        <v>407</v>
      </c>
      <c r="F16" s="273" t="s">
        <v>347</v>
      </c>
      <c r="G16" s="271" t="s">
        <v>175</v>
      </c>
      <c r="H16" s="271" t="s">
        <v>369</v>
      </c>
      <c r="I16" s="271" t="s">
        <v>370</v>
      </c>
      <c r="J16" s="274">
        <v>40</v>
      </c>
      <c r="K16" s="274">
        <v>40</v>
      </c>
    </row>
    <row r="17" spans="1:11" ht="12.75">
      <c r="A17" s="271" t="s">
        <v>33</v>
      </c>
      <c r="B17" s="272">
        <v>41240</v>
      </c>
      <c r="C17" s="271" t="s">
        <v>244</v>
      </c>
      <c r="D17" s="271" t="s">
        <v>29</v>
      </c>
      <c r="E17" s="275" t="s">
        <v>407</v>
      </c>
      <c r="F17" s="271" t="s">
        <v>245</v>
      </c>
      <c r="G17" s="271" t="s">
        <v>175</v>
      </c>
      <c r="H17" s="271" t="s">
        <v>293</v>
      </c>
      <c r="I17" s="271" t="s">
        <v>31</v>
      </c>
      <c r="J17" s="274">
        <v>16</v>
      </c>
      <c r="K17" s="274">
        <v>17</v>
      </c>
    </row>
    <row r="18" spans="1:11" ht="12.75">
      <c r="A18" s="271" t="s">
        <v>33</v>
      </c>
      <c r="B18" s="272">
        <v>41240</v>
      </c>
      <c r="C18" s="271" t="s">
        <v>244</v>
      </c>
      <c r="D18" s="271" t="s">
        <v>29</v>
      </c>
      <c r="E18" s="275" t="s">
        <v>407</v>
      </c>
      <c r="F18" s="271" t="s">
        <v>246</v>
      </c>
      <c r="G18" s="271" t="s">
        <v>175</v>
      </c>
      <c r="H18" s="271" t="s">
        <v>293</v>
      </c>
      <c r="I18" s="271" t="s">
        <v>31</v>
      </c>
      <c r="J18" s="274">
        <v>15</v>
      </c>
      <c r="K18" s="274">
        <v>17</v>
      </c>
    </row>
    <row r="19" spans="1:11" ht="12.75">
      <c r="A19" s="271" t="s">
        <v>33</v>
      </c>
      <c r="B19" s="272">
        <v>41242</v>
      </c>
      <c r="C19" s="271" t="s">
        <v>244</v>
      </c>
      <c r="D19" s="271" t="s">
        <v>29</v>
      </c>
      <c r="E19" s="275" t="s">
        <v>407</v>
      </c>
      <c r="F19" s="271" t="s">
        <v>245</v>
      </c>
      <c r="G19" s="271" t="s">
        <v>175</v>
      </c>
      <c r="H19" s="271" t="s">
        <v>293</v>
      </c>
      <c r="I19" s="271" t="s">
        <v>31</v>
      </c>
      <c r="J19" s="274">
        <v>16</v>
      </c>
      <c r="K19" s="274">
        <v>17</v>
      </c>
    </row>
    <row r="20" spans="1:11" ht="12.75">
      <c r="A20" s="271" t="s">
        <v>33</v>
      </c>
      <c r="B20" s="272">
        <v>41242</v>
      </c>
      <c r="C20" s="271" t="s">
        <v>244</v>
      </c>
      <c r="D20" s="271" t="s">
        <v>29</v>
      </c>
      <c r="E20" s="275" t="s">
        <v>407</v>
      </c>
      <c r="F20" s="271" t="s">
        <v>246</v>
      </c>
      <c r="G20" s="271" t="s">
        <v>175</v>
      </c>
      <c r="H20" s="271" t="s">
        <v>293</v>
      </c>
      <c r="I20" s="271" t="s">
        <v>31</v>
      </c>
      <c r="J20" s="274">
        <v>15</v>
      </c>
      <c r="K20" s="274">
        <v>17</v>
      </c>
    </row>
    <row r="21" spans="1:11" ht="12.75">
      <c r="A21" s="271" t="s">
        <v>221</v>
      </c>
      <c r="B21" s="272">
        <v>41240</v>
      </c>
      <c r="C21" s="271" t="s">
        <v>222</v>
      </c>
      <c r="D21" s="271" t="s">
        <v>295</v>
      </c>
      <c r="E21" s="275" t="s">
        <v>407</v>
      </c>
      <c r="F21" s="275" t="s">
        <v>407</v>
      </c>
      <c r="G21" s="271" t="s">
        <v>366</v>
      </c>
      <c r="H21" s="271" t="s">
        <v>30</v>
      </c>
      <c r="I21" s="271" t="s">
        <v>32</v>
      </c>
      <c r="J21" s="274">
        <v>9</v>
      </c>
      <c r="K21" s="274">
        <v>9.5</v>
      </c>
    </row>
    <row r="22" spans="1:11" ht="12.75">
      <c r="A22" s="271" t="s">
        <v>221</v>
      </c>
      <c r="B22" s="272">
        <v>41240</v>
      </c>
      <c r="C22" s="271" t="s">
        <v>344</v>
      </c>
      <c r="D22" s="271" t="s">
        <v>295</v>
      </c>
      <c r="E22" s="275" t="s">
        <v>407</v>
      </c>
      <c r="F22" s="273" t="s">
        <v>343</v>
      </c>
      <c r="G22" s="271" t="s">
        <v>175</v>
      </c>
      <c r="H22" s="271" t="s">
        <v>369</v>
      </c>
      <c r="I22" s="271" t="s">
        <v>32</v>
      </c>
      <c r="J22" s="274">
        <v>8</v>
      </c>
      <c r="K22" s="274">
        <v>8</v>
      </c>
    </row>
    <row r="23" spans="1:11" ht="12.75">
      <c r="A23" s="271" t="s">
        <v>221</v>
      </c>
      <c r="B23" s="272">
        <v>41240</v>
      </c>
      <c r="C23" s="271" t="s">
        <v>344</v>
      </c>
      <c r="D23" s="271" t="s">
        <v>295</v>
      </c>
      <c r="E23" s="275" t="s">
        <v>407</v>
      </c>
      <c r="F23" s="271" t="s">
        <v>371</v>
      </c>
      <c r="G23" s="271" t="s">
        <v>175</v>
      </c>
      <c r="H23" s="271" t="s">
        <v>369</v>
      </c>
      <c r="I23" s="271" t="s">
        <v>32</v>
      </c>
      <c r="J23" s="274">
        <v>8</v>
      </c>
      <c r="K23" s="274">
        <v>8</v>
      </c>
    </row>
    <row r="24" spans="1:11" ht="12.75">
      <c r="A24" s="271" t="s">
        <v>221</v>
      </c>
      <c r="B24" s="272">
        <v>41240</v>
      </c>
      <c r="C24" s="271" t="s">
        <v>222</v>
      </c>
      <c r="D24" s="271" t="s">
        <v>295</v>
      </c>
      <c r="E24" s="275" t="s">
        <v>407</v>
      </c>
      <c r="F24" s="273" t="s">
        <v>319</v>
      </c>
      <c r="G24" s="271" t="s">
        <v>175</v>
      </c>
      <c r="H24" s="271" t="s">
        <v>369</v>
      </c>
      <c r="I24" s="271" t="s">
        <v>32</v>
      </c>
      <c r="J24" s="274">
        <v>6</v>
      </c>
      <c r="K24" s="274">
        <v>9</v>
      </c>
    </row>
    <row r="25" spans="1:11" ht="12.75">
      <c r="A25" s="271" t="s">
        <v>221</v>
      </c>
      <c r="B25" s="272">
        <v>41240</v>
      </c>
      <c r="C25" s="271" t="s">
        <v>222</v>
      </c>
      <c r="D25" s="271" t="s">
        <v>295</v>
      </c>
      <c r="E25" s="275" t="s">
        <v>407</v>
      </c>
      <c r="F25" s="273" t="s">
        <v>343</v>
      </c>
      <c r="G25" s="271" t="s">
        <v>175</v>
      </c>
      <c r="H25" s="271" t="s">
        <v>369</v>
      </c>
      <c r="I25" s="271" t="s">
        <v>32</v>
      </c>
      <c r="J25" s="274">
        <v>5</v>
      </c>
      <c r="K25" s="274">
        <v>8</v>
      </c>
    </row>
    <row r="26" spans="1:11" ht="12.75">
      <c r="A26" s="271" t="s">
        <v>221</v>
      </c>
      <c r="B26" s="272">
        <v>41240</v>
      </c>
      <c r="C26" s="271" t="s">
        <v>222</v>
      </c>
      <c r="D26" s="271" t="s">
        <v>295</v>
      </c>
      <c r="E26" s="275" t="s">
        <v>407</v>
      </c>
      <c r="F26" s="271" t="s">
        <v>372</v>
      </c>
      <c r="G26" s="271" t="s">
        <v>175</v>
      </c>
      <c r="H26" s="271" t="s">
        <v>369</v>
      </c>
      <c r="I26" s="271" t="s">
        <v>32</v>
      </c>
      <c r="J26" s="274">
        <v>5.5</v>
      </c>
      <c r="K26" s="274">
        <v>6.5</v>
      </c>
    </row>
    <row r="27" spans="1:11" ht="12.75">
      <c r="A27" s="271" t="s">
        <v>221</v>
      </c>
      <c r="B27" s="272">
        <v>41240</v>
      </c>
      <c r="C27" s="271" t="s">
        <v>222</v>
      </c>
      <c r="D27" s="271" t="s">
        <v>295</v>
      </c>
      <c r="E27" s="275" t="s">
        <v>407</v>
      </c>
      <c r="F27" s="275" t="s">
        <v>407</v>
      </c>
      <c r="G27" s="271" t="s">
        <v>175</v>
      </c>
      <c r="H27" s="271" t="s">
        <v>369</v>
      </c>
      <c r="I27" s="271" t="s">
        <v>32</v>
      </c>
      <c r="J27" s="274">
        <v>7</v>
      </c>
      <c r="K27" s="274">
        <v>10</v>
      </c>
    </row>
    <row r="28" spans="1:11" ht="12.75">
      <c r="A28" s="271" t="s">
        <v>221</v>
      </c>
      <c r="B28" s="272">
        <v>41242</v>
      </c>
      <c r="C28" s="271" t="s">
        <v>222</v>
      </c>
      <c r="D28" s="271" t="s">
        <v>23</v>
      </c>
      <c r="E28" s="271" t="s">
        <v>408</v>
      </c>
      <c r="F28" s="273" t="s">
        <v>343</v>
      </c>
      <c r="G28" s="271" t="s">
        <v>366</v>
      </c>
      <c r="H28" s="271" t="s">
        <v>30</v>
      </c>
      <c r="I28" s="271" t="s">
        <v>32</v>
      </c>
      <c r="J28" s="274">
        <v>5</v>
      </c>
      <c r="K28" s="274">
        <v>6</v>
      </c>
    </row>
    <row r="29" spans="1:11" ht="12.75">
      <c r="A29" s="271" t="s">
        <v>221</v>
      </c>
      <c r="B29" s="272">
        <v>41242</v>
      </c>
      <c r="C29" s="271" t="s">
        <v>222</v>
      </c>
      <c r="D29" s="271" t="s">
        <v>23</v>
      </c>
      <c r="E29" s="271" t="s">
        <v>408</v>
      </c>
      <c r="F29" s="273" t="s">
        <v>319</v>
      </c>
      <c r="G29" s="271" t="s">
        <v>366</v>
      </c>
      <c r="H29" s="271" t="s">
        <v>30</v>
      </c>
      <c r="I29" s="271" t="s">
        <v>32</v>
      </c>
      <c r="J29" s="274">
        <v>1</v>
      </c>
      <c r="K29" s="274">
        <v>2</v>
      </c>
    </row>
    <row r="30" spans="1:11" ht="12.75">
      <c r="A30" s="271" t="s">
        <v>221</v>
      </c>
      <c r="B30" s="272">
        <v>41242</v>
      </c>
      <c r="C30" s="271" t="s">
        <v>222</v>
      </c>
      <c r="D30" s="271" t="s">
        <v>23</v>
      </c>
      <c r="E30" s="271" t="s">
        <v>408</v>
      </c>
      <c r="F30" s="273" t="s">
        <v>343</v>
      </c>
      <c r="G30" s="271" t="s">
        <v>366</v>
      </c>
      <c r="H30" s="271" t="s">
        <v>30</v>
      </c>
      <c r="I30" s="271" t="s">
        <v>32</v>
      </c>
      <c r="J30" s="274">
        <v>1</v>
      </c>
      <c r="K30" s="274">
        <v>2</v>
      </c>
    </row>
    <row r="31" spans="1:11" ht="12.75">
      <c r="A31" s="271" t="s">
        <v>221</v>
      </c>
      <c r="B31" s="272">
        <v>41242</v>
      </c>
      <c r="C31" s="271" t="s">
        <v>222</v>
      </c>
      <c r="D31" s="271" t="s">
        <v>23</v>
      </c>
      <c r="E31" s="271" t="s">
        <v>408</v>
      </c>
      <c r="F31" s="275" t="s">
        <v>407</v>
      </c>
      <c r="G31" s="271" t="s">
        <v>366</v>
      </c>
      <c r="H31" s="271" t="s">
        <v>30</v>
      </c>
      <c r="I31" s="271" t="s">
        <v>32</v>
      </c>
      <c r="J31" s="274">
        <v>1</v>
      </c>
      <c r="K31" s="274">
        <v>2</v>
      </c>
    </row>
    <row r="32" spans="1:11" ht="12.75">
      <c r="A32" s="271" t="s">
        <v>221</v>
      </c>
      <c r="B32" s="272">
        <v>41242</v>
      </c>
      <c r="C32" s="271" t="s">
        <v>222</v>
      </c>
      <c r="D32" s="271" t="s">
        <v>295</v>
      </c>
      <c r="E32" s="275" t="s">
        <v>407</v>
      </c>
      <c r="F32" s="275" t="s">
        <v>407</v>
      </c>
      <c r="G32" s="271" t="s">
        <v>366</v>
      </c>
      <c r="H32" s="271" t="s">
        <v>30</v>
      </c>
      <c r="I32" s="271" t="s">
        <v>32</v>
      </c>
      <c r="J32" s="274">
        <v>7</v>
      </c>
      <c r="K32" s="274">
        <v>9.5</v>
      </c>
    </row>
    <row r="33" spans="1:11" ht="12.75">
      <c r="A33" s="271" t="s">
        <v>221</v>
      </c>
      <c r="B33" s="272">
        <v>41242</v>
      </c>
      <c r="C33" s="271" t="s">
        <v>344</v>
      </c>
      <c r="D33" s="271" t="s">
        <v>295</v>
      </c>
      <c r="E33" s="275" t="s">
        <v>407</v>
      </c>
      <c r="F33" s="273" t="s">
        <v>343</v>
      </c>
      <c r="G33" s="271" t="s">
        <v>175</v>
      </c>
      <c r="H33" s="271" t="s">
        <v>369</v>
      </c>
      <c r="I33" s="271" t="s">
        <v>32</v>
      </c>
      <c r="J33" s="274">
        <v>9</v>
      </c>
      <c r="K33" s="274">
        <v>10</v>
      </c>
    </row>
    <row r="34" spans="1:11" ht="12.75">
      <c r="A34" s="271" t="s">
        <v>221</v>
      </c>
      <c r="B34" s="272">
        <v>41242</v>
      </c>
      <c r="C34" s="271" t="s">
        <v>344</v>
      </c>
      <c r="D34" s="271" t="s">
        <v>295</v>
      </c>
      <c r="E34" s="275" t="s">
        <v>407</v>
      </c>
      <c r="F34" s="271" t="s">
        <v>372</v>
      </c>
      <c r="G34" s="271" t="s">
        <v>175</v>
      </c>
      <c r="H34" s="271" t="s">
        <v>369</v>
      </c>
      <c r="I34" s="271" t="s">
        <v>32</v>
      </c>
      <c r="J34" s="274">
        <v>8.5</v>
      </c>
      <c r="K34" s="274">
        <v>10</v>
      </c>
    </row>
    <row r="35" spans="1:11" ht="12.75">
      <c r="A35" s="271" t="s">
        <v>221</v>
      </c>
      <c r="B35" s="272">
        <v>41242</v>
      </c>
      <c r="C35" s="271" t="s">
        <v>344</v>
      </c>
      <c r="D35" s="271" t="s">
        <v>295</v>
      </c>
      <c r="E35" s="275" t="s">
        <v>407</v>
      </c>
      <c r="F35" s="271" t="s">
        <v>373</v>
      </c>
      <c r="G35" s="271" t="s">
        <v>175</v>
      </c>
      <c r="H35" s="271" t="s">
        <v>369</v>
      </c>
      <c r="I35" s="271" t="s">
        <v>32</v>
      </c>
      <c r="J35" s="274">
        <v>8</v>
      </c>
      <c r="K35" s="274">
        <v>9</v>
      </c>
    </row>
    <row r="36" spans="1:11" ht="12.75">
      <c r="A36" s="271" t="s">
        <v>221</v>
      </c>
      <c r="B36" s="272">
        <v>41242</v>
      </c>
      <c r="C36" s="271" t="s">
        <v>344</v>
      </c>
      <c r="D36" s="271" t="s">
        <v>295</v>
      </c>
      <c r="E36" s="275" t="s">
        <v>407</v>
      </c>
      <c r="F36" s="271" t="s">
        <v>348</v>
      </c>
      <c r="G36" s="271" t="s">
        <v>175</v>
      </c>
      <c r="H36" s="271" t="s">
        <v>369</v>
      </c>
      <c r="I36" s="271" t="s">
        <v>32</v>
      </c>
      <c r="J36" s="274">
        <v>7.5</v>
      </c>
      <c r="K36" s="274">
        <v>8</v>
      </c>
    </row>
    <row r="37" spans="1:11" ht="12.75">
      <c r="A37" s="271" t="s">
        <v>221</v>
      </c>
      <c r="B37" s="272">
        <v>41242</v>
      </c>
      <c r="C37" s="271" t="s">
        <v>344</v>
      </c>
      <c r="D37" s="271" t="s">
        <v>295</v>
      </c>
      <c r="E37" s="275" t="s">
        <v>407</v>
      </c>
      <c r="F37" s="271" t="s">
        <v>345</v>
      </c>
      <c r="G37" s="271" t="s">
        <v>175</v>
      </c>
      <c r="H37" s="271" t="s">
        <v>369</v>
      </c>
      <c r="I37" s="271" t="s">
        <v>32</v>
      </c>
      <c r="J37" s="274">
        <v>7</v>
      </c>
      <c r="K37" s="274">
        <v>7</v>
      </c>
    </row>
    <row r="38" spans="1:11" ht="12.75">
      <c r="A38" s="271" t="s">
        <v>221</v>
      </c>
      <c r="B38" s="272">
        <v>41242</v>
      </c>
      <c r="C38" s="271" t="s">
        <v>344</v>
      </c>
      <c r="D38" s="271" t="s">
        <v>295</v>
      </c>
      <c r="E38" s="275" t="s">
        <v>407</v>
      </c>
      <c r="F38" s="271" t="s">
        <v>346</v>
      </c>
      <c r="G38" s="271" t="s">
        <v>175</v>
      </c>
      <c r="H38" s="271" t="s">
        <v>369</v>
      </c>
      <c r="I38" s="271" t="s">
        <v>32</v>
      </c>
      <c r="J38" s="274">
        <v>5.5</v>
      </c>
      <c r="K38" s="274">
        <v>6.5</v>
      </c>
    </row>
    <row r="39" spans="1:11" ht="12.75">
      <c r="A39" s="271" t="s">
        <v>221</v>
      </c>
      <c r="B39" s="272">
        <v>41242</v>
      </c>
      <c r="C39" s="271" t="s">
        <v>222</v>
      </c>
      <c r="D39" s="271" t="s">
        <v>295</v>
      </c>
      <c r="E39" s="275" t="s">
        <v>407</v>
      </c>
      <c r="F39" s="273" t="s">
        <v>319</v>
      </c>
      <c r="G39" s="271" t="s">
        <v>175</v>
      </c>
      <c r="H39" s="271" t="s">
        <v>369</v>
      </c>
      <c r="I39" s="271" t="s">
        <v>32</v>
      </c>
      <c r="J39" s="274">
        <v>6.5</v>
      </c>
      <c r="K39" s="274">
        <v>8.5</v>
      </c>
    </row>
    <row r="40" spans="1:11" ht="12.75">
      <c r="A40" s="271" t="s">
        <v>221</v>
      </c>
      <c r="B40" s="272">
        <v>41242</v>
      </c>
      <c r="C40" s="271" t="s">
        <v>222</v>
      </c>
      <c r="D40" s="271" t="s">
        <v>295</v>
      </c>
      <c r="E40" s="275" t="s">
        <v>407</v>
      </c>
      <c r="F40" s="273" t="s">
        <v>343</v>
      </c>
      <c r="G40" s="271" t="s">
        <v>175</v>
      </c>
      <c r="H40" s="271" t="s">
        <v>369</v>
      </c>
      <c r="I40" s="271" t="s">
        <v>32</v>
      </c>
      <c r="J40" s="274">
        <v>5.5</v>
      </c>
      <c r="K40" s="274">
        <v>7</v>
      </c>
    </row>
    <row r="41" spans="1:11" ht="12.75">
      <c r="A41" s="271" t="s">
        <v>221</v>
      </c>
      <c r="B41" s="272">
        <v>41242</v>
      </c>
      <c r="C41" s="271" t="s">
        <v>222</v>
      </c>
      <c r="D41" s="271" t="s">
        <v>295</v>
      </c>
      <c r="E41" s="275" t="s">
        <v>407</v>
      </c>
      <c r="F41" s="271" t="s">
        <v>372</v>
      </c>
      <c r="G41" s="271" t="s">
        <v>175</v>
      </c>
      <c r="H41" s="271" t="s">
        <v>369</v>
      </c>
      <c r="I41" s="271" t="s">
        <v>32</v>
      </c>
      <c r="J41" s="274">
        <v>5.5</v>
      </c>
      <c r="K41" s="274">
        <v>5.75</v>
      </c>
    </row>
    <row r="42" spans="1:11" ht="12.75">
      <c r="A42" s="271" t="s">
        <v>221</v>
      </c>
      <c r="B42" s="272">
        <v>41242</v>
      </c>
      <c r="C42" s="271" t="s">
        <v>222</v>
      </c>
      <c r="D42" s="271" t="s">
        <v>295</v>
      </c>
      <c r="E42" s="275" t="s">
        <v>407</v>
      </c>
      <c r="F42" s="275" t="s">
        <v>407</v>
      </c>
      <c r="G42" s="271" t="s">
        <v>175</v>
      </c>
      <c r="H42" s="271" t="s">
        <v>369</v>
      </c>
      <c r="I42" s="271" t="s">
        <v>32</v>
      </c>
      <c r="J42" s="274">
        <v>7</v>
      </c>
      <c r="K42" s="274">
        <v>10</v>
      </c>
    </row>
    <row r="43" spans="1:11" ht="12.75">
      <c r="A43" s="271" t="s">
        <v>48</v>
      </c>
      <c r="B43" s="272">
        <v>41240</v>
      </c>
      <c r="C43" s="271" t="s">
        <v>374</v>
      </c>
      <c r="D43" s="271" t="s">
        <v>29</v>
      </c>
      <c r="E43" s="275" t="s">
        <v>407</v>
      </c>
      <c r="F43" s="271" t="s">
        <v>375</v>
      </c>
      <c r="G43" s="271" t="s">
        <v>175</v>
      </c>
      <c r="H43" s="271" t="s">
        <v>369</v>
      </c>
      <c r="I43" s="271" t="s">
        <v>376</v>
      </c>
      <c r="J43" s="274">
        <v>25</v>
      </c>
      <c r="K43" s="274">
        <v>26</v>
      </c>
    </row>
    <row r="44" spans="1:11" ht="12.75">
      <c r="A44" s="271" t="s">
        <v>48</v>
      </c>
      <c r="B44" s="272">
        <v>41240</v>
      </c>
      <c r="C44" s="271" t="s">
        <v>374</v>
      </c>
      <c r="D44" s="271" t="s">
        <v>29</v>
      </c>
      <c r="E44" s="275" t="s">
        <v>407</v>
      </c>
      <c r="F44" s="271" t="s">
        <v>377</v>
      </c>
      <c r="G44" s="271" t="s">
        <v>175</v>
      </c>
      <c r="H44" s="271" t="s">
        <v>369</v>
      </c>
      <c r="I44" s="271" t="s">
        <v>376</v>
      </c>
      <c r="J44" s="274">
        <v>23</v>
      </c>
      <c r="K44" s="274">
        <v>24</v>
      </c>
    </row>
    <row r="45" spans="1:11" ht="12.75">
      <c r="A45" s="271" t="s">
        <v>48</v>
      </c>
      <c r="B45" s="272">
        <v>41242</v>
      </c>
      <c r="C45" s="271" t="s">
        <v>374</v>
      </c>
      <c r="D45" s="271" t="s">
        <v>29</v>
      </c>
      <c r="E45" s="275" t="s">
        <v>407</v>
      </c>
      <c r="F45" s="271" t="s">
        <v>375</v>
      </c>
      <c r="G45" s="271" t="s">
        <v>175</v>
      </c>
      <c r="H45" s="271" t="s">
        <v>369</v>
      </c>
      <c r="I45" s="271" t="s">
        <v>376</v>
      </c>
      <c r="J45" s="274">
        <v>25</v>
      </c>
      <c r="K45" s="274">
        <v>25</v>
      </c>
    </row>
    <row r="46" spans="1:11" ht="12.75">
      <c r="A46" s="271" t="s">
        <v>223</v>
      </c>
      <c r="B46" s="272">
        <v>41240</v>
      </c>
      <c r="C46" s="271" t="s">
        <v>378</v>
      </c>
      <c r="D46" s="271" t="s">
        <v>23</v>
      </c>
      <c r="E46" s="275" t="s">
        <v>407</v>
      </c>
      <c r="F46" s="275" t="s">
        <v>407</v>
      </c>
      <c r="G46" s="271" t="s">
        <v>366</v>
      </c>
      <c r="H46" s="271" t="s">
        <v>379</v>
      </c>
      <c r="I46" s="271" t="s">
        <v>380</v>
      </c>
      <c r="J46" s="274">
        <v>16</v>
      </c>
      <c r="K46" s="274">
        <v>17</v>
      </c>
    </row>
    <row r="47" spans="1:11" ht="12.75">
      <c r="A47" s="271" t="s">
        <v>223</v>
      </c>
      <c r="B47" s="272">
        <v>41242</v>
      </c>
      <c r="C47" s="271" t="s">
        <v>378</v>
      </c>
      <c r="D47" s="271" t="s">
        <v>23</v>
      </c>
      <c r="E47" s="275" t="s">
        <v>407</v>
      </c>
      <c r="F47" s="275" t="s">
        <v>407</v>
      </c>
      <c r="G47" s="271" t="s">
        <v>366</v>
      </c>
      <c r="H47" s="271" t="s">
        <v>379</v>
      </c>
      <c r="I47" s="271" t="s">
        <v>380</v>
      </c>
      <c r="J47" s="274">
        <v>16</v>
      </c>
      <c r="K47" s="274">
        <v>17</v>
      </c>
    </row>
    <row r="48" spans="1:11" ht="12.75">
      <c r="A48" s="271" t="s">
        <v>349</v>
      </c>
      <c r="B48" s="272">
        <v>41240</v>
      </c>
      <c r="C48" s="275" t="s">
        <v>407</v>
      </c>
      <c r="D48" s="271" t="s">
        <v>295</v>
      </c>
      <c r="E48" s="275" t="s">
        <v>407</v>
      </c>
      <c r="F48" s="271" t="s">
        <v>350</v>
      </c>
      <c r="G48" s="271" t="s">
        <v>175</v>
      </c>
      <c r="H48" s="271" t="s">
        <v>409</v>
      </c>
      <c r="I48" s="271" t="s">
        <v>351</v>
      </c>
      <c r="J48" s="274">
        <v>13.5</v>
      </c>
      <c r="K48" s="274">
        <v>14</v>
      </c>
    </row>
    <row r="49" spans="1:11" ht="12.75">
      <c r="A49" s="271" t="s">
        <v>349</v>
      </c>
      <c r="B49" s="272">
        <v>41242</v>
      </c>
      <c r="C49" s="275" t="s">
        <v>407</v>
      </c>
      <c r="D49" s="271" t="s">
        <v>295</v>
      </c>
      <c r="E49" s="275" t="s">
        <v>407</v>
      </c>
      <c r="F49" s="271" t="s">
        <v>350</v>
      </c>
      <c r="G49" s="271" t="s">
        <v>175</v>
      </c>
      <c r="H49" s="271" t="s">
        <v>409</v>
      </c>
      <c r="I49" s="271" t="s">
        <v>351</v>
      </c>
      <c r="J49" s="274">
        <v>13.5</v>
      </c>
      <c r="K49" s="274">
        <v>14</v>
      </c>
    </row>
    <row r="50" spans="1:11" ht="12.75">
      <c r="A50" s="271" t="s">
        <v>37</v>
      </c>
      <c r="B50" s="272">
        <v>41240</v>
      </c>
      <c r="C50" s="271" t="s">
        <v>381</v>
      </c>
      <c r="D50" s="271" t="s">
        <v>38</v>
      </c>
      <c r="E50" s="275" t="s">
        <v>407</v>
      </c>
      <c r="F50" s="271" t="s">
        <v>382</v>
      </c>
      <c r="G50" s="271" t="s">
        <v>366</v>
      </c>
      <c r="H50" s="271" t="s">
        <v>379</v>
      </c>
      <c r="I50" s="271" t="s">
        <v>383</v>
      </c>
      <c r="J50" s="274">
        <v>38</v>
      </c>
      <c r="K50" s="274">
        <v>38</v>
      </c>
    </row>
    <row r="51" spans="1:11" ht="12.75">
      <c r="A51" s="271" t="s">
        <v>37</v>
      </c>
      <c r="B51" s="272">
        <v>41242</v>
      </c>
      <c r="C51" s="271" t="s">
        <v>381</v>
      </c>
      <c r="D51" s="271" t="s">
        <v>38</v>
      </c>
      <c r="E51" s="275" t="s">
        <v>407</v>
      </c>
      <c r="F51" s="271" t="s">
        <v>382</v>
      </c>
      <c r="G51" s="271" t="s">
        <v>366</v>
      </c>
      <c r="H51" s="271" t="s">
        <v>379</v>
      </c>
      <c r="I51" s="271" t="s">
        <v>383</v>
      </c>
      <c r="J51" s="274">
        <v>38</v>
      </c>
      <c r="K51" s="274">
        <v>38</v>
      </c>
    </row>
    <row r="52" spans="1:11" ht="12.75">
      <c r="A52" s="271" t="s">
        <v>37</v>
      </c>
      <c r="B52" s="272">
        <v>41242</v>
      </c>
      <c r="C52" s="271" t="s">
        <v>384</v>
      </c>
      <c r="D52" s="271" t="s">
        <v>38</v>
      </c>
      <c r="E52" s="275" t="s">
        <v>407</v>
      </c>
      <c r="F52" s="271" t="s">
        <v>341</v>
      </c>
      <c r="G52" s="271" t="s">
        <v>366</v>
      </c>
      <c r="H52" s="271" t="s">
        <v>379</v>
      </c>
      <c r="I52" s="271" t="s">
        <v>383</v>
      </c>
      <c r="J52" s="274">
        <v>17</v>
      </c>
      <c r="K52" s="274">
        <v>21</v>
      </c>
    </row>
    <row r="53" spans="1:11" ht="12.75">
      <c r="A53" s="271"/>
      <c r="B53" s="275"/>
      <c r="C53" s="271"/>
      <c r="D53" s="271"/>
      <c r="E53" s="271"/>
      <c r="F53" s="271"/>
      <c r="G53" s="271"/>
      <c r="H53" s="271"/>
      <c r="I53" s="271"/>
      <c r="J53" s="275"/>
      <c r="K53" s="275"/>
    </row>
    <row r="54" spans="1:11" ht="12.75">
      <c r="A54" s="271" t="s">
        <v>410</v>
      </c>
      <c r="C54" s="275" t="s">
        <v>411</v>
      </c>
      <c r="D54" s="271"/>
      <c r="E54" s="271"/>
      <c r="F54" s="271"/>
      <c r="G54" s="271"/>
      <c r="H54" s="271"/>
      <c r="I54" s="271"/>
      <c r="J54" s="275"/>
      <c r="K54" s="275"/>
    </row>
    <row r="55" spans="1:11" ht="12.75">
      <c r="A55" s="271" t="s">
        <v>427</v>
      </c>
      <c r="B55" s="275"/>
      <c r="C55" s="271"/>
      <c r="D55" s="271"/>
      <c r="E55" s="271"/>
      <c r="F55" s="271"/>
      <c r="G55" s="271"/>
      <c r="H55" s="271"/>
      <c r="I55" s="271"/>
      <c r="J55" s="275"/>
      <c r="K55" s="275"/>
    </row>
  </sheetData>
  <sheetProtection/>
  <mergeCells count="9">
    <mergeCell ref="W5:X5"/>
    <mergeCell ref="A1:K1"/>
    <mergeCell ref="A3:K3"/>
    <mergeCell ref="N1:X1"/>
    <mergeCell ref="N3:X3"/>
    <mergeCell ref="N4:X4"/>
    <mergeCell ref="A5:K5"/>
    <mergeCell ref="A4:K4"/>
    <mergeCell ref="A2:K2"/>
  </mergeCells>
  <printOptions horizontalCentered="1" verticalCentered="1"/>
  <pageMargins left="0.7086614173228347" right="0.7086614173228347" top="0.7086614173228347" bottom="0.7480314960629921" header="0.31496062992125984" footer="0.31496062992125984"/>
  <pageSetup horizontalDpi="600" verticalDpi="600" orientation="portrait" scale="67" r:id="rId1"/>
  <headerFooter>
    <oddFooter>&amp;C&amp;"Arial,Normal"&amp;10 9</oddFooter>
  </headerFooter>
</worksheet>
</file>

<file path=xl/worksheets/sheet8.xml><?xml version="1.0" encoding="utf-8"?>
<worksheet xmlns="http://schemas.openxmlformats.org/spreadsheetml/2006/main" xmlns:r="http://schemas.openxmlformats.org/officeDocument/2006/relationships">
  <dimension ref="A1:K26"/>
  <sheetViews>
    <sheetView view="pageBreakPreview" zoomScaleSheetLayoutView="100" zoomScalePageLayoutView="0" workbookViewId="0" topLeftCell="A1">
      <selection activeCell="M26" sqref="M26"/>
    </sheetView>
  </sheetViews>
  <sheetFormatPr defaultColWidth="11.421875" defaultRowHeight="15"/>
  <cols>
    <col min="1" max="1" width="18.7109375" style="5" customWidth="1"/>
    <col min="2" max="2" width="11.421875" style="5" customWidth="1"/>
    <col min="3" max="3" width="18.00390625" style="5" bestFit="1" customWidth="1"/>
    <col min="4" max="4" width="11.421875" style="5" customWidth="1"/>
    <col min="5" max="5" width="13.421875" style="5" bestFit="1" customWidth="1"/>
    <col min="6" max="6" width="9.57421875" style="5" customWidth="1"/>
    <col min="7" max="7" width="12.00390625" style="5" customWidth="1"/>
    <col min="8" max="8" width="11.00390625" style="5" customWidth="1"/>
    <col min="9" max="9" width="7.7109375" style="5" bestFit="1" customWidth="1"/>
    <col min="10" max="10" width="8.28125" style="5" bestFit="1" customWidth="1"/>
    <col min="11" max="16384" width="11.421875" style="5" customWidth="1"/>
  </cols>
  <sheetData>
    <row r="1" spans="1:11" ht="12.75">
      <c r="A1" s="314" t="s">
        <v>313</v>
      </c>
      <c r="B1" s="314"/>
      <c r="C1" s="314"/>
      <c r="D1" s="314"/>
      <c r="E1" s="314"/>
      <c r="F1" s="314"/>
      <c r="G1" s="314"/>
      <c r="H1" s="314"/>
      <c r="I1" s="314"/>
      <c r="J1" s="314"/>
      <c r="K1" s="17"/>
    </row>
    <row r="2" spans="1:11" s="14" customFormat="1" ht="12.75">
      <c r="A2" s="314" t="s">
        <v>128</v>
      </c>
      <c r="B2" s="314"/>
      <c r="C2" s="314"/>
      <c r="D2" s="314"/>
      <c r="E2" s="314"/>
      <c r="F2" s="314"/>
      <c r="G2" s="314"/>
      <c r="H2" s="314"/>
      <c r="I2" s="314"/>
      <c r="J2" s="314"/>
      <c r="K2" s="13"/>
    </row>
    <row r="3" spans="1:11" ht="18" customHeight="1">
      <c r="A3" s="314" t="s">
        <v>385</v>
      </c>
      <c r="B3" s="314"/>
      <c r="C3" s="314"/>
      <c r="D3" s="314"/>
      <c r="E3" s="314"/>
      <c r="F3" s="314"/>
      <c r="G3" s="314"/>
      <c r="H3" s="314"/>
      <c r="I3" s="314"/>
      <c r="J3" s="314"/>
      <c r="K3" s="15"/>
    </row>
    <row r="4" spans="1:11" ht="12.75">
      <c r="A4" s="270"/>
      <c r="B4" s="270"/>
      <c r="C4" s="270"/>
      <c r="D4" s="270"/>
      <c r="E4" s="270"/>
      <c r="F4" s="270"/>
      <c r="G4" s="270"/>
      <c r="H4" s="270"/>
      <c r="I4" s="270"/>
      <c r="J4" s="270"/>
      <c r="K4" s="109"/>
    </row>
    <row r="5" spans="1:11" s="14" customFormat="1" ht="14.25" customHeight="1">
      <c r="A5" s="341" t="s">
        <v>417</v>
      </c>
      <c r="B5" s="341"/>
      <c r="C5" s="341"/>
      <c r="D5" s="341"/>
      <c r="E5" s="341"/>
      <c r="F5" s="341"/>
      <c r="G5" s="341"/>
      <c r="H5" s="341"/>
      <c r="I5" s="341"/>
      <c r="J5" s="341"/>
      <c r="K5" s="15"/>
    </row>
    <row r="6" spans="1:10" ht="12.75">
      <c r="A6" s="133"/>
      <c r="B6" s="133"/>
      <c r="C6" s="133"/>
      <c r="D6" s="133"/>
      <c r="E6" s="133"/>
      <c r="F6" s="133"/>
      <c r="G6" s="133"/>
      <c r="H6" s="133"/>
      <c r="I6" s="344" t="s">
        <v>197</v>
      </c>
      <c r="J6" s="345"/>
    </row>
    <row r="7" spans="1:10" ht="12.75">
      <c r="A7" s="134" t="s">
        <v>198</v>
      </c>
      <c r="B7" s="134" t="s">
        <v>199</v>
      </c>
      <c r="C7" s="134" t="s">
        <v>200</v>
      </c>
      <c r="D7" s="134" t="s">
        <v>201</v>
      </c>
      <c r="E7" s="134" t="s">
        <v>202</v>
      </c>
      <c r="F7" s="134" t="s">
        <v>203</v>
      </c>
      <c r="G7" s="134" t="s">
        <v>205</v>
      </c>
      <c r="H7" s="134" t="s">
        <v>206</v>
      </c>
      <c r="I7" s="134" t="s">
        <v>207</v>
      </c>
      <c r="J7" s="134" t="s">
        <v>208</v>
      </c>
    </row>
    <row r="8" spans="1:10" s="269" customFormat="1" ht="12.75" customHeight="1">
      <c r="A8" s="271" t="s">
        <v>221</v>
      </c>
      <c r="B8" s="272">
        <v>41243</v>
      </c>
      <c r="C8" s="271" t="s">
        <v>327</v>
      </c>
      <c r="D8" s="271" t="s">
        <v>23</v>
      </c>
      <c r="E8" s="275" t="s">
        <v>407</v>
      </c>
      <c r="F8" s="283" t="s">
        <v>386</v>
      </c>
      <c r="G8" s="275" t="s">
        <v>407</v>
      </c>
      <c r="H8" s="271" t="s">
        <v>49</v>
      </c>
      <c r="I8" s="274">
        <v>6</v>
      </c>
      <c r="J8" s="274">
        <v>7.5</v>
      </c>
    </row>
    <row r="9" spans="1:10" s="269" customFormat="1" ht="12.75" customHeight="1">
      <c r="A9" s="271" t="s">
        <v>221</v>
      </c>
      <c r="B9" s="272">
        <v>41243</v>
      </c>
      <c r="C9" s="271" t="s">
        <v>328</v>
      </c>
      <c r="D9" s="271" t="s">
        <v>23</v>
      </c>
      <c r="E9" s="275" t="s">
        <v>407</v>
      </c>
      <c r="F9" s="275" t="s">
        <v>407</v>
      </c>
      <c r="G9" s="275" t="s">
        <v>407</v>
      </c>
      <c r="H9" s="271" t="s">
        <v>49</v>
      </c>
      <c r="I9" s="274">
        <v>6</v>
      </c>
      <c r="J9" s="274">
        <v>6</v>
      </c>
    </row>
    <row r="10" spans="1:10" s="269" customFormat="1" ht="12.75" customHeight="1">
      <c r="A10" s="271" t="s">
        <v>221</v>
      </c>
      <c r="B10" s="272">
        <v>41243</v>
      </c>
      <c r="C10" s="271" t="s">
        <v>352</v>
      </c>
      <c r="D10" s="271" t="s">
        <v>23</v>
      </c>
      <c r="E10" s="275" t="s">
        <v>407</v>
      </c>
      <c r="F10" s="283" t="s">
        <v>347</v>
      </c>
      <c r="G10" s="275" t="s">
        <v>407</v>
      </c>
      <c r="H10" s="271" t="s">
        <v>49</v>
      </c>
      <c r="I10" s="274">
        <v>7</v>
      </c>
      <c r="J10" s="274">
        <v>7.5</v>
      </c>
    </row>
    <row r="11" spans="1:10" s="269" customFormat="1" ht="12.75" customHeight="1">
      <c r="A11" s="271" t="s">
        <v>221</v>
      </c>
      <c r="B11" s="272">
        <v>41243</v>
      </c>
      <c r="C11" s="271" t="s">
        <v>352</v>
      </c>
      <c r="D11" s="271" t="s">
        <v>23</v>
      </c>
      <c r="E11" s="275" t="s">
        <v>407</v>
      </c>
      <c r="F11" s="275" t="s">
        <v>407</v>
      </c>
      <c r="G11" s="275" t="s">
        <v>407</v>
      </c>
      <c r="H11" s="271" t="s">
        <v>49</v>
      </c>
      <c r="I11" s="274">
        <v>7.5</v>
      </c>
      <c r="J11" s="274">
        <v>7.5</v>
      </c>
    </row>
    <row r="12" spans="1:10" s="269" customFormat="1" ht="12.75" customHeight="1">
      <c r="A12" s="271" t="s">
        <v>221</v>
      </c>
      <c r="B12" s="272">
        <v>41243</v>
      </c>
      <c r="C12" s="271" t="s">
        <v>222</v>
      </c>
      <c r="D12" s="271" t="s">
        <v>23</v>
      </c>
      <c r="E12" s="275" t="s">
        <v>407</v>
      </c>
      <c r="F12" s="283" t="s">
        <v>347</v>
      </c>
      <c r="G12" s="275" t="s">
        <v>407</v>
      </c>
      <c r="H12" s="271" t="s">
        <v>49</v>
      </c>
      <c r="I12" s="274">
        <v>8</v>
      </c>
      <c r="J12" s="274">
        <v>8</v>
      </c>
    </row>
    <row r="13" spans="1:10" s="269" customFormat="1" ht="12.75" customHeight="1">
      <c r="A13" s="271" t="s">
        <v>221</v>
      </c>
      <c r="B13" s="272">
        <v>41243</v>
      </c>
      <c r="C13" s="271" t="s">
        <v>222</v>
      </c>
      <c r="D13" s="271" t="s">
        <v>23</v>
      </c>
      <c r="E13" s="275" t="s">
        <v>407</v>
      </c>
      <c r="F13" s="275" t="s">
        <v>407</v>
      </c>
      <c r="G13" s="275" t="s">
        <v>407</v>
      </c>
      <c r="H13" s="271" t="s">
        <v>49</v>
      </c>
      <c r="I13" s="274">
        <v>8</v>
      </c>
      <c r="J13" s="274">
        <v>8</v>
      </c>
    </row>
    <row r="14" spans="1:10" s="269" customFormat="1" ht="12.75" customHeight="1">
      <c r="A14" s="271" t="s">
        <v>85</v>
      </c>
      <c r="B14" s="272">
        <v>41243</v>
      </c>
      <c r="C14" s="271" t="s">
        <v>321</v>
      </c>
      <c r="D14" s="271" t="s">
        <v>416</v>
      </c>
      <c r="E14" s="275" t="s">
        <v>407</v>
      </c>
      <c r="F14" s="275" t="s">
        <v>387</v>
      </c>
      <c r="G14" s="275" t="s">
        <v>407</v>
      </c>
      <c r="H14" s="271" t="s">
        <v>41</v>
      </c>
      <c r="I14" s="274">
        <v>10.5</v>
      </c>
      <c r="J14" s="274">
        <v>10.5</v>
      </c>
    </row>
    <row r="15" spans="1:10" s="269" customFormat="1" ht="12.75" customHeight="1">
      <c r="A15" s="271" t="s">
        <v>85</v>
      </c>
      <c r="B15" s="272">
        <v>41243</v>
      </c>
      <c r="C15" s="271" t="s">
        <v>311</v>
      </c>
      <c r="D15" s="271" t="s">
        <v>416</v>
      </c>
      <c r="E15" s="275" t="s">
        <v>407</v>
      </c>
      <c r="F15" s="275" t="s">
        <v>312</v>
      </c>
      <c r="G15" s="275" t="s">
        <v>407</v>
      </c>
      <c r="H15" s="271" t="s">
        <v>41</v>
      </c>
      <c r="I15" s="274">
        <v>11</v>
      </c>
      <c r="J15" s="274">
        <v>12</v>
      </c>
    </row>
    <row r="16" spans="1:10" s="269" customFormat="1" ht="12.75" customHeight="1">
      <c r="A16" s="271" t="s">
        <v>413</v>
      </c>
      <c r="B16" s="272">
        <v>41243</v>
      </c>
      <c r="C16" s="271" t="s">
        <v>329</v>
      </c>
      <c r="D16" s="271" t="s">
        <v>23</v>
      </c>
      <c r="E16" s="275" t="s">
        <v>407</v>
      </c>
      <c r="F16" s="275" t="s">
        <v>407</v>
      </c>
      <c r="G16" s="275" t="s">
        <v>407</v>
      </c>
      <c r="H16" s="271" t="s">
        <v>330</v>
      </c>
      <c r="I16" s="274">
        <v>0.45</v>
      </c>
      <c r="J16" s="274">
        <v>0.65</v>
      </c>
    </row>
    <row r="17" spans="1:10" s="269" customFormat="1" ht="12.75" customHeight="1">
      <c r="A17" s="271" t="s">
        <v>413</v>
      </c>
      <c r="B17" s="272">
        <v>41243</v>
      </c>
      <c r="C17" s="271" t="s">
        <v>331</v>
      </c>
      <c r="D17" s="271" t="s">
        <v>23</v>
      </c>
      <c r="E17" s="275" t="s">
        <v>407</v>
      </c>
      <c r="F17" s="275" t="s">
        <v>407</v>
      </c>
      <c r="G17" s="275" t="s">
        <v>407</v>
      </c>
      <c r="H17" s="271" t="s">
        <v>330</v>
      </c>
      <c r="I17" s="274">
        <v>0.5</v>
      </c>
      <c r="J17" s="274">
        <v>0.7</v>
      </c>
    </row>
    <row r="18" spans="1:10" s="269" customFormat="1" ht="12.75" customHeight="1">
      <c r="A18" s="271" t="s">
        <v>37</v>
      </c>
      <c r="B18" s="272">
        <v>41243</v>
      </c>
      <c r="C18" s="271" t="s">
        <v>420</v>
      </c>
      <c r="D18" s="271" t="s">
        <v>23</v>
      </c>
      <c r="E18" s="275" t="s">
        <v>407</v>
      </c>
      <c r="F18" s="275" t="s">
        <v>333</v>
      </c>
      <c r="G18" s="275" t="s">
        <v>407</v>
      </c>
      <c r="H18" s="271" t="s">
        <v>42</v>
      </c>
      <c r="I18" s="274">
        <v>20</v>
      </c>
      <c r="J18" s="274">
        <v>24</v>
      </c>
    </row>
    <row r="19" spans="1:10" s="269" customFormat="1" ht="12.75" customHeight="1">
      <c r="A19" s="271" t="s">
        <v>37</v>
      </c>
      <c r="B19" s="272">
        <v>41243</v>
      </c>
      <c r="C19" s="271" t="s">
        <v>419</v>
      </c>
      <c r="D19" s="271" t="s">
        <v>23</v>
      </c>
      <c r="E19" s="275" t="s">
        <v>407</v>
      </c>
      <c r="F19" s="275" t="s">
        <v>333</v>
      </c>
      <c r="G19" s="275" t="s">
        <v>407</v>
      </c>
      <c r="H19" s="271" t="s">
        <v>42</v>
      </c>
      <c r="I19" s="274">
        <v>16.5</v>
      </c>
      <c r="J19" s="274">
        <v>16.5</v>
      </c>
    </row>
    <row r="20" spans="1:10" s="269" customFormat="1" ht="12.75" customHeight="1">
      <c r="A20" s="271" t="s">
        <v>37</v>
      </c>
      <c r="B20" s="272">
        <v>41243</v>
      </c>
      <c r="C20" s="271" t="s">
        <v>418</v>
      </c>
      <c r="D20" s="271" t="s">
        <v>23</v>
      </c>
      <c r="E20" s="275" t="s">
        <v>407</v>
      </c>
      <c r="F20" s="275" t="s">
        <v>333</v>
      </c>
      <c r="G20" s="275" t="s">
        <v>407</v>
      </c>
      <c r="H20" s="271" t="s">
        <v>32</v>
      </c>
      <c r="I20" s="274">
        <v>17.5</v>
      </c>
      <c r="J20" s="274">
        <v>18</v>
      </c>
    </row>
    <row r="21" spans="1:10" s="269" customFormat="1" ht="12.75" customHeight="1">
      <c r="A21" s="271" t="s">
        <v>37</v>
      </c>
      <c r="B21" s="272">
        <v>41243</v>
      </c>
      <c r="C21" s="271" t="s">
        <v>384</v>
      </c>
      <c r="D21" s="271" t="s">
        <v>23</v>
      </c>
      <c r="E21" s="275" t="s">
        <v>407</v>
      </c>
      <c r="F21" s="275" t="s">
        <v>333</v>
      </c>
      <c r="G21" s="275" t="s">
        <v>407</v>
      </c>
      <c r="H21" s="271" t="s">
        <v>42</v>
      </c>
      <c r="I21" s="274">
        <v>12</v>
      </c>
      <c r="J21" s="274">
        <v>12</v>
      </c>
    </row>
    <row r="22" spans="1:10" s="269" customFormat="1" ht="12.75" customHeight="1">
      <c r="A22" s="271" t="s">
        <v>37</v>
      </c>
      <c r="B22" s="272">
        <v>41243</v>
      </c>
      <c r="C22" s="271" t="s">
        <v>388</v>
      </c>
      <c r="D22" s="271" t="s">
        <v>416</v>
      </c>
      <c r="E22" s="275" t="s">
        <v>407</v>
      </c>
      <c r="F22" s="275" t="s">
        <v>333</v>
      </c>
      <c r="G22" s="275" t="s">
        <v>407</v>
      </c>
      <c r="H22" s="271" t="s">
        <v>42</v>
      </c>
      <c r="I22" s="274">
        <v>15.5</v>
      </c>
      <c r="J22" s="274">
        <v>16.5</v>
      </c>
    </row>
    <row r="23" spans="1:10" s="269" customFormat="1" ht="12.75" customHeight="1">
      <c r="A23" s="271" t="s">
        <v>37</v>
      </c>
      <c r="B23" s="272">
        <v>41243</v>
      </c>
      <c r="C23" s="271" t="s">
        <v>418</v>
      </c>
      <c r="D23" s="271" t="s">
        <v>416</v>
      </c>
      <c r="E23" s="275" t="s">
        <v>407</v>
      </c>
      <c r="F23" s="275" t="s">
        <v>333</v>
      </c>
      <c r="G23" s="275" t="s">
        <v>407</v>
      </c>
      <c r="H23" s="271" t="s">
        <v>42</v>
      </c>
      <c r="I23" s="274">
        <v>15.5</v>
      </c>
      <c r="J23" s="274">
        <v>15.5</v>
      </c>
    </row>
    <row r="24" spans="1:10" ht="12" customHeight="1">
      <c r="A24" s="262"/>
      <c r="B24" s="233"/>
      <c r="C24" s="262"/>
      <c r="D24" s="262"/>
      <c r="E24" s="262"/>
      <c r="F24" s="262"/>
      <c r="G24" s="262"/>
      <c r="H24" s="262"/>
      <c r="I24" s="30"/>
      <c r="J24" s="30"/>
    </row>
    <row r="25" spans="1:10" ht="12" customHeight="1">
      <c r="A25" s="277" t="s">
        <v>414</v>
      </c>
      <c r="B25" s="261"/>
      <c r="C25" s="277" t="s">
        <v>415</v>
      </c>
      <c r="D25" s="262"/>
      <c r="E25" s="262"/>
      <c r="F25" s="262"/>
      <c r="G25" s="262"/>
      <c r="H25" s="262"/>
      <c r="I25" s="261"/>
      <c r="J25" s="261"/>
    </row>
    <row r="26" spans="1:10" ht="12" customHeight="1">
      <c r="A26" s="277" t="s">
        <v>426</v>
      </c>
      <c r="B26" s="261"/>
      <c r="C26" s="262"/>
      <c r="D26" s="262"/>
      <c r="E26" s="262"/>
      <c r="F26" s="262"/>
      <c r="G26" s="262"/>
      <c r="H26" s="262"/>
      <c r="I26" s="261"/>
      <c r="J26" s="261"/>
    </row>
  </sheetData>
  <sheetProtection/>
  <mergeCells count="5">
    <mergeCell ref="A3:J3"/>
    <mergeCell ref="A2:J2"/>
    <mergeCell ref="A1:J1"/>
    <mergeCell ref="I6:J6"/>
    <mergeCell ref="A5:J5"/>
  </mergeCells>
  <printOptions horizontalCentered="1" verticalCentered="1"/>
  <pageMargins left="0.7086614173228347" right="0.7086614173228347" top="0.7086614173228347" bottom="0.7480314960629921" header="0.31496062992125984" footer="0.31496062992125984"/>
  <pageSetup horizontalDpi="600" verticalDpi="600" orientation="portrait" scale="71" r:id="rId1"/>
  <headerFooter>
    <oddFooter>&amp;C&amp;"Arial,Normal"&amp;10 10</oddFooter>
  </headerFooter>
</worksheet>
</file>

<file path=xl/worksheets/sheet9.xml><?xml version="1.0" encoding="utf-8"?>
<worksheet xmlns="http://schemas.openxmlformats.org/spreadsheetml/2006/main" xmlns:r="http://schemas.openxmlformats.org/officeDocument/2006/relationships">
  <dimension ref="A1:K65"/>
  <sheetViews>
    <sheetView view="pageBreakPreview" zoomScaleSheetLayoutView="100" zoomScalePageLayoutView="0" workbookViewId="0" topLeftCell="A1">
      <selection activeCell="M17" sqref="M17"/>
    </sheetView>
  </sheetViews>
  <sheetFormatPr defaultColWidth="11.421875" defaultRowHeight="15"/>
  <cols>
    <col min="1" max="1" width="20.28125" style="5" customWidth="1"/>
    <col min="2" max="2" width="9.8515625" style="5" customWidth="1"/>
    <col min="3" max="3" width="17.57421875" style="5" customWidth="1"/>
    <col min="4" max="4" width="13.00390625" style="5" customWidth="1"/>
    <col min="5" max="5" width="9.57421875" style="5" customWidth="1"/>
    <col min="6" max="6" width="9.7109375" style="5" customWidth="1"/>
    <col min="7" max="7" width="19.7109375" style="5" customWidth="1"/>
    <col min="8" max="8" width="13.8515625" style="5" customWidth="1"/>
    <col min="9" max="9" width="11.7109375" style="5" customWidth="1"/>
    <col min="10" max="10" width="9.140625" style="5" customWidth="1"/>
    <col min="11" max="11" width="10.57421875" style="11" customWidth="1"/>
    <col min="12" max="16384" width="11.421875" style="5" customWidth="1"/>
  </cols>
  <sheetData>
    <row r="1" spans="1:11" ht="12.75">
      <c r="A1" s="314" t="s">
        <v>127</v>
      </c>
      <c r="B1" s="314"/>
      <c r="C1" s="314"/>
      <c r="D1" s="314"/>
      <c r="E1" s="314"/>
      <c r="F1" s="314"/>
      <c r="G1" s="314"/>
      <c r="H1" s="314"/>
      <c r="I1" s="314"/>
      <c r="J1" s="314"/>
      <c r="K1" s="314"/>
    </row>
    <row r="2" spans="1:11" s="14" customFormat="1" ht="12.75">
      <c r="A2" s="314" t="s">
        <v>103</v>
      </c>
      <c r="B2" s="314"/>
      <c r="C2" s="314"/>
      <c r="D2" s="314"/>
      <c r="E2" s="314"/>
      <c r="F2" s="314"/>
      <c r="G2" s="314"/>
      <c r="H2" s="314"/>
      <c r="I2" s="314"/>
      <c r="J2" s="314"/>
      <c r="K2" s="314"/>
    </row>
    <row r="3" spans="1:11" ht="15" customHeight="1">
      <c r="A3" s="314" t="s">
        <v>385</v>
      </c>
      <c r="B3" s="314"/>
      <c r="C3" s="314"/>
      <c r="D3" s="314"/>
      <c r="E3" s="314"/>
      <c r="F3" s="314"/>
      <c r="G3" s="314"/>
      <c r="H3" s="314"/>
      <c r="I3" s="314"/>
      <c r="J3" s="314"/>
      <c r="K3" s="314"/>
    </row>
    <row r="4" spans="1:11" ht="12.75">
      <c r="A4" s="268"/>
      <c r="B4" s="268"/>
      <c r="C4" s="268"/>
      <c r="D4" s="268"/>
      <c r="E4" s="268"/>
      <c r="F4" s="268"/>
      <c r="G4" s="268"/>
      <c r="H4" s="268"/>
      <c r="I4" s="268"/>
      <c r="J4" s="268"/>
      <c r="K4" s="268"/>
    </row>
    <row r="5" spans="1:11" s="14" customFormat="1" ht="12" customHeight="1">
      <c r="A5" s="341" t="s">
        <v>394</v>
      </c>
      <c r="B5" s="341"/>
      <c r="C5" s="341"/>
      <c r="D5" s="341"/>
      <c r="E5" s="341"/>
      <c r="F5" s="341"/>
      <c r="G5" s="341"/>
      <c r="H5" s="341"/>
      <c r="I5" s="341"/>
      <c r="J5" s="341"/>
      <c r="K5" s="341"/>
    </row>
    <row r="6" spans="1:11" ht="12.75">
      <c r="A6" s="135"/>
      <c r="B6" s="135"/>
      <c r="C6" s="135"/>
      <c r="D6" s="135"/>
      <c r="E6" s="135"/>
      <c r="F6" s="135"/>
      <c r="G6" s="135"/>
      <c r="H6" s="135"/>
      <c r="I6" s="135"/>
      <c r="J6" s="346" t="s">
        <v>197</v>
      </c>
      <c r="K6" s="347"/>
    </row>
    <row r="7" spans="1:11" ht="12.75">
      <c r="A7" s="136" t="s">
        <v>198</v>
      </c>
      <c r="B7" s="136" t="s">
        <v>199</v>
      </c>
      <c r="C7" s="136" t="s">
        <v>200</v>
      </c>
      <c r="D7" s="136" t="s">
        <v>201</v>
      </c>
      <c r="E7" s="136" t="s">
        <v>202</v>
      </c>
      <c r="F7" s="136" t="s">
        <v>203</v>
      </c>
      <c r="G7" s="136" t="s">
        <v>204</v>
      </c>
      <c r="H7" s="136" t="s">
        <v>205</v>
      </c>
      <c r="I7" s="136" t="s">
        <v>206</v>
      </c>
      <c r="J7" s="136" t="s">
        <v>210</v>
      </c>
      <c r="K7" s="136" t="s">
        <v>211</v>
      </c>
    </row>
    <row r="8" spans="1:11" ht="12.75">
      <c r="A8" s="271" t="s">
        <v>406</v>
      </c>
      <c r="B8" s="272">
        <v>41243</v>
      </c>
      <c r="C8" s="275" t="s">
        <v>407</v>
      </c>
      <c r="D8" s="271" t="s">
        <v>36</v>
      </c>
      <c r="E8" s="275" t="s">
        <v>407</v>
      </c>
      <c r="F8" s="275" t="s">
        <v>407</v>
      </c>
      <c r="G8" s="271" t="s">
        <v>43</v>
      </c>
      <c r="H8" s="275" t="s">
        <v>407</v>
      </c>
      <c r="I8" s="271" t="s">
        <v>367</v>
      </c>
      <c r="J8" s="284">
        <v>1400</v>
      </c>
      <c r="K8" s="274" t="s">
        <v>167</v>
      </c>
    </row>
    <row r="9" spans="1:11" ht="12.75">
      <c r="A9" s="271" t="s">
        <v>406</v>
      </c>
      <c r="B9" s="272">
        <v>41243</v>
      </c>
      <c r="C9" s="275" t="s">
        <v>407</v>
      </c>
      <c r="D9" s="271" t="s">
        <v>36</v>
      </c>
      <c r="E9" s="275" t="s">
        <v>407</v>
      </c>
      <c r="F9" s="275" t="s">
        <v>407</v>
      </c>
      <c r="G9" s="271" t="s">
        <v>45</v>
      </c>
      <c r="H9" s="275" t="s">
        <v>407</v>
      </c>
      <c r="I9" s="271" t="s">
        <v>389</v>
      </c>
      <c r="J9" s="284">
        <v>90</v>
      </c>
      <c r="K9" s="274" t="s">
        <v>167</v>
      </c>
    </row>
    <row r="10" spans="1:11" ht="12.75">
      <c r="A10" s="271" t="s">
        <v>406</v>
      </c>
      <c r="B10" s="272">
        <v>41243</v>
      </c>
      <c r="C10" s="275" t="s">
        <v>407</v>
      </c>
      <c r="D10" s="271" t="s">
        <v>416</v>
      </c>
      <c r="E10" s="275" t="s">
        <v>407</v>
      </c>
      <c r="F10" s="275" t="s">
        <v>407</v>
      </c>
      <c r="G10" s="271" t="s">
        <v>45</v>
      </c>
      <c r="H10" s="275" t="s">
        <v>407</v>
      </c>
      <c r="I10" s="271" t="s">
        <v>389</v>
      </c>
      <c r="J10" s="284">
        <v>80</v>
      </c>
      <c r="K10" s="274" t="s">
        <v>167</v>
      </c>
    </row>
    <row r="11" spans="1:11" ht="12.75">
      <c r="A11" s="271" t="s">
        <v>422</v>
      </c>
      <c r="B11" s="272">
        <v>41243</v>
      </c>
      <c r="C11" s="275" t="s">
        <v>407</v>
      </c>
      <c r="D11" s="271" t="s">
        <v>23</v>
      </c>
      <c r="E11" s="275" t="s">
        <v>407</v>
      </c>
      <c r="F11" s="275" t="s">
        <v>407</v>
      </c>
      <c r="G11" s="271" t="s">
        <v>47</v>
      </c>
      <c r="H11" s="275" t="s">
        <v>407</v>
      </c>
      <c r="I11" s="271" t="s">
        <v>367</v>
      </c>
      <c r="J11" s="284">
        <v>1100</v>
      </c>
      <c r="K11" s="274" t="s">
        <v>167</v>
      </c>
    </row>
    <row r="12" spans="1:11" ht="12.75">
      <c r="A12" s="271" t="s">
        <v>422</v>
      </c>
      <c r="B12" s="272">
        <v>41243</v>
      </c>
      <c r="C12" s="275" t="s">
        <v>407</v>
      </c>
      <c r="D12" s="271" t="s">
        <v>23</v>
      </c>
      <c r="E12" s="275" t="s">
        <v>407</v>
      </c>
      <c r="F12" s="275" t="s">
        <v>407</v>
      </c>
      <c r="G12" s="271" t="s">
        <v>44</v>
      </c>
      <c r="H12" s="275" t="s">
        <v>407</v>
      </c>
      <c r="I12" s="271" t="s">
        <v>367</v>
      </c>
      <c r="J12" s="284">
        <v>1300</v>
      </c>
      <c r="K12" s="274" t="s">
        <v>167</v>
      </c>
    </row>
    <row r="13" spans="1:11" ht="12.75">
      <c r="A13" s="271" t="s">
        <v>422</v>
      </c>
      <c r="B13" s="272">
        <v>41243</v>
      </c>
      <c r="C13" s="275" t="s">
        <v>407</v>
      </c>
      <c r="D13" s="271" t="s">
        <v>23</v>
      </c>
      <c r="E13" s="275" t="s">
        <v>407</v>
      </c>
      <c r="F13" s="275" t="s">
        <v>407</v>
      </c>
      <c r="G13" s="271" t="s">
        <v>45</v>
      </c>
      <c r="H13" s="275" t="s">
        <v>407</v>
      </c>
      <c r="I13" s="271" t="s">
        <v>367</v>
      </c>
      <c r="J13" s="284">
        <v>1100</v>
      </c>
      <c r="K13" s="274" t="s">
        <v>167</v>
      </c>
    </row>
    <row r="14" spans="1:11" ht="12.75">
      <c r="A14" s="271" t="s">
        <v>33</v>
      </c>
      <c r="B14" s="272">
        <v>41243</v>
      </c>
      <c r="C14" s="275" t="s">
        <v>407</v>
      </c>
      <c r="D14" s="271" t="s">
        <v>294</v>
      </c>
      <c r="E14" s="275" t="s">
        <v>407</v>
      </c>
      <c r="F14" s="275" t="s">
        <v>407</v>
      </c>
      <c r="G14" s="271" t="s">
        <v>176</v>
      </c>
      <c r="H14" s="275" t="s">
        <v>407</v>
      </c>
      <c r="I14" s="271" t="s">
        <v>320</v>
      </c>
      <c r="J14" s="284">
        <v>330</v>
      </c>
      <c r="K14" s="274" t="s">
        <v>167</v>
      </c>
    </row>
    <row r="15" spans="1:11" ht="12.75">
      <c r="A15" s="271" t="s">
        <v>390</v>
      </c>
      <c r="B15" s="272">
        <v>41243</v>
      </c>
      <c r="C15" s="275" t="s">
        <v>407</v>
      </c>
      <c r="D15" s="271" t="s">
        <v>23</v>
      </c>
      <c r="E15" s="275" t="s">
        <v>407</v>
      </c>
      <c r="F15" s="275" t="s">
        <v>407</v>
      </c>
      <c r="G15" s="271" t="s">
        <v>47</v>
      </c>
      <c r="H15" s="275" t="s">
        <v>407</v>
      </c>
      <c r="I15" s="271" t="s">
        <v>320</v>
      </c>
      <c r="J15" s="284">
        <v>1100</v>
      </c>
      <c r="K15" s="274" t="s">
        <v>167</v>
      </c>
    </row>
    <row r="16" spans="1:11" ht="12.75">
      <c r="A16" s="271" t="s">
        <v>221</v>
      </c>
      <c r="B16" s="272">
        <v>41243</v>
      </c>
      <c r="C16" s="275" t="s">
        <v>407</v>
      </c>
      <c r="D16" s="271" t="s">
        <v>23</v>
      </c>
      <c r="E16" s="275" t="s">
        <v>407</v>
      </c>
      <c r="F16" s="275" t="s">
        <v>407</v>
      </c>
      <c r="G16" s="271" t="s">
        <v>43</v>
      </c>
      <c r="H16" s="275" t="s">
        <v>407</v>
      </c>
      <c r="I16" s="271" t="s">
        <v>42</v>
      </c>
      <c r="J16" s="284">
        <v>500</v>
      </c>
      <c r="K16" s="274" t="s">
        <v>167</v>
      </c>
    </row>
    <row r="17" spans="1:11" ht="12.75">
      <c r="A17" s="271" t="s">
        <v>221</v>
      </c>
      <c r="B17" s="272">
        <v>41243</v>
      </c>
      <c r="C17" s="275" t="s">
        <v>407</v>
      </c>
      <c r="D17" s="271" t="s">
        <v>23</v>
      </c>
      <c r="E17" s="275" t="s">
        <v>407</v>
      </c>
      <c r="F17" s="275" t="s">
        <v>407</v>
      </c>
      <c r="G17" s="271" t="s">
        <v>44</v>
      </c>
      <c r="H17" s="275" t="s">
        <v>407</v>
      </c>
      <c r="I17" s="271" t="s">
        <v>42</v>
      </c>
      <c r="J17" s="284">
        <v>675</v>
      </c>
      <c r="K17" s="274" t="s">
        <v>167</v>
      </c>
    </row>
    <row r="18" spans="1:11" ht="12.75">
      <c r="A18" s="271" t="s">
        <v>221</v>
      </c>
      <c r="B18" s="272">
        <v>41243</v>
      </c>
      <c r="C18" s="275" t="s">
        <v>407</v>
      </c>
      <c r="D18" s="271" t="s">
        <v>23</v>
      </c>
      <c r="E18" s="275" t="s">
        <v>407</v>
      </c>
      <c r="F18" s="275" t="s">
        <v>407</v>
      </c>
      <c r="G18" s="271" t="s">
        <v>45</v>
      </c>
      <c r="H18" s="275" t="s">
        <v>407</v>
      </c>
      <c r="I18" s="271" t="s">
        <v>42</v>
      </c>
      <c r="J18" s="284">
        <v>600</v>
      </c>
      <c r="K18" s="274" t="s">
        <v>167</v>
      </c>
    </row>
    <row r="19" spans="1:11" ht="12.75">
      <c r="A19" s="271" t="s">
        <v>221</v>
      </c>
      <c r="B19" s="272">
        <v>41243</v>
      </c>
      <c r="C19" s="275" t="s">
        <v>391</v>
      </c>
      <c r="D19" s="271" t="s">
        <v>23</v>
      </c>
      <c r="E19" s="275" t="s">
        <v>407</v>
      </c>
      <c r="F19" s="275" t="s">
        <v>407</v>
      </c>
      <c r="G19" s="271" t="s">
        <v>46</v>
      </c>
      <c r="H19" s="275" t="s">
        <v>407</v>
      </c>
      <c r="I19" s="271" t="s">
        <v>42</v>
      </c>
      <c r="J19" s="284">
        <v>595</v>
      </c>
      <c r="K19" s="274" t="s">
        <v>167</v>
      </c>
    </row>
    <row r="20" spans="1:11" ht="12.75">
      <c r="A20" s="271" t="s">
        <v>34</v>
      </c>
      <c r="B20" s="272">
        <v>41243</v>
      </c>
      <c r="C20" s="275" t="s">
        <v>297</v>
      </c>
      <c r="D20" s="271" t="s">
        <v>416</v>
      </c>
      <c r="E20" s="275" t="s">
        <v>407</v>
      </c>
      <c r="F20" s="275" t="s">
        <v>407</v>
      </c>
      <c r="G20" s="271" t="s">
        <v>45</v>
      </c>
      <c r="H20" s="275" t="s">
        <v>407</v>
      </c>
      <c r="I20" s="271" t="s">
        <v>209</v>
      </c>
      <c r="J20" s="284">
        <v>1600</v>
      </c>
      <c r="K20" s="274" t="s">
        <v>167</v>
      </c>
    </row>
    <row r="21" spans="1:11" ht="12.75">
      <c r="A21" s="271" t="s">
        <v>423</v>
      </c>
      <c r="B21" s="272">
        <v>41243</v>
      </c>
      <c r="C21" s="275" t="s">
        <v>334</v>
      </c>
      <c r="D21" s="271" t="s">
        <v>23</v>
      </c>
      <c r="E21" s="275" t="s">
        <v>407</v>
      </c>
      <c r="F21" s="275" t="s">
        <v>407</v>
      </c>
      <c r="G21" s="271" t="s">
        <v>43</v>
      </c>
      <c r="H21" s="275" t="s">
        <v>407</v>
      </c>
      <c r="I21" s="271" t="s">
        <v>32</v>
      </c>
      <c r="J21" s="284">
        <v>900</v>
      </c>
      <c r="K21" s="274" t="s">
        <v>167</v>
      </c>
    </row>
    <row r="22" spans="1:11" ht="12.75">
      <c r="A22" s="271" t="s">
        <v>423</v>
      </c>
      <c r="B22" s="272">
        <v>41243</v>
      </c>
      <c r="C22" s="275" t="s">
        <v>322</v>
      </c>
      <c r="D22" s="271" t="s">
        <v>23</v>
      </c>
      <c r="E22" s="275" t="s">
        <v>407</v>
      </c>
      <c r="F22" s="275" t="s">
        <v>407</v>
      </c>
      <c r="G22" s="271" t="s">
        <v>43</v>
      </c>
      <c r="H22" s="275" t="s">
        <v>407</v>
      </c>
      <c r="I22" s="271" t="s">
        <v>32</v>
      </c>
      <c r="J22" s="284">
        <v>700</v>
      </c>
      <c r="K22" s="274" t="s">
        <v>167</v>
      </c>
    </row>
    <row r="23" spans="1:11" ht="12.75">
      <c r="A23" s="271" t="s">
        <v>423</v>
      </c>
      <c r="B23" s="272">
        <v>41243</v>
      </c>
      <c r="C23" s="275" t="s">
        <v>323</v>
      </c>
      <c r="D23" s="271" t="s">
        <v>23</v>
      </c>
      <c r="E23" s="275" t="s">
        <v>407</v>
      </c>
      <c r="F23" s="275" t="s">
        <v>407</v>
      </c>
      <c r="G23" s="271" t="s">
        <v>43</v>
      </c>
      <c r="H23" s="275" t="s">
        <v>407</v>
      </c>
      <c r="I23" s="271" t="s">
        <v>39</v>
      </c>
      <c r="J23" s="284">
        <v>1200</v>
      </c>
      <c r="K23" s="274" t="s">
        <v>167</v>
      </c>
    </row>
    <row r="24" spans="1:11" ht="12.75">
      <c r="A24" s="271" t="s">
        <v>423</v>
      </c>
      <c r="B24" s="272">
        <v>41243</v>
      </c>
      <c r="C24" s="275" t="s">
        <v>334</v>
      </c>
      <c r="D24" s="271" t="s">
        <v>23</v>
      </c>
      <c r="E24" s="275" t="s">
        <v>407</v>
      </c>
      <c r="F24" s="275" t="s">
        <v>407</v>
      </c>
      <c r="G24" s="271" t="s">
        <v>47</v>
      </c>
      <c r="H24" s="275" t="s">
        <v>407</v>
      </c>
      <c r="I24" s="271" t="s">
        <v>32</v>
      </c>
      <c r="J24" s="284">
        <v>1000</v>
      </c>
      <c r="K24" s="274" t="s">
        <v>167</v>
      </c>
    </row>
    <row r="25" spans="1:11" ht="12.75">
      <c r="A25" s="271" t="s">
        <v>423</v>
      </c>
      <c r="B25" s="272">
        <v>41243</v>
      </c>
      <c r="C25" s="275" t="s">
        <v>322</v>
      </c>
      <c r="D25" s="271" t="s">
        <v>23</v>
      </c>
      <c r="E25" s="275" t="s">
        <v>407</v>
      </c>
      <c r="F25" s="275" t="s">
        <v>407</v>
      </c>
      <c r="G25" s="271" t="s">
        <v>47</v>
      </c>
      <c r="H25" s="275" t="s">
        <v>407</v>
      </c>
      <c r="I25" s="271" t="s">
        <v>32</v>
      </c>
      <c r="J25" s="284">
        <v>800</v>
      </c>
      <c r="K25" s="274" t="s">
        <v>167</v>
      </c>
    </row>
    <row r="26" spans="1:11" ht="12.75">
      <c r="A26" s="271" t="s">
        <v>423</v>
      </c>
      <c r="B26" s="272">
        <v>41243</v>
      </c>
      <c r="C26" s="275" t="s">
        <v>323</v>
      </c>
      <c r="D26" s="271" t="s">
        <v>23</v>
      </c>
      <c r="E26" s="275" t="s">
        <v>407</v>
      </c>
      <c r="F26" s="275" t="s">
        <v>407</v>
      </c>
      <c r="G26" s="271" t="s">
        <v>47</v>
      </c>
      <c r="H26" s="275" t="s">
        <v>407</v>
      </c>
      <c r="I26" s="271" t="s">
        <v>39</v>
      </c>
      <c r="J26" s="284">
        <v>1250</v>
      </c>
      <c r="K26" s="274" t="s">
        <v>167</v>
      </c>
    </row>
    <row r="27" spans="1:11" ht="12.75">
      <c r="A27" s="271" t="s">
        <v>423</v>
      </c>
      <c r="B27" s="272">
        <v>41243</v>
      </c>
      <c r="C27" s="275" t="s">
        <v>335</v>
      </c>
      <c r="D27" s="271" t="s">
        <v>23</v>
      </c>
      <c r="E27" s="275" t="s">
        <v>407</v>
      </c>
      <c r="F27" s="275" t="s">
        <v>407</v>
      </c>
      <c r="G27" s="271" t="s">
        <v>44</v>
      </c>
      <c r="H27" s="275" t="s">
        <v>407</v>
      </c>
      <c r="I27" s="271" t="s">
        <v>32</v>
      </c>
      <c r="J27" s="284">
        <v>675</v>
      </c>
      <c r="K27" s="274" t="s">
        <v>167</v>
      </c>
    </row>
    <row r="28" spans="1:11" ht="12.75">
      <c r="A28" s="271" t="s">
        <v>423</v>
      </c>
      <c r="B28" s="272">
        <v>41243</v>
      </c>
      <c r="C28" s="275" t="s">
        <v>322</v>
      </c>
      <c r="D28" s="271" t="s">
        <v>23</v>
      </c>
      <c r="E28" s="275" t="s">
        <v>407</v>
      </c>
      <c r="F28" s="275" t="s">
        <v>407</v>
      </c>
      <c r="G28" s="271" t="s">
        <v>44</v>
      </c>
      <c r="H28" s="275" t="s">
        <v>407</v>
      </c>
      <c r="I28" s="271" t="s">
        <v>32</v>
      </c>
      <c r="J28" s="284">
        <v>625</v>
      </c>
      <c r="K28" s="274" t="s">
        <v>167</v>
      </c>
    </row>
    <row r="29" spans="1:11" ht="12.75">
      <c r="A29" s="271" t="s">
        <v>423</v>
      </c>
      <c r="B29" s="272">
        <v>41243</v>
      </c>
      <c r="C29" s="275" t="s">
        <v>323</v>
      </c>
      <c r="D29" s="271" t="s">
        <v>23</v>
      </c>
      <c r="E29" s="275" t="s">
        <v>407</v>
      </c>
      <c r="F29" s="275" t="s">
        <v>407</v>
      </c>
      <c r="G29" s="271" t="s">
        <v>44</v>
      </c>
      <c r="H29" s="275" t="s">
        <v>407</v>
      </c>
      <c r="I29" s="271" t="s">
        <v>39</v>
      </c>
      <c r="J29" s="284">
        <v>925</v>
      </c>
      <c r="K29" s="274" t="s">
        <v>167</v>
      </c>
    </row>
    <row r="30" spans="1:11" ht="12.75">
      <c r="A30" s="271" t="s">
        <v>423</v>
      </c>
      <c r="B30" s="272">
        <v>41243</v>
      </c>
      <c r="C30" s="275" t="s">
        <v>322</v>
      </c>
      <c r="D30" s="271" t="s">
        <v>23</v>
      </c>
      <c r="E30" s="275" t="s">
        <v>407</v>
      </c>
      <c r="F30" s="275" t="s">
        <v>407</v>
      </c>
      <c r="G30" s="271" t="s">
        <v>45</v>
      </c>
      <c r="H30" s="275" t="s">
        <v>407</v>
      </c>
      <c r="I30" s="271" t="s">
        <v>32</v>
      </c>
      <c r="J30" s="284">
        <v>650</v>
      </c>
      <c r="K30" s="274" t="s">
        <v>167</v>
      </c>
    </row>
    <row r="31" spans="1:11" ht="12.75">
      <c r="A31" s="271" t="s">
        <v>423</v>
      </c>
      <c r="B31" s="272">
        <v>41243</v>
      </c>
      <c r="C31" s="275" t="s">
        <v>323</v>
      </c>
      <c r="D31" s="271" t="s">
        <v>23</v>
      </c>
      <c r="E31" s="275" t="s">
        <v>407</v>
      </c>
      <c r="F31" s="275" t="s">
        <v>407</v>
      </c>
      <c r="G31" s="271" t="s">
        <v>45</v>
      </c>
      <c r="H31" s="275" t="s">
        <v>407</v>
      </c>
      <c r="I31" s="271" t="s">
        <v>39</v>
      </c>
      <c r="J31" s="284">
        <v>750</v>
      </c>
      <c r="K31" s="274" t="s">
        <v>167</v>
      </c>
    </row>
    <row r="32" spans="1:11" ht="12.75">
      <c r="A32" s="271" t="s">
        <v>423</v>
      </c>
      <c r="B32" s="272">
        <v>41243</v>
      </c>
      <c r="C32" s="275" t="s">
        <v>334</v>
      </c>
      <c r="D32" s="271" t="s">
        <v>23</v>
      </c>
      <c r="E32" s="275" t="s">
        <v>407</v>
      </c>
      <c r="F32" s="275" t="s">
        <v>407</v>
      </c>
      <c r="G32" s="271" t="s">
        <v>46</v>
      </c>
      <c r="H32" s="275" t="s">
        <v>407</v>
      </c>
      <c r="I32" s="271" t="s">
        <v>41</v>
      </c>
      <c r="J32" s="284">
        <v>1600</v>
      </c>
      <c r="K32" s="274" t="s">
        <v>167</v>
      </c>
    </row>
    <row r="33" spans="1:11" ht="12.75">
      <c r="A33" s="271" t="s">
        <v>423</v>
      </c>
      <c r="B33" s="272">
        <v>41243</v>
      </c>
      <c r="C33" s="275" t="s">
        <v>322</v>
      </c>
      <c r="D33" s="271" t="s">
        <v>23</v>
      </c>
      <c r="E33" s="275" t="s">
        <v>407</v>
      </c>
      <c r="F33" s="275" t="s">
        <v>407</v>
      </c>
      <c r="G33" s="271" t="s">
        <v>46</v>
      </c>
      <c r="H33" s="275" t="s">
        <v>407</v>
      </c>
      <c r="I33" s="271" t="s">
        <v>32</v>
      </c>
      <c r="J33" s="284">
        <v>800</v>
      </c>
      <c r="K33" s="274" t="s">
        <v>167</v>
      </c>
    </row>
    <row r="34" spans="1:11" ht="12.75">
      <c r="A34" s="271" t="s">
        <v>423</v>
      </c>
      <c r="B34" s="272">
        <v>41243</v>
      </c>
      <c r="C34" s="275" t="s">
        <v>323</v>
      </c>
      <c r="D34" s="271" t="s">
        <v>23</v>
      </c>
      <c r="E34" s="275" t="s">
        <v>407</v>
      </c>
      <c r="F34" s="275" t="s">
        <v>407</v>
      </c>
      <c r="G34" s="271" t="s">
        <v>46</v>
      </c>
      <c r="H34" s="275" t="s">
        <v>407</v>
      </c>
      <c r="I34" s="271" t="s">
        <v>39</v>
      </c>
      <c r="J34" s="284">
        <v>990</v>
      </c>
      <c r="K34" s="274" t="s">
        <v>167</v>
      </c>
    </row>
    <row r="35" spans="1:11" ht="12.75">
      <c r="A35" s="271" t="s">
        <v>423</v>
      </c>
      <c r="B35" s="272">
        <v>41243</v>
      </c>
      <c r="C35" s="275" t="s">
        <v>392</v>
      </c>
      <c r="D35" s="271" t="s">
        <v>23</v>
      </c>
      <c r="E35" s="275" t="s">
        <v>407</v>
      </c>
      <c r="F35" s="275" t="s">
        <v>407</v>
      </c>
      <c r="G35" s="271" t="s">
        <v>46</v>
      </c>
      <c r="H35" s="275" t="s">
        <v>407</v>
      </c>
      <c r="I35" s="271" t="s">
        <v>39</v>
      </c>
      <c r="J35" s="284">
        <v>850</v>
      </c>
      <c r="K35" s="274" t="s">
        <v>167</v>
      </c>
    </row>
    <row r="36" spans="1:11" ht="12.75">
      <c r="A36" s="271" t="s">
        <v>85</v>
      </c>
      <c r="B36" s="272">
        <v>41243</v>
      </c>
      <c r="C36" s="275" t="s">
        <v>407</v>
      </c>
      <c r="D36" s="271" t="s">
        <v>416</v>
      </c>
      <c r="E36" s="275" t="s">
        <v>407</v>
      </c>
      <c r="F36" s="275" t="s">
        <v>407</v>
      </c>
      <c r="G36" s="271" t="s">
        <v>44</v>
      </c>
      <c r="H36" s="275" t="s">
        <v>407</v>
      </c>
      <c r="I36" s="271" t="s">
        <v>41</v>
      </c>
      <c r="J36" s="284">
        <v>1050</v>
      </c>
      <c r="K36" s="274" t="s">
        <v>167</v>
      </c>
    </row>
    <row r="37" spans="1:11" ht="12.75">
      <c r="A37" s="271" t="s">
        <v>85</v>
      </c>
      <c r="B37" s="272">
        <v>41243</v>
      </c>
      <c r="C37" s="275" t="s">
        <v>407</v>
      </c>
      <c r="D37" s="271" t="s">
        <v>416</v>
      </c>
      <c r="E37" s="275" t="s">
        <v>407</v>
      </c>
      <c r="F37" s="275" t="s">
        <v>407</v>
      </c>
      <c r="G37" s="271" t="s">
        <v>45</v>
      </c>
      <c r="H37" s="275" t="s">
        <v>407</v>
      </c>
      <c r="I37" s="271" t="s">
        <v>41</v>
      </c>
      <c r="J37" s="284">
        <v>1000</v>
      </c>
      <c r="K37" s="274" t="s">
        <v>167</v>
      </c>
    </row>
    <row r="38" spans="1:11" ht="12.75">
      <c r="A38" s="271" t="s">
        <v>85</v>
      </c>
      <c r="B38" s="272">
        <v>41243</v>
      </c>
      <c r="C38" s="275" t="s">
        <v>407</v>
      </c>
      <c r="D38" s="271" t="s">
        <v>416</v>
      </c>
      <c r="E38" s="275" t="s">
        <v>407</v>
      </c>
      <c r="F38" s="275" t="s">
        <v>407</v>
      </c>
      <c r="G38" s="271" t="s">
        <v>46</v>
      </c>
      <c r="H38" s="275" t="s">
        <v>407</v>
      </c>
      <c r="I38" s="271" t="s">
        <v>41</v>
      </c>
      <c r="J38" s="284">
        <v>750</v>
      </c>
      <c r="K38" s="274" t="s">
        <v>167</v>
      </c>
    </row>
    <row r="39" spans="1:11" ht="12.75">
      <c r="A39" s="271" t="s">
        <v>85</v>
      </c>
      <c r="B39" s="272">
        <v>41243</v>
      </c>
      <c r="C39" s="275" t="s">
        <v>407</v>
      </c>
      <c r="D39" s="271" t="s">
        <v>416</v>
      </c>
      <c r="E39" s="275" t="s">
        <v>407</v>
      </c>
      <c r="F39" s="275" t="s">
        <v>407</v>
      </c>
      <c r="G39" s="271" t="s">
        <v>176</v>
      </c>
      <c r="H39" s="275" t="s">
        <v>407</v>
      </c>
      <c r="I39" s="271" t="s">
        <v>41</v>
      </c>
      <c r="J39" s="284">
        <v>1100</v>
      </c>
      <c r="K39" s="274" t="s">
        <v>167</v>
      </c>
    </row>
    <row r="40" spans="1:11" ht="12.75">
      <c r="A40" s="271" t="s">
        <v>85</v>
      </c>
      <c r="B40" s="272">
        <v>41243</v>
      </c>
      <c r="C40" s="275" t="s">
        <v>407</v>
      </c>
      <c r="D40" s="271" t="s">
        <v>393</v>
      </c>
      <c r="E40" s="275" t="s">
        <v>407</v>
      </c>
      <c r="F40" s="275" t="s">
        <v>407</v>
      </c>
      <c r="G40" s="271" t="s">
        <v>46</v>
      </c>
      <c r="H40" s="275" t="s">
        <v>407</v>
      </c>
      <c r="I40" s="271" t="s">
        <v>41</v>
      </c>
      <c r="J40" s="284">
        <v>975</v>
      </c>
      <c r="K40" s="274" t="s">
        <v>167</v>
      </c>
    </row>
    <row r="41" spans="1:11" ht="12.75">
      <c r="A41" s="271" t="s">
        <v>133</v>
      </c>
      <c r="B41" s="272">
        <v>41243</v>
      </c>
      <c r="C41" s="275" t="s">
        <v>407</v>
      </c>
      <c r="D41" s="271" t="s">
        <v>416</v>
      </c>
      <c r="E41" s="275" t="s">
        <v>407</v>
      </c>
      <c r="F41" s="275" t="s">
        <v>407</v>
      </c>
      <c r="G41" s="271" t="s">
        <v>46</v>
      </c>
      <c r="H41" s="275" t="s">
        <v>407</v>
      </c>
      <c r="I41" s="271" t="s">
        <v>320</v>
      </c>
      <c r="J41" s="284">
        <v>1100</v>
      </c>
      <c r="K41" s="274" t="s">
        <v>167</v>
      </c>
    </row>
    <row r="42" spans="1:11" ht="12.75">
      <c r="A42" s="271" t="s">
        <v>48</v>
      </c>
      <c r="B42" s="272">
        <v>41243</v>
      </c>
      <c r="C42" s="275" t="s">
        <v>407</v>
      </c>
      <c r="D42" s="271" t="s">
        <v>23</v>
      </c>
      <c r="E42" s="275" t="s">
        <v>407</v>
      </c>
      <c r="F42" s="275" t="s">
        <v>407</v>
      </c>
      <c r="G42" s="271" t="s">
        <v>176</v>
      </c>
      <c r="H42" s="275" t="s">
        <v>407</v>
      </c>
      <c r="I42" s="271" t="s">
        <v>49</v>
      </c>
      <c r="J42" s="284">
        <v>600</v>
      </c>
      <c r="K42" s="274" t="s">
        <v>167</v>
      </c>
    </row>
    <row r="43" spans="1:11" ht="12.75">
      <c r="A43" s="271" t="s">
        <v>48</v>
      </c>
      <c r="B43" s="272">
        <v>41243</v>
      </c>
      <c r="C43" s="275" t="s">
        <v>407</v>
      </c>
      <c r="D43" s="271" t="s">
        <v>416</v>
      </c>
      <c r="E43" s="275" t="s">
        <v>407</v>
      </c>
      <c r="F43" s="275" t="s">
        <v>407</v>
      </c>
      <c r="G43" s="271" t="s">
        <v>43</v>
      </c>
      <c r="H43" s="275" t="s">
        <v>407</v>
      </c>
      <c r="I43" s="271" t="s">
        <v>49</v>
      </c>
      <c r="J43" s="284">
        <v>600</v>
      </c>
      <c r="K43" s="274" t="s">
        <v>167</v>
      </c>
    </row>
    <row r="44" spans="1:11" ht="12.75">
      <c r="A44" s="271" t="s">
        <v>48</v>
      </c>
      <c r="B44" s="272">
        <v>41243</v>
      </c>
      <c r="C44" s="275" t="s">
        <v>407</v>
      </c>
      <c r="D44" s="271" t="s">
        <v>416</v>
      </c>
      <c r="E44" s="275" t="s">
        <v>407</v>
      </c>
      <c r="F44" s="275" t="s">
        <v>407</v>
      </c>
      <c r="G44" s="271" t="s">
        <v>44</v>
      </c>
      <c r="H44" s="275" t="s">
        <v>407</v>
      </c>
      <c r="I44" s="271" t="s">
        <v>49</v>
      </c>
      <c r="J44" s="284">
        <v>475</v>
      </c>
      <c r="K44" s="274" t="s">
        <v>167</v>
      </c>
    </row>
    <row r="45" spans="1:11" ht="12.75">
      <c r="A45" s="271" t="s">
        <v>48</v>
      </c>
      <c r="B45" s="272">
        <v>41243</v>
      </c>
      <c r="C45" s="275" t="s">
        <v>407</v>
      </c>
      <c r="D45" s="271" t="s">
        <v>416</v>
      </c>
      <c r="E45" s="275" t="s">
        <v>407</v>
      </c>
      <c r="F45" s="275" t="s">
        <v>407</v>
      </c>
      <c r="G45" s="271" t="s">
        <v>45</v>
      </c>
      <c r="H45" s="275" t="s">
        <v>407</v>
      </c>
      <c r="I45" s="271" t="s">
        <v>49</v>
      </c>
      <c r="J45" s="284">
        <v>525</v>
      </c>
      <c r="K45" s="274" t="s">
        <v>167</v>
      </c>
    </row>
    <row r="46" spans="1:11" ht="12.75">
      <c r="A46" s="271" t="s">
        <v>223</v>
      </c>
      <c r="B46" s="272">
        <v>41243</v>
      </c>
      <c r="C46" s="275" t="s">
        <v>407</v>
      </c>
      <c r="D46" s="271" t="s">
        <v>23</v>
      </c>
      <c r="E46" s="275" t="s">
        <v>407</v>
      </c>
      <c r="F46" s="275" t="s">
        <v>407</v>
      </c>
      <c r="G46" s="271" t="s">
        <v>47</v>
      </c>
      <c r="H46" s="275" t="s">
        <v>407</v>
      </c>
      <c r="I46" s="271" t="s">
        <v>353</v>
      </c>
      <c r="J46" s="284">
        <v>1000</v>
      </c>
      <c r="K46" s="274" t="s">
        <v>167</v>
      </c>
    </row>
    <row r="47" spans="1:11" ht="12.75">
      <c r="A47" s="271" t="s">
        <v>223</v>
      </c>
      <c r="B47" s="272">
        <v>41243</v>
      </c>
      <c r="C47" s="275" t="s">
        <v>407</v>
      </c>
      <c r="D47" s="271" t="s">
        <v>23</v>
      </c>
      <c r="E47" s="275" t="s">
        <v>407</v>
      </c>
      <c r="F47" s="275" t="s">
        <v>407</v>
      </c>
      <c r="G47" s="271" t="s">
        <v>44</v>
      </c>
      <c r="H47" s="275" t="s">
        <v>407</v>
      </c>
      <c r="I47" s="271" t="s">
        <v>353</v>
      </c>
      <c r="J47" s="284">
        <v>1075</v>
      </c>
      <c r="K47" s="274" t="s">
        <v>167</v>
      </c>
    </row>
    <row r="48" spans="1:11" ht="12.75">
      <c r="A48" s="271" t="s">
        <v>223</v>
      </c>
      <c r="B48" s="272">
        <v>41243</v>
      </c>
      <c r="C48" s="275" t="s">
        <v>407</v>
      </c>
      <c r="D48" s="271" t="s">
        <v>23</v>
      </c>
      <c r="E48" s="275" t="s">
        <v>407</v>
      </c>
      <c r="F48" s="275" t="s">
        <v>407</v>
      </c>
      <c r="G48" s="271" t="s">
        <v>45</v>
      </c>
      <c r="H48" s="275" t="s">
        <v>407</v>
      </c>
      <c r="I48" s="271" t="s">
        <v>353</v>
      </c>
      <c r="J48" s="284">
        <v>1100</v>
      </c>
      <c r="K48" s="274" t="s">
        <v>167</v>
      </c>
    </row>
    <row r="49" spans="1:11" ht="12.75">
      <c r="A49" s="271" t="s">
        <v>223</v>
      </c>
      <c r="B49" s="272">
        <v>41243</v>
      </c>
      <c r="C49" s="275" t="s">
        <v>407</v>
      </c>
      <c r="D49" s="271" t="s">
        <v>23</v>
      </c>
      <c r="E49" s="275" t="s">
        <v>407</v>
      </c>
      <c r="F49" s="275" t="s">
        <v>407</v>
      </c>
      <c r="G49" s="271" t="s">
        <v>46</v>
      </c>
      <c r="H49" s="275" t="s">
        <v>407</v>
      </c>
      <c r="I49" s="271" t="s">
        <v>353</v>
      </c>
      <c r="J49" s="284">
        <v>938</v>
      </c>
      <c r="K49" s="274" t="s">
        <v>167</v>
      </c>
    </row>
    <row r="50" spans="1:11" ht="12.75">
      <c r="A50" s="271" t="s">
        <v>223</v>
      </c>
      <c r="B50" s="272">
        <v>41243</v>
      </c>
      <c r="C50" s="275" t="s">
        <v>407</v>
      </c>
      <c r="D50" s="271" t="s">
        <v>23</v>
      </c>
      <c r="E50" s="275" t="s">
        <v>407</v>
      </c>
      <c r="F50" s="275" t="s">
        <v>407</v>
      </c>
      <c r="G50" s="271" t="s">
        <v>176</v>
      </c>
      <c r="H50" s="275" t="s">
        <v>407</v>
      </c>
      <c r="I50" s="271" t="s">
        <v>353</v>
      </c>
      <c r="J50" s="284">
        <v>1600</v>
      </c>
      <c r="K50" s="274" t="s">
        <v>167</v>
      </c>
    </row>
    <row r="51" spans="1:11" ht="12.75">
      <c r="A51" s="271" t="s">
        <v>247</v>
      </c>
      <c r="B51" s="272">
        <v>41243</v>
      </c>
      <c r="C51" s="275" t="s">
        <v>248</v>
      </c>
      <c r="D51" s="271" t="s">
        <v>416</v>
      </c>
      <c r="E51" s="275" t="s">
        <v>407</v>
      </c>
      <c r="F51" s="275" t="s">
        <v>407</v>
      </c>
      <c r="G51" s="271" t="s">
        <v>44</v>
      </c>
      <c r="H51" s="275" t="s">
        <v>407</v>
      </c>
      <c r="I51" s="271" t="s">
        <v>41</v>
      </c>
      <c r="J51" s="284">
        <v>1250</v>
      </c>
      <c r="K51" s="274" t="s">
        <v>167</v>
      </c>
    </row>
    <row r="52" spans="1:11" ht="12.75">
      <c r="A52" s="271" t="s">
        <v>247</v>
      </c>
      <c r="B52" s="272">
        <v>41243</v>
      </c>
      <c r="C52" s="275" t="s">
        <v>296</v>
      </c>
      <c r="D52" s="271" t="s">
        <v>416</v>
      </c>
      <c r="E52" s="275" t="s">
        <v>407</v>
      </c>
      <c r="F52" s="275" t="s">
        <v>407</v>
      </c>
      <c r="G52" s="271" t="s">
        <v>44</v>
      </c>
      <c r="H52" s="275" t="s">
        <v>407</v>
      </c>
      <c r="I52" s="271" t="s">
        <v>41</v>
      </c>
      <c r="J52" s="284">
        <v>1650</v>
      </c>
      <c r="K52" s="274" t="s">
        <v>167</v>
      </c>
    </row>
    <row r="53" spans="1:11" ht="12.75">
      <c r="A53" s="271" t="s">
        <v>413</v>
      </c>
      <c r="B53" s="272">
        <v>41243</v>
      </c>
      <c r="C53" s="275" t="s">
        <v>407</v>
      </c>
      <c r="D53" s="271" t="s">
        <v>23</v>
      </c>
      <c r="E53" s="275" t="s">
        <v>407</v>
      </c>
      <c r="F53" s="275" t="s">
        <v>407</v>
      </c>
      <c r="G53" s="271" t="s">
        <v>44</v>
      </c>
      <c r="H53" s="275" t="s">
        <v>407</v>
      </c>
      <c r="I53" s="271" t="s">
        <v>310</v>
      </c>
      <c r="J53" s="284">
        <v>1050</v>
      </c>
      <c r="K53" s="274" t="s">
        <v>167</v>
      </c>
    </row>
    <row r="54" spans="1:11" ht="12.75">
      <c r="A54" s="271" t="s">
        <v>413</v>
      </c>
      <c r="B54" s="272">
        <v>41243</v>
      </c>
      <c r="C54" s="275" t="s">
        <v>421</v>
      </c>
      <c r="D54" s="271" t="s">
        <v>23</v>
      </c>
      <c r="E54" s="275" t="s">
        <v>407</v>
      </c>
      <c r="F54" s="275" t="s">
        <v>407</v>
      </c>
      <c r="G54" s="271" t="s">
        <v>44</v>
      </c>
      <c r="H54" s="275" t="s">
        <v>407</v>
      </c>
      <c r="I54" s="271" t="s">
        <v>310</v>
      </c>
      <c r="J54" s="284">
        <v>1075</v>
      </c>
      <c r="K54" s="274" t="s">
        <v>167</v>
      </c>
    </row>
    <row r="55" spans="1:11" ht="12.75">
      <c r="A55" s="271" t="s">
        <v>413</v>
      </c>
      <c r="B55" s="272">
        <v>41243</v>
      </c>
      <c r="C55" s="275" t="s">
        <v>407</v>
      </c>
      <c r="D55" s="271" t="s">
        <v>23</v>
      </c>
      <c r="E55" s="275" t="s">
        <v>407</v>
      </c>
      <c r="F55" s="275" t="s">
        <v>407</v>
      </c>
      <c r="G55" s="271" t="s">
        <v>46</v>
      </c>
      <c r="H55" s="275" t="s">
        <v>407</v>
      </c>
      <c r="I55" s="271" t="s">
        <v>310</v>
      </c>
      <c r="J55" s="284">
        <v>950</v>
      </c>
      <c r="K55" s="274" t="s">
        <v>167</v>
      </c>
    </row>
    <row r="56" spans="1:11" ht="12.75">
      <c r="A56" s="271" t="s">
        <v>413</v>
      </c>
      <c r="B56" s="272">
        <v>41243</v>
      </c>
      <c r="C56" s="275" t="s">
        <v>421</v>
      </c>
      <c r="D56" s="271" t="s">
        <v>23</v>
      </c>
      <c r="E56" s="275" t="s">
        <v>407</v>
      </c>
      <c r="F56" s="275" t="s">
        <v>407</v>
      </c>
      <c r="G56" s="271" t="s">
        <v>46</v>
      </c>
      <c r="H56" s="275" t="s">
        <v>407</v>
      </c>
      <c r="I56" s="271" t="s">
        <v>318</v>
      </c>
      <c r="J56" s="284">
        <v>1050</v>
      </c>
      <c r="K56" s="274" t="s">
        <v>167</v>
      </c>
    </row>
    <row r="57" spans="1:11" ht="12.75">
      <c r="A57" s="271" t="s">
        <v>37</v>
      </c>
      <c r="B57" s="272">
        <v>41243</v>
      </c>
      <c r="C57" s="275" t="s">
        <v>420</v>
      </c>
      <c r="D57" s="271" t="s">
        <v>23</v>
      </c>
      <c r="E57" s="275" t="s">
        <v>407</v>
      </c>
      <c r="F57" s="275" t="s">
        <v>407</v>
      </c>
      <c r="G57" s="271" t="s">
        <v>43</v>
      </c>
      <c r="H57" s="275" t="s">
        <v>407</v>
      </c>
      <c r="I57" s="271" t="s">
        <v>42</v>
      </c>
      <c r="J57" s="284">
        <v>1200</v>
      </c>
      <c r="K57" s="274" t="s">
        <v>167</v>
      </c>
    </row>
    <row r="58" spans="1:11" ht="12.75">
      <c r="A58" s="271" t="s">
        <v>37</v>
      </c>
      <c r="B58" s="272">
        <v>41243</v>
      </c>
      <c r="C58" s="275" t="s">
        <v>420</v>
      </c>
      <c r="D58" s="271" t="s">
        <v>23</v>
      </c>
      <c r="E58" s="275" t="s">
        <v>407</v>
      </c>
      <c r="F58" s="275" t="s">
        <v>407</v>
      </c>
      <c r="G58" s="271" t="s">
        <v>43</v>
      </c>
      <c r="H58" s="275" t="s">
        <v>407</v>
      </c>
      <c r="I58" s="271" t="s">
        <v>32</v>
      </c>
      <c r="J58" s="284">
        <v>1800</v>
      </c>
      <c r="K58" s="274" t="s">
        <v>167</v>
      </c>
    </row>
    <row r="59" spans="1:11" ht="12.75">
      <c r="A59" s="271" t="s">
        <v>37</v>
      </c>
      <c r="B59" s="272">
        <v>41243</v>
      </c>
      <c r="C59" s="275" t="s">
        <v>332</v>
      </c>
      <c r="D59" s="271" t="s">
        <v>23</v>
      </c>
      <c r="E59" s="275" t="s">
        <v>407</v>
      </c>
      <c r="F59" s="275" t="s">
        <v>407</v>
      </c>
      <c r="G59" s="271" t="s">
        <v>43</v>
      </c>
      <c r="H59" s="275" t="s">
        <v>407</v>
      </c>
      <c r="I59" s="271" t="s">
        <v>42</v>
      </c>
      <c r="J59" s="284">
        <v>1425</v>
      </c>
      <c r="K59" s="274" t="s">
        <v>167</v>
      </c>
    </row>
    <row r="60" spans="1:11" ht="12.75">
      <c r="A60" s="271" t="s">
        <v>37</v>
      </c>
      <c r="B60" s="272">
        <v>41243</v>
      </c>
      <c r="C60" s="275" t="s">
        <v>332</v>
      </c>
      <c r="D60" s="271" t="s">
        <v>23</v>
      </c>
      <c r="E60" s="275" t="s">
        <v>407</v>
      </c>
      <c r="F60" s="275" t="s">
        <v>407</v>
      </c>
      <c r="G60" s="271" t="s">
        <v>47</v>
      </c>
      <c r="H60" s="275" t="s">
        <v>407</v>
      </c>
      <c r="I60" s="271" t="s">
        <v>42</v>
      </c>
      <c r="J60" s="284">
        <v>1500</v>
      </c>
      <c r="K60" s="274" t="s">
        <v>167</v>
      </c>
    </row>
    <row r="61" spans="1:11" ht="12.75">
      <c r="A61" s="271" t="s">
        <v>37</v>
      </c>
      <c r="B61" s="272">
        <v>41243</v>
      </c>
      <c r="C61" s="275" t="s">
        <v>332</v>
      </c>
      <c r="D61" s="271" t="s">
        <v>23</v>
      </c>
      <c r="E61" s="275" t="s">
        <v>407</v>
      </c>
      <c r="F61" s="275" t="s">
        <v>407</v>
      </c>
      <c r="G61" s="271" t="s">
        <v>44</v>
      </c>
      <c r="H61" s="275" t="s">
        <v>407</v>
      </c>
      <c r="I61" s="271" t="s">
        <v>42</v>
      </c>
      <c r="J61" s="284">
        <v>1575</v>
      </c>
      <c r="K61" s="274" t="s">
        <v>167</v>
      </c>
    </row>
    <row r="62" spans="1:11" ht="12.75">
      <c r="A62" s="271" t="s">
        <v>37</v>
      </c>
      <c r="B62" s="272">
        <v>41243</v>
      </c>
      <c r="C62" s="275" t="s">
        <v>332</v>
      </c>
      <c r="D62" s="271" t="s">
        <v>23</v>
      </c>
      <c r="E62" s="275" t="s">
        <v>407</v>
      </c>
      <c r="F62" s="275" t="s">
        <v>407</v>
      </c>
      <c r="G62" s="271" t="s">
        <v>45</v>
      </c>
      <c r="H62" s="275" t="s">
        <v>407</v>
      </c>
      <c r="I62" s="271" t="s">
        <v>42</v>
      </c>
      <c r="J62" s="284">
        <v>1500</v>
      </c>
      <c r="K62" s="274" t="s">
        <v>167</v>
      </c>
    </row>
    <row r="63" spans="1:11" ht="12.75">
      <c r="A63" s="271"/>
      <c r="B63" s="275"/>
      <c r="C63" s="271"/>
      <c r="D63" s="271"/>
      <c r="E63" s="271"/>
      <c r="F63" s="271"/>
      <c r="G63" s="271"/>
      <c r="H63" s="271"/>
      <c r="I63" s="271"/>
      <c r="J63" s="275"/>
      <c r="K63" s="275"/>
    </row>
    <row r="64" spans="1:11" ht="12.75">
      <c r="A64" s="271" t="s">
        <v>304</v>
      </c>
      <c r="B64" s="275"/>
      <c r="C64" s="271" t="s">
        <v>424</v>
      </c>
      <c r="D64" s="271"/>
      <c r="E64" s="271"/>
      <c r="F64" s="271"/>
      <c r="G64" s="271"/>
      <c r="H64" s="271"/>
      <c r="I64" s="271"/>
      <c r="J64" s="275"/>
      <c r="K64" s="275"/>
    </row>
    <row r="65" spans="1:11" ht="12.75">
      <c r="A65" s="271" t="s">
        <v>425</v>
      </c>
      <c r="B65" s="275"/>
      <c r="C65" s="271"/>
      <c r="D65" s="271"/>
      <c r="E65" s="271"/>
      <c r="F65" s="271"/>
      <c r="G65" s="271"/>
      <c r="H65" s="271"/>
      <c r="I65" s="271"/>
      <c r="J65" s="275"/>
      <c r="K65" s="275"/>
    </row>
  </sheetData>
  <sheetProtection/>
  <mergeCells count="5">
    <mergeCell ref="A1:K1"/>
    <mergeCell ref="A2:K2"/>
    <mergeCell ref="J6:K6"/>
    <mergeCell ref="A3:K3"/>
    <mergeCell ref="A5:K5"/>
  </mergeCells>
  <printOptions horizontalCentered="1" verticalCentered="1"/>
  <pageMargins left="0.7086614173228347" right="0.7086614173228347" top="1.1023622047244095" bottom="0.7480314960629921" header="0.31496062992125984" footer="0.31496062992125984"/>
  <pageSetup horizontalDpi="600" verticalDpi="600" orientation="portrait" scale="52" r:id="rId1"/>
  <headerFooter>
    <oddFooter>&amp;C&amp;"Arial,Normal"&amp;10 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Guillermo Pino González</cp:lastModifiedBy>
  <cp:lastPrinted>2013-01-25T15:48:28Z</cp:lastPrinted>
  <dcterms:created xsi:type="dcterms:W3CDTF">2011-06-01T19:03:54Z</dcterms:created>
  <dcterms:modified xsi:type="dcterms:W3CDTF">2013-01-28T14:26:11Z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