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1.xml" ContentType="application/vnd.openxmlformats-officedocument.spreadsheetml.comments+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2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25EFB94B-018A-4FA0-B960-8FFC33255AE9}" xr6:coauthVersionLast="36" xr6:coauthVersionMax="36" xr10:uidLastSave="{00000000-0000-0000-0000-000000000000}"/>
  <bookViews>
    <workbookView xWindow="0" yWindow="0" windowWidth="28800" windowHeight="12225" tabRatio="821"/>
  </bookViews>
  <sheets>
    <sheet name="Portada " sheetId="49" r:id="rId1"/>
    <sheet name="Contenido" sheetId="50" r:id="rId2"/>
    <sheet name="1" sheetId="41" r:id="rId3"/>
    <sheet name="2" sheetId="12" r:id="rId4"/>
    <sheet name="3" sheetId="4" r:id="rId5"/>
    <sheet name="4" sheetId="15" r:id="rId6"/>
    <sheet name="5" sheetId="7" r:id="rId7"/>
    <sheet name="5b" sheetId="53" r:id="rId8"/>
    <sheet name="6" sheetId="9" r:id="rId9"/>
    <sheet name="Recuperado_Hoja1" sheetId="35" state="hidden" r:id="rId10"/>
    <sheet name="6a" sheetId="51" r:id="rId11"/>
    <sheet name="7" sheetId="46" r:id="rId12"/>
    <sheet name="7a" sheetId="52" r:id="rId13"/>
    <sheet name="8" sheetId="48" r:id="rId14"/>
    <sheet name="9" sheetId="5" r:id="rId15"/>
  </sheets>
  <definedNames>
    <definedName name="_xlnm.Print_Area" localSheetId="2">'1'!$A$1:$J$50</definedName>
    <definedName name="_xlnm.Print_Area" localSheetId="3">'2'!#REF!</definedName>
    <definedName name="_xlnm.Print_Area" localSheetId="4">'3'!$A$1:$G$43</definedName>
    <definedName name="_xlnm.Print_Area" localSheetId="5">'4'!$A$1:$H$35</definedName>
    <definedName name="_xlnm.Print_Area" localSheetId="6">'5'!$A$1:$F$38</definedName>
    <definedName name="_xlnm.Print_Area" localSheetId="8">'6'!$A$1:$L$45</definedName>
    <definedName name="_xlnm.Print_Area" localSheetId="10">'6a'!$A$1:$F$33</definedName>
    <definedName name="_xlnm.Print_Area" localSheetId="11">'7'!$A$1:$E$48</definedName>
    <definedName name="_xlnm.Print_Area" localSheetId="12">'7a'!$A$1:$F$27</definedName>
    <definedName name="_xlnm.Print_Area" localSheetId="13">'8'!$A$1:$F$59</definedName>
    <definedName name="_xlnm.Print_Area" localSheetId="14">'9'!$A$1:$E$16</definedName>
    <definedName name="_xlnm.Print_Area" localSheetId="0">'Portada '!$A$1:$G$85</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9" i="9" l="1"/>
  <c r="J39" i="9"/>
  <c r="I39" i="9"/>
  <c r="H39" i="9"/>
  <c r="G39" i="9"/>
  <c r="F39" i="9"/>
  <c r="E39" i="9"/>
  <c r="D39" i="9"/>
  <c r="C39" i="9"/>
  <c r="B39" i="9"/>
  <c r="L30" i="9"/>
  <c r="E6" i="12"/>
  <c r="E7" i="12"/>
  <c r="E8" i="12"/>
  <c r="E10" i="12"/>
  <c r="G21" i="41"/>
  <c r="F21" i="41"/>
  <c r="E21" i="41"/>
  <c r="C21" i="41"/>
  <c r="R2" i="41" s="1"/>
  <c r="B21" i="41"/>
  <c r="J11" i="41"/>
  <c r="D21" i="41"/>
  <c r="I10" i="41"/>
  <c r="I21" i="41" s="1"/>
  <c r="H11" i="41"/>
  <c r="H21" i="41" s="1"/>
  <c r="E13" i="4"/>
  <c r="F13" i="4"/>
  <c r="L39" i="9"/>
  <c r="J38" i="9"/>
  <c r="H38" i="9"/>
  <c r="F38" i="9"/>
  <c r="D38" i="9"/>
  <c r="B38" i="9"/>
  <c r="L29" i="9"/>
  <c r="L28" i="9"/>
  <c r="L27" i="9"/>
  <c r="L26" i="9"/>
  <c r="S1" i="41"/>
  <c r="T1" i="41"/>
  <c r="R1" i="41"/>
  <c r="AB36" i="41"/>
  <c r="H19" i="41"/>
  <c r="D20" i="41" s="1"/>
  <c r="F19" i="41"/>
  <c r="F20" i="41" s="1"/>
  <c r="D19" i="41"/>
  <c r="B19" i="41"/>
  <c r="J9" i="41"/>
  <c r="J8" i="41"/>
  <c r="J7" i="41"/>
  <c r="D18" i="9"/>
  <c r="E18" i="9"/>
  <c r="F18" i="9"/>
  <c r="G18" i="9"/>
  <c r="H18" i="9"/>
  <c r="I18" i="9"/>
  <c r="F9" i="4"/>
  <c r="F10" i="4"/>
  <c r="G10" i="4" s="1"/>
  <c r="F11" i="4"/>
  <c r="F12" i="4"/>
  <c r="G12" i="4" s="1"/>
  <c r="E9" i="4"/>
  <c r="E10" i="4"/>
  <c r="E11" i="4"/>
  <c r="E12" i="4"/>
  <c r="C11" i="4"/>
  <c r="C12" i="4"/>
  <c r="C13" i="4"/>
  <c r="C9" i="4"/>
  <c r="C10" i="4"/>
  <c r="AL26" i="4"/>
  <c r="AM26" i="4"/>
  <c r="AN26" i="4"/>
  <c r="AL27" i="4"/>
  <c r="AM27" i="4"/>
  <c r="AN27" i="4"/>
  <c r="AL28" i="4"/>
  <c r="AM28" i="4"/>
  <c r="AN28" i="4"/>
  <c r="AL29" i="4"/>
  <c r="AM29" i="4"/>
  <c r="AN29" i="4"/>
  <c r="AL30" i="4"/>
  <c r="AM30" i="4"/>
  <c r="AN30" i="4"/>
  <c r="AL31" i="4"/>
  <c r="AM31" i="4"/>
  <c r="AN31" i="4"/>
  <c r="AL33" i="4"/>
  <c r="AM33" i="4"/>
  <c r="AN33" i="4"/>
  <c r="T2" i="41"/>
  <c r="S2" i="41"/>
  <c r="G9" i="4"/>
  <c r="B22" i="41" l="1"/>
  <c r="D22" i="41"/>
  <c r="F22" i="41"/>
  <c r="G22" i="41"/>
  <c r="J21" i="41"/>
  <c r="C22" i="41"/>
  <c r="E22" i="41"/>
  <c r="G11" i="4"/>
  <c r="E9" i="12"/>
  <c r="B20" i="41"/>
  <c r="G13" i="4"/>
  <c r="J10" i="41"/>
</calcChain>
</file>

<file path=xl/comments1.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comments2.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sharedStrings.xml><?xml version="1.0" encoding="utf-8"?>
<sst xmlns="http://schemas.openxmlformats.org/spreadsheetml/2006/main" count="293" uniqueCount="192">
  <si>
    <t>Cuadro Nº 1</t>
  </si>
  <si>
    <t>Cuadro Nº 2</t>
  </si>
  <si>
    <t>Cuadro Nº 3</t>
  </si>
  <si>
    <t>Cuadro Nº 4</t>
  </si>
  <si>
    <t>Cuadro Nº 5</t>
  </si>
  <si>
    <t>Cuadro Nº 7</t>
  </si>
  <si>
    <t>Cuadro Nº 8</t>
  </si>
  <si>
    <t>Cuadro Nº 9</t>
  </si>
  <si>
    <t>Años</t>
  </si>
  <si>
    <t>Producción</t>
  </si>
  <si>
    <t>00</t>
  </si>
  <si>
    <t>01</t>
  </si>
  <si>
    <t>02</t>
  </si>
  <si>
    <t>Meses</t>
  </si>
  <si>
    <t>Ene</t>
  </si>
  <si>
    <t>Feb</t>
  </si>
  <si>
    <t>Mar</t>
  </si>
  <si>
    <t>Abr</t>
  </si>
  <si>
    <t>May</t>
  </si>
  <si>
    <t>Jun</t>
  </si>
  <si>
    <t>Jul</t>
  </si>
  <si>
    <t>Ago</t>
  </si>
  <si>
    <t>Sep</t>
  </si>
  <si>
    <t>Oct</t>
  </si>
  <si>
    <t>Nov</t>
  </si>
  <si>
    <t>Dic</t>
  </si>
  <si>
    <t>País</t>
  </si>
  <si>
    <t>Var. %</t>
  </si>
  <si>
    <t>Año</t>
  </si>
  <si>
    <t>Argentina</t>
  </si>
  <si>
    <t>Estados Unidos</t>
  </si>
  <si>
    <t>Toneladas</t>
  </si>
  <si>
    <t>Total año</t>
  </si>
  <si>
    <t>var prod</t>
  </si>
  <si>
    <t>var rec</t>
  </si>
  <si>
    <t>Promedio año</t>
  </si>
  <si>
    <t>Gustavo Rojas Le-Bert</t>
  </si>
  <si>
    <t>FUENTE : elaborado por Odepa con información del Servicio Nacional de Aduanas.</t>
  </si>
  <si>
    <t xml:space="preserve"> </t>
  </si>
  <si>
    <t>Marcelo Muñoz V.</t>
  </si>
  <si>
    <t>Importación</t>
  </si>
  <si>
    <t>2011 proyectado</t>
  </si>
  <si>
    <t>Año agrícola</t>
  </si>
  <si>
    <t>Región</t>
  </si>
  <si>
    <t>04 Coquimbo</t>
  </si>
  <si>
    <t>05 Valparaíso</t>
  </si>
  <si>
    <t>06 O'Higgins</t>
  </si>
  <si>
    <t>07 Maule</t>
  </si>
  <si>
    <t>08 Bío Bío</t>
  </si>
  <si>
    <t>09 Araucanía</t>
  </si>
  <si>
    <t>10 Los Lagos</t>
  </si>
  <si>
    <t>13 Metropolitana</t>
  </si>
  <si>
    <t>2009/10</t>
  </si>
  <si>
    <t>Stock inicial</t>
  </si>
  <si>
    <t>Demanda</t>
  </si>
  <si>
    <t>Comercio</t>
  </si>
  <si>
    <t xml:space="preserve">Stock final </t>
  </si>
  <si>
    <t>Fuente: elaborado por Odepa con información de USDA. World Agricultural Supply and Demand Estimates (WASDE).</t>
  </si>
  <si>
    <t>$/kilo nominal</t>
  </si>
  <si>
    <t>FUENTE: elaborado por Odepa con antecedentes de Cotrisa</t>
  </si>
  <si>
    <t>S/C sin información de compras</t>
  </si>
  <si>
    <t>Paraguay</t>
  </si>
  <si>
    <t>Importaciones de maíz por país de origen</t>
  </si>
  <si>
    <t>Maiz grano</t>
  </si>
  <si>
    <t>Maíz partido</t>
  </si>
  <si>
    <t xml:space="preserve">Almidón de maíz </t>
  </si>
  <si>
    <t xml:space="preserve">Harina de maíz     </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</si>
  <si>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</si>
  <si>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</si>
  <si>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</si>
  <si>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</si>
  <si>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</si>
  <si>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</si>
  <si>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</si>
  <si>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</si>
  <si>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</si>
  <si>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</si>
  <si>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</si>
  <si>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</si>
  <si>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</si>
  <si>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Sorgo</t>
  </si>
  <si>
    <t>Importaciones de maíz y productos sustitutos</t>
  </si>
  <si>
    <t>Maíz amarillo, FOB puerto argentino</t>
  </si>
  <si>
    <t>Maíz yellow n° 2, FOB Golfo, EE.UU.</t>
  </si>
  <si>
    <t>Precio maíz nacional</t>
  </si>
  <si>
    <t>Costo de importación desde Argentina (Odepa)</t>
  </si>
  <si>
    <t>Semana</t>
  </si>
  <si>
    <t>Fecha</t>
  </si>
  <si>
    <t>Precios promedios nacionales informados por la industria</t>
  </si>
  <si>
    <t>US$/tonelada</t>
  </si>
  <si>
    <t>Región Metropolitana</t>
  </si>
  <si>
    <t>Consumo</t>
  </si>
  <si>
    <t xml:space="preserve">Evolución de los precios en los mercados de Argentina, Estados Unidos y Chile </t>
  </si>
  <si>
    <t>Evolución de los precios del maíz en el mercado de futuros de Chicago</t>
  </si>
  <si>
    <t xml:space="preserve">(precios diarios en US$/tonelada) </t>
  </si>
  <si>
    <t>Cuadro Nº 6a</t>
  </si>
  <si>
    <t>Cuadro Nº 6b</t>
  </si>
  <si>
    <t>del Ministerio de Agricultura, Gobierno de Chile</t>
  </si>
  <si>
    <t>Director y Representante Legal</t>
  </si>
  <si>
    <t>Se puede reproducir total o parcialmente citando la fuente</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</si>
  <si>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</si>
  <si>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</si>
  <si>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</si>
  <si>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</si>
  <si>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</si>
  <si>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</si>
  <si>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</si>
  <si>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</si>
  <si>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</si>
  <si>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</si>
  <si>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</si>
  <si>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</si>
  <si>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</si>
  <si>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</si>
  <si>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</si>
  <si>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</si>
  <si>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Gráfico</t>
  </si>
  <si>
    <t xml:space="preserve">       exterior</t>
  </si>
  <si>
    <t>Maíz: producción, precios y comercio exterior</t>
  </si>
  <si>
    <t>2009-2011</t>
  </si>
  <si>
    <t>Años: 2006 - 2011</t>
  </si>
  <si>
    <t>Cuadros</t>
  </si>
  <si>
    <t>Evolución mensual de las importaciones de maíz (toneladas)</t>
  </si>
  <si>
    <t xml:space="preserve">Evolución mensual de las importaciones de maíz </t>
  </si>
  <si>
    <t>Evolución mensual de las importaciones de maíz</t>
  </si>
  <si>
    <t>Producción, importación y consumo aparente de maíz</t>
  </si>
  <si>
    <t>Balance mundial de oferta y demanda de maíz</t>
  </si>
  <si>
    <t>Relación entre producción y demanda mundial de maíz</t>
  </si>
  <si>
    <t>Precios promedios informados por la industria por región</t>
  </si>
  <si>
    <t xml:space="preserve">  Nº 6a</t>
  </si>
  <si>
    <t xml:space="preserve">  Nº 6b</t>
  </si>
  <si>
    <t>Evolución mensual del precio del maíz</t>
  </si>
  <si>
    <t>Comentario realizado por el sectorialista Marcelo Muñoz.</t>
  </si>
  <si>
    <t>Año: 2010</t>
  </si>
  <si>
    <t>Publicación de la Oficina de Estudios y Políticas Agrarias (Odepa)</t>
  </si>
  <si>
    <t>Superficie, producción y rendimiento regional de maíz (Coquimbo a Valdivia)</t>
  </si>
  <si>
    <t>Participación año</t>
  </si>
  <si>
    <t>14 Los Ríos</t>
  </si>
  <si>
    <t>Producción (toneladas)</t>
  </si>
  <si>
    <t>Rendimiento (quintales/hectárea)</t>
  </si>
  <si>
    <t xml:space="preserve">Grañones y sémola de maíz    </t>
  </si>
  <si>
    <t>Precios promedio nacionales informados por la industria</t>
  </si>
  <si>
    <t>Precios promedio informados por la industria por regiones</t>
  </si>
  <si>
    <t>VII Región del Maule</t>
  </si>
  <si>
    <r>
      <t>VI Región del L</t>
    </r>
    <r>
      <rPr>
        <sz val="10"/>
        <color indexed="10"/>
        <rFont val="Arial"/>
        <family val="2"/>
      </rPr>
      <t>.</t>
    </r>
    <r>
      <rPr>
        <sz val="10"/>
        <rFont val="Arial"/>
        <family val="2"/>
      </rPr>
      <t xml:space="preserve"> B</t>
    </r>
    <r>
      <rPr>
        <sz val="10"/>
        <color indexed="10"/>
        <rFont val="Arial"/>
        <family val="2"/>
      </rPr>
      <t>.</t>
    </r>
    <r>
      <rPr>
        <sz val="10"/>
        <rFont val="Arial"/>
        <family val="2"/>
      </rPr>
      <t xml:space="preserve"> O'Higgins</t>
    </r>
  </si>
  <si>
    <t>VIII Región del Bío Bío</t>
  </si>
  <si>
    <t>NOTA: los precios son promedios y pueden tener distintas condiciones de pago. Para más detalle ver en www.cotrisa.cl</t>
  </si>
  <si>
    <t>Superficie (hectáreas)</t>
  </si>
  <si>
    <t xml:space="preserve"> FUENTE : elaborado por Odepa con información del INE, Aduana y SAG</t>
  </si>
  <si>
    <t xml:space="preserve">       Maíz: producción, precios y comercio</t>
  </si>
  <si>
    <t>Participación ene-abr</t>
  </si>
  <si>
    <t xml:space="preserve">          Avance mayo de 2011</t>
  </si>
  <si>
    <t xml:space="preserve">          Junio 2011</t>
  </si>
  <si>
    <t>Total mes ene-may</t>
  </si>
  <si>
    <t>2006-2011</t>
  </si>
  <si>
    <t>2010/11 estimado</t>
  </si>
  <si>
    <t>2011/12 proyectado</t>
  </si>
  <si>
    <t>(millones de toneladas)</t>
  </si>
  <si>
    <t>Cuadro Nº 5b</t>
  </si>
  <si>
    <t>mayo de 2011 (millones de toneladas)</t>
  </si>
  <si>
    <t>A mayo 2010</t>
  </si>
  <si>
    <t>A mayo 2011</t>
  </si>
  <si>
    <t>Alimentos preparados</t>
  </si>
  <si>
    <t>Los precios nacionales del maíz mantienen la estabilidad presentada desde inicios de cosecha, solo hacia principios de junio se presentaron bajas en los precios pagados por Copeval.
En promedio la industria en mayo pagó $144,3 por kilo de maíz cifra muy similar a la pagada en abril que fué de $ 144,2.</t>
  </si>
  <si>
    <t>Avance mayo 2011</t>
  </si>
  <si>
    <t>Proyección del balance mundial de oferta y demanda de maíz temporada 2011/12 por mes</t>
  </si>
  <si>
    <t>Mes de la proyección</t>
  </si>
  <si>
    <t>Participación por país de origen en las importaciones de maíz</t>
  </si>
  <si>
    <t>2010-2011</t>
  </si>
  <si>
    <t>Total</t>
  </si>
  <si>
    <t xml:space="preserve">Paraguay, en lo que va del 2011, sigue siendo el principal abastecedor de maíz, con un 86% de lo importado, bajando levemente su participación con respecto a lo informado en el  boletín anterior. Esto se debió a que lo poco que se importó en mayo (1.758 toneladas) provino en su totalidad del que ha sido hasta la fecha nuestro principal abastecedor de maíz, Argentina.
</t>
  </si>
  <si>
    <t xml:space="preserve"> anual (%)</t>
  </si>
  <si>
    <t>Variación</t>
  </si>
  <si>
    <t>aparente</t>
  </si>
  <si>
    <t>Se mantiene el consumo aparente de maíz con respecto a lo informado el mes pasado, en 1,79 millones de toneladas proyectadas para el año 2011. 
La producción nacional se mantiene relativamente estable, alrededor de 1,2 millones de toneladas entre 2006 y lo proyectado para 2011. 
La disminución en el consumo aparente está relacionada con una constante disminución en las importaciones de maíz. En el año 2010 se importó un 34% del maíz grano que se importaba en 2006, siendo reemplazado por importaciones de alimentos sustitutos.</t>
  </si>
  <si>
    <t>Código aduana</t>
  </si>
  <si>
    <t xml:space="preserve">El creciente reemplazo de maíz por alimentos sustitutos ha afectado principalmente las importaciones de maíz grano, que han bajado de 1,75 millones de toneladas en 2007 a 0,59 millones de toneladas en 2010. Este reemplazo continúa en lo que va de este año: las importaciones de maíz a mayo de 2011 están un 29% por debajo de las importaciones de este grano a la misma fecha del año pasado, en tanto las importaciones de sorgo están un 33% más altas. Esto ha sido influenciado por los altos precios internacionales del maíz, que hacen mucho más barata la importación de sorgo. </t>
  </si>
  <si>
    <t>Las importaciones de alimentos preparados han sido otra de las vias de sustitución del maíz grano en las importaciones y han pasado de 128.117 toneladas en 2006 a 537.378 toneladas en 2010.</t>
  </si>
  <si>
    <t>La proyección del USDA, en su informe WASDE de junio de 2011 para la temporada 2011/12, mantiene la demanda mundial de maíz por sobre la oferta de este grano, esta vez en 5,56 millones de toneladas (China aporta el 54% de este diferencial). Esta cifra es bastante menor que los 26 millones de toneladas que diferenciaban la demanda de la producción en la temporada 2010/11, lo que en parte fue responsable del alza de los precios internacionales del maíz. Esta situación presionaría para que los precios del grano para la próxima temporada se mantengan altos.</t>
  </si>
  <si>
    <t>Las reservas mundiales de maíz se han reducido hasta llegar al tercer nivel más bajo de los últimos treinta años. China y Brasil son los países que más bajarían sus reservas finales para la temporada 2011/12, disminución que alcanza a 2,7 y  2,5 millones de toneladas, respectivamente. En el caso de Brasil, esta disminución en las existencias es producto de una menor superficie cultivada y un mayor consumo, y en China se debe a un fuerte aumento en el consumo proyectado, que se calcula en 9 millones de toneladas, mientras el aumento en la producción es de sólo 5 millones de toneladas de maíz en ese país.</t>
  </si>
  <si>
    <t>La proyección del USDA en su informe WASDE de junio de 2011 cambia con respecto a lo informado en mayo, y se revierte la relación demanda-producción proyectada para la temporada 2011/12. La demanda esta vez se ubica por sobre la producción en 5,56 millones de toneladas, distinto a la situación proyectada en mayo, cuando la producción estaba por sobre la demanda, proyección que había provocado una breve caída en los precios internacionales. Estos precios fueron aumentando rápidamente, producto de las malas condiciones meteorológicas prevalecientes en Estados Unidos y que definitivamente hicieron disminuir la superficie proyectada de siembra, sus rendimientos y la producción que se espera en ese país.  Los pronósticos de la producción de Estados Unidos en la temporada 2011/12 caen desde 343 millones de toneladas proyectados en mayo hasta 335 millones de toneladas proyectados en junio, volviendo los precios a retomar su senda alcista.</t>
  </si>
  <si>
    <t>s/c</t>
  </si>
  <si>
    <t>Promedio ene-may</t>
  </si>
  <si>
    <t>(precios semanales nominales en $/kg)</t>
  </si>
  <si>
    <t>Se mantiene la relación de precios entre las distintas posiciones, con una caída de éstos para las posiciones de septiembre y diciembre de este año y una recuperación a partir de 2012. 
Si se mantienen estas condiciones, los precios del maíz en mayo de 2012 deberían estar solo unos $10 por debajo de los precios actuales.</t>
  </si>
  <si>
    <t>Fuente: elaborado por Odepa con información del Servicio Nacional de Aduanas.</t>
  </si>
  <si>
    <t>En mayo, se mantiene la ventana de las importaciones en el período de cosecha nacional autoimpuesta por la industria .   En este mes se desaduanaron tan solo 1.758 toneladas de maíz grano, cifra menor que las 2.163 toneladas del mes de abril y que las 7 mil toneladas desaduanadas en mayo de 2010.</t>
  </si>
  <si>
    <t>Fuente: elaborado por Odepa con información del INE (incluye semilleros).</t>
  </si>
  <si>
    <t xml:space="preserve">  Nº 5b</t>
  </si>
  <si>
    <t>Proyección del balance mundial de oferta y demanda de maiz</t>
  </si>
  <si>
    <t>Proyecciones de la relación enttre producción y demanda mundial de maìz</t>
  </si>
  <si>
    <t>Superficie, producción y rendimiento regional de maíz (regiones  IV a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</si>
</sst>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80" formatCode="mm/yy"/>
    <numFmt numFmtId="181" formatCode="0.0"/>
    <numFmt numFmtId="182" formatCode="#,##0.0_);\(#,##0.0\)"/>
    <numFmt numFmtId="183" formatCode="0.0_)"/>
    <numFmt numFmtId="184" formatCode="0.0%"/>
    <numFmt numFmtId="185" formatCode="#,##0.0"/>
    <numFmt numFmtId="186" formatCode="_-* #,##0_-;\-* #,##0_-;_-* \-_-;_-@_-"/>
    <numFmt numFmtId="187" formatCode="_-* #,##0.00_-;\-* #,##0.00_-;_-* \-??_-;_-@_-"/>
    <numFmt numFmtId="188" formatCode="_(* #,##0.0_);_(* \(#,##0.0\);_(* &quot;-&quot;_);_(@_)"/>
    <numFmt numFmtId="189" formatCode="_-* #,##0_-;\-* #,##0_-;_-* \-??_-;_-@_-"/>
    <numFmt numFmtId="190" formatCode="dd/mm/yy;@"/>
    <numFmt numFmtId="191" formatCode="_-* #,##0.00\ _p_t_a_-;\-* #,##0.00\ _p_t_a_-;_-* &quot;-&quot;??\ _p_t_a_-;_-@_-"/>
    <numFmt numFmtId="192" formatCode="#,##0.00_ ;\-#,##0.00\ "/>
    <numFmt numFmtId="201" formatCode="mmm/yyyy;@"/>
    <numFmt numFmtId="203" formatCode="mmm\ yyyy"/>
  </numFmts>
  <fonts count="52">
    <font>
      <sz val="14"/>
      <name val="Arial MT"/>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color indexed="81"/>
      <name val="Tahoma"/>
      <family val="2"/>
    </font>
    <font>
      <sz val="8"/>
      <name val="Verdana"/>
      <family val="2"/>
    </font>
    <font>
      <sz val="7"/>
      <name val="Verdana"/>
      <family val="2"/>
    </font>
    <font>
      <b/>
      <sz val="10"/>
      <name val="Arial"/>
      <family val="2"/>
    </font>
    <font>
      <b/>
      <sz val="9"/>
      <name val="Verdana"/>
      <family val="2"/>
    </font>
    <font>
      <b/>
      <sz val="8"/>
      <name val="Arial"/>
      <family val="2"/>
    </font>
    <font>
      <sz val="9"/>
      <name val="Verdana"/>
      <family val="2"/>
    </font>
    <font>
      <b/>
      <sz val="10"/>
      <name val="Arial MT"/>
      <family val="2"/>
    </font>
    <font>
      <sz val="10"/>
      <name val="Arial MT"/>
    </font>
    <font>
      <b/>
      <sz val="9"/>
      <name val="Arial MT"/>
      <family val="2"/>
    </font>
    <font>
      <sz val="10"/>
      <color indexed="10"/>
      <name val="Arial"/>
      <family val="2"/>
    </font>
    <font>
      <sz val="16"/>
      <name val="Verdana"/>
      <family val="2"/>
    </font>
    <font>
      <sz val="11"/>
      <color theme="1"/>
      <name val="Calibri"/>
      <family val="2"/>
      <scheme val="minor"/>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10"/>
      <color theme="1"/>
      <name val="Arial"/>
      <family val="2"/>
    </font>
    <font>
      <sz val="10"/>
      <color rgb="FFFF0000"/>
      <name val="Arial"/>
      <family val="2"/>
    </font>
    <font>
      <sz val="9"/>
      <color rgb="FFFF0000"/>
      <name val="Arial"/>
      <family val="2"/>
    </font>
    <font>
      <b/>
      <sz val="10"/>
      <color rgb="FF000000"/>
      <name val="Arial"/>
      <family val="2"/>
    </font>
  </fonts>
  <fills count="19">
    <fill>
      <patternFill patternType="none"/>
    </fill>
    <fill>
      <patternFill patternType="gray125"/>
    </fill>
    <fill>
      <patternFill patternType="solid">
        <fgColor indexed="41"/>
        <bgColor indexed="47"/>
      </patternFill>
    </fill>
    <fill>
      <patternFill patternType="solid">
        <fgColor indexed="29"/>
        <bgColor indexed="33"/>
      </patternFill>
    </fill>
    <fill>
      <patternFill patternType="solid">
        <fgColor indexed="26"/>
        <bgColor indexed="32"/>
      </patternFill>
    </fill>
    <fill>
      <patternFill patternType="solid">
        <fgColor indexed="27"/>
        <bgColor indexed="42"/>
      </patternFill>
    </fill>
    <fill>
      <patternFill patternType="solid">
        <fgColor indexed="22"/>
        <bgColor indexed="34"/>
      </patternFill>
    </fill>
    <fill>
      <patternFill patternType="solid">
        <fgColor indexed="43"/>
        <bgColor indexed="26"/>
      </patternFill>
    </fill>
    <fill>
      <patternFill patternType="solid">
        <fgColor indexed="44"/>
        <bgColor indexed="35"/>
      </patternFill>
    </fill>
    <fill>
      <patternFill patternType="solid">
        <fgColor indexed="49"/>
        <bgColor indexed="40"/>
      </patternFill>
    </fill>
    <fill>
      <patternFill patternType="solid">
        <fgColor indexed="9"/>
        <bgColor indexed="26"/>
      </patternFill>
    </fill>
    <fill>
      <patternFill patternType="solid">
        <fgColor indexed="55"/>
        <bgColor indexed="3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3"/>
        <bgColor indexed="37"/>
      </patternFill>
    </fill>
    <fill>
      <patternFill patternType="solid">
        <fgColor indexed="45"/>
        <bgColor indexed="46"/>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s>
  <cellStyleXfs count="5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1" applyNumberFormat="0" applyAlignment="0" applyProtection="0"/>
    <xf numFmtId="0" fontId="5" fillId="11"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8" fillId="7" borderId="1" applyNumberFormat="0" applyAlignment="0" applyProtection="0"/>
    <xf numFmtId="0" fontId="26" fillId="0" borderId="0" applyNumberFormat="0" applyFill="0" applyBorder="0" applyAlignment="0" applyProtection="0">
      <alignment vertical="top"/>
      <protection locked="0"/>
    </xf>
    <xf numFmtId="0" fontId="9" fillId="16" borderId="0" applyNumberFormat="0" applyBorder="0" applyAlignment="0" applyProtection="0"/>
    <xf numFmtId="187" fontId="25" fillId="0" borderId="0" applyFill="0" applyBorder="0" applyAlignment="0" applyProtection="0"/>
    <xf numFmtId="186" fontId="25" fillId="0" borderId="0" applyFill="0" applyBorder="0" applyAlignment="0" applyProtection="0"/>
    <xf numFmtId="191" fontId="12" fillId="0" borderId="0" applyFont="0" applyFill="0" applyBorder="0" applyAlignment="0" applyProtection="0"/>
    <xf numFmtId="0" fontId="10" fillId="7" borderId="0" applyNumberFormat="0" applyBorder="0" applyAlignment="0" applyProtection="0"/>
    <xf numFmtId="0" fontId="11" fillId="0" borderId="0"/>
    <xf numFmtId="0" fontId="39" fillId="0" borderId="0"/>
    <xf numFmtId="0" fontId="1" fillId="0" borderId="0"/>
    <xf numFmtId="0" fontId="3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25" fillId="4" borderId="4" applyNumberFormat="0" applyAlignment="0" applyProtection="0"/>
    <xf numFmtId="9" fontId="25" fillId="0" borderId="0" applyFill="0" applyBorder="0" applyAlignment="0" applyProtection="0"/>
    <xf numFmtId="9" fontId="12" fillId="0" borderId="0" applyFont="0" applyFill="0" applyBorder="0" applyAlignment="0" applyProtection="0"/>
    <xf numFmtId="0" fontId="13" fillId="10"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7" fillId="0" borderId="7" applyNumberFormat="0" applyFill="0" applyAlignment="0" applyProtection="0"/>
    <xf numFmtId="0" fontId="18" fillId="0" borderId="8" applyNumberFormat="0" applyFill="0" applyAlignment="0" applyProtection="0"/>
  </cellStyleXfs>
  <cellXfs count="311">
    <xf numFmtId="0" fontId="0" fillId="0" borderId="0" xfId="0"/>
    <xf numFmtId="0" fontId="21" fillId="0" borderId="0" xfId="0" applyFont="1" applyBorder="1" applyAlignment="1">
      <alignment horizontal="center"/>
    </xf>
    <xf numFmtId="0" fontId="22" fillId="0" borderId="0" xfId="0" applyFont="1"/>
    <xf numFmtId="0" fontId="22" fillId="0" borderId="0" xfId="0" applyFont="1" applyBorder="1"/>
    <xf numFmtId="0" fontId="22" fillId="0" borderId="0" xfId="0" applyFont="1" applyBorder="1" applyAlignment="1" applyProtection="1">
      <alignment horizontal="center" vertical="center"/>
    </xf>
    <xf numFmtId="0" fontId="22" fillId="0" borderId="0" xfId="0" applyFont="1" applyAlignment="1" applyProtection="1">
      <alignment horizontal="center" vertical="center"/>
    </xf>
    <xf numFmtId="182" fontId="22" fillId="0" borderId="0" xfId="0" applyNumberFormat="1" applyFont="1" applyBorder="1" applyAlignment="1" applyProtection="1">
      <alignment horizontal="right"/>
    </xf>
    <xf numFmtId="0" fontId="22" fillId="0" borderId="0" xfId="0" applyFont="1" applyBorder="1" applyAlignment="1" applyProtection="1">
      <alignment horizontal="center"/>
    </xf>
    <xf numFmtId="0" fontId="22" fillId="0" borderId="0" xfId="0" applyFont="1" applyAlignment="1" applyProtection="1">
      <alignment horizontal="right"/>
    </xf>
    <xf numFmtId="0" fontId="22" fillId="0" borderId="0" xfId="0" applyFont="1" applyBorder="1" applyProtection="1"/>
    <xf numFmtId="3" fontId="22" fillId="0" borderId="0" xfId="0" applyNumberFormat="1" applyFont="1"/>
    <xf numFmtId="0" fontId="23" fillId="0" borderId="0" xfId="0" applyFont="1"/>
    <xf numFmtId="3" fontId="23" fillId="0" borderId="0" xfId="0" applyNumberFormat="1" applyFont="1"/>
    <xf numFmtId="3" fontId="23" fillId="0" borderId="0" xfId="0" applyNumberFormat="1" applyFont="1" applyBorder="1"/>
    <xf numFmtId="0" fontId="23" fillId="0" borderId="0" xfId="0" applyFont="1" applyBorder="1"/>
    <xf numFmtId="0" fontId="22" fillId="0" borderId="0" xfId="0" applyFont="1" applyBorder="1" applyAlignment="1">
      <alignment horizontal="center"/>
    </xf>
    <xf numFmtId="0" fontId="22" fillId="0" borderId="0" xfId="0" applyFont="1" applyAlignment="1">
      <alignment horizontal="center"/>
    </xf>
    <xf numFmtId="181" fontId="22" fillId="0" borderId="0" xfId="0" applyNumberFormat="1" applyFont="1" applyBorder="1"/>
    <xf numFmtId="3" fontId="21" fillId="0" borderId="0" xfId="0" applyNumberFormat="1" applyFont="1" applyBorder="1"/>
    <xf numFmtId="181" fontId="21" fillId="0" borderId="0" xfId="0" applyNumberFormat="1" applyFont="1" applyBorder="1"/>
    <xf numFmtId="2" fontId="22" fillId="0" borderId="0" xfId="0" applyNumberFormat="1" applyFont="1" applyBorder="1" applyAlignment="1">
      <alignment horizontal="center"/>
    </xf>
    <xf numFmtId="181" fontId="22" fillId="0" borderId="0" xfId="0" applyNumberFormat="1" applyFont="1" applyBorder="1" applyAlignment="1" applyProtection="1">
      <alignment horizontal="right"/>
    </xf>
    <xf numFmtId="0" fontId="22" fillId="0" borderId="0" xfId="0" applyFont="1" applyBorder="1" applyAlignment="1" applyProtection="1">
      <alignment horizontal="left"/>
    </xf>
    <xf numFmtId="0" fontId="23" fillId="0" borderId="0" xfId="0" applyNumberFormat="1" applyFont="1" applyBorder="1"/>
    <xf numFmtId="0" fontId="22" fillId="10" borderId="0" xfId="0" applyFont="1" applyFill="1" applyBorder="1" applyAlignment="1" applyProtection="1">
      <alignment horizontal="center"/>
    </xf>
    <xf numFmtId="0" fontId="22" fillId="0" borderId="9" xfId="0" applyFont="1" applyBorder="1" applyProtection="1"/>
    <xf numFmtId="0" fontId="22" fillId="0" borderId="10" xfId="0" applyFont="1" applyBorder="1" applyProtection="1"/>
    <xf numFmtId="0" fontId="22" fillId="0" borderId="11" xfId="0" applyFont="1" applyBorder="1" applyProtection="1"/>
    <xf numFmtId="0" fontId="22" fillId="0" borderId="12" xfId="0" applyFont="1" applyBorder="1" applyProtection="1"/>
    <xf numFmtId="2" fontId="20" fillId="0" borderId="0" xfId="0" applyNumberFormat="1" applyFont="1"/>
    <xf numFmtId="184" fontId="24" fillId="0" borderId="0" xfId="49" applyNumberFormat="1" applyFont="1" applyBorder="1" applyAlignment="1" applyProtection="1">
      <alignment horizontal="right"/>
    </xf>
    <xf numFmtId="0" fontId="12" fillId="0" borderId="0" xfId="0" applyFont="1" applyAlignment="1">
      <alignment vertical="center"/>
    </xf>
    <xf numFmtId="0" fontId="12" fillId="17" borderId="13" xfId="0" quotePrefix="1" applyFont="1" applyFill="1" applyBorder="1" applyAlignment="1">
      <alignment vertical="center"/>
    </xf>
    <xf numFmtId="3" fontId="12" fillId="17" borderId="13" xfId="33" applyNumberFormat="1" applyFont="1" applyFill="1" applyBorder="1" applyAlignment="1">
      <alignment vertical="center"/>
    </xf>
    <xf numFmtId="185" fontId="12" fillId="17" borderId="13" xfId="33" applyNumberFormat="1" applyFont="1" applyFill="1" applyBorder="1" applyAlignment="1">
      <alignment vertical="center"/>
    </xf>
    <xf numFmtId="3" fontId="12" fillId="17" borderId="13" xfId="33" quotePrefix="1" applyNumberFormat="1" applyFont="1" applyFill="1" applyBorder="1" applyAlignment="1">
      <alignment vertical="center"/>
    </xf>
    <xf numFmtId="0" fontId="22" fillId="0" borderId="0" xfId="0" applyFont="1" applyBorder="1" applyAlignment="1"/>
    <xf numFmtId="4" fontId="22" fillId="0" borderId="0" xfId="0" applyNumberFormat="1" applyFont="1"/>
    <xf numFmtId="0" fontId="22" fillId="0" borderId="0" xfId="0" applyFont="1" applyAlignment="1"/>
    <xf numFmtId="189" fontId="20" fillId="0" borderId="0" xfId="32" applyNumberFormat="1" applyFont="1"/>
    <xf numFmtId="190" fontId="20" fillId="0" borderId="0" xfId="32" applyNumberFormat="1" applyFont="1"/>
    <xf numFmtId="0" fontId="22" fillId="0" borderId="0" xfId="0" applyFont="1" applyAlignment="1">
      <alignment vertical="top" wrapText="1"/>
    </xf>
    <xf numFmtId="37" fontId="22" fillId="0" borderId="0" xfId="0" applyNumberFormat="1" applyFont="1"/>
    <xf numFmtId="9" fontId="25" fillId="0" borderId="0" xfId="49"/>
    <xf numFmtId="3" fontId="22" fillId="0" borderId="0" xfId="0" applyNumberFormat="1" applyFont="1" applyBorder="1" applyAlignment="1"/>
    <xf numFmtId="9" fontId="24" fillId="0" borderId="0" xfId="49" applyFont="1" applyAlignment="1"/>
    <xf numFmtId="9" fontId="20" fillId="0" borderId="0" xfId="49" applyFont="1"/>
    <xf numFmtId="0" fontId="40" fillId="0" borderId="0" xfId="37" applyFont="1"/>
    <xf numFmtId="0" fontId="41" fillId="0" borderId="0" xfId="37" applyFont="1"/>
    <xf numFmtId="0" fontId="39" fillId="0" borderId="0" xfId="37"/>
    <xf numFmtId="0" fontId="42" fillId="0" borderId="0" xfId="37" applyFont="1" applyAlignment="1">
      <alignment horizontal="center"/>
    </xf>
    <xf numFmtId="17" fontId="42" fillId="0" borderId="0" xfId="37" quotePrefix="1" applyNumberFormat="1" applyFont="1" applyAlignment="1">
      <alignment horizontal="center"/>
    </xf>
    <xf numFmtId="0" fontId="43" fillId="0" borderId="0" xfId="37" applyFont="1" applyAlignment="1">
      <alignment horizontal="left" indent="15"/>
    </xf>
    <xf numFmtId="0" fontId="44" fillId="0" borderId="0" xfId="37" applyFont="1" applyAlignment="1">
      <alignment horizontal="center"/>
    </xf>
    <xf numFmtId="0" fontId="45" fillId="0" borderId="0" xfId="37" applyFont="1" applyAlignment="1"/>
    <xf numFmtId="0" fontId="46" fillId="0" borderId="0" xfId="37" applyFont="1"/>
    <xf numFmtId="0" fontId="40" fillId="0" borderId="0" xfId="37" quotePrefix="1" applyFont="1"/>
    <xf numFmtId="0" fontId="28" fillId="0" borderId="0" xfId="37" applyFont="1"/>
    <xf numFmtId="0" fontId="29" fillId="0" borderId="0" xfId="37" applyFont="1"/>
    <xf numFmtId="0" fontId="47" fillId="0" borderId="0" xfId="37" applyFont="1"/>
    <xf numFmtId="0" fontId="30" fillId="0" borderId="0" xfId="37" applyFont="1"/>
    <xf numFmtId="0" fontId="23" fillId="0" borderId="0" xfId="47" applyFont="1" applyBorder="1" applyProtection="1"/>
    <xf numFmtId="0" fontId="30" fillId="0" borderId="14" xfId="47" applyFont="1" applyBorder="1" applyAlignment="1" applyProtection="1">
      <alignment horizontal="left"/>
    </xf>
    <xf numFmtId="0" fontId="30" fillId="0" borderId="14" xfId="47" applyFont="1" applyBorder="1" applyProtection="1"/>
    <xf numFmtId="0" fontId="30" fillId="0" borderId="14" xfId="47" applyFont="1" applyBorder="1" applyAlignment="1" applyProtection="1">
      <alignment horizontal="center"/>
    </xf>
    <xf numFmtId="17" fontId="42" fillId="0" borderId="0" xfId="37" applyNumberFormat="1" applyFont="1" applyAlignment="1">
      <alignment horizontal="left"/>
    </xf>
    <xf numFmtId="0" fontId="12" fillId="0" borderId="0" xfId="47" applyFont="1" applyBorder="1" applyProtection="1"/>
    <xf numFmtId="0" fontId="12" fillId="0" borderId="0" xfId="47" applyFont="1" applyBorder="1" applyAlignment="1" applyProtection="1">
      <alignment horizontal="center"/>
    </xf>
    <xf numFmtId="0" fontId="28" fillId="0" borderId="0" xfId="47" applyFont="1" applyBorder="1" applyAlignment="1" applyProtection="1">
      <alignment horizontal="center"/>
    </xf>
    <xf numFmtId="0" fontId="28" fillId="0" borderId="0" xfId="47" applyFont="1" applyBorder="1" applyAlignment="1" applyProtection="1">
      <alignment horizontal="left"/>
    </xf>
    <xf numFmtId="0" fontId="23" fillId="0" borderId="0" xfId="47" applyFont="1" applyBorder="1" applyAlignment="1" applyProtection="1">
      <alignment horizontal="left"/>
    </xf>
    <xf numFmtId="0" fontId="23" fillId="0" borderId="0" xfId="47" applyFont="1" applyBorder="1" applyAlignment="1" applyProtection="1">
      <alignment horizontal="right"/>
    </xf>
    <xf numFmtId="0" fontId="32" fillId="0" borderId="14" xfId="47" applyFont="1" applyBorder="1" applyAlignment="1" applyProtection="1">
      <alignment horizontal="left"/>
    </xf>
    <xf numFmtId="0" fontId="32" fillId="0" borderId="14" xfId="47" applyFont="1" applyBorder="1" applyProtection="1"/>
    <xf numFmtId="0" fontId="32" fillId="0" borderId="0" xfId="47" applyFont="1" applyBorder="1" applyAlignment="1" applyProtection="1">
      <alignment horizontal="left"/>
    </xf>
    <xf numFmtId="0" fontId="23" fillId="0" borderId="11" xfId="47" applyFont="1" applyBorder="1" applyAlignment="1" applyProtection="1">
      <alignment horizontal="left"/>
    </xf>
    <xf numFmtId="0" fontId="23" fillId="0" borderId="11" xfId="47" applyFont="1" applyBorder="1" applyProtection="1"/>
    <xf numFmtId="0" fontId="23" fillId="0" borderId="11" xfId="47" applyFont="1" applyBorder="1" applyAlignment="1" applyProtection="1">
      <alignment horizontal="right"/>
    </xf>
    <xf numFmtId="0" fontId="28" fillId="0" borderId="0" xfId="37" applyFont="1" applyBorder="1" applyAlignment="1">
      <alignment horizontal="justify" vertical="center" wrapText="1"/>
    </xf>
    <xf numFmtId="0" fontId="33" fillId="0" borderId="0" xfId="37" applyFont="1" applyBorder="1" applyAlignment="1">
      <alignment horizontal="justify" vertical="top" wrapText="1"/>
    </xf>
    <xf numFmtId="0" fontId="39" fillId="0" borderId="0" xfId="37" applyBorder="1"/>
    <xf numFmtId="0" fontId="44" fillId="0" borderId="0" xfId="37" applyFont="1" applyAlignment="1">
      <alignment horizontal="center"/>
    </xf>
    <xf numFmtId="0" fontId="12" fillId="0" borderId="0" xfId="0" applyFont="1"/>
    <xf numFmtId="0" fontId="24" fillId="0" borderId="0" xfId="0" applyFont="1"/>
    <xf numFmtId="0" fontId="12" fillId="0" borderId="13" xfId="0" applyFont="1" applyBorder="1" applyAlignment="1">
      <alignment horizontal="center"/>
    </xf>
    <xf numFmtId="0" fontId="12" fillId="0" borderId="13" xfId="0" applyFont="1" applyBorder="1" applyAlignment="1">
      <alignment horizontal="right"/>
    </xf>
    <xf numFmtId="0" fontId="12" fillId="0" borderId="15" xfId="0" applyFont="1" applyBorder="1" applyAlignment="1">
      <alignment horizontal="center"/>
    </xf>
    <xf numFmtId="3" fontId="12" fillId="0" borderId="15" xfId="0" applyNumberFormat="1" applyFont="1" applyBorder="1"/>
    <xf numFmtId="0" fontId="12" fillId="0" borderId="16" xfId="0" applyFont="1" applyBorder="1" applyAlignment="1">
      <alignment horizontal="center"/>
    </xf>
    <xf numFmtId="3" fontId="12" fillId="0" borderId="16" xfId="0" applyNumberFormat="1" applyFont="1" applyBorder="1"/>
    <xf numFmtId="0" fontId="12" fillId="0" borderId="0" xfId="0" applyFont="1" applyAlignment="1"/>
    <xf numFmtId="0" fontId="12" fillId="0" borderId="17" xfId="0" applyFont="1" applyBorder="1" applyAlignment="1">
      <alignment horizontal="left" vertical="center"/>
    </xf>
    <xf numFmtId="0" fontId="12" fillId="0" borderId="18" xfId="0" applyFont="1" applyBorder="1" applyAlignment="1">
      <alignment horizontal="left"/>
    </xf>
    <xf numFmtId="0" fontId="12" fillId="0" borderId="19" xfId="0" applyFont="1" applyBorder="1" applyAlignment="1">
      <alignment horizontal="center"/>
    </xf>
    <xf numFmtId="0" fontId="12" fillId="0" borderId="20" xfId="0" applyFont="1" applyBorder="1" applyAlignment="1">
      <alignment horizontal="center"/>
    </xf>
    <xf numFmtId="0" fontId="12" fillId="0" borderId="18" xfId="0" applyFont="1" applyBorder="1" applyAlignment="1">
      <alignment horizontal="center"/>
    </xf>
    <xf numFmtId="0" fontId="12" fillId="0" borderId="21" xfId="0" applyFont="1" applyBorder="1" applyAlignment="1">
      <alignment horizontal="center"/>
    </xf>
    <xf numFmtId="0" fontId="12" fillId="0" borderId="18" xfId="0" applyFont="1" applyBorder="1" applyAlignment="1" applyProtection="1">
      <alignment horizontal="center"/>
    </xf>
    <xf numFmtId="0" fontId="12" fillId="0" borderId="22" xfId="0" applyFont="1" applyBorder="1" applyAlignment="1">
      <alignment horizontal="left"/>
    </xf>
    <xf numFmtId="3" fontId="48" fillId="0" borderId="9" xfId="0" applyNumberFormat="1" applyFont="1" applyFill="1" applyBorder="1"/>
    <xf numFmtId="3" fontId="48" fillId="0" borderId="23" xfId="0" applyNumberFormat="1" applyFont="1" applyFill="1" applyBorder="1"/>
    <xf numFmtId="3" fontId="48" fillId="0" borderId="24" xfId="0" applyNumberFormat="1" applyFont="1" applyFill="1" applyBorder="1"/>
    <xf numFmtId="3" fontId="12" fillId="0" borderId="20" xfId="0" applyNumberFormat="1" applyFont="1" applyBorder="1" applyAlignment="1">
      <alignment horizontal="right"/>
    </xf>
    <xf numFmtId="183" fontId="12" fillId="0" borderId="20" xfId="0" applyNumberFormat="1" applyFont="1" applyBorder="1" applyAlignment="1" applyProtection="1">
      <alignment horizontal="right"/>
    </xf>
    <xf numFmtId="3" fontId="48" fillId="0" borderId="15" xfId="0" applyNumberFormat="1" applyFont="1" applyFill="1" applyBorder="1"/>
    <xf numFmtId="4" fontId="12" fillId="0" borderId="15" xfId="0" applyNumberFormat="1" applyFont="1" applyBorder="1" applyAlignment="1">
      <alignment horizontal="center"/>
    </xf>
    <xf numFmtId="4" fontId="12" fillId="0" borderId="20" xfId="0" applyNumberFormat="1" applyFont="1" applyBorder="1" applyAlignment="1">
      <alignment horizontal="center"/>
    </xf>
    <xf numFmtId="3" fontId="48" fillId="0" borderId="10" xfId="0" applyNumberFormat="1" applyFont="1" applyFill="1" applyBorder="1"/>
    <xf numFmtId="4" fontId="12" fillId="0" borderId="16" xfId="0" applyNumberFormat="1" applyFont="1" applyBorder="1" applyAlignment="1">
      <alignment horizontal="center"/>
    </xf>
    <xf numFmtId="0" fontId="12" fillId="0" borderId="25" xfId="0" applyFont="1" applyBorder="1" applyAlignment="1">
      <alignment horizontal="left"/>
    </xf>
    <xf numFmtId="3" fontId="12" fillId="0" borderId="26" xfId="0" applyNumberFormat="1" applyFont="1" applyBorder="1" applyAlignment="1">
      <alignment horizontal="center"/>
    </xf>
    <xf numFmtId="183" fontId="12" fillId="0" borderId="26" xfId="0" applyNumberFormat="1" applyFont="1" applyBorder="1" applyAlignment="1" applyProtection="1">
      <alignment horizontal="right"/>
    </xf>
    <xf numFmtId="0" fontId="12" fillId="0" borderId="13" xfId="0" applyFont="1" applyBorder="1" applyAlignment="1"/>
    <xf numFmtId="184" fontId="12" fillId="0" borderId="13" xfId="0" applyNumberFormat="1" applyFont="1" applyBorder="1" applyAlignment="1"/>
    <xf numFmtId="183" fontId="12" fillId="0" borderId="27" xfId="0" applyNumberFormat="1" applyFont="1" applyBorder="1" applyAlignment="1" applyProtection="1">
      <alignment horizontal="right"/>
    </xf>
    <xf numFmtId="0" fontId="12" fillId="0" borderId="17" xfId="0" applyFont="1" applyBorder="1"/>
    <xf numFmtId="0" fontId="12" fillId="0" borderId="14" xfId="0" applyFont="1" applyBorder="1"/>
    <xf numFmtId="0" fontId="12" fillId="0" borderId="28" xfId="0" applyFont="1" applyBorder="1"/>
    <xf numFmtId="0" fontId="30" fillId="0" borderId="0" xfId="0" applyFont="1"/>
    <xf numFmtId="0" fontId="34" fillId="0" borderId="0" xfId="0" applyFont="1"/>
    <xf numFmtId="0" fontId="30" fillId="0" borderId="0" xfId="0" applyFont="1" applyBorder="1" applyAlignment="1">
      <alignment horizontal="center"/>
    </xf>
    <xf numFmtId="0" fontId="30" fillId="0" borderId="0" xfId="0" applyFont="1" applyAlignment="1"/>
    <xf numFmtId="4" fontId="30" fillId="0" borderId="0" xfId="0" applyNumberFormat="1" applyFont="1"/>
    <xf numFmtId="0" fontId="12" fillId="0" borderId="19" xfId="0" applyFont="1" applyBorder="1" applyAlignment="1" applyProtection="1">
      <alignment horizontal="center"/>
    </xf>
    <xf numFmtId="0" fontId="12" fillId="0" borderId="20" xfId="0" applyFont="1" applyBorder="1" applyAlignment="1" applyProtection="1">
      <alignment horizontal="center" vertical="center"/>
    </xf>
    <xf numFmtId="37" fontId="12" fillId="0" borderId="20" xfId="0" applyNumberFormat="1" applyFont="1" applyBorder="1" applyAlignment="1" applyProtection="1"/>
    <xf numFmtId="37" fontId="12" fillId="0" borderId="19" xfId="0" applyNumberFormat="1" applyFont="1" applyBorder="1" applyAlignment="1" applyProtection="1">
      <alignment horizontal="right"/>
    </xf>
    <xf numFmtId="182" fontId="12" fillId="0" borderId="20" xfId="0" applyNumberFormat="1" applyFont="1" applyBorder="1" applyAlignment="1" applyProtection="1">
      <alignment horizontal="right"/>
    </xf>
    <xf numFmtId="37" fontId="12" fillId="0" borderId="19" xfId="0" applyNumberFormat="1" applyFont="1" applyBorder="1" applyAlignment="1" applyProtection="1"/>
    <xf numFmtId="0" fontId="12" fillId="0" borderId="29" xfId="0" applyFont="1" applyBorder="1" applyProtection="1"/>
    <xf numFmtId="0" fontId="12" fillId="0" borderId="30" xfId="0" applyFont="1" applyBorder="1" applyProtection="1"/>
    <xf numFmtId="0" fontId="30" fillId="0" borderId="0" xfId="0" applyFont="1" applyBorder="1" applyAlignment="1" applyProtection="1">
      <alignment vertical="center"/>
    </xf>
    <xf numFmtId="0" fontId="12" fillId="0" borderId="17" xfId="0" applyFont="1" applyBorder="1" applyAlignment="1">
      <alignment horizontal="center" vertical="center" wrapText="1"/>
    </xf>
    <xf numFmtId="0" fontId="12" fillId="0" borderId="13" xfId="0" applyFont="1" applyBorder="1" applyAlignment="1">
      <alignment horizontal="center" vertical="center" wrapText="1"/>
    </xf>
    <xf numFmtId="3" fontId="12" fillId="0" borderId="20" xfId="0" applyNumberFormat="1" applyFont="1" applyBorder="1" applyAlignment="1"/>
    <xf numFmtId="3" fontId="48" fillId="0" borderId="24" xfId="0" applyNumberFormat="1" applyFont="1" applyFill="1" applyBorder="1" applyAlignment="1"/>
    <xf numFmtId="3" fontId="12" fillId="0" borderId="15" xfId="0" applyNumberFormat="1" applyFont="1" applyBorder="1" applyAlignment="1"/>
    <xf numFmtId="0" fontId="48" fillId="0" borderId="16" xfId="0" applyFont="1" applyBorder="1"/>
    <xf numFmtId="3" fontId="12" fillId="0" borderId="31" xfId="0" applyNumberFormat="1" applyFont="1" applyBorder="1" applyAlignment="1"/>
    <xf numFmtId="3" fontId="48" fillId="0" borderId="10" xfId="0" applyNumberFormat="1" applyFont="1" applyFill="1" applyBorder="1" applyAlignment="1"/>
    <xf numFmtId="3" fontId="12" fillId="0" borderId="16" xfId="0" applyNumberFormat="1" applyFont="1" applyBorder="1" applyAlignment="1"/>
    <xf numFmtId="0" fontId="12" fillId="0" borderId="13" xfId="0" applyFont="1" applyBorder="1" applyAlignment="1">
      <alignment horizontal="center" vertical="center"/>
    </xf>
    <xf numFmtId="3" fontId="12" fillId="0" borderId="20" xfId="0" applyNumberFormat="1" applyFont="1" applyBorder="1" applyAlignment="1">
      <alignment horizontal="center"/>
    </xf>
    <xf numFmtId="0" fontId="21" fillId="0" borderId="0" xfId="0" applyFont="1"/>
    <xf numFmtId="0" fontId="30" fillId="0" borderId="0" xfId="0" applyFont="1" applyAlignment="1">
      <alignment horizontal="center"/>
    </xf>
    <xf numFmtId="0" fontId="12" fillId="0" borderId="16" xfId="0" applyFont="1" applyBorder="1" applyAlignment="1">
      <alignment horizontal="center" wrapText="1"/>
    </xf>
    <xf numFmtId="0" fontId="30" fillId="0" borderId="0" xfId="0" applyFont="1" applyAlignment="1">
      <alignment vertical="center"/>
    </xf>
    <xf numFmtId="0" fontId="30" fillId="0" borderId="0" xfId="0" applyFont="1" applyBorder="1" applyAlignment="1">
      <alignment vertical="center"/>
    </xf>
    <xf numFmtId="0" fontId="30" fillId="0" borderId="13" xfId="0" applyFont="1" applyBorder="1" applyAlignment="1">
      <alignment horizontal="center" vertical="center"/>
    </xf>
    <xf numFmtId="190" fontId="24" fillId="0" borderId="0" xfId="32" applyNumberFormat="1" applyFont="1"/>
    <xf numFmtId="189" fontId="24" fillId="0" borderId="0" xfId="32" applyNumberFormat="1" applyFont="1"/>
    <xf numFmtId="190" fontId="34" fillId="0" borderId="0" xfId="32" applyNumberFormat="1" applyFont="1"/>
    <xf numFmtId="189" fontId="34" fillId="0" borderId="0" xfId="32" applyNumberFormat="1" applyFont="1"/>
    <xf numFmtId="0" fontId="30" fillId="0" borderId="0" xfId="0" applyFont="1" applyBorder="1"/>
    <xf numFmtId="0" fontId="30" fillId="0" borderId="0" xfId="0" applyFont="1" applyBorder="1" applyAlignment="1"/>
    <xf numFmtId="0" fontId="35" fillId="0" borderId="13" xfId="0" applyFont="1" applyBorder="1" applyAlignment="1">
      <alignment horizontal="center"/>
    </xf>
    <xf numFmtId="189" fontId="36" fillId="0" borderId="0" xfId="32" applyNumberFormat="1" applyFont="1"/>
    <xf numFmtId="190" fontId="34" fillId="0" borderId="13" xfId="32" applyNumberFormat="1" applyFont="1" applyBorder="1" applyAlignment="1">
      <alignment horizontal="center" vertical="center"/>
    </xf>
    <xf numFmtId="190" fontId="24" fillId="0" borderId="23" xfId="32" applyNumberFormat="1" applyFont="1" applyBorder="1" applyAlignment="1">
      <alignment horizontal="center"/>
    </xf>
    <xf numFmtId="190" fontId="24" fillId="0" borderId="15" xfId="32" applyNumberFormat="1" applyFont="1" applyBorder="1" applyAlignment="1">
      <alignment horizontal="center"/>
    </xf>
    <xf numFmtId="190" fontId="24" fillId="0" borderId="16" xfId="32" applyNumberFormat="1" applyFont="1" applyBorder="1" applyAlignment="1">
      <alignment horizontal="center"/>
    </xf>
    <xf numFmtId="0" fontId="12" fillId="0" borderId="32" xfId="0" applyFont="1" applyBorder="1" applyAlignment="1">
      <alignment horizontal="center"/>
    </xf>
    <xf numFmtId="189" fontId="24" fillId="0" borderId="32" xfId="32" applyNumberFormat="1" applyFont="1" applyBorder="1" applyAlignment="1">
      <alignment horizontal="center"/>
    </xf>
    <xf numFmtId="0" fontId="12" fillId="0" borderId="32" xfId="0" applyFont="1" applyBorder="1" applyAlignment="1">
      <alignment horizontal="left"/>
    </xf>
    <xf numFmtId="0" fontId="12" fillId="0" borderId="19" xfId="0" applyFont="1" applyBorder="1" applyAlignment="1">
      <alignment horizontal="left"/>
    </xf>
    <xf numFmtId="0" fontId="12" fillId="0" borderId="32" xfId="0" applyFont="1" applyBorder="1" applyAlignment="1" applyProtection="1">
      <alignment horizontal="center"/>
    </xf>
    <xf numFmtId="4" fontId="12" fillId="0" borderId="19" xfId="0" applyNumberFormat="1" applyFont="1" applyBorder="1" applyAlignment="1">
      <alignment horizontal="center"/>
    </xf>
    <xf numFmtId="2" fontId="12" fillId="0" borderId="14" xfId="0" applyNumberFormat="1" applyFont="1" applyBorder="1" applyAlignment="1">
      <alignment horizontal="center"/>
    </xf>
    <xf numFmtId="181" fontId="12" fillId="0" borderId="28" xfId="0" applyNumberFormat="1" applyFont="1" applyBorder="1" applyAlignment="1" applyProtection="1">
      <alignment horizontal="right"/>
    </xf>
    <xf numFmtId="0" fontId="12" fillId="0" borderId="25" xfId="0" applyFont="1" applyBorder="1" applyAlignment="1">
      <alignment horizontal="center" wrapText="1"/>
    </xf>
    <xf numFmtId="3" fontId="12" fillId="0" borderId="19" xfId="0" applyNumberFormat="1" applyFont="1" applyBorder="1" applyAlignment="1">
      <alignment horizontal="center"/>
    </xf>
    <xf numFmtId="3" fontId="12" fillId="0" borderId="20" xfId="0" applyNumberFormat="1" applyFont="1" applyBorder="1" applyAlignment="1" applyProtection="1">
      <alignment horizontal="right"/>
    </xf>
    <xf numFmtId="0" fontId="31" fillId="0" borderId="0" xfId="47" applyFont="1" applyBorder="1" applyAlignment="1" applyProtection="1">
      <alignment horizontal="center" vertical="center"/>
    </xf>
    <xf numFmtId="3" fontId="12" fillId="0" borderId="26" xfId="0" applyNumberFormat="1" applyFont="1" applyBorder="1" applyAlignment="1">
      <alignment horizontal="right"/>
    </xf>
    <xf numFmtId="3" fontId="12" fillId="0" borderId="31" xfId="0" applyNumberFormat="1" applyFont="1" applyBorder="1" applyAlignment="1">
      <alignment horizontal="right"/>
    </xf>
    <xf numFmtId="3" fontId="12" fillId="0" borderId="25" xfId="0" applyNumberFormat="1" applyFont="1" applyBorder="1" applyAlignment="1">
      <alignment horizontal="right"/>
    </xf>
    <xf numFmtId="184" fontId="12" fillId="0" borderId="13" xfId="0" applyNumberFormat="1" applyFont="1" applyBorder="1" applyAlignment="1">
      <alignment horizontal="right"/>
    </xf>
    <xf numFmtId="0" fontId="49" fillId="0" borderId="0" xfId="0" applyFont="1" applyAlignment="1"/>
    <xf numFmtId="0" fontId="49" fillId="0" borderId="0" xfId="0" applyFont="1"/>
    <xf numFmtId="0" fontId="1" fillId="0" borderId="9" xfId="0" applyFont="1" applyBorder="1" applyProtection="1"/>
    <xf numFmtId="0" fontId="50" fillId="0" borderId="0" xfId="0" applyFont="1"/>
    <xf numFmtId="0" fontId="1" fillId="0" borderId="17" xfId="0" applyFont="1" applyBorder="1" applyAlignment="1">
      <alignment horizontal="center" vertical="center" wrapText="1"/>
    </xf>
    <xf numFmtId="189" fontId="34" fillId="0" borderId="13" xfId="32" applyNumberFormat="1" applyFont="1" applyBorder="1" applyAlignment="1">
      <alignment horizontal="center" vertical="center" wrapText="1"/>
    </xf>
    <xf numFmtId="189" fontId="34" fillId="0" borderId="14" xfId="32" applyNumberFormat="1" applyFont="1" applyBorder="1" applyAlignment="1">
      <alignment horizontal="center" vertical="center" wrapText="1"/>
    </xf>
    <xf numFmtId="189" fontId="34" fillId="0" borderId="28" xfId="32" applyNumberFormat="1" applyFont="1" applyBorder="1" applyAlignment="1">
      <alignment horizontal="center" vertical="center" wrapText="1"/>
    </xf>
    <xf numFmtId="0" fontId="1" fillId="0" borderId="0" xfId="0" applyFont="1"/>
    <xf numFmtId="181" fontId="35" fillId="0" borderId="0" xfId="0" applyNumberFormat="1" applyFont="1" applyBorder="1" applyAlignment="1">
      <alignment horizontal="center" vertical="center"/>
    </xf>
    <xf numFmtId="181" fontId="35" fillId="0" borderId="15" xfId="0" applyNumberFormat="1" applyFont="1" applyBorder="1" applyAlignment="1">
      <alignment horizontal="center" vertical="center"/>
    </xf>
    <xf numFmtId="14" fontId="35" fillId="0" borderId="15" xfId="0" applyNumberFormat="1" applyFont="1" applyBorder="1" applyAlignment="1">
      <alignment horizontal="center"/>
    </xf>
    <xf numFmtId="0" fontId="1" fillId="17" borderId="13" xfId="0" quotePrefix="1" applyFont="1" applyFill="1" applyBorder="1" applyAlignment="1">
      <alignment vertical="center"/>
    </xf>
    <xf numFmtId="0" fontId="12" fillId="17" borderId="13" xfId="0" applyFont="1" applyFill="1" applyBorder="1" applyAlignment="1">
      <alignment horizontal="center" vertical="center"/>
    </xf>
    <xf numFmtId="0" fontId="1" fillId="0" borderId="0" xfId="0" applyFont="1" applyAlignment="1"/>
    <xf numFmtId="192" fontId="24" fillId="0" borderId="30" xfId="32" applyNumberFormat="1" applyFont="1" applyBorder="1" applyAlignment="1">
      <alignment horizontal="center"/>
    </xf>
    <xf numFmtId="192" fontId="24" fillId="0" borderId="33" xfId="32" applyNumberFormat="1" applyFont="1" applyBorder="1" applyAlignment="1">
      <alignment horizontal="center"/>
    </xf>
    <xf numFmtId="192" fontId="24" fillId="0" borderId="12" xfId="32" applyNumberFormat="1" applyFont="1" applyBorder="1" applyAlignment="1">
      <alignment horizontal="center"/>
    </xf>
    <xf numFmtId="0" fontId="12" fillId="18" borderId="13" xfId="0" applyFont="1" applyFill="1" applyBorder="1" applyAlignment="1">
      <alignment horizontal="center"/>
    </xf>
    <xf numFmtId="0" fontId="1" fillId="18" borderId="13" xfId="0" applyFont="1" applyFill="1" applyBorder="1" applyAlignment="1"/>
    <xf numFmtId="184" fontId="24" fillId="0" borderId="20" xfId="49" applyNumberFormat="1" applyFont="1" applyBorder="1" applyAlignment="1" applyProtection="1">
      <alignment horizontal="center"/>
    </xf>
    <xf numFmtId="192" fontId="24" fillId="0" borderId="23" xfId="32" applyNumberFormat="1" applyFont="1" applyBorder="1" applyAlignment="1">
      <alignment horizontal="center" vertical="center"/>
    </xf>
    <xf numFmtId="192" fontId="24" fillId="0" borderId="29" xfId="32" applyNumberFormat="1" applyFont="1" applyBorder="1" applyAlignment="1">
      <alignment horizontal="center"/>
    </xf>
    <xf numFmtId="192" fontId="24" fillId="0" borderId="23" xfId="32" applyNumberFormat="1" applyFont="1" applyBorder="1" applyAlignment="1">
      <alignment horizontal="center"/>
    </xf>
    <xf numFmtId="192" fontId="24" fillId="0" borderId="15" xfId="32" applyNumberFormat="1" applyFont="1" applyBorder="1" applyAlignment="1">
      <alignment horizontal="center" vertical="center"/>
    </xf>
    <xf numFmtId="192" fontId="24" fillId="0" borderId="0" xfId="32" applyNumberFormat="1" applyFont="1" applyBorder="1" applyAlignment="1">
      <alignment horizontal="center"/>
    </xf>
    <xf numFmtId="192" fontId="24" fillId="0" borderId="15" xfId="32" applyNumberFormat="1" applyFont="1" applyBorder="1" applyAlignment="1">
      <alignment horizontal="center"/>
    </xf>
    <xf numFmtId="192" fontId="24" fillId="0" borderId="16" xfId="32" applyNumberFormat="1" applyFont="1" applyBorder="1" applyAlignment="1">
      <alignment horizontal="center" vertical="center"/>
    </xf>
    <xf numFmtId="192" fontId="24" fillId="0" borderId="11" xfId="32" applyNumberFormat="1" applyFont="1" applyBorder="1" applyAlignment="1">
      <alignment horizontal="center"/>
    </xf>
    <xf numFmtId="192" fontId="24" fillId="0" borderId="16" xfId="32" applyNumberFormat="1" applyFont="1" applyBorder="1" applyAlignment="1">
      <alignment horizontal="center"/>
    </xf>
    <xf numFmtId="188" fontId="30" fillId="0" borderId="13" xfId="33" applyNumberFormat="1" applyFont="1" applyBorder="1" applyAlignment="1">
      <alignment horizontal="center" vertical="center" wrapText="1"/>
    </xf>
    <xf numFmtId="0" fontId="45" fillId="0" borderId="0" xfId="37" applyFont="1" applyFill="1" applyAlignment="1"/>
    <xf numFmtId="3" fontId="12" fillId="0" borderId="0" xfId="0" applyNumberFormat="1" applyFont="1"/>
    <xf numFmtId="3" fontId="30" fillId="0" borderId="0" xfId="0" applyNumberFormat="1" applyFont="1"/>
    <xf numFmtId="4" fontId="12" fillId="0" borderId="13" xfId="0" applyNumberFormat="1" applyFont="1" applyBorder="1" applyAlignment="1">
      <alignment horizontal="center" wrapText="1"/>
    </xf>
    <xf numFmtId="0" fontId="1" fillId="18" borderId="34" xfId="0" applyFont="1" applyFill="1" applyBorder="1" applyAlignment="1">
      <alignment horizontal="left"/>
    </xf>
    <xf numFmtId="3" fontId="12" fillId="0" borderId="11" xfId="0" applyNumberFormat="1" applyFont="1" applyBorder="1" applyAlignment="1"/>
    <xf numFmtId="201" fontId="48" fillId="0" borderId="16" xfId="0" applyNumberFormat="1" applyFont="1" applyBorder="1"/>
    <xf numFmtId="0" fontId="1" fillId="0" borderId="13" xfId="0" applyFont="1" applyBorder="1" applyAlignment="1">
      <alignment horizontal="center" vertical="center"/>
    </xf>
    <xf numFmtId="0" fontId="12" fillId="0" borderId="14" xfId="0" applyFont="1" applyBorder="1" applyAlignment="1">
      <alignment horizontal="center" vertical="center" wrapText="1"/>
    </xf>
    <xf numFmtId="0" fontId="1" fillId="0" borderId="13" xfId="0" applyFont="1" applyBorder="1" applyAlignment="1">
      <alignment horizontal="left"/>
    </xf>
    <xf numFmtId="0" fontId="1" fillId="0" borderId="16" xfId="0" applyFont="1" applyBorder="1" applyAlignment="1">
      <alignment horizontal="center" wrapText="1"/>
    </xf>
    <xf numFmtId="181" fontId="35" fillId="0" borderId="23" xfId="0" applyNumberFormat="1" applyFont="1" applyBorder="1" applyAlignment="1">
      <alignment horizontal="center" vertical="center"/>
    </xf>
    <xf numFmtId="0" fontId="1" fillId="0" borderId="32" xfId="0" applyFont="1" applyBorder="1" applyAlignment="1">
      <alignment horizontal="left"/>
    </xf>
    <xf numFmtId="0" fontId="22" fillId="0" borderId="0" xfId="0" applyFont="1" applyBorder="1" applyAlignment="1">
      <alignment vertical="center" wrapText="1"/>
    </xf>
    <xf numFmtId="184" fontId="20" fillId="0" borderId="0" xfId="49" applyNumberFormat="1" applyFont="1"/>
    <xf numFmtId="3" fontId="12" fillId="0" borderId="13" xfId="0" applyNumberFormat="1" applyFont="1" applyBorder="1" applyAlignment="1"/>
    <xf numFmtId="3" fontId="48" fillId="0" borderId="13" xfId="0" applyNumberFormat="1" applyFont="1" applyFill="1" applyBorder="1" applyAlignment="1"/>
    <xf numFmtId="3" fontId="48" fillId="0" borderId="13" xfId="0" applyNumberFormat="1" applyFont="1" applyFill="1" applyBorder="1"/>
    <xf numFmtId="9" fontId="24" fillId="0" borderId="0" xfId="49" applyFont="1"/>
    <xf numFmtId="4" fontId="12" fillId="0" borderId="0" xfId="0" applyNumberFormat="1" applyFont="1"/>
    <xf numFmtId="14" fontId="35" fillId="0" borderId="0" xfId="0" applyNumberFormat="1" applyFont="1" applyBorder="1" applyAlignment="1">
      <alignment horizontal="center"/>
    </xf>
    <xf numFmtId="0" fontId="1" fillId="0" borderId="21" xfId="0" applyFont="1" applyBorder="1" applyAlignment="1" applyProtection="1">
      <alignment horizontal="center" vertical="center"/>
    </xf>
    <xf numFmtId="0" fontId="1" fillId="0" borderId="20" xfId="0" applyFont="1" applyBorder="1" applyAlignment="1" applyProtection="1">
      <alignment horizontal="center" vertical="center"/>
    </xf>
    <xf numFmtId="0" fontId="48" fillId="0" borderId="15" xfId="0" applyFont="1" applyBorder="1" applyAlignment="1">
      <alignment horizontal="center"/>
    </xf>
    <xf numFmtId="0" fontId="48" fillId="0" borderId="16" xfId="0" applyFont="1" applyBorder="1" applyAlignment="1">
      <alignment horizontal="center"/>
    </xf>
    <xf numFmtId="17" fontId="1" fillId="0" borderId="13" xfId="0" applyNumberFormat="1" applyFont="1" applyBorder="1" applyAlignment="1">
      <alignment horizontal="center"/>
    </xf>
    <xf numFmtId="4" fontId="1" fillId="0" borderId="19" xfId="0" applyNumberFormat="1" applyFont="1" applyBorder="1" applyAlignment="1">
      <alignment horizontal="center"/>
    </xf>
    <xf numFmtId="0" fontId="1" fillId="0" borderId="25" xfId="0" applyFont="1" applyBorder="1" applyAlignment="1">
      <alignment horizontal="center" wrapText="1"/>
    </xf>
    <xf numFmtId="4" fontId="12" fillId="0" borderId="26"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26" xfId="0" applyNumberFormat="1" applyFont="1" applyBorder="1" applyAlignment="1" applyProtection="1">
      <alignment horizontal="right" vertical="center"/>
    </xf>
    <xf numFmtId="3" fontId="12" fillId="0" borderId="35" xfId="0" applyNumberFormat="1" applyFont="1" applyBorder="1" applyAlignment="1">
      <alignment horizontal="center" vertical="center"/>
    </xf>
    <xf numFmtId="3" fontId="12" fillId="0" borderId="35" xfId="0" applyNumberFormat="1" applyFont="1" applyBorder="1" applyAlignment="1" applyProtection="1">
      <alignment horizontal="right" vertical="center"/>
    </xf>
    <xf numFmtId="203" fontId="35" fillId="0" borderId="13" xfId="0" applyNumberFormat="1" applyFont="1" applyBorder="1" applyAlignment="1">
      <alignment horizontal="center" vertical="center"/>
    </xf>
    <xf numFmtId="14" fontId="35" fillId="0" borderId="16" xfId="0" applyNumberFormat="1" applyFont="1" applyBorder="1" applyAlignment="1">
      <alignment horizontal="center"/>
    </xf>
    <xf numFmtId="181" fontId="35" fillId="0" borderId="11" xfId="0" applyNumberFormat="1" applyFont="1" applyBorder="1" applyAlignment="1">
      <alignment horizontal="center" vertical="center"/>
    </xf>
    <xf numFmtId="181" fontId="35" fillId="0" borderId="16" xfId="0" applyNumberFormat="1" applyFont="1" applyBorder="1" applyAlignment="1">
      <alignment horizontal="center" vertical="center"/>
    </xf>
    <xf numFmtId="14" fontId="35" fillId="0" borderId="23" xfId="0" applyNumberFormat="1" applyFont="1" applyBorder="1" applyAlignment="1">
      <alignment horizontal="center"/>
    </xf>
    <xf numFmtId="0" fontId="44" fillId="0" borderId="0" xfId="37" applyFont="1" applyAlignment="1">
      <alignment horizontal="center"/>
    </xf>
    <xf numFmtId="0" fontId="38" fillId="0" borderId="0" xfId="37" applyFont="1" applyAlignment="1">
      <alignment horizontal="left" wrapText="1"/>
    </xf>
    <xf numFmtId="0" fontId="42" fillId="0" borderId="0" xfId="37" applyFont="1" applyAlignment="1">
      <alignment horizontal="center" wrapText="1"/>
    </xf>
    <xf numFmtId="17" fontId="42" fillId="0" borderId="0" xfId="37" applyNumberFormat="1" applyFont="1" applyAlignment="1">
      <alignment horizontal="center"/>
    </xf>
    <xf numFmtId="0" fontId="44" fillId="0" borderId="0" xfId="37" applyFont="1" applyFill="1" applyAlignment="1">
      <alignment horizontal="center"/>
    </xf>
    <xf numFmtId="0" fontId="28" fillId="0" borderId="0" xfId="37" applyFont="1" applyAlignment="1">
      <alignment horizontal="left"/>
    </xf>
    <xf numFmtId="0" fontId="28" fillId="0" borderId="29" xfId="37" applyFont="1" applyBorder="1" applyAlignment="1">
      <alignment horizontal="justify" vertical="center" wrapText="1"/>
    </xf>
    <xf numFmtId="0" fontId="28" fillId="0" borderId="0" xfId="37" applyFont="1" applyFill="1" applyAlignment="1">
      <alignment horizontal="left"/>
    </xf>
    <xf numFmtId="0" fontId="31" fillId="0" borderId="0" xfId="47" applyFont="1" applyBorder="1" applyAlignment="1" applyProtection="1">
      <alignment horizontal="center" vertical="center"/>
    </xf>
    <xf numFmtId="0" fontId="22" fillId="0" borderId="24" xfId="0" applyFont="1" applyBorder="1" applyAlignment="1">
      <alignment horizontal="justify" vertical="center" wrapText="1"/>
    </xf>
    <xf numFmtId="0" fontId="22" fillId="0" borderId="0" xfId="0" applyFont="1" applyBorder="1" applyAlignment="1">
      <alignment horizontal="justify" vertical="center" wrapText="1"/>
    </xf>
    <xf numFmtId="0" fontId="30" fillId="0" borderId="0" xfId="0" applyFont="1" applyBorder="1" applyAlignment="1">
      <alignment horizontal="center"/>
    </xf>
    <xf numFmtId="0" fontId="12" fillId="0" borderId="17" xfId="0" applyFont="1" applyBorder="1" applyAlignment="1">
      <alignment horizontal="center" vertical="center" wrapText="1"/>
    </xf>
    <xf numFmtId="0" fontId="12" fillId="0" borderId="28" xfId="0" applyFont="1" applyBorder="1" applyAlignment="1">
      <alignment horizontal="center" vertical="center" wrapText="1"/>
    </xf>
    <xf numFmtId="0" fontId="30" fillId="0" borderId="9" xfId="0" applyFont="1" applyBorder="1" applyAlignment="1">
      <alignment horizontal="center"/>
    </xf>
    <xf numFmtId="0" fontId="30" fillId="0" borderId="29" xfId="0" applyFont="1" applyBorder="1" applyAlignment="1">
      <alignment horizontal="center"/>
    </xf>
    <xf numFmtId="0" fontId="30" fillId="0" borderId="30" xfId="0" applyFont="1" applyBorder="1" applyAlignment="1">
      <alignment horizontal="center"/>
    </xf>
    <xf numFmtId="180" fontId="30" fillId="0" borderId="10" xfId="0" applyNumberFormat="1" applyFont="1" applyBorder="1" applyAlignment="1">
      <alignment horizontal="center"/>
    </xf>
    <xf numFmtId="180" fontId="30" fillId="0" borderId="11" xfId="0" applyNumberFormat="1" applyFont="1" applyBorder="1" applyAlignment="1">
      <alignment horizontal="center"/>
    </xf>
    <xf numFmtId="180" fontId="30" fillId="0" borderId="12" xfId="0" applyNumberFormat="1" applyFont="1" applyBorder="1" applyAlignment="1">
      <alignment horizontal="center"/>
    </xf>
    <xf numFmtId="0" fontId="1" fillId="0" borderId="17" xfId="0" applyFont="1" applyBorder="1" applyAlignment="1">
      <alignment horizontal="center" vertical="center"/>
    </xf>
    <xf numFmtId="0" fontId="12" fillId="0" borderId="14" xfId="0" applyFont="1" applyBorder="1" applyAlignment="1">
      <alignment horizontal="center" vertical="center"/>
    </xf>
    <xf numFmtId="0" fontId="12" fillId="0" borderId="28" xfId="0" applyFont="1" applyBorder="1" applyAlignment="1">
      <alignment horizontal="center" vertical="center"/>
    </xf>
    <xf numFmtId="0" fontId="22" fillId="0" borderId="17" xfId="0" applyFont="1" applyBorder="1" applyAlignment="1">
      <alignment horizontal="justify" vertical="center" wrapText="1"/>
    </xf>
    <xf numFmtId="0" fontId="22" fillId="0" borderId="14" xfId="0" applyFont="1" applyBorder="1" applyAlignment="1">
      <alignment horizontal="justify" vertical="center" wrapText="1"/>
    </xf>
    <xf numFmtId="0" fontId="22" fillId="0" borderId="28" xfId="0" applyFont="1" applyBorder="1" applyAlignment="1">
      <alignment horizontal="justify" vertical="center" wrapText="1"/>
    </xf>
    <xf numFmtId="0" fontId="30" fillId="10" borderId="10" xfId="0" applyFont="1" applyFill="1" applyBorder="1" applyAlignment="1" applyProtection="1">
      <alignment horizontal="center"/>
    </xf>
    <xf numFmtId="0" fontId="30" fillId="10" borderId="11" xfId="0" applyFont="1" applyFill="1" applyBorder="1" applyAlignment="1" applyProtection="1">
      <alignment horizontal="center"/>
    </xf>
    <xf numFmtId="0" fontId="30" fillId="10" borderId="12" xfId="0" applyFont="1" applyFill="1" applyBorder="1" applyAlignment="1" applyProtection="1">
      <alignment horizontal="center"/>
    </xf>
    <xf numFmtId="0" fontId="30" fillId="10" borderId="9" xfId="0" applyFont="1" applyFill="1" applyBorder="1" applyAlignment="1" applyProtection="1">
      <alignment horizontal="center"/>
    </xf>
    <xf numFmtId="0" fontId="30" fillId="10" borderId="29" xfId="0" applyFont="1" applyFill="1" applyBorder="1" applyAlignment="1" applyProtection="1">
      <alignment horizontal="center"/>
    </xf>
    <xf numFmtId="0" fontId="30" fillId="10" borderId="30" xfId="0" applyFont="1" applyFill="1" applyBorder="1" applyAlignment="1" applyProtection="1">
      <alignment horizontal="center"/>
    </xf>
    <xf numFmtId="0" fontId="30" fillId="10" borderId="24" xfId="0" applyFont="1" applyFill="1" applyBorder="1" applyAlignment="1" applyProtection="1">
      <alignment horizontal="center"/>
    </xf>
    <xf numFmtId="0" fontId="30" fillId="10" borderId="0" xfId="0" applyFont="1" applyFill="1" applyBorder="1" applyAlignment="1" applyProtection="1">
      <alignment horizontal="center"/>
    </xf>
    <xf numFmtId="0" fontId="30" fillId="10" borderId="33" xfId="0" applyFont="1" applyFill="1" applyBorder="1" applyAlignment="1" applyProtection="1">
      <alignment horizontal="center"/>
    </xf>
    <xf numFmtId="0" fontId="12" fillId="0" borderId="35" xfId="0" applyFont="1" applyBorder="1" applyAlignment="1" applyProtection="1">
      <alignment horizontal="center" vertical="center"/>
    </xf>
    <xf numFmtId="0" fontId="12" fillId="0" borderId="18" xfId="0" applyFont="1" applyBorder="1" applyAlignment="1" applyProtection="1">
      <alignment horizontal="center" vertical="center"/>
    </xf>
    <xf numFmtId="0" fontId="30" fillId="0" borderId="0" xfId="0" applyFont="1" applyBorder="1" applyAlignment="1">
      <alignment horizontal="center" wrapText="1"/>
    </xf>
    <xf numFmtId="0" fontId="1" fillId="0" borderId="17" xfId="0" applyFont="1" applyBorder="1" applyAlignment="1">
      <alignment horizontal="left"/>
    </xf>
    <xf numFmtId="0" fontId="1" fillId="0" borderId="14" xfId="0" applyFont="1" applyBorder="1" applyAlignment="1">
      <alignment horizontal="left"/>
    </xf>
    <xf numFmtId="0" fontId="1" fillId="0" borderId="28" xfId="0" applyFont="1" applyBorder="1" applyAlignment="1">
      <alignment horizontal="left"/>
    </xf>
    <xf numFmtId="0" fontId="1" fillId="0" borderId="9" xfId="0" applyFont="1" applyBorder="1" applyAlignment="1">
      <alignment wrapText="1"/>
    </xf>
    <xf numFmtId="0" fontId="1" fillId="0" borderId="29" xfId="0" applyFont="1" applyBorder="1" applyAlignment="1">
      <alignment wrapText="1"/>
    </xf>
    <xf numFmtId="0" fontId="1" fillId="0" borderId="30" xfId="0" applyFont="1" applyBorder="1" applyAlignment="1">
      <alignment wrapText="1"/>
    </xf>
    <xf numFmtId="0" fontId="22" fillId="0" borderId="10" xfId="0" applyFont="1" applyBorder="1" applyAlignment="1"/>
    <xf numFmtId="0" fontId="22" fillId="0" borderId="11" xfId="0" applyFont="1" applyBorder="1" applyAlignment="1"/>
    <xf numFmtId="0" fontId="22" fillId="0" borderId="12" xfId="0" applyFont="1" applyBorder="1" applyAlignment="1"/>
    <xf numFmtId="0" fontId="30" fillId="0" borderId="10"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22" fillId="0" borderId="0" xfId="0" applyFont="1" applyAlignment="1">
      <alignment horizontal="justify" vertical="center" wrapText="1"/>
    </xf>
    <xf numFmtId="2" fontId="22" fillId="0" borderId="0" xfId="0" applyNumberFormat="1" applyFont="1" applyBorder="1" applyAlignment="1">
      <alignment horizontal="left" vertical="top" wrapText="1"/>
    </xf>
    <xf numFmtId="49" fontId="12" fillId="0" borderId="36" xfId="0" applyNumberFormat="1" applyFont="1" applyBorder="1" applyAlignment="1">
      <alignment horizontal="center" vertical="center" wrapText="1"/>
    </xf>
    <xf numFmtId="49" fontId="12" fillId="0" borderId="37" xfId="0" applyNumberFormat="1" applyFont="1" applyBorder="1" applyAlignment="1">
      <alignment horizontal="center" vertical="center" wrapText="1"/>
    </xf>
    <xf numFmtId="49" fontId="1" fillId="0" borderId="36" xfId="0" applyNumberFormat="1" applyFont="1" applyBorder="1" applyAlignment="1">
      <alignment horizontal="center" vertical="center" wrapText="1"/>
    </xf>
    <xf numFmtId="49" fontId="12" fillId="0" borderId="36"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37" xfId="0" applyNumberFormat="1" applyFont="1" applyBorder="1" applyAlignment="1">
      <alignment horizontal="center" vertical="center"/>
    </xf>
    <xf numFmtId="0" fontId="34" fillId="0" borderId="9" xfId="0" applyFont="1" applyBorder="1" applyAlignment="1">
      <alignment horizontal="center"/>
    </xf>
    <xf numFmtId="0" fontId="34" fillId="0" borderId="29" xfId="0" applyFont="1" applyBorder="1" applyAlignment="1">
      <alignment horizontal="center"/>
    </xf>
    <xf numFmtId="0" fontId="34" fillId="0" borderId="30" xfId="0" applyFont="1" applyBorder="1" applyAlignment="1">
      <alignment horizontal="center"/>
    </xf>
    <xf numFmtId="0" fontId="51" fillId="0" borderId="17" xfId="0" applyFont="1" applyBorder="1" applyAlignment="1">
      <alignment horizontal="center" readingOrder="1"/>
    </xf>
    <xf numFmtId="0" fontId="51" fillId="0" borderId="14" xfId="0" applyFont="1" applyBorder="1" applyAlignment="1">
      <alignment horizontal="center" readingOrder="1"/>
    </xf>
    <xf numFmtId="0" fontId="51" fillId="0" borderId="28" xfId="0" applyFont="1" applyBorder="1" applyAlignment="1">
      <alignment horizontal="center" readingOrder="1"/>
    </xf>
    <xf numFmtId="0" fontId="30" fillId="0" borderId="0" xfId="0" applyFont="1" applyBorder="1" applyAlignment="1">
      <alignment horizontal="center" vertical="center"/>
    </xf>
  </cellXfs>
  <cellStyles count="5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2" xfId="30"/>
    <cellStyle name="Incorrecto" xfId="31" builtinId="27" customBuiltin="1"/>
    <cellStyle name="Millares" xfId="32" builtinId="3"/>
    <cellStyle name="Millares [0]" xfId="33" builtinId="6"/>
    <cellStyle name="Millares 2" xfId="34"/>
    <cellStyle name="Neutral" xfId="35" builtinId="28" customBuiltin="1"/>
    <cellStyle name="No-definido" xfId="36"/>
    <cellStyle name="Normal" xfId="0" builtinId="0"/>
    <cellStyle name="Normal 10" xfId="37"/>
    <cellStyle name="Normal 14" xfId="38"/>
    <cellStyle name="Normal 15" xfId="39"/>
    <cellStyle name="Normal 2" xfId="40"/>
    <cellStyle name="Normal 3" xfId="41"/>
    <cellStyle name="Normal 4" xfId="42"/>
    <cellStyle name="Normal 5" xfId="43"/>
    <cellStyle name="Normal 6" xfId="44"/>
    <cellStyle name="Normal 7" xfId="45"/>
    <cellStyle name="Normal 8" xfId="46"/>
    <cellStyle name="Normal_indice" xfId="47"/>
    <cellStyle name="Notas" xfId="48" builtinId="10" customBuiltin="1"/>
    <cellStyle name="Porcentaje" xfId="49" builtinId="5"/>
    <cellStyle name="Porcentual 2" xfId="50"/>
    <cellStyle name="Salida" xfId="51" builtinId="21" customBuiltin="1"/>
    <cellStyle name="Texto de advertencia" xfId="52" builtinId="11" customBuiltin="1"/>
    <cellStyle name="Texto explicativo" xfId="53" builtinId="53" customBuiltin="1"/>
    <cellStyle name="Título" xfId="54" builtinId="15" customBuiltin="1"/>
    <cellStyle name="Título 2" xfId="55" builtinId="17" customBuiltin="1"/>
    <cellStyle name="Título 3" xfId="56" builtinId="18" customBuiltin="1"/>
    <cellStyle name="Total" xfId="5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Participación por país en las importaciones de maíz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Enero  mayo  2011 (%)</a:t>
            </a:r>
          </a:p>
        </c:rich>
      </c:tx>
      <c:layout>
        <c:manualLayout>
          <c:xMode val="edge"/>
          <c:yMode val="edge"/>
          <c:x val="0.27538277074697143"/>
          <c:y val="2.7777695240925073E-2"/>
        </c:manualLayout>
      </c:layout>
      <c:overlay val="1"/>
    </c:title>
    <c:autoTitleDeleted val="0"/>
    <c:view3D>
      <c:rotX val="15"/>
      <c:rotY val="0"/>
      <c:rAngAx val="0"/>
      <c:perspective val="10"/>
    </c:view3D>
    <c:floor>
      <c:thickness val="0"/>
    </c:floor>
    <c:sideWall>
      <c:thickness val="0"/>
    </c:sideWall>
    <c:backWall>
      <c:thickness val="0"/>
    </c:backWall>
    <c:plotArea>
      <c:layout>
        <c:manualLayout>
          <c:layoutTarget val="inner"/>
          <c:xMode val="edge"/>
          <c:yMode val="edge"/>
          <c:x val="0"/>
          <c:y val="0.29841755848630375"/>
          <c:w val="0.97274795196055064"/>
          <c:h val="0.46595767579263642"/>
        </c:manualLayout>
      </c:layout>
      <c:pie3DChart>
        <c:varyColors val="1"/>
        <c:ser>
          <c:idx val="0"/>
          <c:order val="0"/>
          <c:tx>
            <c:strRef>
              <c:f>'1'!$Q$2</c:f>
              <c:strCache>
                <c:ptCount val="1"/>
                <c:pt idx="0">
                  <c:v>2011</c:v>
                </c:pt>
              </c:strCache>
            </c:strRef>
          </c:tx>
          <c:spPr>
            <a:blipFill>
              <a:blip xmlns:r="http://schemas.openxmlformats.org/officeDocument/2006/relationships" r:embed="rId1"/>
              <a:stretch>
                <a:fillRect/>
              </a:stretch>
            </a:blipFill>
          </c:spPr>
          <c:explosion val="25"/>
          <c:dPt>
            <c:idx val="0"/>
            <c:bubble3D val="0"/>
            <c:extLst>
              <c:ext xmlns:c16="http://schemas.microsoft.com/office/drawing/2014/chart" uri="{C3380CC4-5D6E-409C-BE32-E72D297353CC}">
                <c16:uniqueId val="{00000000-9A58-481B-A34B-81D3F044F61F}"/>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1-9A58-481B-A34B-81D3F044F61F}"/>
              </c:ext>
            </c:extLst>
          </c:dPt>
          <c:dPt>
            <c:idx val="2"/>
            <c:bubble3D val="0"/>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2-9A58-481B-A34B-81D3F044F61F}"/>
              </c:ext>
            </c:extLst>
          </c:dPt>
          <c:dLbls>
            <c:dLbl>
              <c:idx val="0"/>
              <c:layout>
                <c:manualLayout>
                  <c:x val="0.12985024749890348"/>
                  <c:y val="-1.3338129688103722E-2"/>
                </c:manualLayout>
              </c:layou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58-481B-A34B-81D3F044F61F}"/>
                </c:ext>
              </c:extLst>
            </c:dLbl>
            <c:dLbl>
              <c:idx val="1"/>
              <c:layout>
                <c:manualLayout>
                  <c:x val="3.3614597910009258E-2"/>
                  <c:y val="3.2467591297280732E-2"/>
                </c:manualLayout>
              </c:layou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58-481B-A34B-81D3F044F61F}"/>
                </c:ext>
              </c:extLst>
            </c:dLbl>
            <c:dLbl>
              <c:idx val="2"/>
              <c:layout>
                <c:manualLayout>
                  <c:x val="-0.24200087721130351"/>
                  <c:y val="-0.18666320263266589"/>
                </c:manualLayout>
              </c:layou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58-481B-A34B-81D3F044F61F}"/>
                </c:ext>
              </c:extLst>
            </c:dLbl>
            <c:dLbl>
              <c:idx val="3"/>
              <c:layout>
                <c:manualLayout>
                  <c:x val="4.6464646464646493E-2"/>
                  <c:y val="-8.3682008368201263E-2"/>
                </c:manualLayout>
              </c:layou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58-481B-A34B-81D3F044F61F}"/>
                </c:ext>
              </c:extLst>
            </c:dLbl>
            <c:dLbl>
              <c:idx val="4"/>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58-481B-A34B-81D3F044F61F}"/>
                </c:ext>
              </c:extLst>
            </c:dLbl>
            <c:spPr>
              <a:no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'1'!$R$1:$T$1</c:f>
              <c:strCache>
                <c:ptCount val="3"/>
                <c:pt idx="0">
                  <c:v>Argentina</c:v>
                </c:pt>
                <c:pt idx="1">
                  <c:v>Estados Unidos</c:v>
                </c:pt>
                <c:pt idx="2">
                  <c:v>Paraguay</c:v>
                </c:pt>
              </c:strCache>
            </c:strRef>
          </c:cat>
          <c:val>
            <c:numRef>
              <c:f>'1'!$R$2:$T$2</c:f>
              <c:numCache>
                <c:formatCode>#,##0.00</c:formatCode>
                <c:ptCount val="3"/>
                <c:pt idx="0">
                  <c:v>26463.300000000003</c:v>
                </c:pt>
                <c:pt idx="1">
                  <c:v>0</c:v>
                </c:pt>
                <c:pt idx="2">
                  <c:v>157013.70000000001</c:v>
                </c:pt>
              </c:numCache>
            </c:numRef>
          </c:val>
          <c:extLst>
            <c:ext xmlns:c16="http://schemas.microsoft.com/office/drawing/2014/chart" uri="{C3380CC4-5D6E-409C-BE32-E72D297353CC}">
              <c16:uniqueId val="{00000005-9A58-481B-A34B-81D3F044F61F}"/>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1056615416109198"/>
          <c:y val="0.76173451195958997"/>
          <c:w val="0.8418520386901498"/>
          <c:h val="0.88167310454117764"/>
        </c:manualLayout>
      </c:layout>
      <c:overlay val="1"/>
      <c:txPr>
        <a:bodyPr/>
        <a:lstStyle/>
        <a:p>
          <a:pPr>
            <a:defRPr sz="920" b="0" i="0" u="none" strike="noStrike" baseline="0">
              <a:solidFill>
                <a:srgbClr val="000000"/>
              </a:solidFill>
              <a:latin typeface="Arial"/>
              <a:ea typeface="Arial"/>
              <a:cs typeface="Arial"/>
            </a:defRPr>
          </a:pPr>
          <a:endParaRPr lang="es-CL"/>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Evolución de los precios en los mercados de Argentina, Estados Unidos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semanales reales en $/Kg)</a:t>
            </a:r>
          </a:p>
        </c:rich>
      </c:tx>
      <c:layout>
        <c:manualLayout>
          <c:xMode val="edge"/>
          <c:yMode val="edge"/>
          <c:x val="0.16554426879846126"/>
          <c:y val="3.3678481407954312E-2"/>
        </c:manualLayout>
      </c:layout>
      <c:overlay val="0"/>
      <c:spPr>
        <a:noFill/>
        <a:ln w="25400">
          <a:noFill/>
        </a:ln>
      </c:spPr>
    </c:title>
    <c:autoTitleDeleted val="0"/>
    <c:plotArea>
      <c:layout>
        <c:manualLayout>
          <c:layoutTarget val="inner"/>
          <c:xMode val="edge"/>
          <c:yMode val="edge"/>
          <c:x val="0.13469953960672948"/>
          <c:y val="0.16062176165803074"/>
          <c:w val="0.84617598210059997"/>
          <c:h val="0.44521523792576778"/>
        </c:manualLayout>
      </c:layout>
      <c:lineChart>
        <c:grouping val="standard"/>
        <c:varyColors val="0"/>
        <c:ser>
          <c:idx val="0"/>
          <c:order val="0"/>
          <c:tx>
            <c:strRef>
              <c:f>'7'!$B$5</c:f>
              <c:strCache>
                <c:ptCount val="1"/>
                <c:pt idx="0">
                  <c:v> Maíz amarillo, FOB puerto argentino </c:v>
                </c:pt>
              </c:strCache>
            </c:strRef>
          </c:tx>
          <c:spPr>
            <a:ln w="38100">
              <a:solidFill>
                <a:schemeClr val="tx2">
                  <a:lumMod val="60000"/>
                  <a:lumOff val="40000"/>
                </a:schemeClr>
              </a:solidFill>
              <a:prstDash val="solid"/>
            </a:ln>
          </c:spPr>
          <c:marker>
            <c:symbol val="none"/>
          </c:marker>
          <c:cat>
            <c:numRef>
              <c:f>'7'!$A$19:$A$28</c:f>
              <c:numCache>
                <c:formatCode>dd/mm/yy;@</c:formatCode>
                <c:ptCount val="10"/>
                <c:pt idx="0">
                  <c:v>40636</c:v>
                </c:pt>
                <c:pt idx="1">
                  <c:v>40643</c:v>
                </c:pt>
                <c:pt idx="2">
                  <c:v>40650</c:v>
                </c:pt>
                <c:pt idx="3">
                  <c:v>40657</c:v>
                </c:pt>
                <c:pt idx="4">
                  <c:v>40664</c:v>
                </c:pt>
                <c:pt idx="5">
                  <c:v>40671</c:v>
                </c:pt>
                <c:pt idx="6">
                  <c:v>40678</c:v>
                </c:pt>
                <c:pt idx="7">
                  <c:v>40685</c:v>
                </c:pt>
                <c:pt idx="8">
                  <c:v>40692</c:v>
                </c:pt>
                <c:pt idx="9">
                  <c:v>40699</c:v>
                </c:pt>
              </c:numCache>
            </c:numRef>
          </c:cat>
          <c:val>
            <c:numRef>
              <c:f>'7'!$B$19:$B$28</c:f>
              <c:numCache>
                <c:formatCode>#,##0.00_ ;\-#,##0.00\ </c:formatCode>
                <c:ptCount val="10"/>
                <c:pt idx="0">
                  <c:v>135.66595679999998</c:v>
                </c:pt>
                <c:pt idx="1">
                  <c:v>149.09544079999998</c:v>
                </c:pt>
                <c:pt idx="2">
                  <c:v>149.07275840000003</c:v>
                </c:pt>
                <c:pt idx="3">
                  <c:v>147.65402166666667</c:v>
                </c:pt>
                <c:pt idx="4">
                  <c:v>144.589744</c:v>
                </c:pt>
                <c:pt idx="5">
                  <c:v>140.17702920000002</c:v>
                </c:pt>
                <c:pt idx="6">
                  <c:v>134.8529676</c:v>
                </c:pt>
                <c:pt idx="7">
                  <c:v>140.39357039999999</c:v>
                </c:pt>
                <c:pt idx="8">
                  <c:v>147.33410800000001</c:v>
                </c:pt>
                <c:pt idx="9">
                  <c:v>147.65554266666666</c:v>
                </c:pt>
              </c:numCache>
            </c:numRef>
          </c:val>
          <c:smooth val="0"/>
          <c:extLst>
            <c:ext xmlns:c16="http://schemas.microsoft.com/office/drawing/2014/chart" uri="{C3380CC4-5D6E-409C-BE32-E72D297353CC}">
              <c16:uniqueId val="{00000000-7745-43EF-A2C3-AA8AD968EDA1}"/>
            </c:ext>
          </c:extLst>
        </c:ser>
        <c:ser>
          <c:idx val="1"/>
          <c:order val="1"/>
          <c:tx>
            <c:strRef>
              <c:f>'7'!$C$5</c:f>
              <c:strCache>
                <c:ptCount val="1"/>
                <c:pt idx="0">
                  <c:v> Maíz yellow n° 2, FOB Golfo, EE.UU. </c:v>
                </c:pt>
              </c:strCache>
            </c:strRef>
          </c:tx>
          <c:spPr>
            <a:ln>
              <a:solidFill>
                <a:srgbClr val="00B050"/>
              </a:solidFill>
              <a:prstDash val="sysDash"/>
            </a:ln>
          </c:spPr>
          <c:marker>
            <c:symbol val="none"/>
          </c:marker>
          <c:cat>
            <c:numRef>
              <c:f>'7'!$A$19:$A$28</c:f>
              <c:numCache>
                <c:formatCode>dd/mm/yy;@</c:formatCode>
                <c:ptCount val="10"/>
                <c:pt idx="0">
                  <c:v>40636</c:v>
                </c:pt>
                <c:pt idx="1">
                  <c:v>40643</c:v>
                </c:pt>
                <c:pt idx="2">
                  <c:v>40650</c:v>
                </c:pt>
                <c:pt idx="3">
                  <c:v>40657</c:v>
                </c:pt>
                <c:pt idx="4">
                  <c:v>40664</c:v>
                </c:pt>
                <c:pt idx="5">
                  <c:v>40671</c:v>
                </c:pt>
                <c:pt idx="6">
                  <c:v>40678</c:v>
                </c:pt>
                <c:pt idx="7">
                  <c:v>40685</c:v>
                </c:pt>
                <c:pt idx="8">
                  <c:v>40692</c:v>
                </c:pt>
                <c:pt idx="9">
                  <c:v>40699</c:v>
                </c:pt>
              </c:numCache>
            </c:numRef>
          </c:cat>
          <c:val>
            <c:numRef>
              <c:f>'7'!$C$19:$C$28</c:f>
              <c:numCache>
                <c:formatCode>#,##0.00_ ;\-#,##0.00\ </c:formatCode>
                <c:ptCount val="10"/>
                <c:pt idx="0">
                  <c:v>143.41843454399998</c:v>
                </c:pt>
                <c:pt idx="1">
                  <c:v>156.53597711999998</c:v>
                </c:pt>
                <c:pt idx="2">
                  <c:v>153.64690352</c:v>
                </c:pt>
                <c:pt idx="3">
                  <c:v>150.83874715000002</c:v>
                </c:pt>
                <c:pt idx="4">
                  <c:v>150.45138992</c:v>
                </c:pt>
                <c:pt idx="5">
                  <c:v>143.103792156</c:v>
                </c:pt>
                <c:pt idx="6">
                  <c:v>140.437730832</c:v>
                </c:pt>
                <c:pt idx="7">
                  <c:v>149.90161688799998</c:v>
                </c:pt>
                <c:pt idx="8">
                  <c:v>152.1118754</c:v>
                </c:pt>
                <c:pt idx="9">
                  <c:v>152.43606590000005</c:v>
                </c:pt>
              </c:numCache>
            </c:numRef>
          </c:val>
          <c:smooth val="0"/>
          <c:extLst>
            <c:ext xmlns:c16="http://schemas.microsoft.com/office/drawing/2014/chart" uri="{C3380CC4-5D6E-409C-BE32-E72D297353CC}">
              <c16:uniqueId val="{00000001-7745-43EF-A2C3-AA8AD968EDA1}"/>
            </c:ext>
          </c:extLst>
        </c:ser>
        <c:ser>
          <c:idx val="2"/>
          <c:order val="2"/>
          <c:tx>
            <c:strRef>
              <c:f>'7'!$D$5</c:f>
              <c:strCache>
                <c:ptCount val="1"/>
                <c:pt idx="0">
                  <c:v> Precio maíz nacional </c:v>
                </c:pt>
              </c:strCache>
            </c:strRef>
          </c:tx>
          <c:spPr>
            <a:ln>
              <a:solidFill>
                <a:srgbClr val="FF0000"/>
              </a:solidFill>
            </a:ln>
          </c:spPr>
          <c:marker>
            <c:symbol val="none"/>
          </c:marker>
          <c:cat>
            <c:numRef>
              <c:f>'7'!$A$19:$A$28</c:f>
              <c:numCache>
                <c:formatCode>dd/mm/yy;@</c:formatCode>
                <c:ptCount val="10"/>
                <c:pt idx="0">
                  <c:v>40636</c:v>
                </c:pt>
                <c:pt idx="1">
                  <c:v>40643</c:v>
                </c:pt>
                <c:pt idx="2">
                  <c:v>40650</c:v>
                </c:pt>
                <c:pt idx="3">
                  <c:v>40657</c:v>
                </c:pt>
                <c:pt idx="4">
                  <c:v>40664</c:v>
                </c:pt>
                <c:pt idx="5">
                  <c:v>40671</c:v>
                </c:pt>
                <c:pt idx="6">
                  <c:v>40678</c:v>
                </c:pt>
                <c:pt idx="7">
                  <c:v>40685</c:v>
                </c:pt>
                <c:pt idx="8">
                  <c:v>40692</c:v>
                </c:pt>
                <c:pt idx="9">
                  <c:v>40699</c:v>
                </c:pt>
              </c:numCache>
            </c:numRef>
          </c:cat>
          <c:val>
            <c:numRef>
              <c:f>'7'!$D$19:$D$28</c:f>
              <c:numCache>
                <c:formatCode>#,##0.00_ ;\-#,##0.00\ </c:formatCode>
                <c:ptCount val="10"/>
                <c:pt idx="0">
                  <c:v>143.53846153846155</c:v>
                </c:pt>
                <c:pt idx="1">
                  <c:v>143.64285714285714</c:v>
                </c:pt>
                <c:pt idx="2">
                  <c:v>144.4</c:v>
                </c:pt>
                <c:pt idx="3">
                  <c:v>144.4</c:v>
                </c:pt>
                <c:pt idx="4">
                  <c:v>144.75</c:v>
                </c:pt>
                <c:pt idx="5">
                  <c:v>145.19999999999999</c:v>
                </c:pt>
                <c:pt idx="6">
                  <c:v>145.19999999999999</c:v>
                </c:pt>
                <c:pt idx="7">
                  <c:v>143.53333333333333</c:v>
                </c:pt>
                <c:pt idx="8">
                  <c:v>143.53333333333333</c:v>
                </c:pt>
                <c:pt idx="9">
                  <c:v>143.53333333333333</c:v>
                </c:pt>
              </c:numCache>
            </c:numRef>
          </c:val>
          <c:smooth val="0"/>
          <c:extLst>
            <c:ext xmlns:c16="http://schemas.microsoft.com/office/drawing/2014/chart" uri="{C3380CC4-5D6E-409C-BE32-E72D297353CC}">
              <c16:uniqueId val="{00000002-7745-43EF-A2C3-AA8AD968EDA1}"/>
            </c:ext>
          </c:extLst>
        </c:ser>
        <c:ser>
          <c:idx val="3"/>
          <c:order val="3"/>
          <c:tx>
            <c:strRef>
              <c:f>'7'!$E$5</c:f>
              <c:strCache>
                <c:ptCount val="1"/>
                <c:pt idx="0">
                  <c:v> Costo de importación desde Argentina (Odepa) </c:v>
                </c:pt>
              </c:strCache>
            </c:strRef>
          </c:tx>
          <c:marker>
            <c:symbol val="none"/>
          </c:marker>
          <c:cat>
            <c:numRef>
              <c:f>'7'!$A$19:$A$28</c:f>
              <c:numCache>
                <c:formatCode>dd/mm/yy;@</c:formatCode>
                <c:ptCount val="10"/>
                <c:pt idx="0">
                  <c:v>40636</c:v>
                </c:pt>
                <c:pt idx="1">
                  <c:v>40643</c:v>
                </c:pt>
                <c:pt idx="2">
                  <c:v>40650</c:v>
                </c:pt>
                <c:pt idx="3">
                  <c:v>40657</c:v>
                </c:pt>
                <c:pt idx="4">
                  <c:v>40664</c:v>
                </c:pt>
                <c:pt idx="5">
                  <c:v>40671</c:v>
                </c:pt>
                <c:pt idx="6">
                  <c:v>40678</c:v>
                </c:pt>
                <c:pt idx="7">
                  <c:v>40685</c:v>
                </c:pt>
                <c:pt idx="8">
                  <c:v>40692</c:v>
                </c:pt>
                <c:pt idx="9">
                  <c:v>40699</c:v>
                </c:pt>
              </c:numCache>
            </c:numRef>
          </c:cat>
          <c:val>
            <c:numRef>
              <c:f>'7'!$E$19:$E$28</c:f>
              <c:numCache>
                <c:formatCode>#,##0.00_ ;\-#,##0.00\ </c:formatCode>
                <c:ptCount val="10"/>
                <c:pt idx="0">
                  <c:v>157.99177995318487</c:v>
                </c:pt>
                <c:pt idx="1">
                  <c:v>170.06251872678945</c:v>
                </c:pt>
                <c:pt idx="2">
                  <c:v>166.98796116398287</c:v>
                </c:pt>
                <c:pt idx="3">
                  <c:v>166.05693971214768</c:v>
                </c:pt>
                <c:pt idx="4">
                  <c:v>164.26344377668531</c:v>
                </c:pt>
                <c:pt idx="5">
                  <c:v>155.27255385449286</c:v>
                </c:pt>
                <c:pt idx="6">
                  <c:v>154.86094545301555</c:v>
                </c:pt>
                <c:pt idx="7">
                  <c:v>164.98132925881654</c:v>
                </c:pt>
                <c:pt idx="8">
                  <c:v>168.9020578917125</c:v>
                </c:pt>
                <c:pt idx="9">
                  <c:v>168.45433254511687</c:v>
                </c:pt>
              </c:numCache>
            </c:numRef>
          </c:val>
          <c:smooth val="0"/>
          <c:extLst>
            <c:ext xmlns:c16="http://schemas.microsoft.com/office/drawing/2014/chart" uri="{C3380CC4-5D6E-409C-BE32-E72D297353CC}">
              <c16:uniqueId val="{00000003-7745-43EF-A2C3-AA8AD968EDA1}"/>
            </c:ext>
          </c:extLst>
        </c:ser>
        <c:dLbls>
          <c:showLegendKey val="0"/>
          <c:showVal val="0"/>
          <c:showCatName val="0"/>
          <c:showSerName val="0"/>
          <c:showPercent val="0"/>
          <c:showBubbleSize val="0"/>
        </c:dLbls>
        <c:smooth val="0"/>
        <c:axId val="1702400495"/>
        <c:axId val="1"/>
      </c:lineChart>
      <c:dateAx>
        <c:axId val="1702400495"/>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7"/>
        <c:majorTimeUnit val="days"/>
        <c:minorUnit val="1"/>
        <c:minorTimeUnit val="days"/>
      </c:dateAx>
      <c:valAx>
        <c:axId val="1"/>
        <c:scaling>
          <c:orientation val="minMax"/>
          <c:max val="180"/>
          <c:min val="12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$/kg</a:t>
                </a:r>
              </a:p>
            </c:rich>
          </c:tx>
          <c:layout>
            <c:manualLayout>
              <c:xMode val="edge"/>
              <c:yMode val="edge"/>
              <c:x val="2.1857786860611888E-2"/>
              <c:y val="0.36269396920285812"/>
            </c:manualLayout>
          </c:layout>
          <c:overlay val="0"/>
          <c:spPr>
            <a:noFill/>
            <a:ln w="25400">
              <a:noFill/>
            </a:ln>
          </c:spPr>
        </c:title>
        <c:numFmt formatCode="#,##0.00_ ;\-#,##0.00\ "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702400495"/>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1.3733565747029712E-2"/>
          <c:y val="0.79887369602878966"/>
          <c:w val="0.98041008996012902"/>
          <c:h val="0.91337095610923991"/>
        </c:manualLayout>
      </c:layout>
      <c:overlay val="0"/>
      <c:txPr>
        <a:bodyPr/>
        <a:lstStyle/>
        <a:p>
          <a:pPr>
            <a:defRPr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22" r="0.75000000000000122" t="1" header="0.51180555555555562" footer="0.51180555555555562"/>
    <c:pageSetup firstPageNumber="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L"/>
              <a:t>GRÁFICO N° 3 : Evolución del precio real a productor 
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702396895"/>
        <c:axId val="1"/>
      </c:barChart>
      <c:catAx>
        <c:axId val="1702396895"/>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702396895"/>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44" r="0.750000000000001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Evolución de los precios del maíz en el mercado de futuros de Chicago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diarios en US$/tonelada)</a:t>
            </a:r>
          </a:p>
        </c:rich>
      </c:tx>
      <c:layout>
        <c:manualLayout>
          <c:xMode val="edge"/>
          <c:yMode val="edge"/>
          <c:x val="0.20059273840769903"/>
          <c:y val="3.7920323653810789E-2"/>
        </c:manualLayout>
      </c:layout>
      <c:overlay val="0"/>
      <c:spPr>
        <a:noFill/>
        <a:ln w="25400">
          <a:noFill/>
        </a:ln>
      </c:spPr>
    </c:title>
    <c:autoTitleDeleted val="0"/>
    <c:plotArea>
      <c:layout>
        <c:manualLayout>
          <c:layoutTarget val="inner"/>
          <c:xMode val="edge"/>
          <c:yMode val="edge"/>
          <c:x val="0.13469953960672948"/>
          <c:y val="0.16062176165803055"/>
          <c:w val="0.82573305253368134"/>
          <c:h val="0.44521523792576778"/>
        </c:manualLayout>
      </c:layout>
      <c:lineChart>
        <c:grouping val="standard"/>
        <c:varyColors val="0"/>
        <c:ser>
          <c:idx val="0"/>
          <c:order val="0"/>
          <c:tx>
            <c:strRef>
              <c:f>'8'!$B$5</c:f>
              <c:strCache>
                <c:ptCount val="1"/>
                <c:pt idx="0">
                  <c:v>jul 2011</c:v>
                </c:pt>
              </c:strCache>
            </c:strRef>
          </c:tx>
          <c:spPr>
            <a:ln w="38100">
              <a:solidFill>
                <a:schemeClr val="tx2">
                  <a:lumMod val="60000"/>
                  <a:lumOff val="40000"/>
                </a:schemeClr>
              </a:solidFill>
              <a:prstDash val="solid"/>
            </a:ln>
          </c:spPr>
          <c:marker>
            <c:symbol val="none"/>
          </c:marker>
          <c:cat>
            <c:numRef>
              <c:f>'8'!$A$6:$A$33</c:f>
              <c:numCache>
                <c:formatCode>m/d/yyyy</c:formatCode>
                <c:ptCount val="28"/>
                <c:pt idx="0">
                  <c:v>40665</c:v>
                </c:pt>
                <c:pt idx="1">
                  <c:v>40666</c:v>
                </c:pt>
                <c:pt idx="2">
                  <c:v>40667</c:v>
                </c:pt>
                <c:pt idx="3">
                  <c:v>40668</c:v>
                </c:pt>
                <c:pt idx="4">
                  <c:v>40669</c:v>
                </c:pt>
                <c:pt idx="5">
                  <c:v>40672</c:v>
                </c:pt>
                <c:pt idx="6">
                  <c:v>40673</c:v>
                </c:pt>
                <c:pt idx="7">
                  <c:v>40674</c:v>
                </c:pt>
                <c:pt idx="8">
                  <c:v>40675</c:v>
                </c:pt>
                <c:pt idx="9">
                  <c:v>40676</c:v>
                </c:pt>
                <c:pt idx="10">
                  <c:v>40679</c:v>
                </c:pt>
                <c:pt idx="11">
                  <c:v>40680</c:v>
                </c:pt>
                <c:pt idx="12">
                  <c:v>40681</c:v>
                </c:pt>
                <c:pt idx="13">
                  <c:v>40682</c:v>
                </c:pt>
                <c:pt idx="14">
                  <c:v>40683</c:v>
                </c:pt>
                <c:pt idx="15">
                  <c:v>40686</c:v>
                </c:pt>
                <c:pt idx="16">
                  <c:v>40687</c:v>
                </c:pt>
                <c:pt idx="17">
                  <c:v>40688</c:v>
                </c:pt>
                <c:pt idx="18">
                  <c:v>40689</c:v>
                </c:pt>
                <c:pt idx="19">
                  <c:v>40690</c:v>
                </c:pt>
                <c:pt idx="20">
                  <c:v>40694</c:v>
                </c:pt>
                <c:pt idx="21">
                  <c:v>40695</c:v>
                </c:pt>
                <c:pt idx="22">
                  <c:v>40696</c:v>
                </c:pt>
                <c:pt idx="23">
                  <c:v>40697</c:v>
                </c:pt>
                <c:pt idx="24">
                  <c:v>40700</c:v>
                </c:pt>
                <c:pt idx="25">
                  <c:v>40701</c:v>
                </c:pt>
                <c:pt idx="26">
                  <c:v>40702</c:v>
                </c:pt>
              </c:numCache>
            </c:numRef>
          </c:cat>
          <c:val>
            <c:numRef>
              <c:f>'8'!$B$6:$B$33</c:f>
              <c:numCache>
                <c:formatCode>0.0</c:formatCode>
                <c:ptCount val="28"/>
                <c:pt idx="0">
                  <c:v>289.2</c:v>
                </c:pt>
                <c:pt idx="1">
                  <c:v>284.89999999999998</c:v>
                </c:pt>
                <c:pt idx="2">
                  <c:v>287.2</c:v>
                </c:pt>
                <c:pt idx="3">
                  <c:v>279</c:v>
                </c:pt>
                <c:pt idx="4">
                  <c:v>270.2</c:v>
                </c:pt>
                <c:pt idx="5">
                  <c:v>278.5</c:v>
                </c:pt>
                <c:pt idx="6">
                  <c:v>278.39999999999998</c:v>
                </c:pt>
                <c:pt idx="7">
                  <c:v>266.60000000000002</c:v>
                </c:pt>
                <c:pt idx="9">
                  <c:v>268.5</c:v>
                </c:pt>
                <c:pt idx="10">
                  <c:v>274.60000000000002</c:v>
                </c:pt>
                <c:pt idx="11">
                  <c:v>283.60000000000002</c:v>
                </c:pt>
                <c:pt idx="12">
                  <c:v>295.2</c:v>
                </c:pt>
                <c:pt idx="13">
                  <c:v>294.60000000000002</c:v>
                </c:pt>
                <c:pt idx="14">
                  <c:v>299</c:v>
                </c:pt>
                <c:pt idx="15">
                  <c:v>296.8</c:v>
                </c:pt>
                <c:pt idx="16">
                  <c:v>288.7</c:v>
                </c:pt>
                <c:pt idx="17">
                  <c:v>292.2</c:v>
                </c:pt>
                <c:pt idx="18">
                  <c:v>293.5</c:v>
                </c:pt>
                <c:pt idx="19">
                  <c:v>298.60000000000002</c:v>
                </c:pt>
                <c:pt idx="20">
                  <c:v>294.3</c:v>
                </c:pt>
                <c:pt idx="21">
                  <c:v>298.60000000000002</c:v>
                </c:pt>
                <c:pt idx="22">
                  <c:v>301.8</c:v>
                </c:pt>
                <c:pt idx="23">
                  <c:v>296.8</c:v>
                </c:pt>
                <c:pt idx="24">
                  <c:v>288.2</c:v>
                </c:pt>
                <c:pt idx="25">
                  <c:v>289.89999999999998</c:v>
                </c:pt>
                <c:pt idx="26">
                  <c:v>300.8</c:v>
                </c:pt>
              </c:numCache>
            </c:numRef>
          </c:val>
          <c:smooth val="0"/>
          <c:extLst>
            <c:ext xmlns:c16="http://schemas.microsoft.com/office/drawing/2014/chart" uri="{C3380CC4-5D6E-409C-BE32-E72D297353CC}">
              <c16:uniqueId val="{00000000-6A24-4226-BBF6-19C2F6B466CD}"/>
            </c:ext>
          </c:extLst>
        </c:ser>
        <c:ser>
          <c:idx val="1"/>
          <c:order val="1"/>
          <c:tx>
            <c:strRef>
              <c:f>'8'!$C$5</c:f>
              <c:strCache>
                <c:ptCount val="1"/>
                <c:pt idx="0">
                  <c:v>sept 2011</c:v>
                </c:pt>
              </c:strCache>
            </c:strRef>
          </c:tx>
          <c:spPr>
            <a:ln>
              <a:solidFill>
                <a:srgbClr val="00B050"/>
              </a:solidFill>
              <a:prstDash val="sysDash"/>
            </a:ln>
          </c:spPr>
          <c:marker>
            <c:symbol val="none"/>
          </c:marker>
          <c:cat>
            <c:numRef>
              <c:f>'8'!$A$6:$A$33</c:f>
              <c:numCache>
                <c:formatCode>m/d/yyyy</c:formatCode>
                <c:ptCount val="28"/>
                <c:pt idx="0">
                  <c:v>40665</c:v>
                </c:pt>
                <c:pt idx="1">
                  <c:v>40666</c:v>
                </c:pt>
                <c:pt idx="2">
                  <c:v>40667</c:v>
                </c:pt>
                <c:pt idx="3">
                  <c:v>40668</c:v>
                </c:pt>
                <c:pt idx="4">
                  <c:v>40669</c:v>
                </c:pt>
                <c:pt idx="5">
                  <c:v>40672</c:v>
                </c:pt>
                <c:pt idx="6">
                  <c:v>40673</c:v>
                </c:pt>
                <c:pt idx="7">
                  <c:v>40674</c:v>
                </c:pt>
                <c:pt idx="8">
                  <c:v>40675</c:v>
                </c:pt>
                <c:pt idx="9">
                  <c:v>40676</c:v>
                </c:pt>
                <c:pt idx="10">
                  <c:v>40679</c:v>
                </c:pt>
                <c:pt idx="11">
                  <c:v>40680</c:v>
                </c:pt>
                <c:pt idx="12">
                  <c:v>40681</c:v>
                </c:pt>
                <c:pt idx="13">
                  <c:v>40682</c:v>
                </c:pt>
                <c:pt idx="14">
                  <c:v>40683</c:v>
                </c:pt>
                <c:pt idx="15">
                  <c:v>40686</c:v>
                </c:pt>
                <c:pt idx="16">
                  <c:v>40687</c:v>
                </c:pt>
                <c:pt idx="17">
                  <c:v>40688</c:v>
                </c:pt>
                <c:pt idx="18">
                  <c:v>40689</c:v>
                </c:pt>
                <c:pt idx="19">
                  <c:v>40690</c:v>
                </c:pt>
                <c:pt idx="20">
                  <c:v>40694</c:v>
                </c:pt>
                <c:pt idx="21">
                  <c:v>40695</c:v>
                </c:pt>
                <c:pt idx="22">
                  <c:v>40696</c:v>
                </c:pt>
                <c:pt idx="23">
                  <c:v>40697</c:v>
                </c:pt>
                <c:pt idx="24">
                  <c:v>40700</c:v>
                </c:pt>
                <c:pt idx="25">
                  <c:v>40701</c:v>
                </c:pt>
                <c:pt idx="26">
                  <c:v>40702</c:v>
                </c:pt>
              </c:numCache>
            </c:numRef>
          </c:cat>
          <c:val>
            <c:numRef>
              <c:f>'8'!$C$6:$C$33</c:f>
              <c:numCache>
                <c:formatCode>0.0</c:formatCode>
                <c:ptCount val="28"/>
                <c:pt idx="0">
                  <c:v>277</c:v>
                </c:pt>
                <c:pt idx="1">
                  <c:v>275.10000000000002</c:v>
                </c:pt>
                <c:pt idx="2">
                  <c:v>277</c:v>
                </c:pt>
                <c:pt idx="3">
                  <c:v>270.8</c:v>
                </c:pt>
                <c:pt idx="4">
                  <c:v>263.10000000000002</c:v>
                </c:pt>
                <c:pt idx="5">
                  <c:v>270.10000000000002</c:v>
                </c:pt>
                <c:pt idx="6">
                  <c:v>268.2</c:v>
                </c:pt>
                <c:pt idx="7">
                  <c:v>256.39999999999998</c:v>
                </c:pt>
                <c:pt idx="8">
                  <c:v>257.10000000000002</c:v>
                </c:pt>
                <c:pt idx="9">
                  <c:v>257.39999999999998</c:v>
                </c:pt>
                <c:pt idx="10">
                  <c:v>264.39999999999998</c:v>
                </c:pt>
                <c:pt idx="11">
                  <c:v>272.7</c:v>
                </c:pt>
                <c:pt idx="12">
                  <c:v>282.5</c:v>
                </c:pt>
                <c:pt idx="13">
                  <c:v>280.10000000000002</c:v>
                </c:pt>
                <c:pt idx="14">
                  <c:v>282.5</c:v>
                </c:pt>
                <c:pt idx="15">
                  <c:v>283.39999999999998</c:v>
                </c:pt>
                <c:pt idx="16">
                  <c:v>277.5</c:v>
                </c:pt>
                <c:pt idx="17">
                  <c:v>281.39999999999998</c:v>
                </c:pt>
                <c:pt idx="18">
                  <c:v>282.8</c:v>
                </c:pt>
                <c:pt idx="19">
                  <c:v>286.7</c:v>
                </c:pt>
                <c:pt idx="20">
                  <c:v>282.5</c:v>
                </c:pt>
                <c:pt idx="21">
                  <c:v>286.7</c:v>
                </c:pt>
                <c:pt idx="22">
                  <c:v>291.89999999999998</c:v>
                </c:pt>
                <c:pt idx="23">
                  <c:v>287.8</c:v>
                </c:pt>
                <c:pt idx="24">
                  <c:v>280.10000000000002</c:v>
                </c:pt>
                <c:pt idx="25">
                  <c:v>282.3</c:v>
                </c:pt>
                <c:pt idx="26">
                  <c:v>289.8</c:v>
                </c:pt>
              </c:numCache>
            </c:numRef>
          </c:val>
          <c:smooth val="0"/>
          <c:extLst>
            <c:ext xmlns:c16="http://schemas.microsoft.com/office/drawing/2014/chart" uri="{C3380CC4-5D6E-409C-BE32-E72D297353CC}">
              <c16:uniqueId val="{00000001-6A24-4226-BBF6-19C2F6B466CD}"/>
            </c:ext>
          </c:extLst>
        </c:ser>
        <c:ser>
          <c:idx val="2"/>
          <c:order val="2"/>
          <c:tx>
            <c:strRef>
              <c:f>'8'!$D$5</c:f>
              <c:strCache>
                <c:ptCount val="1"/>
                <c:pt idx="0">
                  <c:v>dic 2011</c:v>
                </c:pt>
              </c:strCache>
            </c:strRef>
          </c:tx>
          <c:spPr>
            <a:ln>
              <a:solidFill>
                <a:srgbClr val="FF0000"/>
              </a:solidFill>
            </a:ln>
          </c:spPr>
          <c:marker>
            <c:symbol val="none"/>
          </c:marker>
          <c:cat>
            <c:numRef>
              <c:f>'8'!$A$6:$A$33</c:f>
              <c:numCache>
                <c:formatCode>m/d/yyyy</c:formatCode>
                <c:ptCount val="28"/>
                <c:pt idx="0">
                  <c:v>40665</c:v>
                </c:pt>
                <c:pt idx="1">
                  <c:v>40666</c:v>
                </c:pt>
                <c:pt idx="2">
                  <c:v>40667</c:v>
                </c:pt>
                <c:pt idx="3">
                  <c:v>40668</c:v>
                </c:pt>
                <c:pt idx="4">
                  <c:v>40669</c:v>
                </c:pt>
                <c:pt idx="5">
                  <c:v>40672</c:v>
                </c:pt>
                <c:pt idx="6">
                  <c:v>40673</c:v>
                </c:pt>
                <c:pt idx="7">
                  <c:v>40674</c:v>
                </c:pt>
                <c:pt idx="8">
                  <c:v>40675</c:v>
                </c:pt>
                <c:pt idx="9">
                  <c:v>40676</c:v>
                </c:pt>
                <c:pt idx="10">
                  <c:v>40679</c:v>
                </c:pt>
                <c:pt idx="11">
                  <c:v>40680</c:v>
                </c:pt>
                <c:pt idx="12">
                  <c:v>40681</c:v>
                </c:pt>
                <c:pt idx="13">
                  <c:v>40682</c:v>
                </c:pt>
                <c:pt idx="14">
                  <c:v>40683</c:v>
                </c:pt>
                <c:pt idx="15">
                  <c:v>40686</c:v>
                </c:pt>
                <c:pt idx="16">
                  <c:v>40687</c:v>
                </c:pt>
                <c:pt idx="17">
                  <c:v>40688</c:v>
                </c:pt>
                <c:pt idx="18">
                  <c:v>40689</c:v>
                </c:pt>
                <c:pt idx="19">
                  <c:v>40690</c:v>
                </c:pt>
                <c:pt idx="20">
                  <c:v>40694</c:v>
                </c:pt>
                <c:pt idx="21">
                  <c:v>40695</c:v>
                </c:pt>
                <c:pt idx="22">
                  <c:v>40696</c:v>
                </c:pt>
                <c:pt idx="23">
                  <c:v>40697</c:v>
                </c:pt>
                <c:pt idx="24">
                  <c:v>40700</c:v>
                </c:pt>
                <c:pt idx="25">
                  <c:v>40701</c:v>
                </c:pt>
                <c:pt idx="26">
                  <c:v>40702</c:v>
                </c:pt>
              </c:numCache>
            </c:numRef>
          </c:cat>
          <c:val>
            <c:numRef>
              <c:f>'8'!$D$6:$D$33</c:f>
              <c:numCache>
                <c:formatCode>0.0</c:formatCode>
                <c:ptCount val="28"/>
                <c:pt idx="0">
                  <c:v>260.3</c:v>
                </c:pt>
                <c:pt idx="1">
                  <c:v>260.7</c:v>
                </c:pt>
                <c:pt idx="2">
                  <c:v>261.89999999999998</c:v>
                </c:pt>
                <c:pt idx="3">
                  <c:v>258.2</c:v>
                </c:pt>
                <c:pt idx="4">
                  <c:v>252.1</c:v>
                </c:pt>
                <c:pt idx="5">
                  <c:v>258.8</c:v>
                </c:pt>
                <c:pt idx="6">
                  <c:v>257</c:v>
                </c:pt>
                <c:pt idx="7">
                  <c:v>246.4</c:v>
                </c:pt>
                <c:pt idx="8">
                  <c:v>248.2</c:v>
                </c:pt>
                <c:pt idx="9">
                  <c:v>246.8</c:v>
                </c:pt>
                <c:pt idx="10">
                  <c:v>250.2</c:v>
                </c:pt>
                <c:pt idx="11">
                  <c:v>257.2</c:v>
                </c:pt>
                <c:pt idx="12">
                  <c:v>264.89999999999998</c:v>
                </c:pt>
                <c:pt idx="13">
                  <c:v>260.60000000000002</c:v>
                </c:pt>
                <c:pt idx="14">
                  <c:v>262.39999999999998</c:v>
                </c:pt>
                <c:pt idx="15">
                  <c:v>264</c:v>
                </c:pt>
                <c:pt idx="16">
                  <c:v>260.8</c:v>
                </c:pt>
                <c:pt idx="17">
                  <c:v>264.10000000000002</c:v>
                </c:pt>
                <c:pt idx="18">
                  <c:v>266.2</c:v>
                </c:pt>
                <c:pt idx="19">
                  <c:v>269.3</c:v>
                </c:pt>
                <c:pt idx="20">
                  <c:v>265</c:v>
                </c:pt>
                <c:pt idx="21">
                  <c:v>267.5</c:v>
                </c:pt>
                <c:pt idx="22">
                  <c:v>273.60000000000002</c:v>
                </c:pt>
                <c:pt idx="23">
                  <c:v>270.2</c:v>
                </c:pt>
                <c:pt idx="24">
                  <c:v>262.60000000000002</c:v>
                </c:pt>
                <c:pt idx="25">
                  <c:v>266.3</c:v>
                </c:pt>
                <c:pt idx="26">
                  <c:v>273.10000000000002</c:v>
                </c:pt>
              </c:numCache>
            </c:numRef>
          </c:val>
          <c:smooth val="0"/>
          <c:extLst>
            <c:ext xmlns:c16="http://schemas.microsoft.com/office/drawing/2014/chart" uri="{C3380CC4-5D6E-409C-BE32-E72D297353CC}">
              <c16:uniqueId val="{00000002-6A24-4226-BBF6-19C2F6B466CD}"/>
            </c:ext>
          </c:extLst>
        </c:ser>
        <c:ser>
          <c:idx val="3"/>
          <c:order val="3"/>
          <c:tx>
            <c:strRef>
              <c:f>'8'!$F$5</c:f>
              <c:strCache>
                <c:ptCount val="1"/>
                <c:pt idx="0">
                  <c:v>may 2012</c:v>
                </c:pt>
              </c:strCache>
            </c:strRef>
          </c:tx>
          <c:marker>
            <c:symbol val="none"/>
          </c:marker>
          <c:cat>
            <c:numRef>
              <c:f>'8'!$A$6:$A$33</c:f>
              <c:numCache>
                <c:formatCode>m/d/yyyy</c:formatCode>
                <c:ptCount val="28"/>
                <c:pt idx="0">
                  <c:v>40665</c:v>
                </c:pt>
                <c:pt idx="1">
                  <c:v>40666</c:v>
                </c:pt>
                <c:pt idx="2">
                  <c:v>40667</c:v>
                </c:pt>
                <c:pt idx="3">
                  <c:v>40668</c:v>
                </c:pt>
                <c:pt idx="4">
                  <c:v>40669</c:v>
                </c:pt>
                <c:pt idx="5">
                  <c:v>40672</c:v>
                </c:pt>
                <c:pt idx="6">
                  <c:v>40673</c:v>
                </c:pt>
                <c:pt idx="7">
                  <c:v>40674</c:v>
                </c:pt>
                <c:pt idx="8">
                  <c:v>40675</c:v>
                </c:pt>
                <c:pt idx="9">
                  <c:v>40676</c:v>
                </c:pt>
                <c:pt idx="10">
                  <c:v>40679</c:v>
                </c:pt>
                <c:pt idx="11">
                  <c:v>40680</c:v>
                </c:pt>
                <c:pt idx="12">
                  <c:v>40681</c:v>
                </c:pt>
                <c:pt idx="13">
                  <c:v>40682</c:v>
                </c:pt>
                <c:pt idx="14">
                  <c:v>40683</c:v>
                </c:pt>
                <c:pt idx="15">
                  <c:v>40686</c:v>
                </c:pt>
                <c:pt idx="16">
                  <c:v>40687</c:v>
                </c:pt>
                <c:pt idx="17">
                  <c:v>40688</c:v>
                </c:pt>
                <c:pt idx="18">
                  <c:v>40689</c:v>
                </c:pt>
                <c:pt idx="19">
                  <c:v>40690</c:v>
                </c:pt>
                <c:pt idx="20">
                  <c:v>40694</c:v>
                </c:pt>
                <c:pt idx="21">
                  <c:v>40695</c:v>
                </c:pt>
                <c:pt idx="22">
                  <c:v>40696</c:v>
                </c:pt>
                <c:pt idx="23">
                  <c:v>40697</c:v>
                </c:pt>
                <c:pt idx="24">
                  <c:v>40700</c:v>
                </c:pt>
                <c:pt idx="25">
                  <c:v>40701</c:v>
                </c:pt>
                <c:pt idx="26">
                  <c:v>40702</c:v>
                </c:pt>
              </c:numCache>
            </c:numRef>
          </c:cat>
          <c:val>
            <c:numRef>
              <c:f>'8'!$F$6:$F$33</c:f>
              <c:numCache>
                <c:formatCode>0.0</c:formatCode>
                <c:ptCount val="28"/>
                <c:pt idx="0">
                  <c:v>267.8</c:v>
                </c:pt>
                <c:pt idx="1">
                  <c:v>268.10000000000002</c:v>
                </c:pt>
                <c:pt idx="2">
                  <c:v>269.3</c:v>
                </c:pt>
                <c:pt idx="3">
                  <c:v>265.5</c:v>
                </c:pt>
                <c:pt idx="4">
                  <c:v>258.7</c:v>
                </c:pt>
                <c:pt idx="5">
                  <c:v>266.7</c:v>
                </c:pt>
                <c:pt idx="6">
                  <c:v>264.8</c:v>
                </c:pt>
                <c:pt idx="7">
                  <c:v>254</c:v>
                </c:pt>
                <c:pt idx="8">
                  <c:v>255.9</c:v>
                </c:pt>
                <c:pt idx="9">
                  <c:v>254.5</c:v>
                </c:pt>
                <c:pt idx="10">
                  <c:v>257.39999999999998</c:v>
                </c:pt>
                <c:pt idx="11">
                  <c:v>264.2</c:v>
                </c:pt>
                <c:pt idx="12">
                  <c:v>271.3</c:v>
                </c:pt>
                <c:pt idx="13">
                  <c:v>267.3</c:v>
                </c:pt>
                <c:pt idx="14">
                  <c:v>269.2</c:v>
                </c:pt>
                <c:pt idx="15">
                  <c:v>271.7</c:v>
                </c:pt>
                <c:pt idx="16">
                  <c:v>267.60000000000002</c:v>
                </c:pt>
                <c:pt idx="17">
                  <c:v>271</c:v>
                </c:pt>
                <c:pt idx="18">
                  <c:v>272.60000000000002</c:v>
                </c:pt>
                <c:pt idx="19">
                  <c:v>276.3</c:v>
                </c:pt>
                <c:pt idx="20">
                  <c:v>271.60000000000002</c:v>
                </c:pt>
                <c:pt idx="21">
                  <c:v>274.2</c:v>
                </c:pt>
                <c:pt idx="22">
                  <c:v>280.5</c:v>
                </c:pt>
                <c:pt idx="23">
                  <c:v>277.3</c:v>
                </c:pt>
                <c:pt idx="24">
                  <c:v>269.8</c:v>
                </c:pt>
                <c:pt idx="25">
                  <c:v>274.10000000000002</c:v>
                </c:pt>
                <c:pt idx="26">
                  <c:v>280.3</c:v>
                </c:pt>
              </c:numCache>
            </c:numRef>
          </c:val>
          <c:smooth val="0"/>
          <c:extLst>
            <c:ext xmlns:c16="http://schemas.microsoft.com/office/drawing/2014/chart" uri="{C3380CC4-5D6E-409C-BE32-E72D297353CC}">
              <c16:uniqueId val="{00000003-6A24-4226-BBF6-19C2F6B466CD}"/>
            </c:ext>
          </c:extLst>
        </c:ser>
        <c:dLbls>
          <c:showLegendKey val="0"/>
          <c:showVal val="0"/>
          <c:showCatName val="0"/>
          <c:showSerName val="0"/>
          <c:showPercent val="0"/>
          <c:showBubbleSize val="0"/>
        </c:dLbls>
        <c:smooth val="0"/>
        <c:axId val="1702397295"/>
        <c:axId val="1"/>
      </c:lineChart>
      <c:dateAx>
        <c:axId val="1702397295"/>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5"/>
        <c:majorTimeUnit val="days"/>
        <c:minorUnit val="1"/>
        <c:minorTimeUnit val="days"/>
      </c:dateAx>
      <c:valAx>
        <c:axId val="1"/>
        <c:scaling>
          <c:orientation val="minMax"/>
          <c:max val="320"/>
          <c:min val="22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US$/ton</a:t>
                </a:r>
              </a:p>
            </c:rich>
          </c:tx>
          <c:layout>
            <c:manualLayout>
              <c:xMode val="edge"/>
              <c:yMode val="edge"/>
              <c:x val="2.1857964869775894E-2"/>
              <c:y val="0.36269421736295704"/>
            </c:manualLayout>
          </c:layout>
          <c:overlay val="0"/>
          <c:spPr>
            <a:noFill/>
            <a:ln w="25400">
              <a:noFill/>
            </a:ln>
          </c:spPr>
        </c:title>
        <c:numFmt formatCode="0.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702397295"/>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8.7915909549767815E-2"/>
          <c:y val="0.7988735643713325"/>
          <c:w val="0.94722272696682142"/>
          <c:h val="0.9133707808816891"/>
        </c:manualLayout>
      </c:layout>
      <c:overlay val="0"/>
      <c:txPr>
        <a:bodyPr/>
        <a:lstStyle/>
        <a:p>
          <a:pPr>
            <a:defRPr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0.98425196850393659" l="0.74803149606299268" r="0.74803149606299268" t="0.98425196850393659" header="0.51181102362204722" footer="0.51181102362204722"/>
    <c:pageSetup paperSize="119" firstPageNumber="0" orientation="portrait"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2. Evolución mensual de las importaciones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2009 - 2011</a:t>
            </a:r>
            <a:endParaRPr lang="es-CL" sz="900" b="0"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0" i="0" u="none" strike="noStrike" baseline="0">
              <a:solidFill>
                <a:srgbClr val="000000"/>
              </a:solidFill>
              <a:latin typeface="Arial"/>
              <a:cs typeface="Arial"/>
            </a:endParaRPr>
          </a:p>
        </c:rich>
      </c:tx>
      <c:layout>
        <c:manualLayout>
          <c:xMode val="edge"/>
          <c:yMode val="edge"/>
          <c:x val="0.23529408901167106"/>
          <c:y val="3.2608535044230585E-2"/>
        </c:manualLayout>
      </c:layout>
      <c:overlay val="0"/>
      <c:spPr>
        <a:noFill/>
        <a:ln w="25400">
          <a:noFill/>
        </a:ln>
      </c:spPr>
    </c:title>
    <c:autoTitleDeleted val="0"/>
    <c:plotArea>
      <c:layout>
        <c:manualLayout>
          <c:layoutTarget val="inner"/>
          <c:xMode val="edge"/>
          <c:yMode val="edge"/>
          <c:x val="0.11627906976744186"/>
          <c:y val="0.14402173913043509"/>
          <c:w val="0.81121751025991751"/>
          <c:h val="0.63224637681159546"/>
        </c:manualLayout>
      </c:layout>
      <c:barChart>
        <c:barDir val="col"/>
        <c:grouping val="clustered"/>
        <c:varyColors val="0"/>
        <c:ser>
          <c:idx val="0"/>
          <c:order val="0"/>
          <c:tx>
            <c:strRef>
              <c:f>'2'!$C$5</c:f>
              <c:strCache>
                <c:ptCount val="1"/>
                <c:pt idx="0">
                  <c:v>2009</c:v>
                </c:pt>
              </c:strCache>
            </c:strRef>
          </c:tx>
          <c:invertIfNegative val="0"/>
          <c:cat>
            <c:strRef>
              <c:f>'2'!$B$6:$B$17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'2'!$C$6:$C$17</c:f>
              <c:numCache>
                <c:formatCode>#,##0</c:formatCode>
                <c:ptCount val="12"/>
                <c:pt idx="0">
                  <c:v>94867.249200000006</c:v>
                </c:pt>
                <c:pt idx="1">
                  <c:v>47286.015299999999</c:v>
                </c:pt>
                <c:pt idx="2">
                  <c:v>55381.983</c:v>
                </c:pt>
                <c:pt idx="3">
                  <c:v>45850.055</c:v>
                </c:pt>
                <c:pt idx="4">
                  <c:v>9523.1314000000002</c:v>
                </c:pt>
                <c:pt idx="5">
                  <c:v>18650.133699999998</c:v>
                </c:pt>
                <c:pt idx="6">
                  <c:v>114047.59629999999</c:v>
                </c:pt>
                <c:pt idx="7">
                  <c:v>84599.599000000002</c:v>
                </c:pt>
                <c:pt idx="8">
                  <c:v>8273.4213</c:v>
                </c:pt>
                <c:pt idx="9">
                  <c:v>117430.7795</c:v>
                </c:pt>
                <c:pt idx="10">
                  <c:v>74489.133900000001</c:v>
                </c:pt>
                <c:pt idx="11">
                  <c:v>69570.198799999998</c:v>
                </c:pt>
              </c:numCache>
            </c:numRef>
          </c:val>
          <c:extLst>
            <c:ext xmlns:c16="http://schemas.microsoft.com/office/drawing/2014/chart" uri="{C3380CC4-5D6E-409C-BE32-E72D297353CC}">
              <c16:uniqueId val="{00000000-EE9A-4741-A586-39F8F6300DAD}"/>
            </c:ext>
          </c:extLst>
        </c:ser>
        <c:ser>
          <c:idx val="1"/>
          <c:order val="1"/>
          <c:tx>
            <c:strRef>
              <c:f>'2'!$D$5</c:f>
              <c:strCache>
                <c:ptCount val="1"/>
                <c:pt idx="0">
                  <c:v>2010</c:v>
                </c:pt>
              </c:strCache>
            </c:strRef>
          </c:tx>
          <c:invertIfNegative val="0"/>
          <c:cat>
            <c:strRef>
              <c:f>'2'!$B$6:$B$17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'2'!$D$6:$D$17</c:f>
              <c:numCache>
                <c:formatCode>#,##0</c:formatCode>
                <c:ptCount val="12"/>
                <c:pt idx="0">
                  <c:v>106876.7561</c:v>
                </c:pt>
                <c:pt idx="1">
                  <c:v>61811.907899999998</c:v>
                </c:pt>
                <c:pt idx="2">
                  <c:v>74563.381900000008</c:v>
                </c:pt>
                <c:pt idx="3">
                  <c:v>7434.7864</c:v>
                </c:pt>
                <c:pt idx="4">
                  <c:v>7036.9036999999998</c:v>
                </c:pt>
                <c:pt idx="5">
                  <c:v>6819.9494000000004</c:v>
                </c:pt>
                <c:pt idx="6">
                  <c:v>86149.502699999997</c:v>
                </c:pt>
                <c:pt idx="7">
                  <c:v>6853.6544000000004</c:v>
                </c:pt>
                <c:pt idx="8">
                  <c:v>40506.130700000002</c:v>
                </c:pt>
                <c:pt idx="9">
                  <c:v>68548.152099999992</c:v>
                </c:pt>
                <c:pt idx="10">
                  <c:v>84683.547299999991</c:v>
                </c:pt>
                <c:pt idx="11">
                  <c:v>45193.520600000003</c:v>
                </c:pt>
              </c:numCache>
            </c:numRef>
          </c:val>
          <c:extLst>
            <c:ext xmlns:c16="http://schemas.microsoft.com/office/drawing/2014/chart" uri="{C3380CC4-5D6E-409C-BE32-E72D297353CC}">
              <c16:uniqueId val="{00000001-EE9A-4741-A586-39F8F6300DAD}"/>
            </c:ext>
          </c:extLst>
        </c:ser>
        <c:ser>
          <c:idx val="2"/>
          <c:order val="2"/>
          <c:tx>
            <c:strRef>
              <c:f>'2'!$E$5</c:f>
              <c:strCache>
                <c:ptCount val="1"/>
                <c:pt idx="0">
                  <c:v>2011</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EE9A-4741-A586-39F8F6300DAD}"/>
                </c:ext>
              </c:extLst>
            </c:dLbl>
            <c:dLbl>
              <c:idx val="1"/>
              <c:delete val="1"/>
              <c:extLst>
                <c:ext xmlns:c15="http://schemas.microsoft.com/office/drawing/2012/chart" uri="{CE6537A1-D6FC-4f65-9D91-7224C49458BB}"/>
                <c:ext xmlns:c16="http://schemas.microsoft.com/office/drawing/2014/chart" uri="{C3380CC4-5D6E-409C-BE32-E72D297353CC}">
                  <c16:uniqueId val="{00000003-EE9A-4741-A586-39F8F6300DAD}"/>
                </c:ext>
              </c:extLst>
            </c:dLbl>
            <c:dLbl>
              <c:idx val="2"/>
              <c:delete val="1"/>
              <c:extLst>
                <c:ext xmlns:c15="http://schemas.microsoft.com/office/drawing/2012/chart" uri="{CE6537A1-D6FC-4f65-9D91-7224C49458BB}"/>
                <c:ext xmlns:c16="http://schemas.microsoft.com/office/drawing/2014/chart" uri="{C3380CC4-5D6E-409C-BE32-E72D297353CC}">
                  <c16:uniqueId val="{00000004-EE9A-4741-A586-39F8F6300DAD}"/>
                </c:ext>
              </c:extLst>
            </c:dLbl>
            <c:dLbl>
              <c:idx val="3"/>
              <c:delete val="1"/>
              <c:extLst>
                <c:ext xmlns:c15="http://schemas.microsoft.com/office/drawing/2012/chart" uri="{CE6537A1-D6FC-4f65-9D91-7224C49458BB}"/>
                <c:ext xmlns:c16="http://schemas.microsoft.com/office/drawing/2014/chart" uri="{C3380CC4-5D6E-409C-BE32-E72D297353CC}">
                  <c16:uniqueId val="{00000005-EE9A-4741-A586-39F8F6300DAD}"/>
                </c:ext>
              </c:extLst>
            </c:dLbl>
            <c:dLbl>
              <c:idx val="4"/>
              <c:layout>
                <c:manualLayout>
                  <c:x val="2.0565769167863639E-3"/>
                  <c:y val="-7.7397700389388133E-2"/>
                </c:manualLayout>
              </c:layout>
              <c:spPr/>
              <c:txPr>
                <a:bodyPr/>
                <a:lstStyle/>
                <a:p>
                  <a:pPr>
                    <a:defRPr sz="1000" b="1"/>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9A-4741-A586-39F8F6300DAD}"/>
                </c:ext>
              </c:extLst>
            </c:dLbl>
            <c:spPr>
              <a:noFill/>
              <a:ln>
                <a:noFill/>
              </a:ln>
              <a:effectLst/>
            </c:spPr>
            <c:txPr>
              <a:bodyPr/>
              <a:lstStyle/>
              <a:p>
                <a:pPr>
                  <a:defRPr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'2'!$E$6:$E$17</c:f>
              <c:numCache>
                <c:formatCode>#,##0</c:formatCode>
                <c:ptCount val="12"/>
                <c:pt idx="0">
                  <c:v>68978.400000000009</c:v>
                </c:pt>
                <c:pt idx="1">
                  <c:v>68833.100000000006</c:v>
                </c:pt>
                <c:pt idx="2">
                  <c:v>41801.199999999997</c:v>
                </c:pt>
                <c:pt idx="3">
                  <c:v>2162.7999999999997</c:v>
                </c:pt>
                <c:pt idx="4">
                  <c:v>1758</c:v>
                </c:pt>
              </c:numCache>
            </c:numRef>
          </c:val>
          <c:extLst>
            <c:ext xmlns:c16="http://schemas.microsoft.com/office/drawing/2014/chart" uri="{C3380CC4-5D6E-409C-BE32-E72D297353CC}">
              <c16:uniqueId val="{00000007-EE9A-4741-A586-39F8F6300DAD}"/>
            </c:ext>
          </c:extLst>
        </c:ser>
        <c:dLbls>
          <c:showLegendKey val="0"/>
          <c:showVal val="0"/>
          <c:showCatName val="0"/>
          <c:showSerName val="0"/>
          <c:showPercent val="0"/>
          <c:showBubbleSize val="0"/>
        </c:dLbls>
        <c:gapWidth val="150"/>
        <c:axId val="1702405295"/>
        <c:axId val="1"/>
      </c:barChart>
      <c:catAx>
        <c:axId val="170240529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Toneladas</a:t>
                </a:r>
              </a:p>
            </c:rich>
          </c:tx>
          <c:layout>
            <c:manualLayout>
              <c:xMode val="edge"/>
              <c:yMode val="edge"/>
              <c:x val="8.2089352432182447E-3"/>
              <c:y val="0.2817027316029940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702405295"/>
        <c:crosses val="autoZero"/>
        <c:crossBetween val="between"/>
      </c:valAx>
      <c:spPr>
        <a:noFill/>
        <a:ln w="25400">
          <a:noFill/>
        </a:ln>
      </c:spPr>
    </c:plotArea>
    <c:legend>
      <c:legendPos val="b"/>
      <c:layout>
        <c:manualLayout>
          <c:xMode val="edge"/>
          <c:yMode val="edge"/>
          <c:wMode val="edge"/>
          <c:hMode val="edge"/>
          <c:x val="0.39685185410556295"/>
          <c:y val="0.89222125012151265"/>
          <c:w val="0.62066829745199936"/>
          <c:h val="0.95177719451735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22" r="0.75000000000000122"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3. Producción, importación y consumo aparente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2006 - 2011</a:t>
            </a:r>
            <a:endParaRPr lang="es-CL" sz="900" b="0"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0" i="0" u="none" strike="noStrike" baseline="0">
              <a:solidFill>
                <a:srgbClr val="000000"/>
              </a:solidFill>
              <a:latin typeface="Arial"/>
              <a:cs typeface="Arial"/>
            </a:endParaRPr>
          </a:p>
        </c:rich>
      </c:tx>
      <c:layout>
        <c:manualLayout>
          <c:xMode val="edge"/>
          <c:yMode val="edge"/>
          <c:x val="0.23529396325459317"/>
          <c:y val="3.2608853186281012E-2"/>
        </c:manualLayout>
      </c:layout>
      <c:overlay val="0"/>
      <c:spPr>
        <a:noFill/>
        <a:ln w="25400">
          <a:noFill/>
        </a:ln>
      </c:spPr>
    </c:title>
    <c:autoTitleDeleted val="0"/>
    <c:plotArea>
      <c:layout>
        <c:manualLayout>
          <c:layoutTarget val="inner"/>
          <c:xMode val="edge"/>
          <c:yMode val="edge"/>
          <c:x val="0.11627906976744186"/>
          <c:y val="0.14402173913043517"/>
          <c:w val="0.81121751025991751"/>
          <c:h val="0.63224637681159579"/>
        </c:manualLayout>
      </c:layout>
      <c:barChart>
        <c:barDir val="col"/>
        <c:grouping val="stacked"/>
        <c:varyColors val="0"/>
        <c:ser>
          <c:idx val="0"/>
          <c:order val="0"/>
          <c:tx>
            <c:strRef>
              <c:f>'3'!$B$6:$B$7</c:f>
              <c:strCache>
                <c:ptCount val="2"/>
                <c:pt idx="0">
                  <c:v>Producción</c:v>
                </c:pt>
              </c:strCache>
            </c:strRef>
          </c:tx>
          <c:invertIfNegative val="0"/>
          <c:dLbls>
            <c:dLbl>
              <c:idx val="0"/>
              <c:layout>
                <c:manualLayout>
                  <c:x val="6.2378167641325533E-2"/>
                  <c:y val="-9.3959731543624164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89-4CF2-AAAD-9B5B772B9C43}"/>
                </c:ext>
              </c:extLst>
            </c:dLbl>
            <c:dLbl>
              <c:idx val="1"/>
              <c:layout>
                <c:manualLayout>
                  <c:x val="6.4327485380117025E-2"/>
                  <c:y val="-9.8434004474273085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89-4CF2-AAAD-9B5B772B9C43}"/>
                </c:ext>
              </c:extLst>
            </c:dLbl>
            <c:dLbl>
              <c:idx val="2"/>
              <c:layout>
                <c:manualLayout>
                  <c:x val="6.4327485380117025E-2"/>
                  <c:y val="-8.9485458612975383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89-4CF2-AAAD-9B5B772B9C43}"/>
                </c:ext>
              </c:extLst>
            </c:dLbl>
            <c:dLbl>
              <c:idx val="3"/>
              <c:layout>
                <c:manualLayout>
                  <c:x val="5.8479532163742617E-2"/>
                  <c:y val="-9.3959731543624164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89-4CF2-AAAD-9B5B772B9C43}"/>
                </c:ext>
              </c:extLst>
            </c:dLbl>
            <c:dLbl>
              <c:idx val="4"/>
              <c:layout>
                <c:manualLayout>
                  <c:x val="5.8479532163742687E-2"/>
                  <c:y val="-9.3959731543624164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89-4CF2-AAAD-9B5B772B9C43}"/>
                </c:ext>
              </c:extLst>
            </c:dLbl>
            <c:dLbl>
              <c:idx val="5"/>
              <c:layout>
                <c:manualLayout>
                  <c:x val="5.8479532163742687E-2"/>
                  <c:y val="-9.8434004474273085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89-4CF2-AAAD-9B5B772B9C43}"/>
                </c:ext>
              </c:extLst>
            </c:dLbl>
            <c:spPr>
              <a:noFill/>
              <a:ln>
                <a:noFill/>
              </a:ln>
              <a:effectLst/>
            </c:spPr>
            <c:txPr>
              <a:bodyPr/>
              <a:lstStyle/>
              <a:p>
                <a:pPr>
                  <a:defRPr sz="9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'3'!$A$8:$A$13</c:f>
              <c:strCache>
                <c:ptCount val="6"/>
                <c:pt idx="0">
                  <c:v>2006</c:v>
                </c:pt>
                <c:pt idx="1">
                  <c:v>2007</c:v>
                </c:pt>
                <c:pt idx="2">
                  <c:v>2008</c:v>
                </c:pt>
                <c:pt idx="3">
                  <c:v>2009</c:v>
                </c:pt>
                <c:pt idx="4">
                  <c:v>2010</c:v>
                </c:pt>
                <c:pt idx="5">
                  <c:v>2011 proyectado</c:v>
                </c:pt>
              </c:strCache>
            </c:strRef>
          </c:cat>
          <c:val>
            <c:numRef>
              <c:f>'3'!$B$8:$B$13</c:f>
              <c:numCache>
                <c:formatCode>#,##0_);\(#,##0\)</c:formatCode>
                <c:ptCount val="6"/>
                <c:pt idx="0">
                  <c:v>1311400</c:v>
                </c:pt>
                <c:pt idx="1">
                  <c:v>1119696.54</c:v>
                </c:pt>
                <c:pt idx="2">
                  <c:v>1293088.2000000002</c:v>
                </c:pt>
                <c:pt idx="3">
                  <c:v>1261166.3</c:v>
                </c:pt>
                <c:pt idx="4">
                  <c:v>1307766.8999999999</c:v>
                </c:pt>
                <c:pt idx="5">
                  <c:v>1289301.8999999999</c:v>
                </c:pt>
              </c:numCache>
            </c:numRef>
          </c:val>
          <c:extLst>
            <c:ext xmlns:c16="http://schemas.microsoft.com/office/drawing/2014/chart" uri="{C3380CC4-5D6E-409C-BE32-E72D297353CC}">
              <c16:uniqueId val="{00000006-7C89-4CF2-AAAD-9B5B772B9C43}"/>
            </c:ext>
          </c:extLst>
        </c:ser>
        <c:ser>
          <c:idx val="1"/>
          <c:order val="1"/>
          <c:tx>
            <c:strRef>
              <c:f>'3'!$C$6:$C$7</c:f>
              <c:strCache>
                <c:ptCount val="2"/>
                <c:pt idx="0">
                  <c:v>Variación</c:v>
                </c:pt>
                <c:pt idx="1">
                  <c:v> anual (%)</c:v>
                </c:pt>
              </c:strCache>
            </c:strRef>
          </c:tx>
          <c:invertIfNegative val="0"/>
          <c:cat>
            <c:strRef>
              <c:f>'3'!$A$8:$A$13</c:f>
              <c:strCache>
                <c:ptCount val="6"/>
                <c:pt idx="0">
                  <c:v>2006</c:v>
                </c:pt>
                <c:pt idx="1">
                  <c:v>2007</c:v>
                </c:pt>
                <c:pt idx="2">
                  <c:v>2008</c:v>
                </c:pt>
                <c:pt idx="3">
                  <c:v>2009</c:v>
                </c:pt>
                <c:pt idx="4">
                  <c:v>2010</c:v>
                </c:pt>
                <c:pt idx="5">
                  <c:v>2011 proyectado</c:v>
                </c:pt>
              </c:strCache>
            </c:strRef>
          </c:cat>
          <c:val>
            <c:numRef>
              <c:f>'3'!$C$8:$C$13</c:f>
              <c:numCache>
                <c:formatCode>0.0%</c:formatCode>
                <c:ptCount val="6"/>
                <c:pt idx="0">
                  <c:v>-9.6016004528605439E-2</c:v>
                </c:pt>
                <c:pt idx="1">
                  <c:v>-0.14618229373188957</c:v>
                </c:pt>
                <c:pt idx="2">
                  <c:v>0.15485593980669096</c:v>
                </c:pt>
                <c:pt idx="3">
                  <c:v>-2.4686560437254115E-2</c:v>
                </c:pt>
                <c:pt idx="4">
                  <c:v>3.6950400593482285E-2</c:v>
                </c:pt>
                <c:pt idx="5">
                  <c:v>-1.4119488725398999E-2</c:v>
                </c:pt>
              </c:numCache>
            </c:numRef>
          </c:val>
          <c:extLst>
            <c:ext xmlns:c16="http://schemas.microsoft.com/office/drawing/2014/chart" uri="{C3380CC4-5D6E-409C-BE32-E72D297353CC}">
              <c16:uniqueId val="{00000007-7C89-4CF2-AAAD-9B5B772B9C43}"/>
            </c:ext>
          </c:extLst>
        </c:ser>
        <c:ser>
          <c:idx val="2"/>
          <c:order val="2"/>
          <c:tx>
            <c:strRef>
              <c:f>'3'!$D$6:$D$7</c:f>
              <c:strCache>
                <c:ptCount val="2"/>
                <c:pt idx="0">
                  <c:v>Importación</c:v>
                </c:pt>
              </c:strCache>
            </c:strRef>
          </c:tx>
          <c:invertIfNegative val="0"/>
          <c:cat>
            <c:strRef>
              <c:f>'3'!$A$8:$A$13</c:f>
              <c:strCache>
                <c:ptCount val="6"/>
                <c:pt idx="0">
                  <c:v>2006</c:v>
                </c:pt>
                <c:pt idx="1">
                  <c:v>2007</c:v>
                </c:pt>
                <c:pt idx="2">
                  <c:v>2008</c:v>
                </c:pt>
                <c:pt idx="3">
                  <c:v>2009</c:v>
                </c:pt>
                <c:pt idx="4">
                  <c:v>2010</c:v>
                </c:pt>
                <c:pt idx="5">
                  <c:v>2011 proyectado</c:v>
                </c:pt>
              </c:strCache>
            </c:strRef>
          </c:cat>
          <c:val>
            <c:numRef>
              <c:f>'3'!$D$8:$D$13</c:f>
              <c:numCache>
                <c:formatCode>#,##0_);\(#,##0\)</c:formatCode>
                <c:ptCount val="6"/>
                <c:pt idx="0">
                  <c:v>1742205.0000000002</c:v>
                </c:pt>
                <c:pt idx="1">
                  <c:v>1751929.3</c:v>
                </c:pt>
                <c:pt idx="2">
                  <c:v>1438072.6</c:v>
                </c:pt>
                <c:pt idx="3">
                  <c:v>739900.79999999993</c:v>
                </c:pt>
                <c:pt idx="4">
                  <c:v>596477.79999999993</c:v>
                </c:pt>
                <c:pt idx="5">
                  <c:v>500000</c:v>
                </c:pt>
              </c:numCache>
            </c:numRef>
          </c:val>
          <c:extLst>
            <c:ext xmlns:c16="http://schemas.microsoft.com/office/drawing/2014/chart" uri="{C3380CC4-5D6E-409C-BE32-E72D297353CC}">
              <c16:uniqueId val="{00000008-7C89-4CF2-AAAD-9B5B772B9C43}"/>
            </c:ext>
          </c:extLst>
        </c:ser>
        <c:dLbls>
          <c:showLegendKey val="0"/>
          <c:showVal val="0"/>
          <c:showCatName val="0"/>
          <c:showSerName val="0"/>
          <c:showPercent val="0"/>
          <c:showBubbleSize val="0"/>
        </c:dLbls>
        <c:gapWidth val="150"/>
        <c:overlap val="100"/>
        <c:axId val="1702405695"/>
        <c:axId val="1"/>
      </c:barChart>
      <c:lineChart>
        <c:grouping val="standard"/>
        <c:varyColors val="0"/>
        <c:ser>
          <c:idx val="5"/>
          <c:order val="3"/>
          <c:tx>
            <c:strRef>
              <c:f>'3'!$F$6:$F$7</c:f>
              <c:strCache>
                <c:ptCount val="2"/>
                <c:pt idx="0">
                  <c:v>Consumo</c:v>
                </c:pt>
                <c:pt idx="1">
                  <c:v>aparente</c:v>
                </c:pt>
              </c:strCache>
            </c:strRef>
          </c:tx>
          <c:marker>
            <c:symbol val="none"/>
          </c:marker>
          <c:dLbls>
            <c:dLbl>
              <c:idx val="0"/>
              <c:layout>
                <c:manualLayout>
                  <c:x val="-3.5087719298245612E-2"/>
                  <c:y val="-2.6845637583892665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89-4CF2-AAAD-9B5B772B9C43}"/>
                </c:ext>
              </c:extLst>
            </c:dLbl>
            <c:dLbl>
              <c:idx val="1"/>
              <c:layout>
                <c:manualLayout>
                  <c:x val="-4.0935672514619881E-2"/>
                  <c:y val="-5.3691275167785206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89-4CF2-AAAD-9B5B772B9C43}"/>
                </c:ext>
              </c:extLst>
            </c:dLbl>
            <c:dLbl>
              <c:idx val="2"/>
              <c:layout>
                <c:manualLayout>
                  <c:x val="-4.0935672514619881E-2"/>
                  <c:y val="-8.0536912751678014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89-4CF2-AAAD-9B5B772B9C43}"/>
                </c:ext>
              </c:extLst>
            </c:dLbl>
            <c:dLbl>
              <c:idx val="3"/>
              <c:layout>
                <c:manualLayout>
                  <c:x val="-4.4834307992202727E-2"/>
                  <c:y val="-0.1073825503355705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89-4CF2-AAAD-9B5B772B9C43}"/>
                </c:ext>
              </c:extLst>
            </c:dLbl>
            <c:dLbl>
              <c:idx val="4"/>
              <c:layout>
                <c:manualLayout>
                  <c:x val="-4.2884990253411408E-2"/>
                  <c:y val="-5.8165548098434001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C89-4CF2-AAAD-9B5B772B9C43}"/>
                </c:ext>
              </c:extLst>
            </c:dLbl>
            <c:dLbl>
              <c:idx val="5"/>
              <c:layout>
                <c:manualLayout>
                  <c:x val="-4.0935672514619881E-2"/>
                  <c:y val="-7.1588366890380312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C89-4CF2-AAAD-9B5B772B9C43}"/>
                </c:ext>
              </c:extLst>
            </c:dLbl>
            <c:numFmt formatCode="#,##0" sourceLinked="0"/>
            <c:spPr>
              <a:noFill/>
              <a:ln>
                <a:noFill/>
              </a:ln>
              <a:effectLst/>
            </c:spPr>
            <c:txPr>
              <a:bodyPr/>
              <a:lstStyle/>
              <a:p>
                <a:pPr>
                  <a:defRPr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'3'!$A$8:$A$13</c:f>
              <c:strCache>
                <c:ptCount val="6"/>
                <c:pt idx="0">
                  <c:v>2006</c:v>
                </c:pt>
                <c:pt idx="1">
                  <c:v>2007</c:v>
                </c:pt>
                <c:pt idx="2">
                  <c:v>2008</c:v>
                </c:pt>
                <c:pt idx="3">
                  <c:v>2009</c:v>
                </c:pt>
                <c:pt idx="4">
                  <c:v>2010</c:v>
                </c:pt>
                <c:pt idx="5">
                  <c:v>2011 proyectado</c:v>
                </c:pt>
              </c:strCache>
            </c:strRef>
          </c:cat>
          <c:val>
            <c:numRef>
              <c:f>'3'!$F$8:$F$13</c:f>
              <c:numCache>
                <c:formatCode>#,##0.0_);\(#,##0.0\)</c:formatCode>
                <c:ptCount val="6"/>
                <c:pt idx="0">
                  <c:v>3053605</c:v>
                </c:pt>
                <c:pt idx="1">
                  <c:v>2871625.84</c:v>
                </c:pt>
                <c:pt idx="2">
                  <c:v>2731160.8000000003</c:v>
                </c:pt>
                <c:pt idx="3">
                  <c:v>2001067.1</c:v>
                </c:pt>
                <c:pt idx="4">
                  <c:v>1904244.6999999997</c:v>
                </c:pt>
                <c:pt idx="5">
                  <c:v>1789301.9</c:v>
                </c:pt>
              </c:numCache>
            </c:numRef>
          </c:val>
          <c:smooth val="0"/>
          <c:extLst>
            <c:ext xmlns:c16="http://schemas.microsoft.com/office/drawing/2014/chart" uri="{C3380CC4-5D6E-409C-BE32-E72D297353CC}">
              <c16:uniqueId val="{0000000F-7C89-4CF2-AAAD-9B5B772B9C43}"/>
            </c:ext>
          </c:extLst>
        </c:ser>
        <c:dLbls>
          <c:showLegendKey val="0"/>
          <c:showVal val="0"/>
          <c:showCatName val="0"/>
          <c:showSerName val="0"/>
          <c:showPercent val="0"/>
          <c:showBubbleSize val="0"/>
        </c:dLbls>
        <c:marker val="1"/>
        <c:smooth val="0"/>
        <c:axId val="1702405695"/>
        <c:axId val="1"/>
      </c:lineChart>
      <c:catAx>
        <c:axId val="170240569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toneladas</a:t>
                </a:r>
              </a:p>
            </c:rich>
          </c:tx>
          <c:layout>
            <c:manualLayout>
              <c:xMode val="edge"/>
              <c:yMode val="edge"/>
              <c:x val="8.2089530475357251E-3"/>
              <c:y val="0.28170276695211077"/>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702405695"/>
        <c:crosses val="autoZero"/>
        <c:crossBetween val="between"/>
        <c:dispUnits>
          <c:builtInUnit val="thousands"/>
        </c:dispUnits>
      </c:valAx>
      <c:spPr>
        <a:noFill/>
        <a:ln w="25400">
          <a:noFill/>
        </a:ln>
      </c:spPr>
    </c:plotArea>
    <c:legend>
      <c:legendPos val="b"/>
      <c:legendEntry>
        <c:idx val="1"/>
        <c:delete val="1"/>
      </c:legendEntry>
      <c:layout>
        <c:manualLayout>
          <c:xMode val="edge"/>
          <c:yMode val="edge"/>
          <c:wMode val="edge"/>
          <c:hMode val="edge"/>
          <c:x val="2.8430883639545056E-2"/>
          <c:y val="0.87770266090476068"/>
          <c:w val="0.90634135316418785"/>
          <c:h val="0.9372588527444171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44" r="0.75000000000000144" t="1" header="0.51180555555555562" footer="0.51180555555555562"/>
    <c:pageSetup firstPageNumber="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4. Importaciones de maíz y sus sustitutos</a:t>
            </a:r>
          </a:p>
        </c:rich>
      </c:tx>
      <c:layout>
        <c:manualLayout>
          <c:xMode val="edge"/>
          <c:yMode val="edge"/>
          <c:x val="0.22022157114081672"/>
          <c:y val="3.1707470013347304E-2"/>
        </c:manualLayout>
      </c:layout>
      <c:overlay val="0"/>
      <c:spPr>
        <a:noFill/>
        <a:ln w="25400">
          <a:noFill/>
        </a:ln>
      </c:spPr>
    </c:title>
    <c:autoTitleDeleted val="0"/>
    <c:plotArea>
      <c:layout>
        <c:manualLayout>
          <c:layoutTarget val="inner"/>
          <c:xMode val="edge"/>
          <c:yMode val="edge"/>
          <c:x val="0.16047167537310233"/>
          <c:y val="0.15069642120929541"/>
          <c:w val="0.55197733080276468"/>
          <c:h val="0.63833926630075788"/>
        </c:manualLayout>
      </c:layout>
      <c:barChart>
        <c:barDir val="col"/>
        <c:grouping val="clustered"/>
        <c:varyColors val="0"/>
        <c:ser>
          <c:idx val="0"/>
          <c:order val="0"/>
          <c:tx>
            <c:strRef>
              <c:f>'4'!$B$6</c:f>
              <c:strCache>
                <c:ptCount val="1"/>
                <c:pt idx="0">
                  <c:v>Maiz grano</c:v>
                </c:pt>
              </c:strCache>
            </c:strRef>
          </c:tx>
          <c:spPr>
            <a:solidFill>
              <a:srgbClr val="FFCC00"/>
            </a:solidFill>
            <a:ln w="25400">
              <a:solidFill>
                <a:srgbClr val="FFCC00"/>
              </a:solidFill>
              <a:prstDash val="solid"/>
            </a:ln>
          </c:spPr>
          <c:invertIfNegative val="0"/>
          <c:cat>
            <c:strRef>
              <c:f>'4'!$A$7:$A$13</c:f>
              <c:strCache>
                <c:ptCount val="7"/>
                <c:pt idx="0">
                  <c:v>2006</c:v>
                </c:pt>
                <c:pt idx="1">
                  <c:v>2007</c:v>
                </c:pt>
                <c:pt idx="2">
                  <c:v>2008</c:v>
                </c:pt>
                <c:pt idx="3">
                  <c:v>2009</c:v>
                </c:pt>
                <c:pt idx="4">
                  <c:v>2010</c:v>
                </c:pt>
                <c:pt idx="5">
                  <c:v>A mayo 2010</c:v>
                </c:pt>
                <c:pt idx="6">
                  <c:v>A mayo 2011</c:v>
                </c:pt>
              </c:strCache>
            </c:strRef>
          </c:cat>
          <c:val>
            <c:numRef>
              <c:f>'4'!$B$7:$B$13</c:f>
              <c:numCache>
                <c:formatCode>#,##0</c:formatCode>
                <c:ptCount val="7"/>
                <c:pt idx="0">
                  <c:v>1742205.0000000002</c:v>
                </c:pt>
                <c:pt idx="1">
                  <c:v>1751929.3</c:v>
                </c:pt>
                <c:pt idx="2">
                  <c:v>1438072.6</c:v>
                </c:pt>
                <c:pt idx="3">
                  <c:v>739900.79999999993</c:v>
                </c:pt>
                <c:pt idx="4">
                  <c:v>596477.79999999993</c:v>
                </c:pt>
                <c:pt idx="5">
                  <c:v>257723.7</c:v>
                </c:pt>
                <c:pt idx="6">
                  <c:v>183533.7</c:v>
                </c:pt>
              </c:numCache>
            </c:numRef>
          </c:val>
          <c:extLst>
            <c:ext xmlns:c16="http://schemas.microsoft.com/office/drawing/2014/chart" uri="{C3380CC4-5D6E-409C-BE32-E72D297353CC}">
              <c16:uniqueId val="{00000000-25AF-4284-85B7-9B15D418C6DA}"/>
            </c:ext>
          </c:extLst>
        </c:ser>
        <c:ser>
          <c:idx val="1"/>
          <c:order val="1"/>
          <c:tx>
            <c:strRef>
              <c:f>'4'!$C$6</c:f>
              <c:strCache>
                <c:ptCount val="1"/>
                <c:pt idx="0">
                  <c:v>Maíz partido</c:v>
                </c:pt>
              </c:strCache>
            </c:strRef>
          </c:tx>
          <c:spPr>
            <a:solidFill>
              <a:schemeClr val="accent3">
                <a:lumMod val="75000"/>
              </a:schemeClr>
            </a:solidFill>
            <a:ln w="25400">
              <a:solidFill>
                <a:schemeClr val="accent3">
                  <a:lumMod val="75000"/>
                </a:schemeClr>
              </a:solidFill>
              <a:prstDash val="solid"/>
            </a:ln>
          </c:spPr>
          <c:invertIfNegative val="0"/>
          <c:cat>
            <c:strRef>
              <c:f>'4'!$A$7:$A$13</c:f>
              <c:strCache>
                <c:ptCount val="7"/>
                <c:pt idx="0">
                  <c:v>2006</c:v>
                </c:pt>
                <c:pt idx="1">
                  <c:v>2007</c:v>
                </c:pt>
                <c:pt idx="2">
                  <c:v>2008</c:v>
                </c:pt>
                <c:pt idx="3">
                  <c:v>2009</c:v>
                </c:pt>
                <c:pt idx="4">
                  <c:v>2010</c:v>
                </c:pt>
                <c:pt idx="5">
                  <c:v>A mayo 2010</c:v>
                </c:pt>
                <c:pt idx="6">
                  <c:v>A mayo 2011</c:v>
                </c:pt>
              </c:strCache>
            </c:strRef>
          </c:cat>
          <c:val>
            <c:numRef>
              <c:f>'4'!$C$7:$C$13</c:f>
              <c:numCache>
                <c:formatCode>#,##0</c:formatCode>
                <c:ptCount val="7"/>
                <c:pt idx="0">
                  <c:v>413.83199999999999</c:v>
                </c:pt>
                <c:pt idx="1">
                  <c:v>910.94299999999998</c:v>
                </c:pt>
                <c:pt idx="2">
                  <c:v>40674.317999999999</c:v>
                </c:pt>
                <c:pt idx="3">
                  <c:v>89868.546000000002</c:v>
                </c:pt>
                <c:pt idx="4">
                  <c:v>186057.81700000001</c:v>
                </c:pt>
                <c:pt idx="5">
                  <c:v>79867.100000000006</c:v>
                </c:pt>
                <c:pt idx="6">
                  <c:v>86539.376499999998</c:v>
                </c:pt>
              </c:numCache>
            </c:numRef>
          </c:val>
          <c:extLst>
            <c:ext xmlns:c16="http://schemas.microsoft.com/office/drawing/2014/chart" uri="{C3380CC4-5D6E-409C-BE32-E72D297353CC}">
              <c16:uniqueId val="{00000001-25AF-4284-85B7-9B15D418C6DA}"/>
            </c:ext>
          </c:extLst>
        </c:ser>
        <c:ser>
          <c:idx val="5"/>
          <c:order val="2"/>
          <c:tx>
            <c:strRef>
              <c:f>'4'!$G$6</c:f>
              <c:strCache>
                <c:ptCount val="1"/>
                <c:pt idx="0">
                  <c:v>Sorgo</c:v>
                </c:pt>
              </c:strCache>
            </c:strRef>
          </c:tx>
          <c:spPr>
            <a:solidFill>
              <a:srgbClr val="FF0000"/>
            </a:solidFill>
            <a:ln>
              <a:solidFill>
                <a:srgbClr val="FF0000"/>
              </a:solidFill>
            </a:ln>
          </c:spPr>
          <c:invertIfNegative val="0"/>
          <c:cat>
            <c:strRef>
              <c:f>'4'!$A$7:$A$13</c:f>
              <c:strCache>
                <c:ptCount val="7"/>
                <c:pt idx="0">
                  <c:v>2006</c:v>
                </c:pt>
                <c:pt idx="1">
                  <c:v>2007</c:v>
                </c:pt>
                <c:pt idx="2">
                  <c:v>2008</c:v>
                </c:pt>
                <c:pt idx="3">
                  <c:v>2009</c:v>
                </c:pt>
                <c:pt idx="4">
                  <c:v>2010</c:v>
                </c:pt>
                <c:pt idx="5">
                  <c:v>A mayo 2010</c:v>
                </c:pt>
                <c:pt idx="6">
                  <c:v>A mayo 2011</c:v>
                </c:pt>
              </c:strCache>
            </c:strRef>
          </c:cat>
          <c:val>
            <c:numRef>
              <c:f>'4'!$G$7:$G$13</c:f>
              <c:numCache>
                <c:formatCode>#,##0</c:formatCode>
                <c:ptCount val="7"/>
                <c:pt idx="0">
                  <c:v>64797.074999999997</c:v>
                </c:pt>
                <c:pt idx="1">
                  <c:v>130595.643</c:v>
                </c:pt>
                <c:pt idx="2">
                  <c:v>313357.01400000002</c:v>
                </c:pt>
                <c:pt idx="3">
                  <c:v>536382.75899999996</c:v>
                </c:pt>
                <c:pt idx="4">
                  <c:v>622617.75199999998</c:v>
                </c:pt>
                <c:pt idx="5">
                  <c:v>149402.1</c:v>
                </c:pt>
                <c:pt idx="6">
                  <c:v>198872.75</c:v>
                </c:pt>
              </c:numCache>
            </c:numRef>
          </c:val>
          <c:extLst>
            <c:ext xmlns:c16="http://schemas.microsoft.com/office/drawing/2014/chart" uri="{C3380CC4-5D6E-409C-BE32-E72D297353CC}">
              <c16:uniqueId val="{00000002-25AF-4284-85B7-9B15D418C6DA}"/>
            </c:ext>
          </c:extLst>
        </c:ser>
        <c:ser>
          <c:idx val="2"/>
          <c:order val="3"/>
          <c:tx>
            <c:strRef>
              <c:f>'4'!$H$6</c:f>
              <c:strCache>
                <c:ptCount val="1"/>
                <c:pt idx="0">
                  <c:v>Alimentos preparados</c:v>
                </c:pt>
              </c:strCache>
            </c:strRef>
          </c:tx>
          <c:spPr>
            <a:solidFill>
              <a:srgbClr val="00B0F0"/>
            </a:solidFill>
            <a:ln>
              <a:solidFill>
                <a:srgbClr val="00B0F0"/>
              </a:solidFill>
            </a:ln>
          </c:spPr>
          <c:invertIfNegative val="0"/>
          <c:val>
            <c:numRef>
              <c:f>'4'!$H$7:$H$13</c:f>
              <c:numCache>
                <c:formatCode>#,##0</c:formatCode>
                <c:ptCount val="7"/>
                <c:pt idx="0">
                  <c:v>128116.8048</c:v>
                </c:pt>
                <c:pt idx="1">
                  <c:v>249909.30650000001</c:v>
                </c:pt>
                <c:pt idx="2">
                  <c:v>349226.17989999999</c:v>
                </c:pt>
                <c:pt idx="3">
                  <c:v>429610.59470000002</c:v>
                </c:pt>
                <c:pt idx="4">
                  <c:v>537378.13569999998</c:v>
                </c:pt>
                <c:pt idx="5">
                  <c:v>231954.15659999999</c:v>
                </c:pt>
                <c:pt idx="6">
                  <c:v>181128.94390000001</c:v>
                </c:pt>
              </c:numCache>
            </c:numRef>
          </c:val>
          <c:extLst>
            <c:ext xmlns:c16="http://schemas.microsoft.com/office/drawing/2014/chart" uri="{C3380CC4-5D6E-409C-BE32-E72D297353CC}">
              <c16:uniqueId val="{00000003-25AF-4284-85B7-9B15D418C6DA}"/>
            </c:ext>
          </c:extLst>
        </c:ser>
        <c:dLbls>
          <c:showLegendKey val="0"/>
          <c:showVal val="0"/>
          <c:showCatName val="0"/>
          <c:showSerName val="0"/>
          <c:showPercent val="0"/>
          <c:showBubbleSize val="0"/>
        </c:dLbls>
        <c:gapWidth val="150"/>
        <c:axId val="1702406495"/>
        <c:axId val="1"/>
      </c:barChart>
      <c:catAx>
        <c:axId val="170240649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toneladas</a:t>
                </a:r>
              </a:p>
            </c:rich>
          </c:tx>
          <c:layout>
            <c:manualLayout>
              <c:xMode val="edge"/>
              <c:yMode val="edge"/>
              <c:x val="2.2160572951636856E-2"/>
              <c:y val="0.38780468141141056"/>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702406495"/>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7322932307880119"/>
          <c:y val="0.37268047978644309"/>
          <c:w val="0.91654031618140752"/>
          <c:h val="0.69751489254969412"/>
        </c:manualLayout>
      </c:layout>
      <c:overlay val="1"/>
      <c:txPr>
        <a:bodyPr/>
        <a:lstStyle/>
        <a:p>
          <a:pPr>
            <a:defRPr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 r="0.750000000000001" t="1"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5.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marzo 2011 (millones de toneladas)</a:t>
            </a:r>
          </a:p>
        </c:rich>
      </c:tx>
      <c:layout>
        <c:manualLayout>
          <c:xMode val="edge"/>
          <c:yMode val="edge"/>
          <c:x val="0.18448721083777572"/>
          <c:y val="2.1367745698454361E-2"/>
        </c:manualLayout>
      </c:layout>
      <c:overlay val="0"/>
    </c:title>
    <c:autoTitleDeleted val="0"/>
    <c:plotArea>
      <c:layout>
        <c:manualLayout>
          <c:layoutTarget val="inner"/>
          <c:xMode val="edge"/>
          <c:yMode val="edge"/>
          <c:x val="9.7731405655891598E-2"/>
          <c:y val="0.21214358320816834"/>
          <c:w val="0.65371147253917905"/>
          <c:h val="0.50870662843445169"/>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4.2066154774131496E-2"/>
                  <c:y val="6.34481627296587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B7-4BD6-AB91-DCE96FADC937}"/>
                </c:ext>
              </c:extLst>
            </c:dLbl>
            <c:dLbl>
              <c:idx val="1"/>
              <c:layout>
                <c:manualLayout>
                  <c:x val="-4.5033175200925972E-2"/>
                  <c:y val="8.795603674540682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B7-4BD6-AB91-DCE96FADC937}"/>
                </c:ext>
              </c:extLst>
            </c:dLbl>
            <c:dLbl>
              <c:idx val="2"/>
              <c:layout>
                <c:manualLayout>
                  <c:x val="-3.0044731588038682E-2"/>
                  <c:y val="6.179166128824082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B7-4BD6-AB91-DCE96FADC937}"/>
                </c:ext>
              </c:extLst>
            </c:dLbl>
            <c:dLbl>
              <c:idx val="3"/>
              <c:layout>
                <c:manualLayout>
                  <c:x val="-3.4688033197181847E-2"/>
                  <c:y val="6.247733144610675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B7-4BD6-AB91-DCE96FADC937}"/>
                </c:ext>
              </c:extLst>
            </c:dLbl>
            <c:dLbl>
              <c:idx val="4"/>
              <c:layout>
                <c:manualLayout>
                  <c:x val="-3.7097337191825452E-2"/>
                  <c:y val="-5.409893435451743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B7-4BD6-AB91-DCE96FADC937}"/>
                </c:ext>
              </c:extLst>
            </c:dLbl>
            <c:dLbl>
              <c:idx val="5"/>
              <c:layout>
                <c:manualLayout>
                  <c:x val="-4.3934944029432314E-2"/>
                  <c:y val="-4.64139523543164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B7-4BD6-AB91-DCE96FADC937}"/>
                </c:ext>
              </c:extLst>
            </c:dLbl>
            <c:dLbl>
              <c:idx val="6"/>
              <c:layout>
                <c:manualLayout>
                  <c:x val="-3.7097337191825515E-2"/>
                  <c:y val="6.307502545788333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B7-4BD6-AB91-DCE96FADC937}"/>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'5'!$A$6:$A$8</c:f>
              <c:strCache>
                <c:ptCount val="3"/>
                <c:pt idx="0">
                  <c:v>2009/10</c:v>
                </c:pt>
                <c:pt idx="1">
                  <c:v>2010/11 estimado</c:v>
                </c:pt>
                <c:pt idx="2">
                  <c:v>2011/12 proyectado</c:v>
                </c:pt>
              </c:strCache>
            </c:strRef>
          </c:cat>
          <c:val>
            <c:numRef>
              <c:f>'5'!$C$6:$C$8</c:f>
              <c:numCache>
                <c:formatCode>#,##0.00</c:formatCode>
                <c:ptCount val="3"/>
                <c:pt idx="0">
                  <c:v>812.98</c:v>
                </c:pt>
                <c:pt idx="1">
                  <c:v>820.62</c:v>
                </c:pt>
                <c:pt idx="2">
                  <c:v>866.18</c:v>
                </c:pt>
              </c:numCache>
            </c:numRef>
          </c:val>
          <c:smooth val="0"/>
          <c:extLst>
            <c:ext xmlns:c16="http://schemas.microsoft.com/office/drawing/2014/chart" uri="{C3380CC4-5D6E-409C-BE32-E72D297353CC}">
              <c16:uniqueId val="{00000007-4AB7-4BD6-AB91-DCE96FADC937}"/>
            </c:ext>
          </c:extLst>
        </c:ser>
        <c:ser>
          <c:idx val="0"/>
          <c:order val="1"/>
          <c:tx>
            <c:strRef>
              <c:f>'5'!$D$5</c:f>
              <c:strCache>
                <c:ptCount val="1"/>
                <c:pt idx="0">
                  <c:v>Demanda</c:v>
                </c:pt>
              </c:strCache>
            </c:strRef>
          </c:tx>
          <c:spPr>
            <a:ln>
              <a:prstDash val="sysDash"/>
            </a:ln>
          </c:spPr>
          <c:dLbls>
            <c:dLbl>
              <c:idx val="0"/>
              <c:layout>
                <c:manualLayout>
                  <c:x val="-4.6932068274074437E-2"/>
                  <c:y val="-8.527376786235049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B7-4BD6-AB91-DCE96FADC937}"/>
                </c:ext>
              </c:extLst>
            </c:dLbl>
            <c:dLbl>
              <c:idx val="1"/>
              <c:layout>
                <c:manualLayout>
                  <c:x val="-4.4472864804942863E-2"/>
                  <c:y val="-5.881488772236803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B7-4BD6-AB91-DCE96FADC937}"/>
                </c:ext>
              </c:extLst>
            </c:dLbl>
            <c:dLbl>
              <c:idx val="2"/>
              <c:layout>
                <c:manualLayout>
                  <c:x val="-3.2609130171375345E-2"/>
                  <c:y val="-5.152785602125507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AB7-4BD6-AB91-DCE96FADC937}"/>
                </c:ext>
              </c:extLst>
            </c:dLbl>
            <c:dLbl>
              <c:idx val="3"/>
              <c:layout>
                <c:manualLayout>
                  <c:x val="-3.3005624508767185E-2"/>
                  <c:y val="-4.30133216211720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AB7-4BD6-AB91-DCE96FADC937}"/>
                </c:ext>
              </c:extLst>
            </c:dLbl>
            <c:dLbl>
              <c:idx val="4"/>
              <c:layout>
                <c:manualLayout>
                  <c:x val="-3.4188034188034191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B7-4BD6-AB91-DCE96FADC937}"/>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AB7-4BD6-AB91-DCE96FADC937}"/>
                </c:ext>
              </c:extLst>
            </c:dLbl>
            <c:dLbl>
              <c:idx val="6"/>
              <c:layout>
                <c:manualLayout>
                  <c:x val="-4.3304843304843313E-2"/>
                  <c:y val="-4.371584699453551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AB7-4BD6-AB91-DCE96FADC937}"/>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'5'!$A$6:$A$8</c:f>
              <c:strCache>
                <c:ptCount val="3"/>
                <c:pt idx="0">
                  <c:v>2009/10</c:v>
                </c:pt>
                <c:pt idx="1">
                  <c:v>2010/11 estimado</c:v>
                </c:pt>
                <c:pt idx="2">
                  <c:v>2011/12 proyectado</c:v>
                </c:pt>
              </c:strCache>
            </c:strRef>
          </c:cat>
          <c:val>
            <c:numRef>
              <c:f>'5'!$D$6:$D$8</c:f>
              <c:numCache>
                <c:formatCode>#,##0.00</c:formatCode>
                <c:ptCount val="3"/>
                <c:pt idx="0">
                  <c:v>816.77</c:v>
                </c:pt>
                <c:pt idx="1">
                  <c:v>846.63</c:v>
                </c:pt>
                <c:pt idx="2">
                  <c:v>871.74</c:v>
                </c:pt>
              </c:numCache>
            </c:numRef>
          </c:val>
          <c:smooth val="0"/>
          <c:extLst>
            <c:ext xmlns:c16="http://schemas.microsoft.com/office/drawing/2014/chart" uri="{C3380CC4-5D6E-409C-BE32-E72D297353CC}">
              <c16:uniqueId val="{0000000F-4AB7-4BD6-AB91-DCE96FADC937}"/>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702409295"/>
        <c:axId val="1"/>
      </c:lineChart>
      <c:catAx>
        <c:axId val="1702409295"/>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in val="70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702409295"/>
        <c:crosses val="autoZero"/>
        <c:crossBetween val="between"/>
      </c:valAx>
    </c:plotArea>
    <c:legend>
      <c:legendPos val="b"/>
      <c:layout>
        <c:manualLayout>
          <c:xMode val="edge"/>
          <c:yMode val="edge"/>
          <c:wMode val="edge"/>
          <c:hMode val="edge"/>
          <c:x val="0.7857124924601816"/>
          <c:y val="0.30127260134149897"/>
          <c:w val="0.99643680409514024"/>
          <c:h val="0.647121245261009"/>
        </c:manualLayout>
      </c:layout>
      <c:overlay val="0"/>
      <c:txPr>
        <a:bodyPr/>
        <a:lstStyle/>
        <a:p>
          <a:pPr>
            <a:defRPr sz="73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5b. Proyecciones de la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tenporada 2011/12 (millones de toneladas)</a:t>
            </a:r>
          </a:p>
        </c:rich>
      </c:tx>
      <c:layout>
        <c:manualLayout>
          <c:xMode val="edge"/>
          <c:yMode val="edge"/>
          <c:x val="0.18448721999637685"/>
          <c:y val="2.1367745698454361E-2"/>
        </c:manualLayout>
      </c:layout>
      <c:overlay val="0"/>
    </c:title>
    <c:autoTitleDeleted val="0"/>
    <c:plotArea>
      <c:layout>
        <c:manualLayout>
          <c:layoutTarget val="inner"/>
          <c:xMode val="edge"/>
          <c:yMode val="edge"/>
          <c:x val="9.7731405655891598E-2"/>
          <c:y val="0.21214358320816834"/>
          <c:w val="0.65371147253917983"/>
          <c:h val="0.50870662843445169"/>
        </c:manualLayout>
      </c:layout>
      <c:lineChart>
        <c:grouping val="standard"/>
        <c:varyColors val="0"/>
        <c:ser>
          <c:idx val="1"/>
          <c:order val="0"/>
          <c:tx>
            <c:strRef>
              <c:f>'5b'!$C$5</c:f>
              <c:strCache>
                <c:ptCount val="1"/>
                <c:pt idx="0">
                  <c:v>Producción</c:v>
                </c:pt>
              </c:strCache>
            </c:strRef>
          </c:tx>
          <c:marker>
            <c:symbol val="circle"/>
            <c:size val="5"/>
          </c:marker>
          <c:dLbls>
            <c:dLbl>
              <c:idx val="0"/>
              <c:layout>
                <c:manualLayout>
                  <c:x val="-3.7925387531686755E-2"/>
                  <c:y val="-5.229264374740052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0F-40C4-92A3-63204047AABA}"/>
                </c:ext>
              </c:extLst>
            </c:dLbl>
            <c:dLbl>
              <c:idx val="1"/>
              <c:layout>
                <c:manualLayout>
                  <c:x val="-3.8821995076702372E-2"/>
                  <c:y val="6.943751822688830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0F-40C4-92A3-63204047AABA}"/>
                </c:ext>
              </c:extLst>
            </c:dLbl>
            <c:dLbl>
              <c:idx val="2"/>
              <c:layout>
                <c:manualLayout>
                  <c:x val="-3.0044731588038682E-2"/>
                  <c:y val="6.179166128824085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0F-40C4-92A3-63204047AABA}"/>
                </c:ext>
              </c:extLst>
            </c:dLbl>
            <c:dLbl>
              <c:idx val="3"/>
              <c:layout>
                <c:manualLayout>
                  <c:x val="-3.4688033197181847E-2"/>
                  <c:y val="6.247733144610678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0F-40C4-92A3-63204047AABA}"/>
                </c:ext>
              </c:extLst>
            </c:dLbl>
            <c:dLbl>
              <c:idx val="4"/>
              <c:layout>
                <c:manualLayout>
                  <c:x val="-3.7097337191825466E-2"/>
                  <c:y val="-5.409893435451748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0F-40C4-92A3-63204047AABA}"/>
                </c:ext>
              </c:extLst>
            </c:dLbl>
            <c:dLbl>
              <c:idx val="5"/>
              <c:layout>
                <c:manualLayout>
                  <c:x val="-4.3934944029432314E-2"/>
                  <c:y val="-4.64139523543165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0F-40C4-92A3-63204047AABA}"/>
                </c:ext>
              </c:extLst>
            </c:dLbl>
            <c:dLbl>
              <c:idx val="6"/>
              <c:layout>
                <c:manualLayout>
                  <c:x val="-3.7097337191825543E-2"/>
                  <c:y val="6.307502545788333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0F-40C4-92A3-63204047AABA}"/>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'5b'!$A$6:$A$8</c:f>
              <c:numCache>
                <c:formatCode>mmm\-yy</c:formatCode>
                <c:ptCount val="3"/>
                <c:pt idx="0">
                  <c:v>40664</c:v>
                </c:pt>
                <c:pt idx="1">
                  <c:v>40695</c:v>
                </c:pt>
                <c:pt idx="2">
                  <c:v>40725</c:v>
                </c:pt>
              </c:numCache>
            </c:numRef>
          </c:cat>
          <c:val>
            <c:numRef>
              <c:f>'5b'!$C$6:$C$8</c:f>
              <c:numCache>
                <c:formatCode>#,##0.00</c:formatCode>
                <c:ptCount val="3"/>
                <c:pt idx="0">
                  <c:v>867.73</c:v>
                </c:pt>
                <c:pt idx="1">
                  <c:v>866.18</c:v>
                </c:pt>
              </c:numCache>
            </c:numRef>
          </c:val>
          <c:smooth val="0"/>
          <c:extLst>
            <c:ext xmlns:c16="http://schemas.microsoft.com/office/drawing/2014/chart" uri="{C3380CC4-5D6E-409C-BE32-E72D297353CC}">
              <c16:uniqueId val="{00000007-EE0F-40C4-92A3-63204047AABA}"/>
            </c:ext>
          </c:extLst>
        </c:ser>
        <c:ser>
          <c:idx val="0"/>
          <c:order val="1"/>
          <c:tx>
            <c:strRef>
              <c:f>'5b'!$D$5</c:f>
              <c:strCache>
                <c:ptCount val="1"/>
                <c:pt idx="0">
                  <c:v>Demanda</c:v>
                </c:pt>
              </c:strCache>
            </c:strRef>
          </c:tx>
          <c:spPr>
            <a:ln>
              <a:prstDash val="sysDash"/>
            </a:ln>
          </c:spPr>
          <c:dLbls>
            <c:dLbl>
              <c:idx val="0"/>
              <c:layout>
                <c:manualLayout>
                  <c:x val="-4.6932005294210016E-2"/>
                  <c:y val="5.361501943404629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0F-40C4-92A3-63204047AABA}"/>
                </c:ext>
              </c:extLst>
            </c:dLbl>
            <c:dLbl>
              <c:idx val="1"/>
              <c:layout>
                <c:manualLayout>
                  <c:x val="-4.0332078055460456E-2"/>
                  <c:y val="-4.955562846310877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0F-40C4-92A3-63204047AABA}"/>
                </c:ext>
              </c:extLst>
            </c:dLbl>
            <c:dLbl>
              <c:idx val="2"/>
              <c:layout>
                <c:manualLayout>
                  <c:x val="-3.2609130171375372E-2"/>
                  <c:y val="-5.152785602125506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0F-40C4-92A3-63204047AABA}"/>
                </c:ext>
              </c:extLst>
            </c:dLbl>
            <c:dLbl>
              <c:idx val="3"/>
              <c:layout>
                <c:manualLayout>
                  <c:x val="-3.3005624508767185E-2"/>
                  <c:y val="-4.30133216211720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0F-40C4-92A3-63204047AABA}"/>
                </c:ext>
              </c:extLst>
            </c:dLbl>
            <c:dLbl>
              <c:idx val="4"/>
              <c:layout>
                <c:manualLayout>
                  <c:x val="-3.4188034188034191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0F-40C4-92A3-63204047AABA}"/>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0F-40C4-92A3-63204047AABA}"/>
                </c:ext>
              </c:extLst>
            </c:dLbl>
            <c:dLbl>
              <c:idx val="6"/>
              <c:layout>
                <c:manualLayout>
                  <c:x val="-4.3304843304843313E-2"/>
                  <c:y val="-4.371584699453551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E0F-40C4-92A3-63204047AABA}"/>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'5b'!$A$6:$A$8</c:f>
              <c:numCache>
                <c:formatCode>mmm\-yy</c:formatCode>
                <c:ptCount val="3"/>
                <c:pt idx="0">
                  <c:v>40664</c:v>
                </c:pt>
                <c:pt idx="1">
                  <c:v>40695</c:v>
                </c:pt>
                <c:pt idx="2">
                  <c:v>40725</c:v>
                </c:pt>
              </c:numCache>
            </c:numRef>
          </c:cat>
          <c:val>
            <c:numRef>
              <c:f>'5b'!$D$6:$D$8</c:f>
              <c:numCache>
                <c:formatCode>#,##0.00</c:formatCode>
                <c:ptCount val="3"/>
                <c:pt idx="0">
                  <c:v>860.78</c:v>
                </c:pt>
                <c:pt idx="1">
                  <c:v>871.74</c:v>
                </c:pt>
              </c:numCache>
            </c:numRef>
          </c:val>
          <c:smooth val="0"/>
          <c:extLst>
            <c:ext xmlns:c16="http://schemas.microsoft.com/office/drawing/2014/chart" uri="{C3380CC4-5D6E-409C-BE32-E72D297353CC}">
              <c16:uniqueId val="{0000000F-EE0F-40C4-92A3-63204047AABA}"/>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702411695"/>
        <c:axId val="1"/>
      </c:lineChart>
      <c:dateAx>
        <c:axId val="1702411695"/>
        <c:scaling>
          <c:orientation val="minMax"/>
        </c:scaling>
        <c:delete val="0"/>
        <c:axPos val="b"/>
        <c:numFmt formatCode="mmm/yy"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months"/>
      </c:dateAx>
      <c:valAx>
        <c:axId val="1"/>
        <c:scaling>
          <c:orientation val="minMax"/>
          <c:min val="85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702411695"/>
        <c:crosses val="autoZero"/>
        <c:crossBetween val="between"/>
      </c:valAx>
    </c:plotArea>
    <c:legend>
      <c:legendPos val="b"/>
      <c:layout>
        <c:manualLayout>
          <c:xMode val="edge"/>
          <c:yMode val="edge"/>
          <c:wMode val="edge"/>
          <c:hMode val="edge"/>
          <c:x val="0.32315887480357092"/>
          <c:y val="0.81090004374453195"/>
          <c:w val="0.67684112519642914"/>
          <c:h val="0.92592592592592593"/>
        </c:manualLayout>
      </c:layout>
      <c:overlay val="0"/>
      <c:txPr>
        <a:bodyPr/>
        <a:lstStyle/>
        <a:p>
          <a:pPr>
            <a:defRPr sz="73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L"/>
              <a:t>GRÁFICO N° 2: Evolución mensual del precio real de la leche a productor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702412095"/>
        <c:axId val="1"/>
      </c:barChart>
      <c:catAx>
        <c:axId val="1702412095"/>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702412095"/>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 r="0.750000000000001" t="1" header="0.51180555555555562" footer="0.511805555555555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L"/>
              <a:t>GRÁFICO N° 3 : Evolución del precio real a productor 
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702412895"/>
        <c:axId val="1"/>
      </c:barChart>
      <c:catAx>
        <c:axId val="1702412895"/>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702412895"/>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 r="0.750000000000001" t="1" header="0.51180555555555562" footer="0.51180555555555562"/>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6. Evolución mensual del precio interno del maíz  en dólares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2006 - 2011</a:t>
            </a:r>
            <a:endParaRPr lang="es-CL" sz="900" b="0"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0" i="0" u="none" strike="noStrike" baseline="0">
              <a:solidFill>
                <a:srgbClr val="000000"/>
              </a:solidFill>
              <a:latin typeface="Arial"/>
              <a:cs typeface="Arial"/>
            </a:endParaRPr>
          </a:p>
        </c:rich>
      </c:tx>
      <c:layout>
        <c:manualLayout>
          <c:xMode val="edge"/>
          <c:yMode val="edge"/>
          <c:x val="0.23529395148476395"/>
          <c:y val="3.2608823658379214E-2"/>
        </c:manualLayout>
      </c:layout>
      <c:overlay val="0"/>
      <c:spPr>
        <a:noFill/>
        <a:ln w="25400">
          <a:noFill/>
        </a:ln>
      </c:spPr>
    </c:title>
    <c:autoTitleDeleted val="0"/>
    <c:plotArea>
      <c:layout>
        <c:manualLayout>
          <c:layoutTarget val="inner"/>
          <c:xMode val="edge"/>
          <c:yMode val="edge"/>
          <c:x val="0.11627906976744186"/>
          <c:y val="0.14402173913043509"/>
          <c:w val="0.81121751025991751"/>
          <c:h val="0.63224637681159546"/>
        </c:manualLayout>
      </c:layout>
      <c:lineChart>
        <c:grouping val="standard"/>
        <c:varyColors val="0"/>
        <c:ser>
          <c:idx val="0"/>
          <c:order val="0"/>
          <c:tx>
            <c:strRef>
              <c:f>'6'!$D$5</c:f>
              <c:strCache>
                <c:ptCount val="1"/>
                <c:pt idx="0">
                  <c:v>2006</c:v>
                </c:pt>
              </c:strCache>
            </c:strRef>
          </c:tx>
          <c:spPr>
            <a:ln w="38100">
              <a:solidFill>
                <a:srgbClr val="008000"/>
              </a:solidFill>
              <a:prstDash val="solid"/>
            </a:ln>
          </c:spPr>
          <c:marker>
            <c:symbol val="diamond"/>
            <c:size val="9"/>
            <c:spPr>
              <a:solidFill>
                <a:srgbClr val="008000"/>
              </a:solidFill>
              <a:ln>
                <a:solidFill>
                  <a:srgbClr val="008000"/>
                </a:solidFill>
                <a:prstDash val="solid"/>
              </a:ln>
            </c:spPr>
          </c:marker>
          <c:cat>
            <c:strRef>
              <c:f>'6'!$C$6:$C$17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'6'!$D$6:$D$17</c:f>
              <c:numCache>
                <c:formatCode>_-* #,##0_-;\-* #,##0_-;_-* \-??_-;_-@_-</c:formatCode>
                <c:ptCount val="12"/>
                <c:pt idx="0">
                  <c:v>135.19999999999999</c:v>
                </c:pt>
                <c:pt idx="1">
                  <c:v>138.5</c:v>
                </c:pt>
                <c:pt idx="2">
                  <c:v>140.30000000000001</c:v>
                </c:pt>
                <c:pt idx="3">
                  <c:v>140.1</c:v>
                </c:pt>
                <c:pt idx="4">
                  <c:v>141.80000000000001</c:v>
                </c:pt>
                <c:pt idx="5">
                  <c:v>139.6</c:v>
                </c:pt>
                <c:pt idx="6">
                  <c:v>143.80000000000001</c:v>
                </c:pt>
                <c:pt idx="7">
                  <c:v>150.69999999999999</c:v>
                </c:pt>
                <c:pt idx="8">
                  <c:v>152.9</c:v>
                </c:pt>
                <c:pt idx="9">
                  <c:v>176.8</c:v>
                </c:pt>
                <c:pt idx="10">
                  <c:v>213.3</c:v>
                </c:pt>
                <c:pt idx="11">
                  <c:v>214.4</c:v>
                </c:pt>
              </c:numCache>
            </c:numRef>
          </c:val>
          <c:smooth val="0"/>
          <c:extLst>
            <c:ext xmlns:c16="http://schemas.microsoft.com/office/drawing/2014/chart" uri="{C3380CC4-5D6E-409C-BE32-E72D297353CC}">
              <c16:uniqueId val="{00000000-2A06-4B9F-9D93-BF846B24F457}"/>
            </c:ext>
          </c:extLst>
        </c:ser>
        <c:ser>
          <c:idx val="1"/>
          <c:order val="1"/>
          <c:tx>
            <c:strRef>
              <c:f>'6'!$E$5</c:f>
              <c:strCache>
                <c:ptCount val="1"/>
                <c:pt idx="0">
                  <c:v>2007</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'6'!$C$6:$C$17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'6'!$E$6:$E$17</c:f>
              <c:numCache>
                <c:formatCode>_-* #,##0_-;\-* #,##0_-;_-* \-??_-;_-@_-</c:formatCode>
                <c:ptCount val="12"/>
                <c:pt idx="0">
                  <c:v>216.9</c:v>
                </c:pt>
                <c:pt idx="1">
                  <c:v>210.9</c:v>
                </c:pt>
                <c:pt idx="2">
                  <c:v>210.8</c:v>
                </c:pt>
                <c:pt idx="3">
                  <c:v>193.7</c:v>
                </c:pt>
                <c:pt idx="4">
                  <c:v>196.1</c:v>
                </c:pt>
                <c:pt idx="5">
                  <c:v>199.4</c:v>
                </c:pt>
                <c:pt idx="6">
                  <c:v>205.3</c:v>
                </c:pt>
                <c:pt idx="7">
                  <c:v>206</c:v>
                </c:pt>
                <c:pt idx="8">
                  <c:v>223.7</c:v>
                </c:pt>
                <c:pt idx="9">
                  <c:v>245.6</c:v>
                </c:pt>
                <c:pt idx="10">
                  <c:v>243.1</c:v>
                </c:pt>
                <c:pt idx="11">
                  <c:v>240.06136121776197</c:v>
                </c:pt>
              </c:numCache>
            </c:numRef>
          </c:val>
          <c:smooth val="0"/>
          <c:extLst>
            <c:ext xmlns:c16="http://schemas.microsoft.com/office/drawing/2014/chart" uri="{C3380CC4-5D6E-409C-BE32-E72D297353CC}">
              <c16:uniqueId val="{00000001-2A06-4B9F-9D93-BF846B24F457}"/>
            </c:ext>
          </c:extLst>
        </c:ser>
        <c:ser>
          <c:idx val="2"/>
          <c:order val="2"/>
          <c:tx>
            <c:strRef>
              <c:f>'6'!$F$5</c:f>
              <c:strCache>
                <c:ptCount val="1"/>
                <c:pt idx="0">
                  <c:v>2008</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'6'!$C$6:$C$17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'6'!$F$6:$F$17</c:f>
              <c:numCache>
                <c:formatCode>_-* #,##0_-;\-* #,##0_-;_-* \-??_-;_-@_-</c:formatCode>
                <c:ptCount val="12"/>
                <c:pt idx="0">
                  <c:v>268.41036770000608</c:v>
                </c:pt>
                <c:pt idx="1">
                  <c:v>283.23663045325588</c:v>
                </c:pt>
                <c:pt idx="2">
                  <c:v>285.35132369814869</c:v>
                </c:pt>
                <c:pt idx="3">
                  <c:v>295.56438802380228</c:v>
                </c:pt>
                <c:pt idx="4">
                  <c:v>290.24596105376895</c:v>
                </c:pt>
                <c:pt idx="5">
                  <c:v>282.71000354223946</c:v>
                </c:pt>
                <c:pt idx="6">
                  <c:v>304.55265479775028</c:v>
                </c:pt>
                <c:pt idx="7">
                  <c:v>286.60914029918763</c:v>
                </c:pt>
                <c:pt idx="8">
                  <c:v>280.37027794181165</c:v>
                </c:pt>
                <c:pt idx="9">
                  <c:v>240.83129373714863</c:v>
                </c:pt>
                <c:pt idx="10">
                  <c:v>226.51651974302433</c:v>
                </c:pt>
                <c:pt idx="11">
                  <c:v>217.14196953106935</c:v>
                </c:pt>
              </c:numCache>
            </c:numRef>
          </c:val>
          <c:smooth val="0"/>
          <c:extLst>
            <c:ext xmlns:c16="http://schemas.microsoft.com/office/drawing/2014/chart" uri="{C3380CC4-5D6E-409C-BE32-E72D297353CC}">
              <c16:uniqueId val="{00000002-2A06-4B9F-9D93-BF846B24F457}"/>
            </c:ext>
          </c:extLst>
        </c:ser>
        <c:ser>
          <c:idx val="3"/>
          <c:order val="3"/>
          <c:tx>
            <c:strRef>
              <c:f>'6'!$G$5</c:f>
              <c:strCache>
                <c:ptCount val="1"/>
                <c:pt idx="0">
                  <c:v>2009</c:v>
                </c:pt>
              </c:strCache>
            </c:strRef>
          </c:tx>
          <c:spPr>
            <a:ln w="38100">
              <a:solidFill>
                <a:srgbClr val="FF0000"/>
              </a:solidFill>
              <a:prstDash val="solid"/>
            </a:ln>
          </c:spPr>
          <c:marker>
            <c:symbol val="star"/>
            <c:size val="7"/>
            <c:spPr>
              <a:noFill/>
              <a:ln>
                <a:solidFill>
                  <a:srgbClr val="FF0000"/>
                </a:solidFill>
                <a:prstDash val="solid"/>
              </a:ln>
            </c:spPr>
          </c:marker>
          <c:cat>
            <c:strRef>
              <c:f>'6'!$C$6:$C$17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'6'!$G$6:$G$17</c:f>
              <c:numCache>
                <c:formatCode>_-* #,##0_-;\-* #,##0_-;_-* \-??_-;_-@_-</c:formatCode>
                <c:ptCount val="12"/>
                <c:pt idx="0">
                  <c:v>212.60285341118714</c:v>
                </c:pt>
                <c:pt idx="1">
                  <c:v>214.52145214521451</c:v>
                </c:pt>
                <c:pt idx="2">
                  <c:v>203.28606851087071</c:v>
                </c:pt>
                <c:pt idx="3">
                  <c:v>184.47836158491532</c:v>
                </c:pt>
                <c:pt idx="4">
                  <c:v>179.42310334691263</c:v>
                </c:pt>
                <c:pt idx="5">
                  <c:v>187.53196059824393</c:v>
                </c:pt>
                <c:pt idx="6">
                  <c:v>192.75952435242522</c:v>
                </c:pt>
                <c:pt idx="7">
                  <c:v>190.68254684893645</c:v>
                </c:pt>
                <c:pt idx="8">
                  <c:v>192.55454846545231</c:v>
                </c:pt>
                <c:pt idx="9">
                  <c:v>194.02236191937345</c:v>
                </c:pt>
                <c:pt idx="10">
                  <c:v>206.00908201714651</c:v>
                </c:pt>
                <c:pt idx="11">
                  <c:v>212.49666290338661</c:v>
                </c:pt>
              </c:numCache>
            </c:numRef>
          </c:val>
          <c:smooth val="0"/>
          <c:extLst>
            <c:ext xmlns:c16="http://schemas.microsoft.com/office/drawing/2014/chart" uri="{C3380CC4-5D6E-409C-BE32-E72D297353CC}">
              <c16:uniqueId val="{00000003-2A06-4B9F-9D93-BF846B24F457}"/>
            </c:ext>
          </c:extLst>
        </c:ser>
        <c:ser>
          <c:idx val="4"/>
          <c:order val="4"/>
          <c:tx>
            <c:strRef>
              <c:f>'6'!$H$5</c:f>
              <c:strCache>
                <c:ptCount val="1"/>
                <c:pt idx="0">
                  <c:v>2010</c:v>
                </c:pt>
              </c:strCache>
            </c:strRef>
          </c:tx>
          <c:spPr>
            <a:ln>
              <a:solidFill>
                <a:schemeClr val="tx1"/>
              </a:solidFill>
            </a:ln>
          </c:spPr>
          <c:marker>
            <c:symbol val="star"/>
            <c:size val="7"/>
            <c:spPr>
              <a:solidFill>
                <a:schemeClr val="bg1"/>
              </a:solidFill>
              <a:ln>
                <a:solidFill>
                  <a:sysClr val="windowText" lastClr="000000"/>
                </a:solidFill>
              </a:ln>
            </c:spPr>
          </c:marker>
          <c:cat>
            <c:strRef>
              <c:f>'6'!$C$6:$C$17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'6'!$H$6:$H$17</c:f>
              <c:numCache>
                <c:formatCode>_-* #,##0_-;\-* #,##0_-;_-* \-??_-;_-@_-</c:formatCode>
                <c:ptCount val="12"/>
                <c:pt idx="0">
                  <c:v>219.29118080263086</c:v>
                </c:pt>
                <c:pt idx="1">
                  <c:v>225.32672374943672</c:v>
                </c:pt>
                <c:pt idx="2">
                  <c:v>212.55341676126966</c:v>
                </c:pt>
                <c:pt idx="3">
                  <c:v>198.76486944869134</c:v>
                </c:pt>
                <c:pt idx="4">
                  <c:v>190.69882838770661</c:v>
                </c:pt>
                <c:pt idx="5">
                  <c:v>190.1079374340315</c:v>
                </c:pt>
                <c:pt idx="6">
                  <c:v>190.80950254848094</c:v>
                </c:pt>
                <c:pt idx="7">
                  <c:v>211.15627736103389</c:v>
                </c:pt>
                <c:pt idx="8">
                  <c:v>227.93096677936128</c:v>
                </c:pt>
                <c:pt idx="9">
                  <c:v>242.23407308262094</c:v>
                </c:pt>
                <c:pt idx="10">
                  <c:v>266.26313586816707</c:v>
                </c:pt>
                <c:pt idx="11">
                  <c:v>285.40724369123984</c:v>
                </c:pt>
              </c:numCache>
            </c:numRef>
          </c:val>
          <c:smooth val="0"/>
          <c:extLst>
            <c:ext xmlns:c16="http://schemas.microsoft.com/office/drawing/2014/chart" uri="{C3380CC4-5D6E-409C-BE32-E72D297353CC}">
              <c16:uniqueId val="{00000004-2A06-4B9F-9D93-BF846B24F457}"/>
            </c:ext>
          </c:extLst>
        </c:ser>
        <c:ser>
          <c:idx val="5"/>
          <c:order val="5"/>
          <c:tx>
            <c:strRef>
              <c:f>'6'!$I$5</c:f>
              <c:strCache>
                <c:ptCount val="1"/>
                <c:pt idx="0">
                  <c:v>2011</c:v>
                </c:pt>
              </c:strCache>
            </c:strRef>
          </c:tx>
          <c:marker>
            <c:spPr>
              <a:solidFill>
                <a:srgbClr val="FFFF00"/>
              </a:solidFill>
            </c:spPr>
          </c:marker>
          <c:cat>
            <c:strRef>
              <c:f>'6'!$C$6:$C$17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'6'!$I$6:$I$17</c:f>
              <c:numCache>
                <c:formatCode>_-* #,##0_-;\-* #,##0_-;_-* \-??_-;_-@_-</c:formatCode>
                <c:ptCount val="12"/>
                <c:pt idx="0">
                  <c:v>284.96633326225736</c:v>
                </c:pt>
                <c:pt idx="1">
                  <c:v>300.76547290452953</c:v>
                </c:pt>
                <c:pt idx="2">
                  <c:v>298.0757984442281</c:v>
                </c:pt>
                <c:pt idx="3">
                  <c:v>305.96448164130419</c:v>
                </c:pt>
                <c:pt idx="4">
                  <c:v>308.56624460555463</c:v>
                </c:pt>
              </c:numCache>
            </c:numRef>
          </c:val>
          <c:smooth val="0"/>
          <c:extLst>
            <c:ext xmlns:c16="http://schemas.microsoft.com/office/drawing/2014/chart" uri="{C3380CC4-5D6E-409C-BE32-E72D297353CC}">
              <c16:uniqueId val="{00000005-2A06-4B9F-9D93-BF846B24F457}"/>
            </c:ext>
          </c:extLst>
        </c:ser>
        <c:dLbls>
          <c:showLegendKey val="0"/>
          <c:showVal val="0"/>
          <c:showCatName val="0"/>
          <c:showSerName val="0"/>
          <c:showPercent val="0"/>
          <c:showBubbleSize val="0"/>
        </c:dLbls>
        <c:marker val="1"/>
        <c:smooth val="0"/>
        <c:axId val="1702418095"/>
        <c:axId val="1"/>
      </c:lineChart>
      <c:catAx>
        <c:axId val="170241809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ax val="330"/>
          <c:min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US$/tonelada</a:t>
                </a:r>
              </a:p>
            </c:rich>
          </c:tx>
          <c:layout>
            <c:manualLayout>
              <c:xMode val="edge"/>
              <c:yMode val="edge"/>
              <c:x val="2.3803459545135332E-2"/>
              <c:y val="0.36125733686630462"/>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702418095"/>
        <c:crosses val="autoZero"/>
        <c:crossBetween val="between"/>
        <c:majorUnit val="20"/>
        <c:minorUnit val="5"/>
      </c:valAx>
      <c:spPr>
        <a:solidFill>
          <a:srgbClr val="FFFFFF"/>
        </a:solidFill>
        <a:ln w="12700">
          <a:solidFill>
            <a:srgbClr val="808080"/>
          </a:solidFill>
          <a:prstDash val="solid"/>
        </a:ln>
      </c:spPr>
    </c:plotArea>
    <c:legend>
      <c:legendPos val="b"/>
      <c:layout>
        <c:manualLayout>
          <c:xMode val="edge"/>
          <c:yMode val="edge"/>
          <c:wMode val="edge"/>
          <c:hMode val="edge"/>
          <c:x val="0.39685196301135006"/>
          <c:y val="0.89222107379775606"/>
          <c:w val="0.9273782705412944"/>
          <c:h val="0.93881795801777745"/>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22" r="0.75000000000000122" t="1" header="0.51180555555555562" footer="0.51180555555555562"/>
    <c:pageSetup firstPageNumber="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36225340" name="Picture 2" descr="LOGO_ODEPA">
          <a:extLst>
            <a:ext uri="{FF2B5EF4-FFF2-40B4-BE49-F238E27FC236}">
              <a16:creationId xmlns:a16="http://schemas.microsoft.com/office/drawing/2014/main" id="{929E2DB8-0BC5-4280-86FE-5DA5DAEE7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7335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180975</xdr:rowOff>
    </xdr:to>
    <xdr:pic>
      <xdr:nvPicPr>
        <xdr:cNvPr id="36225341" name="Picture 1" descr="LOGO_FUCOA">
          <a:extLst>
            <a:ext uri="{FF2B5EF4-FFF2-40B4-BE49-F238E27FC236}">
              <a16:creationId xmlns:a16="http://schemas.microsoft.com/office/drawing/2014/main" id="{DAAB910E-1AAB-4312-94CE-D70D7EEF79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8067675"/>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123825</xdr:rowOff>
    </xdr:to>
    <xdr:pic>
      <xdr:nvPicPr>
        <xdr:cNvPr id="36225342" name="Picture 41" descr="pie">
          <a:extLst>
            <a:ext uri="{FF2B5EF4-FFF2-40B4-BE49-F238E27FC236}">
              <a16:creationId xmlns:a16="http://schemas.microsoft.com/office/drawing/2014/main" id="{C7E7D0D2-964F-4025-9C64-30A896ECB2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31632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0.00648</cdr:x>
      <cdr:y>0.90596</cdr:y>
    </cdr:from>
    <cdr:to>
      <cdr:x>0.84201</cdr:x>
      <cdr:y>0.98903</cdr:y>
    </cdr:to>
    <cdr:sp macro="" textlink="">
      <cdr:nvSpPr>
        <cdr:cNvPr id="2" name="1 CuadroTexto"/>
        <cdr:cNvSpPr txBox="1"/>
      </cdr:nvSpPr>
      <cdr:spPr>
        <a:xfrm xmlns:a="http://schemas.openxmlformats.org/drawingml/2006/main">
          <a:off x="42583" y="2502477"/>
          <a:ext cx="5490576" cy="22946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114300</xdr:colOff>
      <xdr:row>12</xdr:row>
      <xdr:rowOff>57150</xdr:rowOff>
    </xdr:from>
    <xdr:to>
      <xdr:col>5</xdr:col>
      <xdr:colOff>657225</xdr:colOff>
      <xdr:row>27</xdr:row>
      <xdr:rowOff>9525</xdr:rowOff>
    </xdr:to>
    <xdr:graphicFrame macro="">
      <xdr:nvGraphicFramePr>
        <xdr:cNvPr id="36224152" name="3 Gráfico">
          <a:extLst>
            <a:ext uri="{FF2B5EF4-FFF2-40B4-BE49-F238E27FC236}">
              <a16:creationId xmlns:a16="http://schemas.microsoft.com/office/drawing/2014/main" id="{2BA72D0C-BA6E-40DD-8C0E-EED22137E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0.88852</cdr:y>
    </cdr:from>
    <cdr:to>
      <cdr:x>1</cdr:x>
      <cdr:y>0.99713</cdr:y>
    </cdr:to>
    <cdr:sp macro="" textlink="">
      <cdr:nvSpPr>
        <cdr:cNvPr id="2" name="1 CuadroTexto"/>
        <cdr:cNvSpPr txBox="1"/>
      </cdr:nvSpPr>
      <cdr:spPr>
        <a:xfrm xmlns:a="http://schemas.openxmlformats.org/drawingml/2006/main">
          <a:off x="0" y="2651082"/>
          <a:ext cx="5426869" cy="324061"/>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133350</xdr:colOff>
      <xdr:row>20</xdr:row>
      <xdr:rowOff>0</xdr:rowOff>
    </xdr:from>
    <xdr:to>
      <xdr:col>5</xdr:col>
      <xdr:colOff>676275</xdr:colOff>
      <xdr:row>34</xdr:row>
      <xdr:rowOff>180975</xdr:rowOff>
    </xdr:to>
    <xdr:graphicFrame macro="">
      <xdr:nvGraphicFramePr>
        <xdr:cNvPr id="36530265" name="3 Gráfico">
          <a:extLst>
            <a:ext uri="{FF2B5EF4-FFF2-40B4-BE49-F238E27FC236}">
              <a16:creationId xmlns:a16="http://schemas.microsoft.com/office/drawing/2014/main" id="{9ED37AEF-909A-4A0E-84FF-CDB2D1CB3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0.01766</cdr:x>
      <cdr:y>0.91319</cdr:y>
    </cdr:from>
    <cdr:to>
      <cdr:x>0.73114</cdr:x>
      <cdr:y>0.97569</cdr:y>
    </cdr:to>
    <cdr:sp macro="" textlink="">
      <cdr:nvSpPr>
        <cdr:cNvPr id="2" name="1 CuadroTexto"/>
        <cdr:cNvSpPr txBox="1"/>
      </cdr:nvSpPr>
      <cdr:spPr>
        <a:xfrm xmlns:a="http://schemas.openxmlformats.org/drawingml/2006/main" rot="10800000" flipV="1">
          <a:off x="104775" y="2505074"/>
          <a:ext cx="4233863" cy="171451"/>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47</xdr:row>
      <xdr:rowOff>419100</xdr:rowOff>
    </xdr:from>
    <xdr:to>
      <xdr:col>0</xdr:col>
      <xdr:colOff>0</xdr:colOff>
      <xdr:row>68</xdr:row>
      <xdr:rowOff>238125</xdr:rowOff>
    </xdr:to>
    <xdr:graphicFrame macro="">
      <xdr:nvGraphicFramePr>
        <xdr:cNvPr id="36236499" name="Chart 1">
          <a:extLst>
            <a:ext uri="{FF2B5EF4-FFF2-40B4-BE49-F238E27FC236}">
              <a16:creationId xmlns:a16="http://schemas.microsoft.com/office/drawing/2014/main" id="{1E49DE29-D600-4D0E-B550-7D06C65F2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70</xdr:row>
      <xdr:rowOff>0</xdr:rowOff>
    </xdr:from>
    <xdr:to>
      <xdr:col>0</xdr:col>
      <xdr:colOff>0</xdr:colOff>
      <xdr:row>97</xdr:row>
      <xdr:rowOff>714375</xdr:rowOff>
    </xdr:to>
    <xdr:graphicFrame macro="">
      <xdr:nvGraphicFramePr>
        <xdr:cNvPr id="36236500" name="Chart 2">
          <a:extLst>
            <a:ext uri="{FF2B5EF4-FFF2-40B4-BE49-F238E27FC236}">
              <a16:creationId xmlns:a16="http://schemas.microsoft.com/office/drawing/2014/main" id="{0B8CF062-269E-4A76-A6F6-9DC4A7ACE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1038225</xdr:colOff>
      <xdr:row>17</xdr:row>
      <xdr:rowOff>104775</xdr:rowOff>
    </xdr:to>
    <xdr:graphicFrame macro="">
      <xdr:nvGraphicFramePr>
        <xdr:cNvPr id="36239500" name="Chart 3">
          <a:extLst>
            <a:ext uri="{FF2B5EF4-FFF2-40B4-BE49-F238E27FC236}">
              <a16:creationId xmlns:a16="http://schemas.microsoft.com/office/drawing/2014/main" id="{29B9D1B0-21E3-4505-A1E5-D14771D37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0.01094</cdr:x>
      <cdr:y>0.92935</cdr:y>
    </cdr:from>
    <cdr:to>
      <cdr:x>0.59795</cdr:x>
      <cdr:y>0.9837</cdr:y>
    </cdr:to>
    <cdr:sp macro="" textlink="">
      <cdr:nvSpPr>
        <cdr:cNvPr id="2" name="1 CuadroTexto"/>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a:t>
          </a:r>
          <a:r>
            <a:rPr lang="es-CL" sz="800" baseline="0">
              <a:latin typeface="Arial" pitchFamily="34" charset="0"/>
              <a:cs typeface="Arial" pitchFamily="34" charset="0"/>
            </a:rPr>
            <a:t>por Odepa con información de Cotrisa</a:t>
          </a:r>
          <a:r>
            <a:rPr lang="es-CL" sz="800">
              <a:latin typeface="Arial" pitchFamily="34" charset="0"/>
              <a:cs typeface="Arial" pitchFamily="34" charset="0"/>
            </a:rPr>
            <a:t>.</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66675</xdr:colOff>
      <xdr:row>30</xdr:row>
      <xdr:rowOff>9525</xdr:rowOff>
    </xdr:from>
    <xdr:to>
      <xdr:col>4</xdr:col>
      <xdr:colOff>1238250</xdr:colOff>
      <xdr:row>47</xdr:row>
      <xdr:rowOff>57150</xdr:rowOff>
    </xdr:to>
    <xdr:graphicFrame macro="">
      <xdr:nvGraphicFramePr>
        <xdr:cNvPr id="36241514" name="Chart 4">
          <a:extLst>
            <a:ext uri="{FF2B5EF4-FFF2-40B4-BE49-F238E27FC236}">
              <a16:creationId xmlns:a16="http://schemas.microsoft.com/office/drawing/2014/main" id="{F0FD84D4-1235-4E89-8871-AE838E68D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0.94175</cdr:y>
    </cdr:from>
    <cdr:to>
      <cdr:x>0</cdr:x>
      <cdr:y>0.94199</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Cotrisa, bolsas y Reuters</a:t>
          </a:r>
          <a:endParaRPr lang="es-CL" sz="800">
            <a:latin typeface="Arial" pitchFamily="34" charset="0"/>
            <a:ea typeface="+mn-ea"/>
            <a:cs typeface="Arial"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42</xdr:row>
      <xdr:rowOff>57150</xdr:rowOff>
    </xdr:from>
    <xdr:to>
      <xdr:col>1</xdr:col>
      <xdr:colOff>476250</xdr:colOff>
      <xdr:row>42</xdr:row>
      <xdr:rowOff>123825</xdr:rowOff>
    </xdr:to>
    <xdr:pic>
      <xdr:nvPicPr>
        <xdr:cNvPr id="36226154" name="Picture 41" descr="pie">
          <a:extLst>
            <a:ext uri="{FF2B5EF4-FFF2-40B4-BE49-F238E27FC236}">
              <a16:creationId xmlns:a16="http://schemas.microsoft.com/office/drawing/2014/main" id="{B814B20C-F6A7-4085-A8F8-90D930AF4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62850"/>
          <a:ext cx="12573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85724</xdr:colOff>
      <xdr:row>0</xdr:row>
      <xdr:rowOff>19050</xdr:rowOff>
    </xdr:from>
    <xdr:to>
      <xdr:col>5</xdr:col>
      <xdr:colOff>1028700</xdr:colOff>
      <xdr:row>22</xdr:row>
      <xdr:rowOff>76199</xdr:rowOff>
    </xdr:to>
    <xdr:sp macro="" textlink="">
      <xdr:nvSpPr>
        <xdr:cNvPr id="2" name="1 CuadroTexto">
          <a:extLst>
            <a:ext uri="{FF2B5EF4-FFF2-40B4-BE49-F238E27FC236}">
              <a16:creationId xmlns:a16="http://schemas.microsoft.com/office/drawing/2014/main" id="{F632CF62-AF6D-419A-B9EF-4D2485ED219F}"/>
            </a:ext>
          </a:extLst>
        </xdr:cNvPr>
        <xdr:cNvSpPr txBox="1"/>
      </xdr:nvSpPr>
      <xdr:spPr>
        <a:xfrm>
          <a:off x="85724" y="19050"/>
          <a:ext cx="6276976" cy="5086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latin typeface="Arial" pitchFamily="34" charset="0"/>
              <a:cs typeface="Arial" pitchFamily="34" charset="0"/>
            </a:rPr>
            <a:t>Comentario</a:t>
          </a:r>
        </a:p>
        <a:p>
          <a:endParaRPr lang="es-ES" sz="1100">
            <a:latin typeface="Arial" pitchFamily="34" charset="0"/>
            <a:cs typeface="Arial" pitchFamily="34" charset="0"/>
          </a:endParaRPr>
        </a:p>
        <a:p>
          <a:pPr algn="just"/>
          <a:r>
            <a:rPr lang="es-ES" sz="1100">
              <a:latin typeface="Arial" pitchFamily="34" charset="0"/>
              <a:cs typeface="Arial" pitchFamily="34" charset="0"/>
            </a:rPr>
            <a:t>Durante el período de cosecha, el precio nacional de maíz se ha mantenido estable. En promedio, el precio se ha movido levemente alrededor de $ 144 por kilo, absorbiendo tanto las variaciones en el precio internacional como las variaciones del dólar.</a:t>
          </a:r>
        </a:p>
        <a:p>
          <a:pPr algn="just"/>
          <a:r>
            <a:rPr lang="es-ES" sz="1100">
              <a:latin typeface="Arial" pitchFamily="34" charset="0"/>
              <a:cs typeface="Arial" pitchFamily="34" charset="0"/>
            </a:rPr>
            <a:t>Durante este período, la diferencia entre el precio promedio nacional y el costo alternativo de importación de maíz (CAI), que es una referencia de lo que en teoría cuesta traer el grano desde nuestros abastecedores internacionales hasta Melipilla en Chile,  ha fluctuado entre $ 9,66 y $ 26,40, producto de las variaciones tanto en el precio internacional como en el dólar. En promedio, la diferencia ha sido de $ 19,6, cifra superior a los $ 8,8 y 14,9 de diferencia promedio que existió entre el  precio nacional y el CAI en la época de cosecha de 2010 y 2009, respectivamente.</a:t>
          </a:r>
        </a:p>
        <a:p>
          <a:pPr algn="just"/>
          <a:endParaRPr lang="es-ES" sz="1100">
            <a:latin typeface="Arial" pitchFamily="34" charset="0"/>
            <a:cs typeface="Arial" pitchFamily="34" charset="0"/>
          </a:endParaRPr>
        </a:p>
        <a:p>
          <a:pPr algn="just"/>
          <a:r>
            <a:rPr lang="es-ES" sz="1100">
              <a:latin typeface="Arial" pitchFamily="34" charset="0"/>
              <a:cs typeface="Arial" pitchFamily="34" charset="0"/>
            </a:rPr>
            <a:t>La relativa estabilidad del precio internacional del maíz a partír de abril se ve interrumpida por la caída que ocurre en la segunda semana de mayo. Esta leve caída es consecuencia de los buenos pronósticos de cosecha que Estados Unidos hacía en su informe WASDE de mayo. Los precios luego volvieron a subir, producto de las condiciones meteorológicas imperantes en el país del norte y que complicaron la siembra del cereal. Se espera que estos precios se reafirmen con el informe WASDE de junio.</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70</xdr:row>
      <xdr:rowOff>0</xdr:rowOff>
    </xdr:to>
    <xdr:graphicFrame macro="">
      <xdr:nvGraphicFramePr>
        <xdr:cNvPr id="36244724" name="Chart 2">
          <a:extLst>
            <a:ext uri="{FF2B5EF4-FFF2-40B4-BE49-F238E27FC236}">
              <a16:creationId xmlns:a16="http://schemas.microsoft.com/office/drawing/2014/main" id="{94F5CD58-D1C2-48E3-AB20-FE785C317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704850</xdr:colOff>
      <xdr:row>54</xdr:row>
      <xdr:rowOff>76200</xdr:rowOff>
    </xdr:to>
    <xdr:graphicFrame macro="">
      <xdr:nvGraphicFramePr>
        <xdr:cNvPr id="36244725" name="Chart 4">
          <a:extLst>
            <a:ext uri="{FF2B5EF4-FFF2-40B4-BE49-F238E27FC236}">
              <a16:creationId xmlns:a16="http://schemas.microsoft.com/office/drawing/2014/main" id="{A5AEC20B-0068-4EA7-9BC2-79C2AEE51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0.9405</cdr:y>
    </cdr:from>
    <cdr:to>
      <cdr:x>0</cdr:x>
      <cdr:y>0.94074</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Fyo.com</a:t>
          </a:r>
          <a:endParaRPr lang="es-CL" sz="800">
            <a:latin typeface="Arial" pitchFamily="34" charset="0"/>
            <a:ea typeface="+mn-ea"/>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352425</xdr:colOff>
      <xdr:row>46</xdr:row>
      <xdr:rowOff>47625</xdr:rowOff>
    </xdr:to>
    <xdr:graphicFrame macro="">
      <xdr:nvGraphicFramePr>
        <xdr:cNvPr id="36227213" name="3 Gráfico">
          <a:extLst>
            <a:ext uri="{FF2B5EF4-FFF2-40B4-BE49-F238E27FC236}">
              <a16:creationId xmlns:a16="http://schemas.microsoft.com/office/drawing/2014/main" id="{1AA9D057-028C-4793-9751-08C7AE706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0.00508</cdr:x>
      <cdr:y>0.90625</cdr:y>
    </cdr:from>
    <cdr:to>
      <cdr:x>0.99661</cdr:x>
      <cdr:y>0.97145</cdr:y>
    </cdr:to>
    <cdr:sp macro="" textlink="">
      <cdr:nvSpPr>
        <cdr:cNvPr id="2" name="1 CuadroTexto"/>
        <cdr:cNvSpPr txBox="1"/>
      </cdr:nvSpPr>
      <cdr:spPr>
        <a:xfrm xmlns:a="http://schemas.openxmlformats.org/drawingml/2006/main">
          <a:off x="28575" y="2486025"/>
          <a:ext cx="5572125" cy="17885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a:latin typeface="Arial"/>
            </a:rPr>
            <a:t>Fuente: </a:t>
          </a:r>
          <a:r>
            <a:rPr lang="es-ES" sz="800">
              <a:latin typeface="Arial"/>
              <a:ea typeface="+mn-ea"/>
              <a:cs typeface="+mn-cs"/>
            </a:rPr>
            <a:t>elaborado por Odepa con antecedentes</a:t>
          </a:r>
          <a:r>
            <a:rPr lang="es-ES" sz="800" baseline="0">
              <a:latin typeface="Arial"/>
              <a:ea typeface="+mn-ea"/>
              <a:cs typeface="+mn-cs"/>
            </a:rPr>
            <a:t> </a:t>
          </a:r>
          <a:r>
            <a:rPr lang="es-ES" sz="800">
              <a:latin typeface="Arial"/>
              <a:ea typeface="+mn-ea"/>
              <a:cs typeface="+mn-cs"/>
            </a:rPr>
            <a:t>del Servicio Nacional de Aduanas</a:t>
          </a:r>
          <a:endParaRPr lang="es-ES" sz="800">
            <a:latin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133350</xdr:colOff>
      <xdr:row>17</xdr:row>
      <xdr:rowOff>180975</xdr:rowOff>
    </xdr:from>
    <xdr:to>
      <xdr:col>5</xdr:col>
      <xdr:colOff>914400</xdr:colOff>
      <xdr:row>34</xdr:row>
      <xdr:rowOff>123825</xdr:rowOff>
    </xdr:to>
    <xdr:graphicFrame macro="">
      <xdr:nvGraphicFramePr>
        <xdr:cNvPr id="36229377" name="Chart 3">
          <a:extLst>
            <a:ext uri="{FF2B5EF4-FFF2-40B4-BE49-F238E27FC236}">
              <a16:creationId xmlns:a16="http://schemas.microsoft.com/office/drawing/2014/main" id="{19336BE4-4851-4770-B746-8A9A93DD8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647700</xdr:colOff>
      <xdr:row>29</xdr:row>
      <xdr:rowOff>57150</xdr:rowOff>
    </xdr:from>
    <xdr:to>
      <xdr:col>2</xdr:col>
      <xdr:colOff>657225</xdr:colOff>
      <xdr:row>30</xdr:row>
      <xdr:rowOff>104775</xdr:rowOff>
    </xdr:to>
    <xdr:cxnSp macro="">
      <xdr:nvCxnSpPr>
        <xdr:cNvPr id="36229378" name="4 Conector recto de flecha">
          <a:extLst>
            <a:ext uri="{FF2B5EF4-FFF2-40B4-BE49-F238E27FC236}">
              <a16:creationId xmlns:a16="http://schemas.microsoft.com/office/drawing/2014/main" id="{B8B13CDA-0081-465B-8032-10177E49EBC8}"/>
            </a:ext>
          </a:extLst>
        </xdr:cNvPr>
        <xdr:cNvCxnSpPr>
          <a:cxnSpLocks noChangeShapeType="1"/>
        </xdr:cNvCxnSpPr>
      </xdr:nvCxnSpPr>
      <xdr:spPr bwMode="auto">
        <a:xfrm rot="5400000">
          <a:off x="2705100" y="4514850"/>
          <a:ext cx="2000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c:userShapes xmlns:c="http://schemas.openxmlformats.org/drawingml/2006/chart">
  <cdr:relSizeAnchor xmlns:cdr="http://schemas.openxmlformats.org/drawingml/2006/chartDrawing">
    <cdr:from>
      <cdr:x>0.01094</cdr:x>
      <cdr:y>0.92935</cdr:y>
    </cdr:from>
    <cdr:to>
      <cdr:x>0.80111</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 elaborado</a:t>
          </a:r>
          <a:r>
            <a:rPr lang="es-CL" sz="800" baseline="0">
              <a:latin typeface="Arial" pitchFamily="34" charset="0"/>
              <a:cs typeface="Arial" pitchFamily="34" charset="0"/>
            </a:rPr>
            <a:t> por Odepa con información del </a:t>
          </a:r>
          <a:r>
            <a:rPr lang="es-ES" sz="800" baseline="0">
              <a:latin typeface="Arial" pitchFamily="34" charset="0"/>
              <a:ea typeface="+mn-ea"/>
              <a:cs typeface="Arial" pitchFamily="34" charset="0"/>
            </a:rPr>
            <a:t>Servicio Nacional de Aduanas</a:t>
          </a:r>
          <a:r>
            <a:rPr lang="es-CL" sz="800" baseline="0">
              <a:latin typeface="Arial" pitchFamily="34" charset="0"/>
              <a:ea typeface="+mn-ea"/>
              <a:cs typeface="Arial" pitchFamily="34" charset="0"/>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17</xdr:row>
      <xdr:rowOff>85725</xdr:rowOff>
    </xdr:from>
    <xdr:to>
      <xdr:col>6</xdr:col>
      <xdr:colOff>514350</xdr:colOff>
      <xdr:row>32</xdr:row>
      <xdr:rowOff>47625</xdr:rowOff>
    </xdr:to>
    <xdr:graphicFrame macro="">
      <xdr:nvGraphicFramePr>
        <xdr:cNvPr id="36231309" name="Chart 3">
          <a:extLst>
            <a:ext uri="{FF2B5EF4-FFF2-40B4-BE49-F238E27FC236}">
              <a16:creationId xmlns:a16="http://schemas.microsoft.com/office/drawing/2014/main" id="{EC7B3C98-38A9-4678-B257-A32E2D092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0.01094</cdr:x>
      <cdr:y>0.92935</cdr:y>
    </cdr:from>
    <cdr:to>
      <cdr:x>0.80111</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por Odepa con información del </a:t>
          </a:r>
          <a:r>
            <a:rPr lang="es-ES" sz="800" baseline="0">
              <a:solidFill>
                <a:sysClr val="windowText" lastClr="000000"/>
              </a:solidFill>
              <a:latin typeface="Arial" pitchFamily="34" charset="0"/>
              <a:ea typeface="+mn-ea"/>
              <a:cs typeface="Arial" pitchFamily="34" charset="0"/>
            </a:rPr>
            <a:t>Servicio Nacional de Aduanas</a:t>
          </a:r>
          <a:r>
            <a:rPr lang="es-CL" sz="800" baseline="0">
              <a:solidFill>
                <a:sysClr val="windowText" lastClr="000000"/>
              </a:solidFill>
              <a:latin typeface="Arial" pitchFamily="34" charset="0"/>
              <a:ea typeface="+mn-ea"/>
              <a:cs typeface="Arial" pitchFamily="34" charset="0"/>
            </a:rPr>
            <a:t>, INE y SAG</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161925</xdr:colOff>
      <xdr:row>16</xdr:row>
      <xdr:rowOff>47625</xdr:rowOff>
    </xdr:from>
    <xdr:to>
      <xdr:col>5</xdr:col>
      <xdr:colOff>1000125</xdr:colOff>
      <xdr:row>30</xdr:row>
      <xdr:rowOff>171450</xdr:rowOff>
    </xdr:to>
    <xdr:graphicFrame macro="">
      <xdr:nvGraphicFramePr>
        <xdr:cNvPr id="36233356" name="Chart 1">
          <a:extLst>
            <a:ext uri="{FF2B5EF4-FFF2-40B4-BE49-F238E27FC236}">
              <a16:creationId xmlns:a16="http://schemas.microsoft.com/office/drawing/2014/main" id="{21299B98-2AC4-480D-AB5F-FA1452219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5"/>
  <sheetViews>
    <sheetView tabSelected="1" zoomScaleNormal="100" zoomScaleSheetLayoutView="100" workbookViewId="0">
      <selection activeCell="C13" sqref="C13:H13"/>
    </sheetView>
  </sheetViews>
  <sheetFormatPr baseColWidth="10" defaultRowHeight="15"/>
  <cols>
    <col min="1" max="1" width="6.36328125" style="49" customWidth="1"/>
    <col min="2" max="2" width="7.26953125" style="49" customWidth="1"/>
    <col min="3" max="3" width="6.81640625" style="49" customWidth="1"/>
    <col min="4" max="5" width="10.90625" style="49"/>
    <col min="6" max="6" width="10.26953125" style="49" customWidth="1"/>
    <col min="7" max="7" width="7.08984375" style="49" customWidth="1"/>
    <col min="8" max="8" width="2.81640625" style="49" customWidth="1"/>
    <col min="9" max="16384" width="10.90625" style="49"/>
  </cols>
  <sheetData>
    <row r="1" spans="1:8" ht="15.75">
      <c r="A1" s="47"/>
      <c r="B1" s="48"/>
      <c r="C1" s="48"/>
      <c r="D1" s="48"/>
      <c r="E1" s="48"/>
      <c r="F1" s="48"/>
      <c r="G1" s="48"/>
    </row>
    <row r="2" spans="1:8">
      <c r="A2" s="48"/>
      <c r="B2" s="48"/>
      <c r="C2" s="48"/>
      <c r="D2" s="48"/>
      <c r="E2" s="48"/>
      <c r="F2" s="48"/>
      <c r="G2" s="48"/>
    </row>
    <row r="3" spans="1:8" ht="15.75">
      <c r="A3" s="47"/>
      <c r="B3" s="48"/>
      <c r="C3" s="48"/>
      <c r="D3" s="48"/>
      <c r="E3" s="48"/>
      <c r="F3" s="48"/>
      <c r="G3" s="48"/>
    </row>
    <row r="4" spans="1:8">
      <c r="A4" s="48"/>
      <c r="B4" s="48"/>
      <c r="C4" s="48"/>
      <c r="D4" s="50"/>
      <c r="E4" s="48"/>
      <c r="F4" s="48"/>
      <c r="G4" s="48"/>
    </row>
    <row r="5" spans="1:8" ht="15.75">
      <c r="A5" s="47"/>
      <c r="B5" s="48"/>
      <c r="C5" s="48"/>
      <c r="D5" s="51"/>
      <c r="E5" s="48"/>
      <c r="F5" s="48"/>
      <c r="G5" s="48"/>
    </row>
    <row r="6" spans="1:8" ht="15.75">
      <c r="A6" s="47"/>
      <c r="B6" s="48"/>
      <c r="C6" s="48"/>
      <c r="D6" s="48"/>
      <c r="E6" s="48"/>
      <c r="F6" s="48"/>
      <c r="G6" s="48"/>
    </row>
    <row r="7" spans="1:8" ht="15.75">
      <c r="A7" s="47"/>
      <c r="B7" s="48"/>
      <c r="C7" s="48"/>
      <c r="D7" s="48"/>
      <c r="E7" s="48"/>
      <c r="F7" s="48"/>
      <c r="G7" s="48"/>
    </row>
    <row r="8" spans="1:8">
      <c r="A8" s="48"/>
      <c r="B8" s="48"/>
      <c r="C8" s="48"/>
      <c r="D8" s="50"/>
      <c r="E8" s="48"/>
      <c r="F8" s="48"/>
      <c r="G8" s="48"/>
    </row>
    <row r="9" spans="1:8" ht="15.75">
      <c r="A9" s="52"/>
      <c r="B9" s="48"/>
      <c r="C9" s="48"/>
      <c r="D9" s="48"/>
      <c r="E9" s="48"/>
      <c r="F9" s="48"/>
      <c r="G9" s="48"/>
    </row>
    <row r="10" spans="1:8" ht="15.75">
      <c r="A10" s="47"/>
      <c r="B10" s="48"/>
      <c r="C10" s="48"/>
      <c r="D10" s="48"/>
      <c r="E10" s="48"/>
      <c r="F10" s="48"/>
      <c r="G10" s="48"/>
    </row>
    <row r="11" spans="1:8" ht="15.75">
      <c r="A11" s="47"/>
      <c r="B11" s="48"/>
      <c r="C11" s="48"/>
      <c r="D11" s="48"/>
      <c r="E11" s="48"/>
      <c r="F11" s="48"/>
      <c r="G11" s="48"/>
    </row>
    <row r="12" spans="1:8" ht="15.75">
      <c r="A12" s="47"/>
      <c r="B12" s="48"/>
      <c r="C12" s="48"/>
      <c r="D12" s="48"/>
      <c r="E12" s="48"/>
      <c r="F12" s="48"/>
      <c r="G12" s="48"/>
    </row>
    <row r="13" spans="1:8" ht="19.5">
      <c r="A13" s="48"/>
      <c r="B13" s="48"/>
      <c r="C13" s="247" t="s">
        <v>149</v>
      </c>
      <c r="D13" s="247"/>
      <c r="E13" s="247"/>
      <c r="F13" s="247"/>
      <c r="G13" s="247"/>
      <c r="H13" s="247"/>
    </row>
    <row r="14" spans="1:8" ht="19.5">
      <c r="A14" s="48"/>
      <c r="B14" s="48"/>
      <c r="C14" s="247" t="s">
        <v>117</v>
      </c>
      <c r="D14" s="247"/>
      <c r="E14" s="247"/>
      <c r="F14" s="247"/>
      <c r="G14" s="247"/>
      <c r="H14" s="247"/>
    </row>
    <row r="15" spans="1:8">
      <c r="A15" s="48"/>
      <c r="B15" s="48"/>
      <c r="C15" s="48"/>
      <c r="D15" s="48"/>
      <c r="E15" s="48"/>
      <c r="F15" s="48"/>
      <c r="G15" s="48"/>
    </row>
    <row r="16" spans="1:8">
      <c r="A16" s="48"/>
      <c r="B16" s="48"/>
      <c r="C16" s="48"/>
      <c r="D16" s="53"/>
      <c r="E16" s="48"/>
      <c r="F16" s="48"/>
      <c r="G16" s="48"/>
    </row>
    <row r="17" spans="1:7" ht="15.75">
      <c r="A17" s="48"/>
      <c r="B17" s="48"/>
      <c r="C17" s="208" t="s">
        <v>151</v>
      </c>
      <c r="D17" s="54"/>
      <c r="E17" s="54"/>
      <c r="F17" s="54"/>
      <c r="G17" s="54"/>
    </row>
    <row r="18" spans="1:7">
      <c r="A18" s="48"/>
      <c r="B18" s="48"/>
      <c r="C18" s="48"/>
      <c r="D18" s="48"/>
      <c r="E18" s="48"/>
      <c r="F18" s="48"/>
      <c r="G18" s="48"/>
    </row>
    <row r="19" spans="1:7">
      <c r="A19" s="48"/>
      <c r="B19" s="48"/>
      <c r="C19" s="48"/>
      <c r="D19" s="48"/>
      <c r="E19" s="48"/>
      <c r="F19" s="48"/>
      <c r="G19" s="48"/>
    </row>
    <row r="20" spans="1:7">
      <c r="A20" s="48"/>
      <c r="B20" s="48"/>
      <c r="C20" s="48"/>
      <c r="D20" s="48"/>
      <c r="E20" s="48"/>
      <c r="F20" s="48"/>
      <c r="G20" s="48"/>
    </row>
    <row r="21" spans="1:7" ht="15.75">
      <c r="A21" s="47"/>
      <c r="B21" s="48"/>
      <c r="C21" s="48"/>
      <c r="D21" s="48"/>
      <c r="E21" s="48"/>
      <c r="F21" s="48"/>
      <c r="G21" s="48"/>
    </row>
    <row r="22" spans="1:7" ht="15.75">
      <c r="A22" s="47"/>
      <c r="B22" s="48"/>
      <c r="C22" s="48"/>
      <c r="D22" s="50"/>
      <c r="E22" s="48"/>
      <c r="F22" s="48"/>
      <c r="G22" s="48"/>
    </row>
    <row r="23" spans="1:7" ht="15.75">
      <c r="A23" s="47"/>
      <c r="B23" s="48"/>
      <c r="C23" s="48"/>
      <c r="D23" s="53"/>
      <c r="E23" s="48"/>
      <c r="F23" s="48"/>
      <c r="G23" s="48"/>
    </row>
    <row r="24" spans="1:7" ht="15.75">
      <c r="A24" s="47"/>
      <c r="B24" s="48"/>
      <c r="C24" s="48"/>
      <c r="D24" s="48"/>
      <c r="E24" s="48"/>
      <c r="F24" s="48"/>
      <c r="G24" s="48"/>
    </row>
    <row r="25" spans="1:7" ht="15.75">
      <c r="A25" s="47"/>
      <c r="B25" s="48"/>
      <c r="C25" s="48"/>
      <c r="D25" s="48"/>
      <c r="E25" s="48"/>
      <c r="F25" s="48"/>
      <c r="G25" s="48"/>
    </row>
    <row r="26" spans="1:7" ht="15.75">
      <c r="A26" s="47"/>
      <c r="B26" s="48"/>
      <c r="C26" s="48"/>
      <c r="D26" s="48"/>
      <c r="E26" s="48"/>
      <c r="F26" s="48"/>
      <c r="G26" s="48"/>
    </row>
    <row r="27" spans="1:7" ht="15.75">
      <c r="A27" s="47"/>
      <c r="B27" s="48"/>
      <c r="C27" s="48"/>
      <c r="D27" s="50"/>
      <c r="E27" s="48"/>
      <c r="F27" s="48"/>
      <c r="G27" s="48"/>
    </row>
    <row r="28" spans="1:7" ht="15.75">
      <c r="A28" s="47"/>
      <c r="B28" s="48"/>
      <c r="C28" s="48"/>
      <c r="D28" s="48"/>
      <c r="E28" s="48"/>
      <c r="F28" s="48"/>
      <c r="G28" s="48"/>
    </row>
    <row r="29" spans="1:7" ht="15.75">
      <c r="A29" s="47"/>
      <c r="B29" s="48"/>
      <c r="C29" s="48"/>
      <c r="D29" s="48"/>
      <c r="E29" s="48"/>
      <c r="F29" s="48"/>
      <c r="G29" s="48"/>
    </row>
    <row r="30" spans="1:7" ht="15.75">
      <c r="A30" s="47"/>
      <c r="B30" s="48"/>
      <c r="C30" s="48"/>
      <c r="D30" s="48"/>
      <c r="E30" s="48"/>
      <c r="F30" s="48"/>
      <c r="G30" s="48"/>
    </row>
    <row r="31" spans="1:7" ht="15.75">
      <c r="A31" s="47"/>
      <c r="B31" s="48"/>
      <c r="C31" s="48"/>
      <c r="D31" s="48"/>
      <c r="E31" s="48"/>
      <c r="F31" s="48"/>
      <c r="G31" s="48"/>
    </row>
    <row r="32" spans="1:7">
      <c r="F32" s="48"/>
      <c r="G32" s="48"/>
    </row>
    <row r="33" spans="1:7">
      <c r="F33" s="48"/>
      <c r="G33" s="48"/>
    </row>
    <row r="34" spans="1:7" ht="15.75">
      <c r="A34" s="47"/>
      <c r="B34" s="48"/>
      <c r="C34" s="48"/>
      <c r="D34" s="48"/>
      <c r="E34" s="48"/>
      <c r="F34" s="48"/>
      <c r="G34" s="48"/>
    </row>
    <row r="35" spans="1:7" ht="15.75">
      <c r="A35" s="47"/>
      <c r="B35" s="48"/>
      <c r="C35" s="48"/>
      <c r="D35" s="48"/>
      <c r="E35" s="48"/>
      <c r="F35" s="48"/>
      <c r="G35" s="48"/>
    </row>
    <row r="36" spans="1:7" ht="15.75">
      <c r="A36" s="47"/>
      <c r="B36" s="48"/>
      <c r="C36" s="48"/>
      <c r="D36" s="48"/>
      <c r="E36" s="48"/>
      <c r="F36" s="48"/>
      <c r="G36" s="48"/>
    </row>
    <row r="37" spans="1:7" ht="15.75">
      <c r="A37" s="47"/>
      <c r="B37" s="48"/>
      <c r="C37" s="48"/>
      <c r="D37" s="48"/>
      <c r="E37" s="48"/>
      <c r="F37" s="48"/>
      <c r="G37" s="48"/>
    </row>
    <row r="38" spans="1:7" ht="15.75">
      <c r="A38" s="47"/>
      <c r="B38" s="48"/>
      <c r="C38" s="48"/>
      <c r="D38" s="48"/>
      <c r="E38" s="48"/>
      <c r="F38" s="48"/>
      <c r="G38" s="48"/>
    </row>
    <row r="39" spans="1:7" ht="15.75">
      <c r="A39" s="55"/>
      <c r="B39" s="48"/>
      <c r="C39" s="55"/>
      <c r="D39" s="56"/>
      <c r="E39" s="48"/>
      <c r="F39" s="48"/>
      <c r="G39" s="48"/>
    </row>
    <row r="40" spans="1:7" ht="15.75">
      <c r="A40" s="47"/>
      <c r="E40" s="48"/>
      <c r="F40" s="48"/>
      <c r="G40" s="48"/>
    </row>
    <row r="41" spans="1:7" ht="15.75">
      <c r="C41" s="47" t="s">
        <v>152</v>
      </c>
      <c r="D41" s="56"/>
      <c r="E41" s="48"/>
      <c r="F41" s="48"/>
      <c r="G41" s="48"/>
    </row>
    <row r="46" spans="1:7">
      <c r="A46" s="248" t="s">
        <v>118</v>
      </c>
      <c r="B46" s="248"/>
      <c r="C46" s="248"/>
      <c r="D46" s="248"/>
      <c r="E46" s="248"/>
      <c r="F46" s="248"/>
      <c r="G46" s="248"/>
    </row>
    <row r="47" spans="1:7">
      <c r="A47" s="249" t="s">
        <v>164</v>
      </c>
      <c r="B47" s="249"/>
      <c r="C47" s="249"/>
      <c r="D47" s="249"/>
      <c r="E47" s="249"/>
      <c r="F47" s="249"/>
      <c r="G47" s="249"/>
    </row>
    <row r="48" spans="1:7" ht="15.75">
      <c r="A48" s="47"/>
      <c r="B48" s="48"/>
      <c r="C48" s="48"/>
      <c r="D48" s="48"/>
      <c r="E48" s="48"/>
      <c r="F48" s="48"/>
      <c r="G48" s="48"/>
    </row>
    <row r="49" spans="1:256">
      <c r="A49" s="246"/>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6"/>
      <c r="BR49" s="246"/>
      <c r="BS49" s="246"/>
      <c r="BT49" s="246"/>
      <c r="BU49" s="246"/>
      <c r="BV49" s="246"/>
      <c r="BW49" s="246"/>
      <c r="BX49" s="246"/>
      <c r="BY49" s="246"/>
      <c r="BZ49" s="246"/>
      <c r="CA49" s="246"/>
      <c r="CB49" s="246"/>
      <c r="CC49" s="246"/>
      <c r="CD49" s="246"/>
      <c r="CE49" s="246"/>
      <c r="CF49" s="246"/>
      <c r="CG49" s="246"/>
      <c r="CH49" s="246"/>
      <c r="CI49" s="246"/>
      <c r="CJ49" s="246"/>
      <c r="CK49" s="246"/>
      <c r="CL49" s="246"/>
      <c r="CM49" s="246"/>
      <c r="CN49" s="246"/>
      <c r="CO49" s="246"/>
      <c r="CP49" s="246"/>
      <c r="CQ49" s="246"/>
      <c r="CR49" s="246"/>
      <c r="CS49" s="246"/>
      <c r="CT49" s="246"/>
      <c r="CU49" s="246"/>
      <c r="CV49" s="246"/>
      <c r="CW49" s="246"/>
      <c r="CX49" s="246"/>
      <c r="CY49" s="246"/>
      <c r="CZ49" s="246"/>
      <c r="DA49" s="246"/>
      <c r="DB49" s="246"/>
      <c r="DC49" s="246"/>
      <c r="DD49" s="246"/>
      <c r="DE49" s="246"/>
      <c r="DF49" s="246"/>
      <c r="DG49" s="246"/>
      <c r="DH49" s="246"/>
      <c r="DI49" s="246"/>
      <c r="DJ49" s="246"/>
      <c r="DK49" s="246"/>
      <c r="DL49" s="246"/>
      <c r="DM49" s="246"/>
      <c r="DN49" s="246"/>
      <c r="DO49" s="246"/>
      <c r="DP49" s="246"/>
      <c r="DQ49" s="246"/>
      <c r="DR49" s="246"/>
      <c r="DS49" s="246"/>
      <c r="DT49" s="246"/>
      <c r="DU49" s="246"/>
      <c r="DV49" s="246"/>
      <c r="DW49" s="246"/>
      <c r="DX49" s="246"/>
      <c r="DY49" s="246"/>
      <c r="DZ49" s="246"/>
      <c r="EA49" s="246"/>
      <c r="EB49" s="246"/>
      <c r="EC49" s="246"/>
      <c r="ED49" s="246"/>
      <c r="EE49" s="246"/>
      <c r="EF49" s="246"/>
      <c r="EG49" s="246"/>
      <c r="EH49" s="246"/>
      <c r="EI49" s="246"/>
      <c r="EJ49" s="246"/>
      <c r="EK49" s="246"/>
      <c r="EL49" s="246"/>
      <c r="EM49" s="246"/>
      <c r="EN49" s="246"/>
      <c r="EO49" s="246"/>
      <c r="EP49" s="246"/>
      <c r="EQ49" s="246"/>
      <c r="ER49" s="246"/>
      <c r="ES49" s="246"/>
      <c r="ET49" s="246"/>
      <c r="EU49" s="246"/>
      <c r="EV49" s="246"/>
      <c r="EW49" s="246"/>
      <c r="EX49" s="246"/>
      <c r="EY49" s="246"/>
      <c r="EZ49" s="246"/>
      <c r="FA49" s="246"/>
      <c r="FB49" s="246"/>
      <c r="FC49" s="246"/>
      <c r="FD49" s="246"/>
      <c r="FE49" s="246"/>
      <c r="FF49" s="246"/>
      <c r="FG49" s="246"/>
      <c r="FH49" s="246"/>
      <c r="FI49" s="246"/>
      <c r="FJ49" s="246"/>
      <c r="FK49" s="246"/>
      <c r="FL49" s="246"/>
      <c r="FM49" s="246"/>
      <c r="FN49" s="246"/>
      <c r="FO49" s="246"/>
      <c r="FP49" s="246"/>
      <c r="FQ49" s="246"/>
      <c r="FR49" s="246"/>
      <c r="FS49" s="246"/>
      <c r="FT49" s="246"/>
      <c r="FU49" s="246"/>
      <c r="FV49" s="246"/>
      <c r="FW49" s="246"/>
      <c r="FX49" s="246"/>
      <c r="FY49" s="246"/>
      <c r="FZ49" s="246"/>
      <c r="GA49" s="246"/>
      <c r="GB49" s="246"/>
      <c r="GC49" s="246"/>
      <c r="GD49" s="246"/>
      <c r="GE49" s="246"/>
      <c r="GF49" s="246"/>
      <c r="GG49" s="246"/>
      <c r="GH49" s="246"/>
      <c r="GI49" s="246"/>
      <c r="GJ49" s="246"/>
      <c r="GK49" s="246"/>
      <c r="GL49" s="246"/>
      <c r="GM49" s="246"/>
      <c r="GN49" s="246"/>
      <c r="GO49" s="246"/>
      <c r="GP49" s="246"/>
      <c r="GQ49" s="246"/>
      <c r="GR49" s="246"/>
      <c r="GS49" s="246"/>
      <c r="GT49" s="246"/>
      <c r="GU49" s="246"/>
      <c r="GV49" s="246"/>
      <c r="GW49" s="246"/>
      <c r="GX49" s="246"/>
      <c r="GY49" s="246"/>
      <c r="GZ49" s="246"/>
      <c r="HA49" s="246"/>
      <c r="HB49" s="246"/>
      <c r="HC49" s="246"/>
      <c r="HD49" s="246"/>
      <c r="HE49" s="246"/>
      <c r="HF49" s="246"/>
      <c r="HG49" s="246"/>
      <c r="HH49" s="246"/>
      <c r="HI49" s="246"/>
      <c r="HJ49" s="246"/>
      <c r="HK49" s="246"/>
      <c r="HL49" s="246"/>
      <c r="HM49" s="246"/>
      <c r="HN49" s="246"/>
      <c r="HO49" s="246"/>
      <c r="HP49" s="246"/>
      <c r="HQ49" s="246"/>
      <c r="HR49" s="246"/>
      <c r="HS49" s="246"/>
      <c r="HT49" s="246"/>
      <c r="HU49" s="246"/>
      <c r="HV49" s="246"/>
      <c r="HW49" s="246"/>
      <c r="HX49" s="246"/>
      <c r="HY49" s="246"/>
      <c r="HZ49" s="246"/>
      <c r="IA49" s="246"/>
      <c r="IB49" s="246"/>
      <c r="IC49" s="246"/>
      <c r="ID49" s="246"/>
      <c r="IE49" s="246"/>
      <c r="IF49" s="246"/>
      <c r="IG49" s="246"/>
      <c r="IH49" s="246"/>
      <c r="II49" s="246"/>
      <c r="IJ49" s="246"/>
      <c r="IK49" s="246"/>
      <c r="IL49" s="246"/>
      <c r="IM49" s="246"/>
      <c r="IN49" s="246"/>
      <c r="IO49" s="246"/>
      <c r="IP49" s="246"/>
      <c r="IQ49" s="246"/>
      <c r="IR49" s="246"/>
      <c r="IS49" s="246"/>
      <c r="IT49" s="246"/>
      <c r="IU49" s="246"/>
      <c r="IV49" s="246"/>
    </row>
    <row r="50" spans="1:256">
      <c r="A50" s="48"/>
      <c r="B50" s="48"/>
      <c r="C50" s="48"/>
      <c r="D50" s="53"/>
      <c r="E50" s="48"/>
      <c r="F50" s="48"/>
      <c r="G50" s="48"/>
    </row>
    <row r="51" spans="1:256" s="81" customFormat="1" ht="12.75">
      <c r="A51" s="246" t="s">
        <v>39</v>
      </c>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6"/>
      <c r="BR51" s="246"/>
      <c r="BS51" s="246"/>
      <c r="BT51" s="246"/>
      <c r="BU51" s="246"/>
      <c r="BV51" s="246"/>
      <c r="BW51" s="246"/>
      <c r="BX51" s="246"/>
      <c r="BY51" s="246"/>
      <c r="BZ51" s="246"/>
      <c r="CA51" s="246"/>
      <c r="CB51" s="246"/>
      <c r="CC51" s="246"/>
      <c r="CD51" s="246"/>
      <c r="CE51" s="246"/>
      <c r="CF51" s="246"/>
      <c r="CG51" s="246"/>
      <c r="CH51" s="246"/>
      <c r="CI51" s="246"/>
      <c r="CJ51" s="246"/>
      <c r="CK51" s="246"/>
      <c r="CL51" s="246"/>
      <c r="CM51" s="246"/>
      <c r="CN51" s="246"/>
      <c r="CO51" s="246"/>
      <c r="CP51" s="246"/>
      <c r="CQ51" s="246"/>
      <c r="CR51" s="246"/>
      <c r="CS51" s="246"/>
      <c r="CT51" s="246"/>
      <c r="CU51" s="246"/>
      <c r="CV51" s="246"/>
      <c r="CW51" s="246"/>
      <c r="CX51" s="246"/>
      <c r="CY51" s="246"/>
      <c r="CZ51" s="246"/>
      <c r="DA51" s="246"/>
      <c r="DB51" s="246"/>
      <c r="DC51" s="246"/>
      <c r="DD51" s="246"/>
      <c r="DE51" s="246"/>
      <c r="DF51" s="246"/>
      <c r="DG51" s="246"/>
      <c r="DH51" s="246"/>
      <c r="DI51" s="246"/>
      <c r="DJ51" s="246"/>
      <c r="DK51" s="246"/>
      <c r="DL51" s="246"/>
      <c r="DM51" s="246"/>
      <c r="DN51" s="246"/>
      <c r="DO51" s="246"/>
      <c r="DP51" s="246"/>
      <c r="DQ51" s="246"/>
      <c r="DR51" s="246"/>
      <c r="DS51" s="246"/>
      <c r="DT51" s="246"/>
      <c r="DU51" s="246"/>
      <c r="DV51" s="246"/>
      <c r="DW51" s="246"/>
      <c r="DX51" s="246"/>
      <c r="DY51" s="246"/>
      <c r="DZ51" s="246"/>
      <c r="EA51" s="246"/>
      <c r="EB51" s="246"/>
      <c r="EC51" s="246"/>
      <c r="ED51" s="246"/>
      <c r="EE51" s="246"/>
      <c r="EF51" s="246"/>
      <c r="EG51" s="246"/>
      <c r="EH51" s="246"/>
      <c r="EI51" s="246"/>
      <c r="EJ51" s="246"/>
      <c r="EK51" s="246"/>
      <c r="EL51" s="246"/>
      <c r="EM51" s="246"/>
      <c r="EN51" s="246"/>
      <c r="EO51" s="246"/>
      <c r="EP51" s="246"/>
      <c r="EQ51" s="246"/>
      <c r="ER51" s="246"/>
      <c r="ES51" s="246"/>
      <c r="ET51" s="246"/>
      <c r="EU51" s="246"/>
      <c r="EV51" s="246"/>
      <c r="EW51" s="246"/>
      <c r="EX51" s="246"/>
      <c r="EY51" s="246"/>
      <c r="EZ51" s="246"/>
      <c r="FA51" s="246"/>
      <c r="FB51" s="246"/>
      <c r="FC51" s="246"/>
      <c r="FD51" s="246"/>
      <c r="FE51" s="246"/>
      <c r="FF51" s="246"/>
      <c r="FG51" s="246"/>
      <c r="FH51" s="246"/>
      <c r="FI51" s="246"/>
      <c r="FJ51" s="246"/>
      <c r="FK51" s="246"/>
      <c r="FL51" s="246"/>
      <c r="FM51" s="246"/>
      <c r="FN51" s="246"/>
      <c r="FO51" s="246"/>
      <c r="FP51" s="246"/>
      <c r="FQ51" s="246"/>
      <c r="FR51" s="246"/>
      <c r="FS51" s="246"/>
      <c r="FT51" s="246"/>
      <c r="FU51" s="246"/>
      <c r="FV51" s="246"/>
      <c r="FW51" s="246"/>
      <c r="FX51" s="246"/>
      <c r="FY51" s="246"/>
      <c r="FZ51" s="246"/>
      <c r="GA51" s="246"/>
      <c r="GB51" s="246"/>
      <c r="GC51" s="246"/>
      <c r="GD51" s="246"/>
      <c r="GE51" s="246"/>
      <c r="GF51" s="246"/>
      <c r="GG51" s="246"/>
      <c r="GH51" s="246"/>
      <c r="GI51" s="246"/>
      <c r="GJ51" s="246"/>
      <c r="GK51" s="246"/>
      <c r="GL51" s="246"/>
      <c r="GM51" s="246"/>
      <c r="GN51" s="246"/>
      <c r="GO51" s="246"/>
      <c r="GP51" s="246"/>
      <c r="GQ51" s="246"/>
      <c r="GR51" s="246"/>
      <c r="GS51" s="246"/>
      <c r="GT51" s="246"/>
      <c r="GU51" s="246"/>
      <c r="GV51" s="246"/>
      <c r="GW51" s="246"/>
      <c r="GX51" s="246"/>
      <c r="GY51" s="246"/>
      <c r="GZ51" s="246"/>
      <c r="HA51" s="246"/>
      <c r="HB51" s="246"/>
      <c r="HC51" s="246"/>
      <c r="HD51" s="246"/>
      <c r="HE51" s="246"/>
      <c r="HF51" s="246"/>
      <c r="HG51" s="246"/>
      <c r="HH51" s="246"/>
      <c r="HI51" s="246"/>
      <c r="HJ51" s="246"/>
      <c r="HK51" s="246"/>
      <c r="HL51" s="246"/>
      <c r="HM51" s="246"/>
      <c r="HN51" s="246"/>
      <c r="HO51" s="246"/>
      <c r="HP51" s="246"/>
      <c r="HQ51" s="246"/>
      <c r="HR51" s="246"/>
      <c r="HS51" s="246"/>
      <c r="HT51" s="246"/>
      <c r="HU51" s="246"/>
      <c r="HV51" s="246"/>
      <c r="HW51" s="246"/>
      <c r="HX51" s="246"/>
      <c r="HY51" s="246"/>
      <c r="HZ51" s="246"/>
      <c r="IA51" s="246"/>
      <c r="IB51" s="246"/>
      <c r="IC51" s="246"/>
      <c r="ID51" s="246"/>
      <c r="IE51" s="246"/>
      <c r="IF51" s="246"/>
      <c r="IG51" s="246"/>
      <c r="IH51" s="246"/>
      <c r="II51" s="246"/>
      <c r="IJ51" s="246"/>
      <c r="IK51" s="246"/>
      <c r="IL51" s="246"/>
      <c r="IM51" s="246"/>
      <c r="IN51" s="246"/>
      <c r="IO51" s="246"/>
      <c r="IP51" s="246"/>
      <c r="IQ51" s="246"/>
      <c r="IR51" s="246"/>
      <c r="IS51" s="246"/>
      <c r="IT51" s="246"/>
      <c r="IU51" s="246"/>
      <c r="IV51" s="246"/>
    </row>
    <row r="52" spans="1:256" s="81" customFormat="1" ht="12.75">
      <c r="A52" s="246"/>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6"/>
      <c r="BR52" s="246"/>
      <c r="BS52" s="246"/>
      <c r="BT52" s="246"/>
      <c r="BU52" s="246"/>
      <c r="BV52" s="246"/>
      <c r="BW52" s="246"/>
      <c r="BX52" s="246"/>
      <c r="BY52" s="246"/>
      <c r="BZ52" s="246"/>
      <c r="CA52" s="246"/>
      <c r="CB52" s="246"/>
      <c r="CC52" s="246"/>
      <c r="CD52" s="246"/>
      <c r="CE52" s="246"/>
      <c r="CF52" s="246"/>
      <c r="CG52" s="246"/>
      <c r="CH52" s="246"/>
      <c r="CI52" s="246"/>
      <c r="CJ52" s="246"/>
      <c r="CK52" s="246"/>
      <c r="CL52" s="246"/>
      <c r="CM52" s="246"/>
      <c r="CN52" s="246"/>
      <c r="CO52" s="246"/>
      <c r="CP52" s="246"/>
      <c r="CQ52" s="246"/>
      <c r="CR52" s="246"/>
      <c r="CS52" s="246"/>
      <c r="CT52" s="246"/>
      <c r="CU52" s="246"/>
      <c r="CV52" s="246"/>
      <c r="CW52" s="246"/>
      <c r="CX52" s="246"/>
      <c r="CY52" s="246"/>
      <c r="CZ52" s="246"/>
      <c r="DA52" s="246"/>
      <c r="DB52" s="246"/>
      <c r="DC52" s="246"/>
      <c r="DD52" s="246"/>
      <c r="DE52" s="246"/>
      <c r="DF52" s="246"/>
      <c r="DG52" s="246"/>
      <c r="DH52" s="246"/>
      <c r="DI52" s="246"/>
      <c r="DJ52" s="246"/>
      <c r="DK52" s="246"/>
      <c r="DL52" s="246"/>
      <c r="DM52" s="246"/>
      <c r="DN52" s="246"/>
      <c r="DO52" s="246"/>
      <c r="DP52" s="246"/>
      <c r="DQ52" s="246"/>
      <c r="DR52" s="246"/>
      <c r="DS52" s="246"/>
      <c r="DT52" s="246"/>
      <c r="DU52" s="246"/>
      <c r="DV52" s="246"/>
      <c r="DW52" s="246"/>
      <c r="DX52" s="246"/>
      <c r="DY52" s="246"/>
      <c r="DZ52" s="246"/>
      <c r="EA52" s="246"/>
      <c r="EB52" s="246"/>
      <c r="EC52" s="246"/>
      <c r="ED52" s="246"/>
      <c r="EE52" s="246"/>
      <c r="EF52" s="246"/>
      <c r="EG52" s="246"/>
      <c r="EH52" s="246"/>
      <c r="EI52" s="246"/>
      <c r="EJ52" s="246"/>
      <c r="EK52" s="246"/>
      <c r="EL52" s="246"/>
      <c r="EM52" s="246"/>
      <c r="EN52" s="246"/>
      <c r="EO52" s="246"/>
      <c r="EP52" s="246"/>
      <c r="EQ52" s="246"/>
      <c r="ER52" s="246"/>
      <c r="ES52" s="246"/>
      <c r="ET52" s="246"/>
      <c r="EU52" s="246"/>
      <c r="EV52" s="246"/>
      <c r="EW52" s="246"/>
      <c r="EX52" s="246"/>
      <c r="EY52" s="246"/>
      <c r="EZ52" s="246"/>
      <c r="FA52" s="246"/>
      <c r="FB52" s="246"/>
      <c r="FC52" s="246"/>
      <c r="FD52" s="246"/>
      <c r="FE52" s="246"/>
      <c r="FF52" s="246"/>
      <c r="FG52" s="246"/>
      <c r="FH52" s="246"/>
      <c r="FI52" s="246"/>
      <c r="FJ52" s="246"/>
      <c r="FK52" s="246"/>
      <c r="FL52" s="246"/>
      <c r="FM52" s="246"/>
      <c r="FN52" s="246"/>
      <c r="FO52" s="246"/>
      <c r="FP52" s="246"/>
      <c r="FQ52" s="246"/>
      <c r="FR52" s="246"/>
      <c r="FS52" s="246"/>
      <c r="FT52" s="246"/>
      <c r="FU52" s="246"/>
      <c r="FV52" s="246"/>
      <c r="FW52" s="246"/>
      <c r="FX52" s="246"/>
      <c r="FY52" s="246"/>
      <c r="FZ52" s="246"/>
      <c r="GA52" s="246"/>
      <c r="GB52" s="246"/>
      <c r="GC52" s="246"/>
      <c r="GD52" s="246"/>
      <c r="GE52" s="246"/>
      <c r="GF52" s="246"/>
      <c r="GG52" s="246"/>
      <c r="GH52" s="246"/>
      <c r="GI52" s="246"/>
      <c r="GJ52" s="246"/>
      <c r="GK52" s="246"/>
      <c r="GL52" s="246"/>
      <c r="GM52" s="246"/>
      <c r="GN52" s="246"/>
      <c r="GO52" s="246"/>
      <c r="GP52" s="246"/>
      <c r="GQ52" s="246"/>
      <c r="GR52" s="246"/>
      <c r="GS52" s="246"/>
      <c r="GT52" s="246"/>
      <c r="GU52" s="246"/>
      <c r="GV52" s="246"/>
      <c r="GW52" s="246"/>
      <c r="GX52" s="246"/>
      <c r="GY52" s="246"/>
      <c r="GZ52" s="246"/>
      <c r="HA52" s="246"/>
      <c r="HB52" s="246"/>
      <c r="HC52" s="246"/>
      <c r="HD52" s="246"/>
      <c r="HE52" s="246"/>
      <c r="HF52" s="246"/>
      <c r="HG52" s="246"/>
      <c r="HH52" s="246"/>
      <c r="HI52" s="246"/>
      <c r="HJ52" s="246"/>
      <c r="HK52" s="246"/>
      <c r="HL52" s="246"/>
      <c r="HM52" s="246"/>
      <c r="HN52" s="246"/>
      <c r="HO52" s="246"/>
      <c r="HP52" s="246"/>
      <c r="HQ52" s="246"/>
      <c r="HR52" s="246"/>
      <c r="HS52" s="246"/>
      <c r="HT52" s="246"/>
      <c r="HU52" s="246"/>
      <c r="HV52" s="246"/>
      <c r="HW52" s="246"/>
      <c r="HX52" s="246"/>
      <c r="HY52" s="246"/>
      <c r="HZ52" s="246"/>
      <c r="IA52" s="246"/>
      <c r="IB52" s="246"/>
      <c r="IC52" s="246"/>
      <c r="ID52" s="246"/>
      <c r="IE52" s="246"/>
      <c r="IF52" s="246"/>
      <c r="IG52" s="246"/>
      <c r="IH52" s="246"/>
      <c r="II52" s="246"/>
      <c r="IJ52" s="246"/>
      <c r="IK52" s="246"/>
      <c r="IL52" s="246"/>
      <c r="IM52" s="246"/>
      <c r="IN52" s="246"/>
      <c r="IO52" s="246"/>
      <c r="IP52" s="246"/>
      <c r="IQ52" s="246"/>
      <c r="IR52" s="246"/>
      <c r="IS52" s="246"/>
      <c r="IT52" s="246"/>
      <c r="IU52" s="246"/>
      <c r="IV52" s="246"/>
    </row>
    <row r="53" spans="1:256" s="81" customFormat="1" ht="12.75">
      <c r="A53" s="246" t="s">
        <v>132</v>
      </c>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6"/>
      <c r="BR53" s="246"/>
      <c r="BS53" s="246"/>
      <c r="BT53" s="246"/>
      <c r="BU53" s="246"/>
      <c r="BV53" s="246"/>
      <c r="BW53" s="246"/>
      <c r="BX53" s="246"/>
      <c r="BY53" s="246"/>
      <c r="BZ53" s="246"/>
      <c r="CA53" s="246"/>
      <c r="CB53" s="246"/>
      <c r="CC53" s="246"/>
      <c r="CD53" s="246"/>
      <c r="CE53" s="246"/>
      <c r="CF53" s="246"/>
      <c r="CG53" s="246"/>
      <c r="CH53" s="246"/>
      <c r="CI53" s="246"/>
      <c r="CJ53" s="246"/>
      <c r="CK53" s="246"/>
      <c r="CL53" s="246"/>
      <c r="CM53" s="246"/>
      <c r="CN53" s="246"/>
      <c r="CO53" s="246"/>
      <c r="CP53" s="246"/>
      <c r="CQ53" s="246"/>
      <c r="CR53" s="246"/>
      <c r="CS53" s="246"/>
      <c r="CT53" s="246"/>
      <c r="CU53" s="246"/>
      <c r="CV53" s="246"/>
      <c r="CW53" s="246"/>
      <c r="CX53" s="246"/>
      <c r="CY53" s="246"/>
      <c r="CZ53" s="246"/>
      <c r="DA53" s="246"/>
      <c r="DB53" s="246"/>
      <c r="DC53" s="246"/>
      <c r="DD53" s="246"/>
      <c r="DE53" s="246"/>
      <c r="DF53" s="246"/>
      <c r="DG53" s="246"/>
      <c r="DH53" s="246"/>
      <c r="DI53" s="246"/>
      <c r="DJ53" s="246"/>
      <c r="DK53" s="246"/>
      <c r="DL53" s="246"/>
      <c r="DM53" s="246"/>
      <c r="DN53" s="246"/>
      <c r="DO53" s="246"/>
      <c r="DP53" s="246"/>
      <c r="DQ53" s="246"/>
      <c r="DR53" s="246"/>
      <c r="DS53" s="246"/>
      <c r="DT53" s="246"/>
      <c r="DU53" s="246"/>
      <c r="DV53" s="246"/>
      <c r="DW53" s="246"/>
      <c r="DX53" s="246"/>
      <c r="DY53" s="246"/>
      <c r="DZ53" s="246"/>
      <c r="EA53" s="246"/>
      <c r="EB53" s="246"/>
      <c r="EC53" s="246"/>
      <c r="ED53" s="246"/>
      <c r="EE53" s="246"/>
      <c r="EF53" s="246"/>
      <c r="EG53" s="246"/>
      <c r="EH53" s="246"/>
      <c r="EI53" s="246"/>
      <c r="EJ53" s="246"/>
      <c r="EK53" s="246"/>
      <c r="EL53" s="246"/>
      <c r="EM53" s="246"/>
      <c r="EN53" s="246"/>
      <c r="EO53" s="246"/>
      <c r="EP53" s="246"/>
      <c r="EQ53" s="246"/>
      <c r="ER53" s="246"/>
      <c r="ES53" s="246"/>
      <c r="ET53" s="246"/>
      <c r="EU53" s="246"/>
      <c r="EV53" s="246"/>
      <c r="EW53" s="246"/>
      <c r="EX53" s="246"/>
      <c r="EY53" s="246"/>
      <c r="EZ53" s="246"/>
      <c r="FA53" s="246"/>
      <c r="FB53" s="246"/>
      <c r="FC53" s="246"/>
      <c r="FD53" s="246"/>
      <c r="FE53" s="246"/>
      <c r="FF53" s="246"/>
      <c r="FG53" s="246"/>
      <c r="FH53" s="246"/>
      <c r="FI53" s="246"/>
      <c r="FJ53" s="246"/>
      <c r="FK53" s="246"/>
      <c r="FL53" s="246"/>
      <c r="FM53" s="246"/>
      <c r="FN53" s="246"/>
      <c r="FO53" s="246"/>
      <c r="FP53" s="246"/>
      <c r="FQ53" s="246"/>
      <c r="FR53" s="246"/>
      <c r="FS53" s="246"/>
      <c r="FT53" s="246"/>
      <c r="FU53" s="246"/>
      <c r="FV53" s="246"/>
      <c r="FW53" s="246"/>
      <c r="FX53" s="246"/>
      <c r="FY53" s="246"/>
      <c r="FZ53" s="246"/>
      <c r="GA53" s="246"/>
      <c r="GB53" s="246"/>
      <c r="GC53" s="246"/>
      <c r="GD53" s="246"/>
      <c r="GE53" s="246"/>
      <c r="GF53" s="246"/>
      <c r="GG53" s="246"/>
      <c r="GH53" s="246"/>
      <c r="GI53" s="246"/>
      <c r="GJ53" s="246"/>
      <c r="GK53" s="246"/>
      <c r="GL53" s="246"/>
      <c r="GM53" s="246"/>
      <c r="GN53" s="246"/>
      <c r="GO53" s="246"/>
      <c r="GP53" s="246"/>
      <c r="GQ53" s="246"/>
      <c r="GR53" s="246"/>
      <c r="GS53" s="246"/>
      <c r="GT53" s="246"/>
      <c r="GU53" s="246"/>
      <c r="GV53" s="246"/>
      <c r="GW53" s="246"/>
      <c r="GX53" s="246"/>
      <c r="GY53" s="246"/>
      <c r="GZ53" s="246"/>
      <c r="HA53" s="246"/>
      <c r="HB53" s="246"/>
      <c r="HC53" s="246"/>
      <c r="HD53" s="246"/>
      <c r="HE53" s="246"/>
      <c r="HF53" s="246"/>
      <c r="HG53" s="246"/>
      <c r="HH53" s="246"/>
      <c r="HI53" s="246"/>
      <c r="HJ53" s="246"/>
      <c r="HK53" s="246"/>
      <c r="HL53" s="246"/>
      <c r="HM53" s="246"/>
      <c r="HN53" s="246"/>
      <c r="HO53" s="246"/>
      <c r="HP53" s="246"/>
      <c r="HQ53" s="246"/>
      <c r="HR53" s="246"/>
      <c r="HS53" s="246"/>
      <c r="HT53" s="246"/>
      <c r="HU53" s="246"/>
      <c r="HV53" s="246"/>
      <c r="HW53" s="246"/>
      <c r="HX53" s="246"/>
      <c r="HY53" s="246"/>
      <c r="HZ53" s="246"/>
      <c r="IA53" s="246"/>
      <c r="IB53" s="246"/>
      <c r="IC53" s="246"/>
      <c r="ID53" s="246"/>
      <c r="IE53" s="246"/>
      <c r="IF53" s="246"/>
      <c r="IG53" s="246"/>
      <c r="IH53" s="246"/>
      <c r="II53" s="246"/>
      <c r="IJ53" s="246"/>
      <c r="IK53" s="246"/>
      <c r="IL53" s="246"/>
      <c r="IM53" s="246"/>
      <c r="IN53" s="246"/>
      <c r="IO53" s="246"/>
      <c r="IP53" s="246"/>
      <c r="IQ53" s="246"/>
      <c r="IR53" s="246"/>
      <c r="IS53" s="246"/>
      <c r="IT53" s="246"/>
      <c r="IU53" s="246"/>
      <c r="IV53" s="246"/>
    </row>
    <row r="54" spans="1:256" ht="15.75">
      <c r="A54" s="47"/>
      <c r="B54" s="48"/>
      <c r="C54" s="48"/>
      <c r="D54" s="48"/>
      <c r="E54" s="48"/>
      <c r="F54" s="48"/>
      <c r="G54" s="48"/>
    </row>
    <row r="55" spans="1:256">
      <c r="A55" s="48"/>
      <c r="B55" s="48"/>
      <c r="C55" s="48"/>
      <c r="D55" s="48"/>
      <c r="E55" s="48"/>
      <c r="F55" s="48"/>
      <c r="G55" s="48"/>
    </row>
    <row r="56" spans="1:256">
      <c r="A56" s="48"/>
      <c r="B56" s="48"/>
      <c r="C56" s="48"/>
      <c r="D56" s="48"/>
      <c r="E56" s="48"/>
      <c r="F56" s="48"/>
      <c r="G56" s="48"/>
    </row>
    <row r="57" spans="1:256">
      <c r="A57" s="250" t="s">
        <v>134</v>
      </c>
      <c r="B57" s="250"/>
      <c r="C57" s="250"/>
      <c r="D57" s="250"/>
      <c r="E57" s="250"/>
      <c r="F57" s="250"/>
      <c r="G57" s="250"/>
    </row>
    <row r="58" spans="1:256">
      <c r="A58" s="246" t="s">
        <v>97</v>
      </c>
      <c r="B58" s="246"/>
      <c r="C58" s="246"/>
      <c r="D58" s="246"/>
      <c r="E58" s="246"/>
      <c r="F58" s="246"/>
      <c r="G58" s="246"/>
    </row>
    <row r="59" spans="1:256">
      <c r="A59" s="48"/>
      <c r="B59" s="48"/>
      <c r="C59" s="48"/>
      <c r="D59" s="48"/>
      <c r="E59" s="48"/>
      <c r="F59" s="48"/>
      <c r="G59" s="48"/>
    </row>
    <row r="60" spans="1:256">
      <c r="A60" s="48"/>
      <c r="B60" s="48"/>
      <c r="C60" s="48"/>
      <c r="D60" s="48"/>
      <c r="E60" s="48"/>
      <c r="F60" s="48"/>
      <c r="G60" s="48"/>
    </row>
    <row r="61" spans="1:256">
      <c r="A61" s="48"/>
      <c r="B61" s="48"/>
      <c r="C61" s="48"/>
      <c r="D61" s="48"/>
      <c r="E61" s="48"/>
      <c r="F61" s="48"/>
      <c r="G61" s="48"/>
    </row>
    <row r="62" spans="1:256">
      <c r="A62" s="48"/>
      <c r="B62" s="48"/>
      <c r="C62" s="48"/>
      <c r="D62" s="48"/>
      <c r="E62" s="48"/>
      <c r="F62" s="48"/>
      <c r="G62" s="48"/>
    </row>
    <row r="63" spans="1:256" ht="15.75">
      <c r="A63" s="47"/>
      <c r="B63" s="48"/>
      <c r="C63" s="48"/>
      <c r="D63" s="48"/>
      <c r="E63" s="48"/>
      <c r="F63" s="48"/>
      <c r="G63" s="48"/>
    </row>
    <row r="64" spans="1:256" ht="15.75">
      <c r="A64" s="47"/>
      <c r="B64" s="48"/>
      <c r="C64" s="48"/>
      <c r="D64" s="50" t="s">
        <v>98</v>
      </c>
      <c r="E64" s="48"/>
      <c r="F64" s="48"/>
      <c r="G64" s="48"/>
    </row>
    <row r="65" spans="1:7" ht="15.75">
      <c r="A65" s="47"/>
      <c r="B65" s="48"/>
      <c r="C65" s="48"/>
      <c r="D65" s="53" t="s">
        <v>36</v>
      </c>
      <c r="E65" s="48"/>
      <c r="F65" s="48"/>
      <c r="G65" s="48"/>
    </row>
    <row r="66" spans="1:7" ht="15.75">
      <c r="A66" s="47"/>
      <c r="B66" s="48"/>
      <c r="C66" s="48"/>
      <c r="D66" s="48"/>
      <c r="E66" s="48"/>
      <c r="F66" s="48"/>
      <c r="G66" s="48"/>
    </row>
    <row r="67" spans="1:7" ht="15.75">
      <c r="A67" s="47"/>
      <c r="B67" s="48"/>
      <c r="C67" s="48"/>
      <c r="D67" s="48"/>
      <c r="E67" s="48"/>
      <c r="F67" s="48"/>
      <c r="G67" s="48"/>
    </row>
    <row r="68" spans="1:7" ht="15.75">
      <c r="A68" s="47"/>
      <c r="B68" s="48"/>
      <c r="C68" s="48"/>
      <c r="D68" s="48"/>
      <c r="E68" s="48"/>
      <c r="F68" s="48"/>
      <c r="G68" s="48"/>
    </row>
    <row r="69" spans="1:7" ht="15.75">
      <c r="A69" s="47"/>
      <c r="B69" s="48"/>
      <c r="C69" s="48"/>
      <c r="D69" s="50" t="s">
        <v>99</v>
      </c>
      <c r="E69" s="48"/>
      <c r="F69" s="48"/>
      <c r="G69" s="48"/>
    </row>
    <row r="70" spans="1:7" ht="15.75">
      <c r="A70" s="47"/>
      <c r="B70" s="48"/>
      <c r="C70" s="48"/>
      <c r="D70" s="48"/>
      <c r="E70" s="48"/>
      <c r="F70" s="48"/>
      <c r="G70" s="48"/>
    </row>
    <row r="71" spans="1:7" ht="15.75">
      <c r="A71" s="47"/>
      <c r="B71" s="48"/>
      <c r="C71" s="48"/>
      <c r="D71" s="48"/>
      <c r="E71" s="48"/>
      <c r="F71" s="48"/>
      <c r="G71" s="48"/>
    </row>
    <row r="72" spans="1:7" ht="15.75">
      <c r="A72" s="47"/>
      <c r="B72" s="48"/>
      <c r="C72" s="48"/>
      <c r="D72" s="48"/>
      <c r="E72" s="48"/>
      <c r="F72" s="48"/>
      <c r="G72" s="48"/>
    </row>
    <row r="73" spans="1:7" ht="15.75">
      <c r="A73" s="47"/>
      <c r="B73" s="48"/>
      <c r="C73" s="48"/>
      <c r="D73" s="48"/>
      <c r="E73" s="48"/>
      <c r="F73" s="48"/>
      <c r="G73" s="48"/>
    </row>
    <row r="74" spans="1:7" ht="15.75">
      <c r="A74" s="47"/>
      <c r="B74" s="48"/>
      <c r="C74" s="48"/>
      <c r="D74" s="48"/>
      <c r="E74" s="48"/>
      <c r="F74" s="48"/>
      <c r="G74" s="48"/>
    </row>
    <row r="75" spans="1:7" ht="15.75">
      <c r="A75" s="47"/>
      <c r="B75" s="48"/>
      <c r="C75" s="48"/>
      <c r="D75" s="48"/>
      <c r="E75" s="48"/>
      <c r="F75" s="48"/>
      <c r="G75" s="48"/>
    </row>
    <row r="76" spans="1:7" ht="15.75">
      <c r="A76" s="47"/>
      <c r="B76" s="48"/>
      <c r="C76" s="48"/>
      <c r="D76" s="48"/>
      <c r="E76" s="48"/>
      <c r="F76" s="48"/>
      <c r="G76" s="48"/>
    </row>
    <row r="77" spans="1:7" ht="15.75">
      <c r="A77" s="47"/>
      <c r="B77" s="48"/>
      <c r="C77" s="48"/>
      <c r="D77" s="48"/>
      <c r="E77" s="48"/>
      <c r="F77" s="48"/>
      <c r="G77" s="48"/>
    </row>
    <row r="78" spans="1:7" ht="15.75">
      <c r="A78" s="47"/>
      <c r="B78" s="48"/>
      <c r="C78" s="48"/>
      <c r="D78" s="48"/>
      <c r="E78" s="48"/>
      <c r="F78" s="48"/>
      <c r="G78" s="48"/>
    </row>
    <row r="79" spans="1:7" ht="15.75">
      <c r="A79" s="47"/>
      <c r="B79" s="48"/>
      <c r="C79" s="48"/>
      <c r="D79" s="48"/>
      <c r="E79" s="48"/>
      <c r="F79" s="48"/>
      <c r="G79" s="48"/>
    </row>
    <row r="80" spans="1:7">
      <c r="A80" s="57"/>
      <c r="B80" s="57"/>
      <c r="C80" s="48"/>
      <c r="D80" s="48"/>
      <c r="E80" s="48"/>
      <c r="F80" s="48"/>
      <c r="G80" s="48"/>
    </row>
    <row r="81" spans="1:7" ht="11.1" customHeight="1">
      <c r="A81" s="58" t="s">
        <v>100</v>
      </c>
      <c r="C81" s="48"/>
      <c r="D81" s="48"/>
      <c r="E81" s="48"/>
      <c r="F81" s="48"/>
      <c r="G81" s="48"/>
    </row>
    <row r="82" spans="1:7" ht="11.1" customHeight="1">
      <c r="A82" s="58" t="s">
        <v>101</v>
      </c>
      <c r="C82" s="48"/>
      <c r="D82" s="48"/>
      <c r="E82" s="48"/>
      <c r="F82" s="48"/>
      <c r="G82" s="48"/>
    </row>
    <row r="83" spans="1:7" ht="11.1" customHeight="1">
      <c r="A83" s="58" t="s">
        <v>102</v>
      </c>
      <c r="C83" s="55"/>
      <c r="D83" s="56"/>
      <c r="E83" s="48"/>
      <c r="F83" s="48"/>
      <c r="G83" s="48"/>
    </row>
    <row r="84" spans="1:7" ht="11.1" customHeight="1">
      <c r="A84" s="59" t="s">
        <v>103</v>
      </c>
      <c r="B84" s="60"/>
      <c r="C84" s="48"/>
      <c r="D84" s="48"/>
      <c r="E84" s="48"/>
      <c r="F84" s="48"/>
      <c r="G84" s="48"/>
    </row>
    <row r="85" spans="1:7">
      <c r="C85" s="48"/>
      <c r="D85" s="48"/>
      <c r="E85" s="48"/>
      <c r="F85" s="48"/>
      <c r="G85" s="48"/>
    </row>
  </sheetData>
  <mergeCells count="154">
    <mergeCell ref="IL53:IR53"/>
    <mergeCell ref="IS53:IV53"/>
    <mergeCell ref="IE53:IK53"/>
    <mergeCell ref="HC53:HI53"/>
    <mergeCell ref="HJ53:HP53"/>
    <mergeCell ref="HQ53:HW53"/>
    <mergeCell ref="HX53:ID53"/>
    <mergeCell ref="GA53:GG53"/>
    <mergeCell ref="GH53:GN53"/>
    <mergeCell ref="GO53:GU53"/>
    <mergeCell ref="AQ53:AW53"/>
    <mergeCell ref="AX53:BD53"/>
    <mergeCell ref="BE53:BK53"/>
    <mergeCell ref="BL53:BR53"/>
    <mergeCell ref="BS53:BY53"/>
    <mergeCell ref="ER53:EX53"/>
    <mergeCell ref="EY53:FE53"/>
    <mergeCell ref="BZ53:CF53"/>
    <mergeCell ref="CG53:CM53"/>
    <mergeCell ref="CN53:CT53"/>
    <mergeCell ref="CU53:DA53"/>
    <mergeCell ref="DB53:DH53"/>
    <mergeCell ref="DI53:DO53"/>
    <mergeCell ref="FF52:FL52"/>
    <mergeCell ref="FM52:FS52"/>
    <mergeCell ref="FT52:FZ52"/>
    <mergeCell ref="DW53:EC53"/>
    <mergeCell ref="ED53:EJ53"/>
    <mergeCell ref="EK53:EQ53"/>
    <mergeCell ref="FM53:FS53"/>
    <mergeCell ref="FT53:FZ53"/>
    <mergeCell ref="FF53:FL53"/>
    <mergeCell ref="GV53:HB53"/>
    <mergeCell ref="DP53:DV53"/>
    <mergeCell ref="HQ52:HW52"/>
    <mergeCell ref="HX52:ID52"/>
    <mergeCell ref="IE52:IK52"/>
    <mergeCell ref="IL52:IR52"/>
    <mergeCell ref="HJ52:HP52"/>
    <mergeCell ref="EK52:EQ52"/>
    <mergeCell ref="ER52:EX52"/>
    <mergeCell ref="EY52:FE52"/>
    <mergeCell ref="IS52:IV52"/>
    <mergeCell ref="GA52:GG52"/>
    <mergeCell ref="GH52:GN52"/>
    <mergeCell ref="GO52:GU52"/>
    <mergeCell ref="GV52:HB52"/>
    <mergeCell ref="HC52:HI52"/>
    <mergeCell ref="BZ52:CF52"/>
    <mergeCell ref="CG52:CM52"/>
    <mergeCell ref="CN52:CT52"/>
    <mergeCell ref="A52:G52"/>
    <mergeCell ref="H52:N52"/>
    <mergeCell ref="O52:U52"/>
    <mergeCell ref="V52:AB52"/>
    <mergeCell ref="AC52:AI52"/>
    <mergeCell ref="AJ52:AP52"/>
    <mergeCell ref="AQ52:AW52"/>
    <mergeCell ref="CU52:DA52"/>
    <mergeCell ref="DB52:DH52"/>
    <mergeCell ref="DI52:DO52"/>
    <mergeCell ref="DP52:DV52"/>
    <mergeCell ref="DW52:EC52"/>
    <mergeCell ref="ED52:EJ52"/>
    <mergeCell ref="IL51:IR51"/>
    <mergeCell ref="IS51:IV51"/>
    <mergeCell ref="GV51:HB51"/>
    <mergeCell ref="HC51:HI51"/>
    <mergeCell ref="HJ51:HP51"/>
    <mergeCell ref="HQ51:HW51"/>
    <mergeCell ref="HX51:ID51"/>
    <mergeCell ref="IE51:IK51"/>
    <mergeCell ref="BZ51:CF51"/>
    <mergeCell ref="CG51:CM51"/>
    <mergeCell ref="CN51:CT51"/>
    <mergeCell ref="CU51:DA51"/>
    <mergeCell ref="DB51:DH51"/>
    <mergeCell ref="DI51:DO51"/>
    <mergeCell ref="DP51:DV51"/>
    <mergeCell ref="DW51:EC51"/>
    <mergeCell ref="ED51:EJ51"/>
    <mergeCell ref="EK51:EQ51"/>
    <mergeCell ref="ER51:EX51"/>
    <mergeCell ref="EY51:FE51"/>
    <mergeCell ref="FF51:FL51"/>
    <mergeCell ref="FM51:FS51"/>
    <mergeCell ref="FT51:FZ51"/>
    <mergeCell ref="GA51:GG51"/>
    <mergeCell ref="GH51:GN51"/>
    <mergeCell ref="GO51:GU51"/>
    <mergeCell ref="HQ49:HW49"/>
    <mergeCell ref="HX49:ID49"/>
    <mergeCell ref="IE49:IK49"/>
    <mergeCell ref="IL49:IR49"/>
    <mergeCell ref="IS49:IV49"/>
    <mergeCell ref="A51:G51"/>
    <mergeCell ref="H51:N51"/>
    <mergeCell ref="O51:U51"/>
    <mergeCell ref="V51:AB51"/>
    <mergeCell ref="AC51:AI51"/>
    <mergeCell ref="CU49:DA49"/>
    <mergeCell ref="DB49:DH49"/>
    <mergeCell ref="DI49:DO49"/>
    <mergeCell ref="DP49:DV49"/>
    <mergeCell ref="DW49:EC49"/>
    <mergeCell ref="ED49:EJ49"/>
    <mergeCell ref="EK49:EQ49"/>
    <mergeCell ref="ER49:EX49"/>
    <mergeCell ref="EY49:FE49"/>
    <mergeCell ref="FF49:FL49"/>
    <mergeCell ref="FM49:FS49"/>
    <mergeCell ref="FT49:FZ49"/>
    <mergeCell ref="GA49:GG49"/>
    <mergeCell ref="GH49:GN49"/>
    <mergeCell ref="GO49:GU49"/>
    <mergeCell ref="GV49:HB49"/>
    <mergeCell ref="HC49:HI49"/>
    <mergeCell ref="HJ49:HP49"/>
    <mergeCell ref="BS51:BY51"/>
    <mergeCell ref="A53:G53"/>
    <mergeCell ref="H53:N53"/>
    <mergeCell ref="O53:U53"/>
    <mergeCell ref="V53:AB53"/>
    <mergeCell ref="AC53:AI53"/>
    <mergeCell ref="BE52:BK52"/>
    <mergeCell ref="BL52:BR52"/>
    <mergeCell ref="BS52:BY52"/>
    <mergeCell ref="AX52:BD52"/>
    <mergeCell ref="C13:H13"/>
    <mergeCell ref="C14:H14"/>
    <mergeCell ref="A46:G46"/>
    <mergeCell ref="A47:G47"/>
    <mergeCell ref="A57:G57"/>
    <mergeCell ref="AJ51:AP51"/>
    <mergeCell ref="AJ53:AP53"/>
    <mergeCell ref="BZ49:CF49"/>
    <mergeCell ref="CG49:CM49"/>
    <mergeCell ref="CN49:CT49"/>
    <mergeCell ref="O49:U49"/>
    <mergeCell ref="V49:AB49"/>
    <mergeCell ref="AC49:AI49"/>
    <mergeCell ref="AJ49:AP49"/>
    <mergeCell ref="AQ49:AW49"/>
    <mergeCell ref="AX49:BD49"/>
    <mergeCell ref="A58:G58"/>
    <mergeCell ref="A49:G49"/>
    <mergeCell ref="H49:N49"/>
    <mergeCell ref="BE49:BK49"/>
    <mergeCell ref="BL49:BR49"/>
    <mergeCell ref="BS49:BY49"/>
    <mergeCell ref="AQ51:AW51"/>
    <mergeCell ref="AX51:BD51"/>
    <mergeCell ref="BE51:BK51"/>
    <mergeCell ref="BL51:BR51"/>
  </mergeCells>
  <pageMargins left="1.5354330708661419" right="0.19685039370078741" top="1.1811023622047245" bottom="1.0236220472440944" header="0.31496062992125984" footer="0.31496062992125984"/>
  <pageSetup paperSize="119" scale="91" orientation="portrait" horizontalDpi="300" verticalDpi="300" r:id="rId1"/>
  <rowBreaks count="2" manualBreakCount="2">
    <brk id="42" max="6" man="1"/>
    <brk id="85"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8.26953125" defaultRowHeight="18"/>
  <sheetData/>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
  <sheetViews>
    <sheetView zoomScaleNormal="100" workbookViewId="0"/>
  </sheetViews>
  <sheetFormatPr baseColWidth="10" defaultRowHeight="18"/>
  <cols>
    <col min="1" max="6" width="10.1796875" customWidth="1"/>
  </cols>
  <sheetData>
    <row r="19" ht="15.75" customHeight="1"/>
  </sheetData>
  <printOptions horizontalCentered="1" verticalCentered="1"/>
  <pageMargins left="0.70866141732283472" right="0.70866141732283472" top="1.299212598425197" bottom="0.74803149606299213" header="0.31496062992125984" footer="0.31496062992125984"/>
  <pageSetup paperSize="119" scale="95" orientation="portrait" horizontalDpi="300" verticalDpi="300" r:id="rId1"/>
  <headerFooter>
    <oddFooter>&amp;C&amp;10 11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9"/>
  <sheetViews>
    <sheetView zoomScaleNormal="100" zoomScaleSheetLayoutView="75" workbookViewId="0">
      <selection activeCell="C1" sqref="C1"/>
    </sheetView>
  </sheetViews>
  <sheetFormatPr baseColWidth="10" defaultRowHeight="12"/>
  <cols>
    <col min="1" max="1" width="12.08984375" style="16" customWidth="1"/>
    <col min="2" max="5" width="12.08984375" style="2" customWidth="1"/>
    <col min="6" max="6" width="11.08984375" style="2" customWidth="1"/>
    <col min="7" max="7" width="2.90625" style="2" customWidth="1"/>
    <col min="8" max="10" width="10.08984375" style="39" customWidth="1"/>
    <col min="11" max="11" width="13.81640625" style="39" customWidth="1"/>
    <col min="12" max="16384" width="10.90625" style="2"/>
  </cols>
  <sheetData>
    <row r="1" spans="1:11" s="143" customFormat="1" ht="12.75">
      <c r="A1" s="120"/>
      <c r="B1" s="154"/>
      <c r="C1" s="154" t="s">
        <v>5</v>
      </c>
      <c r="D1" s="118"/>
      <c r="E1" s="118"/>
      <c r="H1" s="156"/>
      <c r="I1" s="156"/>
      <c r="J1" s="156"/>
      <c r="K1" s="156"/>
    </row>
    <row r="2" spans="1:11" s="143" customFormat="1" ht="12.75">
      <c r="A2" s="120"/>
      <c r="B2" s="154"/>
      <c r="C2" s="118"/>
      <c r="D2" s="118"/>
      <c r="E2" s="118"/>
      <c r="H2" s="156"/>
      <c r="I2" s="156"/>
      <c r="J2" s="156"/>
      <c r="K2" s="156"/>
    </row>
    <row r="3" spans="1:11" s="143" customFormat="1" ht="12.75">
      <c r="A3" s="260" t="s">
        <v>92</v>
      </c>
      <c r="B3" s="261"/>
      <c r="C3" s="261"/>
      <c r="D3" s="261"/>
      <c r="E3" s="262"/>
      <c r="H3" s="156"/>
      <c r="I3" s="156"/>
      <c r="J3" s="156"/>
      <c r="K3" s="156"/>
    </row>
    <row r="4" spans="1:11" s="143" customFormat="1" ht="12.75">
      <c r="A4" s="293" t="s">
        <v>183</v>
      </c>
      <c r="B4" s="294"/>
      <c r="C4" s="294"/>
      <c r="D4" s="294"/>
      <c r="E4" s="295"/>
      <c r="H4" s="156"/>
      <c r="I4" s="156"/>
      <c r="J4" s="156"/>
      <c r="K4" s="156"/>
    </row>
    <row r="5" spans="1:11" s="143" customFormat="1" ht="38.25">
      <c r="A5" s="157" t="s">
        <v>86</v>
      </c>
      <c r="B5" s="182" t="s">
        <v>82</v>
      </c>
      <c r="C5" s="183" t="s">
        <v>83</v>
      </c>
      <c r="D5" s="182" t="s">
        <v>84</v>
      </c>
      <c r="E5" s="184" t="s">
        <v>85</v>
      </c>
      <c r="H5" s="156"/>
      <c r="I5" s="156"/>
      <c r="J5" s="156"/>
      <c r="K5" s="156"/>
    </row>
    <row r="6" spans="1:11" ht="12.75">
      <c r="A6" s="158">
        <v>40545</v>
      </c>
      <c r="B6" s="198">
        <v>127.16721374999999</v>
      </c>
      <c r="C6" s="199">
        <v>125.63228316999999</v>
      </c>
      <c r="D6" s="200">
        <v>138</v>
      </c>
      <c r="E6" s="192">
        <v>146.70220245074731</v>
      </c>
    </row>
    <row r="7" spans="1:11" ht="12.75">
      <c r="A7" s="159">
        <v>40552</v>
      </c>
      <c r="B7" s="201">
        <v>129.71509679999997</v>
      </c>
      <c r="C7" s="202">
        <v>125.57789835599999</v>
      </c>
      <c r="D7" s="203">
        <v>134.6</v>
      </c>
      <c r="E7" s="193">
        <v>148.44542262792532</v>
      </c>
    </row>
    <row r="8" spans="1:11" ht="12.75">
      <c r="A8" s="159">
        <v>40559</v>
      </c>
      <c r="B8" s="201">
        <v>132.41436720000002</v>
      </c>
      <c r="C8" s="202">
        <v>132.42426363999999</v>
      </c>
      <c r="D8" s="203">
        <v>136.5</v>
      </c>
      <c r="E8" s="193">
        <v>156.53440874533084</v>
      </c>
    </row>
    <row r="9" spans="1:11" ht="12.75">
      <c r="A9" s="159">
        <v>40566</v>
      </c>
      <c r="B9" s="201">
        <v>137.06588639999998</v>
      </c>
      <c r="C9" s="202">
        <v>136.60129794000002</v>
      </c>
      <c r="D9" s="203">
        <v>143.33333333333334</v>
      </c>
      <c r="E9" s="193">
        <v>157.64948441250647</v>
      </c>
    </row>
    <row r="10" spans="1:11" ht="12.75">
      <c r="A10" s="159">
        <v>40573</v>
      </c>
      <c r="B10" s="201">
        <v>137.48965680000001</v>
      </c>
      <c r="C10" s="202">
        <v>136.47492228799999</v>
      </c>
      <c r="D10" s="203">
        <v>143.33333333333334</v>
      </c>
      <c r="E10" s="193">
        <v>156.46571679022324</v>
      </c>
    </row>
    <row r="11" spans="1:11" ht="12.75">
      <c r="A11" s="159">
        <v>40580</v>
      </c>
      <c r="B11" s="201">
        <v>136.02660839999999</v>
      </c>
      <c r="C11" s="202">
        <v>138.39237237600003</v>
      </c>
      <c r="D11" s="203">
        <v>143.33333333333334</v>
      </c>
      <c r="E11" s="193">
        <v>156.83343346072718</v>
      </c>
    </row>
    <row r="12" spans="1:11" ht="12.75">
      <c r="A12" s="159">
        <v>40587</v>
      </c>
      <c r="B12" s="201">
        <v>137.89712040000001</v>
      </c>
      <c r="C12" s="202">
        <v>142.32741180799999</v>
      </c>
      <c r="D12" s="203">
        <v>143</v>
      </c>
      <c r="E12" s="193">
        <v>159.71091943024743</v>
      </c>
    </row>
    <row r="13" spans="1:11" ht="12.75">
      <c r="A13" s="159">
        <v>40594</v>
      </c>
      <c r="B13" s="201">
        <v>139.50501319999998</v>
      </c>
      <c r="C13" s="202">
        <v>143.08095077599998</v>
      </c>
      <c r="D13" s="203">
        <v>143</v>
      </c>
      <c r="E13" s="193">
        <v>159.341718510639</v>
      </c>
    </row>
    <row r="14" spans="1:11" ht="12.75">
      <c r="A14" s="159">
        <v>40601</v>
      </c>
      <c r="B14" s="201">
        <v>139.58468479999999</v>
      </c>
      <c r="C14" s="202">
        <v>142.63869004</v>
      </c>
      <c r="D14" s="203">
        <v>143</v>
      </c>
      <c r="E14" s="193">
        <v>158.85160548201077</v>
      </c>
    </row>
    <row r="15" spans="1:11" ht="12.75">
      <c r="A15" s="159">
        <v>40608</v>
      </c>
      <c r="B15" s="201">
        <v>145.32886559999997</v>
      </c>
      <c r="C15" s="202">
        <v>149.10151539200001</v>
      </c>
      <c r="D15" s="203">
        <v>143</v>
      </c>
      <c r="E15" s="193">
        <v>164.82419446347276</v>
      </c>
    </row>
    <row r="16" spans="1:11" ht="12.75">
      <c r="A16" s="159">
        <v>40615</v>
      </c>
      <c r="B16" s="201">
        <v>139.77946000000003</v>
      </c>
      <c r="C16" s="202">
        <v>141.83823216000002</v>
      </c>
      <c r="D16" s="203">
        <v>143</v>
      </c>
      <c r="E16" s="193">
        <v>155.77694991898633</v>
      </c>
    </row>
    <row r="17" spans="1:11" ht="12.75">
      <c r="A17" s="159">
        <v>40622</v>
      </c>
      <c r="B17" s="201">
        <v>130.88034800000003</v>
      </c>
      <c r="C17" s="202">
        <v>136.05079838000006</v>
      </c>
      <c r="D17" s="203">
        <v>139.14285714285714</v>
      </c>
      <c r="E17" s="193">
        <v>151.64642858771413</v>
      </c>
    </row>
    <row r="18" spans="1:11" ht="12.75">
      <c r="A18" s="159">
        <v>40629</v>
      </c>
      <c r="B18" s="201">
        <v>136.43066666666667</v>
      </c>
      <c r="C18" s="202">
        <v>143.84061743999999</v>
      </c>
      <c r="D18" s="203">
        <v>146.42857142857144</v>
      </c>
      <c r="E18" s="193">
        <v>157.50395263762843</v>
      </c>
    </row>
    <row r="19" spans="1:11" ht="12.75">
      <c r="A19" s="159">
        <v>40636</v>
      </c>
      <c r="B19" s="201">
        <v>135.66595679999998</v>
      </c>
      <c r="C19" s="202">
        <v>143.41843454399998</v>
      </c>
      <c r="D19" s="203">
        <v>143.53846153846155</v>
      </c>
      <c r="E19" s="193">
        <v>157.99177995318487</v>
      </c>
    </row>
    <row r="20" spans="1:11" ht="12.75">
      <c r="A20" s="159">
        <v>40643</v>
      </c>
      <c r="B20" s="201">
        <v>149.09544079999998</v>
      </c>
      <c r="C20" s="202">
        <v>156.53597711999998</v>
      </c>
      <c r="D20" s="203">
        <v>143.64285714285714</v>
      </c>
      <c r="E20" s="193">
        <v>170.06251872678945</v>
      </c>
    </row>
    <row r="21" spans="1:11" ht="12.75">
      <c r="A21" s="159">
        <v>40650</v>
      </c>
      <c r="B21" s="201">
        <v>149.07275840000003</v>
      </c>
      <c r="C21" s="202">
        <v>153.64690352</v>
      </c>
      <c r="D21" s="203">
        <v>144.4</v>
      </c>
      <c r="E21" s="193">
        <v>166.98796116398287</v>
      </c>
    </row>
    <row r="22" spans="1:11" ht="12.75">
      <c r="A22" s="159">
        <v>40657</v>
      </c>
      <c r="B22" s="201">
        <v>147.65402166666667</v>
      </c>
      <c r="C22" s="202">
        <v>150.83874715000002</v>
      </c>
      <c r="D22" s="203">
        <v>144.4</v>
      </c>
      <c r="E22" s="193">
        <v>166.05693971214768</v>
      </c>
    </row>
    <row r="23" spans="1:11" ht="12.75">
      <c r="A23" s="159">
        <v>40664</v>
      </c>
      <c r="B23" s="201">
        <v>144.589744</v>
      </c>
      <c r="C23" s="202">
        <v>150.45138992</v>
      </c>
      <c r="D23" s="203">
        <v>144.75</v>
      </c>
      <c r="E23" s="193">
        <v>164.26344377668531</v>
      </c>
    </row>
    <row r="24" spans="1:11" ht="12.75">
      <c r="A24" s="159">
        <v>40671</v>
      </c>
      <c r="B24" s="201">
        <v>140.17702920000002</v>
      </c>
      <c r="C24" s="202">
        <v>143.103792156</v>
      </c>
      <c r="D24" s="203">
        <v>145.19999999999999</v>
      </c>
      <c r="E24" s="193">
        <v>155.27255385449286</v>
      </c>
    </row>
    <row r="25" spans="1:11" ht="12.75">
      <c r="A25" s="159">
        <v>40678</v>
      </c>
      <c r="B25" s="201">
        <v>134.8529676</v>
      </c>
      <c r="C25" s="202">
        <v>140.437730832</v>
      </c>
      <c r="D25" s="203">
        <v>145.19999999999999</v>
      </c>
      <c r="E25" s="193">
        <v>154.86094545301555</v>
      </c>
    </row>
    <row r="26" spans="1:11" ht="12.75">
      <c r="A26" s="159">
        <v>40685</v>
      </c>
      <c r="B26" s="201">
        <v>140.39357039999999</v>
      </c>
      <c r="C26" s="202">
        <v>149.90161688799998</v>
      </c>
      <c r="D26" s="203">
        <v>143.53333333333333</v>
      </c>
      <c r="E26" s="193">
        <v>164.98132925881654</v>
      </c>
    </row>
    <row r="27" spans="1:11" ht="12.75">
      <c r="A27" s="159">
        <v>40692</v>
      </c>
      <c r="B27" s="201">
        <v>147.33410800000001</v>
      </c>
      <c r="C27" s="202">
        <v>152.1118754</v>
      </c>
      <c r="D27" s="203">
        <v>143.53333333333333</v>
      </c>
      <c r="E27" s="193">
        <v>168.9020578917125</v>
      </c>
    </row>
    <row r="28" spans="1:11" ht="12.75">
      <c r="A28" s="160">
        <v>40699</v>
      </c>
      <c r="B28" s="204">
        <v>147.65554266666666</v>
      </c>
      <c r="C28" s="205">
        <v>152.43606590000005</v>
      </c>
      <c r="D28" s="206">
        <v>143.53333333333333</v>
      </c>
      <c r="E28" s="194">
        <v>168.45433254511687</v>
      </c>
    </row>
    <row r="30" spans="1:11">
      <c r="H30" s="2"/>
      <c r="I30" s="2"/>
      <c r="J30" s="2"/>
      <c r="K30" s="2"/>
    </row>
    <row r="31" spans="1:11" ht="12.75" customHeight="1">
      <c r="H31" s="2"/>
      <c r="I31" s="2"/>
      <c r="J31" s="2"/>
      <c r="K31" s="2"/>
    </row>
    <row r="32" spans="1:11">
      <c r="H32" s="2"/>
      <c r="I32" s="2"/>
      <c r="J32" s="2"/>
      <c r="K32" s="2"/>
    </row>
    <row r="33" spans="8:11" ht="26.25" customHeight="1">
      <c r="H33" s="2"/>
      <c r="I33" s="2"/>
      <c r="J33" s="2"/>
      <c r="K33" s="2"/>
    </row>
    <row r="34" spans="8:11" ht="15" customHeight="1">
      <c r="H34" s="2"/>
      <c r="I34" s="2"/>
      <c r="J34" s="2"/>
      <c r="K34" s="2"/>
    </row>
    <row r="35" spans="8:11" ht="15" customHeight="1">
      <c r="H35" s="2"/>
      <c r="I35" s="2"/>
      <c r="J35" s="2"/>
      <c r="K35" s="2"/>
    </row>
    <row r="36" spans="8:11" ht="15" customHeight="1">
      <c r="H36" s="2"/>
      <c r="I36" s="2"/>
      <c r="J36" s="2"/>
      <c r="K36" s="2"/>
    </row>
    <row r="37" spans="8:11" ht="15" customHeight="1">
      <c r="H37" s="2"/>
      <c r="I37" s="2"/>
      <c r="J37" s="2"/>
      <c r="K37" s="2"/>
    </row>
    <row r="38" spans="8:11" ht="15" customHeight="1">
      <c r="H38" s="2"/>
      <c r="I38" s="2"/>
      <c r="J38" s="2"/>
      <c r="K38" s="2"/>
    </row>
    <row r="39" spans="8:11" ht="15" customHeight="1">
      <c r="H39" s="2"/>
      <c r="I39" s="2"/>
      <c r="J39" s="2"/>
      <c r="K39" s="2"/>
    </row>
    <row r="40" spans="8:11" ht="15" customHeight="1">
      <c r="H40" s="2"/>
      <c r="I40" s="2"/>
      <c r="J40" s="2"/>
      <c r="K40" s="2"/>
    </row>
    <row r="41" spans="8:11" ht="15" customHeight="1">
      <c r="H41" s="2"/>
      <c r="I41" s="2"/>
      <c r="J41" s="2"/>
      <c r="K41" s="2"/>
    </row>
    <row r="42" spans="8:11" ht="15" customHeight="1">
      <c r="H42" s="2"/>
      <c r="I42" s="2"/>
      <c r="J42" s="2"/>
      <c r="K42" s="2"/>
    </row>
    <row r="43" spans="8:11" ht="15" customHeight="1">
      <c r="H43" s="2"/>
      <c r="I43" s="2"/>
      <c r="J43" s="2"/>
      <c r="K43" s="2"/>
    </row>
    <row r="44" spans="8:11" ht="15" customHeight="1">
      <c r="H44" s="2"/>
      <c r="I44" s="2"/>
      <c r="J44" s="2"/>
      <c r="K44" s="2"/>
    </row>
    <row r="45" spans="8:11" ht="15" customHeight="1">
      <c r="H45" s="2"/>
      <c r="I45" s="2"/>
      <c r="J45" s="2"/>
      <c r="K45" s="2"/>
    </row>
    <row r="46" spans="8:11" ht="15" customHeight="1">
      <c r="H46" s="2"/>
      <c r="I46" s="2"/>
      <c r="J46" s="2"/>
      <c r="K46" s="2"/>
    </row>
    <row r="47" spans="8:11" ht="15" customHeight="1">
      <c r="H47" s="2"/>
      <c r="I47" s="2"/>
      <c r="J47" s="2"/>
      <c r="K47" s="2"/>
    </row>
    <row r="48" spans="8:11" ht="15" customHeight="1">
      <c r="H48" s="2"/>
      <c r="I48" s="2"/>
      <c r="J48" s="2"/>
      <c r="K48" s="2"/>
    </row>
    <row r="49" spans="8:11" ht="15" customHeight="1">
      <c r="H49" s="2"/>
      <c r="I49" s="2"/>
      <c r="J49" s="2"/>
      <c r="K49" s="2"/>
    </row>
    <row r="50" spans="8:11" ht="15" customHeight="1">
      <c r="H50" s="2"/>
      <c r="I50" s="2"/>
      <c r="J50" s="2"/>
      <c r="K50" s="2"/>
    </row>
    <row r="51" spans="8:11" ht="13.5" customHeight="1"/>
    <row r="52" spans="8:11" ht="13.5" customHeight="1"/>
    <row r="53" spans="8:11" ht="13.5" customHeight="1"/>
    <row r="54" spans="8:11" ht="13.5" customHeight="1"/>
    <row r="55" spans="8:11" ht="13.5" customHeight="1"/>
    <row r="56" spans="8:11" ht="13.5" customHeight="1"/>
    <row r="57" spans="8:11" ht="13.5" customHeight="1"/>
    <row r="58" spans="8:11" ht="13.5" customHeight="1"/>
    <row r="59" spans="8:11" ht="13.5" customHeight="1"/>
    <row r="60" spans="8:11" ht="13.5" customHeight="1"/>
    <row r="61" spans="8:11" ht="13.5" customHeight="1"/>
    <row r="62" spans="8:11" ht="13.5" customHeight="1"/>
    <row r="63" spans="8:11" ht="13.5" customHeight="1"/>
    <row r="64" spans="8: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8:11" ht="13.5" customHeight="1"/>
    <row r="114" spans="8:11" ht="13.5" customHeight="1"/>
    <row r="115" spans="8:11" ht="13.5" customHeight="1"/>
    <row r="116" spans="8:11" ht="13.5" customHeight="1"/>
    <row r="117" spans="8:11" ht="13.5" customHeight="1"/>
    <row r="118" spans="8:11" ht="13.5" customHeight="1"/>
    <row r="119" spans="8:11" ht="13.5" customHeight="1"/>
    <row r="120" spans="8:11" ht="13.5" customHeight="1"/>
    <row r="121" spans="8:11" ht="13.5" customHeight="1"/>
    <row r="122" spans="8:11" ht="13.5" customHeight="1"/>
    <row r="123" spans="8:11" ht="13.5" customHeight="1"/>
    <row r="124" spans="8:11" ht="13.5" customHeight="1"/>
    <row r="125" spans="8:11" ht="13.5" customHeight="1"/>
    <row r="126" spans="8:11" ht="13.5" customHeight="1"/>
    <row r="127" spans="8:11" ht="13.5" customHeight="1">
      <c r="H127" s="2"/>
      <c r="I127" s="2"/>
      <c r="J127" s="2"/>
      <c r="K127" s="2"/>
    </row>
    <row r="128" spans="8:11" ht="13.5" customHeight="1">
      <c r="H128" s="2"/>
      <c r="I128" s="2"/>
      <c r="J128" s="2"/>
      <c r="K128" s="2"/>
    </row>
    <row r="129" spans="8:11" ht="13.5" customHeight="1">
      <c r="H129" s="2"/>
      <c r="I129" s="2"/>
      <c r="J129" s="2"/>
      <c r="K129" s="2"/>
    </row>
    <row r="130" spans="8:11" ht="13.5" customHeight="1">
      <c r="H130" s="2"/>
      <c r="I130" s="2"/>
      <c r="J130" s="2"/>
      <c r="K130" s="2"/>
    </row>
    <row r="131" spans="8:11" ht="13.5" customHeight="1">
      <c r="H131" s="2"/>
      <c r="I131" s="2"/>
      <c r="J131" s="2"/>
      <c r="K131" s="2"/>
    </row>
    <row r="132" spans="8:11" ht="13.5" customHeight="1">
      <c r="H132" s="2"/>
      <c r="I132" s="2"/>
      <c r="J132" s="2"/>
      <c r="K132" s="2"/>
    </row>
    <row r="133" spans="8:11" ht="13.5" customHeight="1">
      <c r="H133" s="2"/>
      <c r="I133" s="2"/>
      <c r="J133" s="2"/>
      <c r="K133" s="2"/>
    </row>
    <row r="134" spans="8:11" ht="13.5" customHeight="1">
      <c r="H134" s="2"/>
      <c r="I134" s="2"/>
      <c r="J134" s="2"/>
      <c r="K134" s="2"/>
    </row>
    <row r="135" spans="8:11" ht="13.5" customHeight="1">
      <c r="H135" s="2"/>
      <c r="I135" s="2"/>
      <c r="J135" s="2"/>
      <c r="K135" s="2"/>
    </row>
    <row r="136" spans="8:11" ht="13.5" customHeight="1">
      <c r="H136" s="2"/>
      <c r="I136" s="2"/>
      <c r="J136" s="2"/>
      <c r="K136" s="2"/>
    </row>
    <row r="137" spans="8:11" ht="13.5" customHeight="1">
      <c r="H137" s="2"/>
      <c r="I137" s="2"/>
      <c r="J137" s="2"/>
      <c r="K137" s="2"/>
    </row>
    <row r="138" spans="8:11" ht="13.5" customHeight="1">
      <c r="H138" s="2"/>
      <c r="I138" s="2"/>
      <c r="J138" s="2"/>
      <c r="K138" s="2"/>
    </row>
    <row r="139" spans="8:11" ht="13.5" customHeight="1">
      <c r="H139" s="2"/>
      <c r="I139" s="2"/>
      <c r="J139" s="2"/>
      <c r="K139" s="2"/>
    </row>
    <row r="140" spans="8:11" ht="13.5" customHeight="1">
      <c r="H140" s="2"/>
      <c r="I140" s="2"/>
      <c r="J140" s="2"/>
      <c r="K140" s="2"/>
    </row>
    <row r="141" spans="8:11" ht="13.5" customHeight="1">
      <c r="H141" s="2"/>
      <c r="I141" s="2"/>
      <c r="J141" s="2"/>
      <c r="K141" s="2"/>
    </row>
    <row r="142" spans="8:11" ht="13.5" customHeight="1">
      <c r="H142" s="2"/>
      <c r="I142" s="2"/>
      <c r="J142" s="2"/>
      <c r="K142" s="2"/>
    </row>
    <row r="143" spans="8:11" ht="13.5" customHeight="1">
      <c r="H143" s="2"/>
      <c r="I143" s="2"/>
      <c r="J143" s="2"/>
      <c r="K143" s="2"/>
    </row>
    <row r="144" spans="8:11" ht="13.5" customHeight="1">
      <c r="H144" s="2"/>
      <c r="I144" s="2"/>
      <c r="J144" s="2"/>
      <c r="K144" s="2"/>
    </row>
    <row r="145" spans="8:11" ht="13.5" customHeight="1">
      <c r="H145" s="2"/>
      <c r="I145" s="2"/>
      <c r="J145" s="2"/>
      <c r="K145" s="2"/>
    </row>
    <row r="146" spans="8:11" ht="13.5" customHeight="1">
      <c r="H146" s="2"/>
      <c r="I146" s="2"/>
      <c r="J146" s="2"/>
      <c r="K146" s="2"/>
    </row>
    <row r="147" spans="8:11" ht="13.5" customHeight="1">
      <c r="H147" s="2"/>
      <c r="I147" s="2"/>
      <c r="J147" s="2"/>
      <c r="K147" s="2"/>
    </row>
    <row r="148" spans="8:11" ht="13.5" customHeight="1">
      <c r="H148" s="2"/>
      <c r="I148" s="2"/>
      <c r="J148" s="2"/>
      <c r="K148" s="2"/>
    </row>
    <row r="149" spans="8:11" ht="13.5" customHeight="1">
      <c r="H149" s="2"/>
      <c r="I149" s="2"/>
      <c r="J149" s="2"/>
      <c r="K149" s="2"/>
    </row>
    <row r="150" spans="8:11" ht="13.5" customHeight="1">
      <c r="H150" s="2"/>
      <c r="I150" s="2"/>
      <c r="J150" s="2"/>
      <c r="K150" s="2"/>
    </row>
    <row r="151" spans="8:11" ht="13.5" customHeight="1">
      <c r="H151" s="2"/>
      <c r="I151" s="2"/>
      <c r="J151" s="2"/>
      <c r="K151" s="2"/>
    </row>
    <row r="152" spans="8:11" ht="13.5" customHeight="1">
      <c r="H152" s="2"/>
      <c r="I152" s="2"/>
      <c r="J152" s="2"/>
      <c r="K152" s="2"/>
    </row>
    <row r="153" spans="8:11" ht="13.5" customHeight="1">
      <c r="H153" s="2"/>
      <c r="I153" s="2"/>
      <c r="J153" s="2"/>
      <c r="K153" s="2"/>
    </row>
    <row r="154" spans="8:11" ht="13.5" customHeight="1">
      <c r="H154" s="2"/>
      <c r="I154" s="2"/>
      <c r="J154" s="2"/>
      <c r="K154" s="2"/>
    </row>
    <row r="155" spans="8:11" ht="13.5" customHeight="1">
      <c r="H155" s="2"/>
      <c r="I155" s="2"/>
      <c r="J155" s="2"/>
      <c r="K155" s="2"/>
    </row>
    <row r="156" spans="8:11">
      <c r="H156" s="2"/>
      <c r="I156" s="2"/>
      <c r="J156" s="2"/>
      <c r="K156" s="2"/>
    </row>
    <row r="157" spans="8:11">
      <c r="H157" s="2"/>
      <c r="I157" s="2"/>
      <c r="J157" s="2"/>
      <c r="K157" s="2"/>
    </row>
    <row r="158" spans="8:11">
      <c r="H158" s="2"/>
      <c r="I158" s="2"/>
      <c r="J158" s="2"/>
      <c r="K158" s="2"/>
    </row>
    <row r="159" spans="8:11">
      <c r="H159" s="2"/>
      <c r="I159" s="2"/>
      <c r="J159" s="2"/>
      <c r="K159" s="2"/>
    </row>
    <row r="160" spans="8:11">
      <c r="H160" s="2"/>
      <c r="I160" s="2"/>
      <c r="J160" s="2"/>
      <c r="K160" s="2"/>
    </row>
    <row r="161" spans="8:11">
      <c r="H161" s="2"/>
      <c r="I161" s="2"/>
      <c r="J161" s="2"/>
      <c r="K161" s="2"/>
    </row>
    <row r="162" spans="8:11">
      <c r="H162" s="2"/>
      <c r="I162" s="2"/>
      <c r="J162" s="2"/>
      <c r="K162" s="2"/>
    </row>
    <row r="163" spans="8:11">
      <c r="H163" s="2"/>
      <c r="I163" s="2"/>
      <c r="J163" s="2"/>
      <c r="K163" s="2"/>
    </row>
    <row r="164" spans="8:11">
      <c r="H164" s="2"/>
      <c r="I164" s="2"/>
      <c r="J164" s="2"/>
      <c r="K164" s="2"/>
    </row>
    <row r="165" spans="8:11">
      <c r="H165" s="2"/>
      <c r="I165" s="2"/>
      <c r="J165" s="2"/>
      <c r="K165" s="2"/>
    </row>
    <row r="166" spans="8:11">
      <c r="H166" s="2"/>
      <c r="I166" s="2"/>
      <c r="J166" s="2"/>
      <c r="K166" s="2"/>
    </row>
    <row r="167" spans="8:11">
      <c r="H167" s="2"/>
      <c r="I167" s="2"/>
      <c r="J167" s="2"/>
      <c r="K167" s="2"/>
    </row>
    <row r="168" spans="8:11">
      <c r="H168" s="2"/>
      <c r="I168" s="2"/>
      <c r="J168" s="2"/>
      <c r="K168" s="2"/>
    </row>
    <row r="169" spans="8:11">
      <c r="H169" s="2"/>
      <c r="I169" s="2"/>
      <c r="J169" s="2"/>
      <c r="K169" s="2"/>
    </row>
    <row r="170" spans="8:11">
      <c r="H170" s="2"/>
      <c r="I170" s="2"/>
      <c r="J170" s="2"/>
      <c r="K170" s="2"/>
    </row>
    <row r="171" spans="8:11">
      <c r="H171" s="2"/>
      <c r="I171" s="2"/>
      <c r="J171" s="2"/>
      <c r="K171" s="2"/>
    </row>
    <row r="172" spans="8:11">
      <c r="H172" s="2"/>
      <c r="I172" s="2"/>
      <c r="J172" s="2"/>
      <c r="K172" s="2"/>
    </row>
    <row r="173" spans="8:11">
      <c r="H173" s="2"/>
      <c r="I173" s="2"/>
      <c r="J173" s="2"/>
      <c r="K173" s="2"/>
    </row>
    <row r="174" spans="8:11">
      <c r="H174" s="2"/>
      <c r="I174" s="2"/>
      <c r="J174" s="2"/>
      <c r="K174" s="2"/>
    </row>
    <row r="175" spans="8:11">
      <c r="H175" s="2"/>
      <c r="I175" s="2"/>
      <c r="J175" s="2"/>
      <c r="K175" s="2"/>
    </row>
    <row r="176" spans="8:11">
      <c r="H176" s="2"/>
      <c r="I176" s="2"/>
      <c r="J176" s="2"/>
      <c r="K176" s="2"/>
    </row>
    <row r="177" spans="8:11">
      <c r="H177" s="2"/>
      <c r="I177" s="2"/>
      <c r="J177" s="2"/>
      <c r="K177" s="2"/>
    </row>
    <row r="178" spans="8:11">
      <c r="H178" s="2"/>
      <c r="I178" s="2"/>
      <c r="J178" s="2"/>
      <c r="K178" s="2"/>
    </row>
    <row r="179" spans="8:11">
      <c r="H179" s="2"/>
      <c r="I179" s="2"/>
      <c r="J179" s="2"/>
      <c r="K179" s="2"/>
    </row>
    <row r="180" spans="8:11">
      <c r="H180" s="2"/>
      <c r="I180" s="2"/>
      <c r="J180" s="2"/>
      <c r="K180" s="2"/>
    </row>
    <row r="181" spans="8:11">
      <c r="H181" s="2"/>
      <c r="I181" s="2"/>
      <c r="J181" s="2"/>
      <c r="K181" s="2"/>
    </row>
    <row r="182" spans="8:11">
      <c r="H182" s="2"/>
      <c r="I182" s="2"/>
      <c r="J182" s="2"/>
      <c r="K182" s="2"/>
    </row>
    <row r="183" spans="8:11">
      <c r="H183" s="2"/>
      <c r="I183" s="2"/>
      <c r="J183" s="2"/>
      <c r="K183" s="2"/>
    </row>
    <row r="184" spans="8:11">
      <c r="H184" s="2"/>
      <c r="I184" s="2"/>
      <c r="J184" s="2"/>
      <c r="K184" s="2"/>
    </row>
    <row r="185" spans="8:11">
      <c r="H185" s="2"/>
      <c r="I185" s="2"/>
      <c r="J185" s="2"/>
      <c r="K185" s="2"/>
    </row>
    <row r="186" spans="8:11">
      <c r="H186" s="2"/>
      <c r="I186" s="2"/>
      <c r="J186" s="2"/>
      <c r="K186" s="2"/>
    </row>
    <row r="187" spans="8:11">
      <c r="H187" s="2"/>
      <c r="I187" s="2"/>
      <c r="J187" s="2"/>
      <c r="K187" s="2"/>
    </row>
    <row r="188" spans="8:11">
      <c r="H188" s="2"/>
      <c r="I188" s="2"/>
      <c r="J188" s="2"/>
      <c r="K188" s="2"/>
    </row>
    <row r="189" spans="8:11">
      <c r="H189" s="2"/>
      <c r="I189" s="2"/>
      <c r="J189" s="2"/>
      <c r="K189" s="2"/>
    </row>
  </sheetData>
  <mergeCells count="2">
    <mergeCell ref="A3:E3"/>
    <mergeCell ref="A4:E4"/>
  </mergeCells>
  <printOptions horizontalCentered="1" verticalCentered="1"/>
  <pageMargins left="0.59055118110236227" right="0.59055118110236227" top="1.299212598425197" bottom="0.78740157480314965" header="0.51181102362204722" footer="0.59055118110236227"/>
  <pageSetup paperSize="119" scale="90" firstPageNumber="0" orientation="portrait" horizontalDpi="300" verticalDpi="300" r:id="rId1"/>
  <headerFooter alignWithMargins="0">
    <oddFooter>&amp;C&amp;10 12</oddFooter>
  </headerFooter>
  <rowBreaks count="1" manualBreakCount="1">
    <brk id="48"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4:K14"/>
  <sheetViews>
    <sheetView zoomScaleNormal="100" workbookViewId="0"/>
  </sheetViews>
  <sheetFormatPr baseColWidth="10" defaultRowHeight="18"/>
  <cols>
    <col min="1" max="6" width="10.1796875" customWidth="1"/>
  </cols>
  <sheetData>
    <row r="14" spans="8:11">
      <c r="H14" s="185"/>
      <c r="I14" s="185"/>
      <c r="J14" s="185"/>
      <c r="K14" s="185"/>
    </row>
  </sheetData>
  <pageMargins left="0.70866141732283472" right="0.70866141732283472" top="1.299212598425197" bottom="0.74803149606299213" header="0.31496062992125984" footer="0.31496062992125984"/>
  <pageSetup paperSize="119" orientation="portrait" horizontalDpi="300" verticalDpi="300" r:id="rId1"/>
  <headerFooter>
    <oddFooter>&amp;C&amp;10 13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zoomScaleNormal="100" zoomScaleSheetLayoutView="75" workbookViewId="0">
      <selection sqref="A1:F1"/>
    </sheetView>
  </sheetViews>
  <sheetFormatPr baseColWidth="10" defaultRowHeight="12"/>
  <cols>
    <col min="1" max="1" width="10.7265625" style="2" customWidth="1"/>
    <col min="2" max="6" width="9.81640625" style="2" customWidth="1"/>
    <col min="7" max="7" width="11.08984375" style="2" customWidth="1"/>
    <col min="8" max="8" width="3.90625" style="2" customWidth="1"/>
    <col min="9" max="9" width="7.6328125" style="40" customWidth="1"/>
    <col min="10" max="11" width="7.1796875" style="39" customWidth="1"/>
    <col min="12" max="13" width="7.1796875" style="2" customWidth="1"/>
    <col min="14" max="16384" width="10.90625" style="2"/>
  </cols>
  <sheetData>
    <row r="1" spans="1:11" s="118" customFormat="1" ht="12.75">
      <c r="A1" s="257" t="s">
        <v>6</v>
      </c>
      <c r="B1" s="257"/>
      <c r="C1" s="257"/>
      <c r="D1" s="257"/>
      <c r="E1" s="257"/>
      <c r="F1" s="257"/>
      <c r="I1" s="151"/>
      <c r="J1" s="152"/>
      <c r="K1" s="152"/>
    </row>
    <row r="2" spans="1:11" s="118" customFormat="1" ht="12.75">
      <c r="A2" s="153"/>
      <c r="B2" s="154"/>
      <c r="I2" s="151"/>
      <c r="J2" s="152"/>
      <c r="K2" s="152"/>
    </row>
    <row r="3" spans="1:11" s="118" customFormat="1" ht="12.75">
      <c r="A3" s="304" t="s">
        <v>93</v>
      </c>
      <c r="B3" s="305"/>
      <c r="C3" s="305"/>
      <c r="D3" s="305"/>
      <c r="E3" s="305"/>
      <c r="F3" s="306"/>
      <c r="I3" s="151"/>
      <c r="J3" s="152"/>
      <c r="K3" s="152"/>
    </row>
    <row r="4" spans="1:11" s="118" customFormat="1" ht="12.75">
      <c r="A4" s="307" t="s">
        <v>94</v>
      </c>
      <c r="B4" s="308"/>
      <c r="C4" s="308"/>
      <c r="D4" s="308"/>
      <c r="E4" s="308"/>
      <c r="F4" s="309"/>
      <c r="I4" s="151"/>
      <c r="J4" s="152"/>
      <c r="K4" s="152"/>
    </row>
    <row r="5" spans="1:11" s="82" customFormat="1" ht="12.75">
      <c r="A5" s="155" t="s">
        <v>87</v>
      </c>
      <c r="B5" s="241">
        <v>40725</v>
      </c>
      <c r="C5" s="241">
        <v>40787</v>
      </c>
      <c r="D5" s="241">
        <v>40878</v>
      </c>
      <c r="E5" s="241">
        <v>40969</v>
      </c>
      <c r="F5" s="241">
        <v>41030</v>
      </c>
      <c r="I5" s="149"/>
      <c r="J5" s="150"/>
      <c r="K5" s="150"/>
    </row>
    <row r="6" spans="1:11" s="82" customFormat="1" ht="12.75">
      <c r="A6" s="245">
        <v>40665</v>
      </c>
      <c r="B6" s="186">
        <v>289.2</v>
      </c>
      <c r="C6" s="187">
        <v>277</v>
      </c>
      <c r="D6" s="219">
        <v>260.3</v>
      </c>
      <c r="E6" s="186">
        <v>264.60000000000002</v>
      </c>
      <c r="F6" s="187">
        <v>267.8</v>
      </c>
      <c r="I6" s="149"/>
      <c r="J6" s="150"/>
      <c r="K6" s="150"/>
    </row>
    <row r="7" spans="1:11" s="82" customFormat="1" ht="12.75">
      <c r="A7" s="188">
        <v>40666</v>
      </c>
      <c r="B7" s="186">
        <v>284.89999999999998</v>
      </c>
      <c r="C7" s="187">
        <v>275.10000000000002</v>
      </c>
      <c r="D7" s="187">
        <v>260.7</v>
      </c>
      <c r="E7" s="186">
        <v>265</v>
      </c>
      <c r="F7" s="187">
        <v>268.10000000000002</v>
      </c>
      <c r="I7" s="149"/>
      <c r="J7" s="150"/>
      <c r="K7" s="150"/>
    </row>
    <row r="8" spans="1:11" s="82" customFormat="1" ht="12.75">
      <c r="A8" s="188">
        <v>40667</v>
      </c>
      <c r="B8" s="186">
        <v>287.2</v>
      </c>
      <c r="C8" s="187">
        <v>277</v>
      </c>
      <c r="D8" s="187">
        <v>261.89999999999998</v>
      </c>
      <c r="E8" s="186">
        <v>266.10000000000002</v>
      </c>
      <c r="F8" s="187">
        <v>269.3</v>
      </c>
      <c r="I8" s="149"/>
      <c r="J8" s="150"/>
      <c r="K8" s="150"/>
    </row>
    <row r="9" spans="1:11" s="82" customFormat="1" ht="12.75">
      <c r="A9" s="188">
        <v>40668</v>
      </c>
      <c r="B9" s="186">
        <v>279</v>
      </c>
      <c r="C9" s="187">
        <v>270.8</v>
      </c>
      <c r="D9" s="187">
        <v>258.2</v>
      </c>
      <c r="E9" s="186">
        <v>262.39999999999998</v>
      </c>
      <c r="F9" s="187">
        <v>265.5</v>
      </c>
      <c r="I9" s="149"/>
      <c r="J9" s="150"/>
      <c r="K9" s="150"/>
    </row>
    <row r="10" spans="1:11" s="82" customFormat="1" ht="12.75">
      <c r="A10" s="188">
        <v>40669</v>
      </c>
      <c r="B10" s="186">
        <v>270.2</v>
      </c>
      <c r="C10" s="187">
        <v>263.10000000000002</v>
      </c>
      <c r="D10" s="187">
        <v>252.1</v>
      </c>
      <c r="E10" s="186">
        <v>256.10000000000002</v>
      </c>
      <c r="F10" s="187">
        <v>258.7</v>
      </c>
      <c r="H10" s="178"/>
      <c r="I10" s="149"/>
      <c r="J10" s="150"/>
      <c r="K10" s="150"/>
    </row>
    <row r="11" spans="1:11" s="82" customFormat="1" ht="12.75">
      <c r="A11" s="188">
        <v>40672</v>
      </c>
      <c r="B11" s="186">
        <v>278.5</v>
      </c>
      <c r="C11" s="187">
        <v>270.10000000000002</v>
      </c>
      <c r="D11" s="187">
        <v>258.8</v>
      </c>
      <c r="E11" s="186">
        <v>263.60000000000002</v>
      </c>
      <c r="F11" s="187">
        <v>266.7</v>
      </c>
      <c r="I11" s="149"/>
      <c r="J11" s="150"/>
      <c r="K11" s="150"/>
    </row>
    <row r="12" spans="1:11" s="82" customFormat="1" ht="12.75">
      <c r="A12" s="188">
        <v>40673</v>
      </c>
      <c r="B12" s="186">
        <v>278.39999999999998</v>
      </c>
      <c r="C12" s="187">
        <v>268.2</v>
      </c>
      <c r="D12" s="187">
        <v>257</v>
      </c>
      <c r="E12" s="186">
        <v>261.7</v>
      </c>
      <c r="F12" s="187">
        <v>264.8</v>
      </c>
      <c r="I12" s="149"/>
      <c r="J12" s="150"/>
      <c r="K12" s="150"/>
    </row>
    <row r="13" spans="1:11" s="82" customFormat="1" ht="12.75">
      <c r="A13" s="188">
        <v>40674</v>
      </c>
      <c r="B13" s="186">
        <v>266.60000000000002</v>
      </c>
      <c r="C13" s="187">
        <v>256.39999999999998</v>
      </c>
      <c r="D13" s="187">
        <v>246.4</v>
      </c>
      <c r="E13" s="186">
        <v>250.9</v>
      </c>
      <c r="F13" s="187">
        <v>254</v>
      </c>
      <c r="I13" s="149"/>
      <c r="J13" s="150"/>
      <c r="K13" s="150"/>
    </row>
    <row r="14" spans="1:11" s="82" customFormat="1" ht="12.75">
      <c r="A14" s="188">
        <v>40675</v>
      </c>
      <c r="B14" s="186"/>
      <c r="C14" s="187">
        <v>257.10000000000002</v>
      </c>
      <c r="D14" s="187">
        <v>248.2</v>
      </c>
      <c r="E14" s="186">
        <v>252.7</v>
      </c>
      <c r="F14" s="187">
        <v>255.9</v>
      </c>
      <c r="I14" s="149"/>
      <c r="J14" s="150"/>
      <c r="K14" s="150"/>
    </row>
    <row r="15" spans="1:11" s="82" customFormat="1" ht="12.75">
      <c r="A15" s="188">
        <v>40676</v>
      </c>
      <c r="B15" s="186">
        <v>268.5</v>
      </c>
      <c r="C15" s="187">
        <v>257.39999999999998</v>
      </c>
      <c r="D15" s="187">
        <v>246.8</v>
      </c>
      <c r="E15" s="186">
        <v>251.4</v>
      </c>
      <c r="F15" s="187">
        <v>254.5</v>
      </c>
      <c r="I15" s="149"/>
      <c r="J15" s="150"/>
      <c r="K15" s="150"/>
    </row>
    <row r="16" spans="1:11" s="82" customFormat="1" ht="12.75">
      <c r="A16" s="188">
        <v>40679</v>
      </c>
      <c r="B16" s="186">
        <v>274.60000000000002</v>
      </c>
      <c r="C16" s="187">
        <v>264.39999999999998</v>
      </c>
      <c r="D16" s="187">
        <v>250.2</v>
      </c>
      <c r="E16" s="186">
        <v>254.4</v>
      </c>
      <c r="F16" s="187">
        <v>257.39999999999998</v>
      </c>
      <c r="I16" s="149"/>
      <c r="J16" s="150"/>
      <c r="K16" s="150"/>
    </row>
    <row r="17" spans="1:11" s="82" customFormat="1" ht="12.75">
      <c r="A17" s="188">
        <v>40680</v>
      </c>
      <c r="B17" s="186">
        <v>283.60000000000002</v>
      </c>
      <c r="C17" s="187">
        <v>272.7</v>
      </c>
      <c r="D17" s="187">
        <v>257.2</v>
      </c>
      <c r="E17" s="186">
        <v>261.2</v>
      </c>
      <c r="F17" s="187">
        <v>264.2</v>
      </c>
      <c r="I17" s="149"/>
      <c r="J17" s="150"/>
      <c r="K17" s="150"/>
    </row>
    <row r="18" spans="1:11" s="82" customFormat="1" ht="12.75">
      <c r="A18" s="188">
        <v>40681</v>
      </c>
      <c r="B18" s="186">
        <v>295.2</v>
      </c>
      <c r="C18" s="187">
        <v>282.5</v>
      </c>
      <c r="D18" s="187">
        <v>264.89999999999998</v>
      </c>
      <c r="E18" s="186">
        <v>268.60000000000002</v>
      </c>
      <c r="F18" s="187">
        <v>271.3</v>
      </c>
      <c r="I18" s="149"/>
      <c r="J18" s="150"/>
      <c r="K18" s="150"/>
    </row>
    <row r="19" spans="1:11" s="82" customFormat="1" ht="12.75">
      <c r="A19" s="188">
        <v>40682</v>
      </c>
      <c r="B19" s="186">
        <v>294.60000000000002</v>
      </c>
      <c r="C19" s="187">
        <v>280.10000000000002</v>
      </c>
      <c r="D19" s="187">
        <v>260.60000000000002</v>
      </c>
      <c r="E19" s="186">
        <v>264.60000000000002</v>
      </c>
      <c r="F19" s="187">
        <v>267.3</v>
      </c>
      <c r="I19" s="149"/>
      <c r="J19" s="150"/>
      <c r="K19" s="150"/>
    </row>
    <row r="20" spans="1:11" s="82" customFormat="1" ht="12.75">
      <c r="A20" s="188">
        <v>40683</v>
      </c>
      <c r="B20" s="186">
        <v>299</v>
      </c>
      <c r="C20" s="187">
        <v>282.5</v>
      </c>
      <c r="D20" s="187">
        <v>262.39999999999998</v>
      </c>
      <c r="E20" s="187">
        <v>266.39999999999998</v>
      </c>
      <c r="F20" s="187">
        <v>269.2</v>
      </c>
      <c r="I20" s="149"/>
      <c r="J20" s="150"/>
      <c r="K20" s="150"/>
    </row>
    <row r="21" spans="1:11" s="82" customFormat="1" ht="12.75">
      <c r="A21" s="188">
        <v>40686</v>
      </c>
      <c r="B21" s="186">
        <v>296.8</v>
      </c>
      <c r="C21" s="187">
        <v>283.39999999999998</v>
      </c>
      <c r="D21" s="187">
        <v>264</v>
      </c>
      <c r="E21" s="187">
        <v>268.89999999999998</v>
      </c>
      <c r="F21" s="187">
        <v>271.7</v>
      </c>
      <c r="I21" s="149"/>
      <c r="J21" s="150"/>
      <c r="K21" s="150"/>
    </row>
    <row r="22" spans="1:11" ht="12.75">
      <c r="A22" s="188">
        <v>40687</v>
      </c>
      <c r="B22" s="186">
        <v>288.7</v>
      </c>
      <c r="C22" s="187">
        <v>277.5</v>
      </c>
      <c r="D22" s="187">
        <v>260.8</v>
      </c>
      <c r="E22" s="187">
        <v>264.89999999999998</v>
      </c>
      <c r="F22" s="187">
        <v>267.60000000000002</v>
      </c>
      <c r="H22" s="180"/>
    </row>
    <row r="23" spans="1:11" ht="12.75">
      <c r="A23" s="188">
        <v>40688</v>
      </c>
      <c r="B23" s="186">
        <v>292.2</v>
      </c>
      <c r="C23" s="187">
        <v>281.39999999999998</v>
      </c>
      <c r="D23" s="187">
        <v>264.10000000000002</v>
      </c>
      <c r="E23" s="187">
        <v>268.39999999999998</v>
      </c>
      <c r="F23" s="187">
        <v>271</v>
      </c>
      <c r="I23" s="2"/>
      <c r="J23" s="2"/>
      <c r="K23" s="2"/>
    </row>
    <row r="24" spans="1:11" ht="12.75">
      <c r="A24" s="188">
        <v>40689</v>
      </c>
      <c r="B24" s="186">
        <v>293.5</v>
      </c>
      <c r="C24" s="187">
        <v>282.8</v>
      </c>
      <c r="D24" s="187">
        <v>266.2</v>
      </c>
      <c r="E24" s="187">
        <v>271</v>
      </c>
      <c r="F24" s="187">
        <v>272.60000000000002</v>
      </c>
      <c r="I24" s="2"/>
      <c r="J24" s="2"/>
      <c r="K24" s="2"/>
    </row>
    <row r="25" spans="1:11" ht="12.75">
      <c r="A25" s="188">
        <v>40690</v>
      </c>
      <c r="B25" s="186">
        <v>298.60000000000002</v>
      </c>
      <c r="C25" s="187">
        <v>286.7</v>
      </c>
      <c r="D25" s="187">
        <v>269.3</v>
      </c>
      <c r="E25" s="187">
        <v>273.60000000000002</v>
      </c>
      <c r="F25" s="187">
        <v>276.3</v>
      </c>
      <c r="I25" s="2"/>
      <c r="J25" s="2"/>
      <c r="K25" s="2"/>
    </row>
    <row r="26" spans="1:11" ht="12.75">
      <c r="A26" s="188">
        <v>40694</v>
      </c>
      <c r="B26" s="186">
        <v>294.3</v>
      </c>
      <c r="C26" s="187">
        <v>282.5</v>
      </c>
      <c r="D26" s="187">
        <v>265</v>
      </c>
      <c r="E26" s="187">
        <v>269.10000000000002</v>
      </c>
      <c r="F26" s="187">
        <v>271.60000000000002</v>
      </c>
      <c r="I26" s="2"/>
      <c r="J26" s="2"/>
      <c r="K26" s="2"/>
    </row>
    <row r="27" spans="1:11" ht="12.75">
      <c r="A27" s="188">
        <v>40695</v>
      </c>
      <c r="B27" s="186">
        <v>298.60000000000002</v>
      </c>
      <c r="C27" s="187">
        <v>286.7</v>
      </c>
      <c r="D27" s="187">
        <v>267.5</v>
      </c>
      <c r="E27" s="187">
        <v>272</v>
      </c>
      <c r="F27" s="187">
        <v>274.2</v>
      </c>
      <c r="I27" s="2"/>
      <c r="J27" s="2"/>
      <c r="K27" s="2"/>
    </row>
    <row r="28" spans="1:11" ht="12.75">
      <c r="A28" s="188">
        <v>40696</v>
      </c>
      <c r="B28" s="186">
        <v>301.8</v>
      </c>
      <c r="C28" s="187">
        <v>291.89999999999998</v>
      </c>
      <c r="D28" s="187">
        <v>273.60000000000002</v>
      </c>
      <c r="E28" s="187">
        <v>277.7</v>
      </c>
      <c r="F28" s="187">
        <v>280.5</v>
      </c>
      <c r="I28" s="2"/>
      <c r="J28" s="2"/>
      <c r="K28" s="2"/>
    </row>
    <row r="29" spans="1:11" ht="12.75">
      <c r="A29" s="188">
        <v>40697</v>
      </c>
      <c r="B29" s="186">
        <v>296.8</v>
      </c>
      <c r="C29" s="187">
        <v>287.8</v>
      </c>
      <c r="D29" s="187">
        <v>270.2</v>
      </c>
      <c r="E29" s="187">
        <v>274.5</v>
      </c>
      <c r="F29" s="187">
        <v>277.3</v>
      </c>
      <c r="I29" s="2"/>
      <c r="J29" s="2"/>
      <c r="K29" s="2"/>
    </row>
    <row r="30" spans="1:11" ht="12.75">
      <c r="A30" s="188">
        <v>40700</v>
      </c>
      <c r="B30" s="186">
        <v>288.2</v>
      </c>
      <c r="C30" s="187">
        <v>280.10000000000002</v>
      </c>
      <c r="D30" s="187">
        <v>262.60000000000002</v>
      </c>
      <c r="E30" s="187">
        <v>266.89999999999998</v>
      </c>
      <c r="F30" s="187">
        <v>269.8</v>
      </c>
      <c r="I30" s="2"/>
      <c r="J30" s="2"/>
      <c r="K30" s="2"/>
    </row>
    <row r="31" spans="1:11" ht="12.75">
      <c r="A31" s="188">
        <v>40701</v>
      </c>
      <c r="B31" s="186">
        <v>289.89999999999998</v>
      </c>
      <c r="C31" s="187">
        <v>282.3</v>
      </c>
      <c r="D31" s="187">
        <v>266.3</v>
      </c>
      <c r="E31" s="187">
        <v>271.10000000000002</v>
      </c>
      <c r="F31" s="187">
        <v>274.10000000000002</v>
      </c>
      <c r="I31" s="2"/>
      <c r="J31" s="2"/>
      <c r="K31" s="2"/>
    </row>
    <row r="32" spans="1:11" ht="12.75">
      <c r="A32" s="188">
        <v>40702</v>
      </c>
      <c r="B32" s="186">
        <v>300.8</v>
      </c>
      <c r="C32" s="187">
        <v>289.8</v>
      </c>
      <c r="D32" s="187">
        <v>273.10000000000002</v>
      </c>
      <c r="E32" s="187">
        <v>277.5</v>
      </c>
      <c r="F32" s="187">
        <v>280.3</v>
      </c>
      <c r="I32" s="2"/>
      <c r="J32" s="2"/>
      <c r="K32" s="2"/>
    </row>
    <row r="33" spans="1:11" ht="12.75">
      <c r="A33" s="242"/>
      <c r="B33" s="243"/>
      <c r="C33" s="244"/>
      <c r="D33" s="244"/>
      <c r="E33" s="244"/>
      <c r="F33" s="244"/>
      <c r="I33" s="2"/>
      <c r="J33" s="2"/>
      <c r="K33" s="2"/>
    </row>
    <row r="34" spans="1:11" ht="12.75">
      <c r="A34" s="186"/>
      <c r="B34" s="186"/>
      <c r="C34" s="186"/>
      <c r="D34" s="186"/>
      <c r="E34" s="186"/>
      <c r="F34" s="186"/>
      <c r="I34" s="2"/>
      <c r="J34" s="2"/>
      <c r="K34" s="2"/>
    </row>
    <row r="35" spans="1:11" ht="12.75">
      <c r="A35" s="186"/>
      <c r="B35" s="186"/>
      <c r="C35" s="186"/>
      <c r="D35" s="186"/>
      <c r="E35" s="186"/>
      <c r="F35" s="186"/>
      <c r="I35" s="2"/>
      <c r="J35" s="2"/>
      <c r="K35" s="2"/>
    </row>
    <row r="36" spans="1:11" ht="12.75">
      <c r="A36" s="186"/>
      <c r="B36" s="186"/>
      <c r="C36" s="186"/>
      <c r="D36" s="186"/>
      <c r="E36" s="186"/>
      <c r="F36" s="186"/>
      <c r="I36" s="2"/>
      <c r="J36" s="2"/>
      <c r="K36" s="2"/>
    </row>
    <row r="37" spans="1:11">
      <c r="I37" s="2"/>
      <c r="J37" s="2"/>
      <c r="K37" s="2"/>
    </row>
    <row r="38" spans="1:11" ht="12.75">
      <c r="A38" s="228"/>
      <c r="I38" s="2"/>
      <c r="J38" s="2"/>
      <c r="K38" s="2"/>
    </row>
    <row r="39" spans="1:11">
      <c r="I39" s="2"/>
      <c r="J39" s="2"/>
      <c r="K39" s="2"/>
    </row>
    <row r="40" spans="1:11">
      <c r="I40" s="2"/>
      <c r="J40" s="2"/>
      <c r="K40" s="2"/>
    </row>
    <row r="41" spans="1:11">
      <c r="I41" s="2"/>
      <c r="J41" s="2"/>
      <c r="K41" s="2"/>
    </row>
    <row r="42" spans="1:11">
      <c r="I42" s="2"/>
      <c r="J42" s="2"/>
      <c r="K42" s="2"/>
    </row>
    <row r="43" spans="1:11">
      <c r="I43" s="2"/>
      <c r="J43" s="2"/>
      <c r="K43" s="2"/>
    </row>
    <row r="44" spans="1:11">
      <c r="I44" s="2"/>
      <c r="J44" s="2"/>
      <c r="K44" s="2"/>
    </row>
    <row r="45" spans="1:11">
      <c r="I45" s="2"/>
      <c r="J45" s="2"/>
      <c r="K45" s="2"/>
    </row>
    <row r="46" spans="1:11">
      <c r="I46" s="2"/>
      <c r="J46" s="2"/>
      <c r="K46" s="2"/>
    </row>
    <row r="47" spans="1:11">
      <c r="I47" s="2"/>
      <c r="J47" s="2"/>
      <c r="K47" s="2"/>
    </row>
    <row r="48" spans="1:11">
      <c r="I48" s="2"/>
      <c r="J48" s="2"/>
      <c r="K48" s="2"/>
    </row>
    <row r="49" spans="1:11">
      <c r="I49" s="2"/>
      <c r="J49" s="2"/>
      <c r="K49" s="2"/>
    </row>
    <row r="50" spans="1:11">
      <c r="I50" s="2"/>
      <c r="J50" s="2"/>
      <c r="K50" s="2"/>
    </row>
    <row r="51" spans="1:11">
      <c r="I51" s="2"/>
      <c r="J51" s="2"/>
      <c r="K51" s="2"/>
    </row>
    <row r="52" spans="1:11">
      <c r="I52" s="2"/>
      <c r="J52" s="2"/>
      <c r="K52" s="2"/>
    </row>
    <row r="53" spans="1:11">
      <c r="I53" s="2"/>
      <c r="J53" s="2"/>
      <c r="K53" s="2"/>
    </row>
    <row r="54" spans="1:11">
      <c r="I54" s="2"/>
      <c r="J54" s="2"/>
      <c r="K54" s="2"/>
    </row>
    <row r="55" spans="1:11">
      <c r="I55" s="2"/>
      <c r="J55" s="2"/>
      <c r="K55" s="2"/>
    </row>
    <row r="56" spans="1:11">
      <c r="I56" s="2"/>
      <c r="J56" s="2"/>
      <c r="K56" s="2"/>
    </row>
    <row r="57" spans="1:11">
      <c r="I57" s="2"/>
      <c r="J57" s="2"/>
      <c r="K57" s="2"/>
    </row>
    <row r="58" spans="1:11" ht="73.5" customHeight="1">
      <c r="A58" s="269" t="s">
        <v>184</v>
      </c>
      <c r="B58" s="270"/>
      <c r="C58" s="270"/>
      <c r="D58" s="270"/>
      <c r="E58" s="270"/>
      <c r="F58" s="271"/>
      <c r="I58" s="2"/>
      <c r="J58" s="2"/>
      <c r="K58" s="2"/>
    </row>
    <row r="59" spans="1:11">
      <c r="I59" s="2"/>
      <c r="J59" s="2"/>
      <c r="K59" s="2"/>
    </row>
    <row r="60" spans="1:11">
      <c r="I60" s="2"/>
      <c r="J60" s="2"/>
      <c r="K60" s="2"/>
    </row>
    <row r="61" spans="1:11">
      <c r="I61" s="2"/>
      <c r="J61" s="2"/>
      <c r="K61" s="2"/>
    </row>
    <row r="62" spans="1:11">
      <c r="I62" s="2"/>
      <c r="J62" s="2"/>
      <c r="K62" s="2"/>
    </row>
    <row r="63" spans="1:11">
      <c r="I63" s="2"/>
      <c r="J63" s="2"/>
      <c r="K63" s="2"/>
    </row>
    <row r="64" spans="1:11">
      <c r="I64" s="2"/>
      <c r="J64" s="2"/>
      <c r="K64" s="2"/>
    </row>
    <row r="65" spans="7:11">
      <c r="I65" s="2"/>
      <c r="J65" s="2"/>
      <c r="K65" s="2"/>
    </row>
    <row r="66" spans="7:11">
      <c r="I66" s="2"/>
      <c r="J66" s="2"/>
      <c r="K66" s="2"/>
    </row>
    <row r="67" spans="7:11">
      <c r="I67" s="2"/>
      <c r="J67" s="2"/>
      <c r="K67" s="2"/>
    </row>
    <row r="68" spans="7:11">
      <c r="I68" s="2"/>
      <c r="J68" s="2"/>
      <c r="K68" s="2"/>
    </row>
    <row r="69" spans="7:11">
      <c r="I69" s="2"/>
      <c r="J69" s="2"/>
      <c r="K69" s="2"/>
    </row>
    <row r="70" spans="7:11">
      <c r="H70" s="180"/>
      <c r="I70" s="2"/>
      <c r="J70" s="2"/>
      <c r="K70" s="2"/>
    </row>
    <row r="80" spans="7:11" ht="57.75" customHeight="1">
      <c r="G80" s="221"/>
    </row>
  </sheetData>
  <mergeCells count="4">
    <mergeCell ref="A3:F3"/>
    <mergeCell ref="A4:F4"/>
    <mergeCell ref="A1:F1"/>
    <mergeCell ref="A58:F58"/>
  </mergeCells>
  <printOptions horizontalCentered="1" verticalCentered="1"/>
  <pageMargins left="0.59055118110236227" right="0.59055118110236227" top="1.849212598425197" bottom="0.78740157480314965" header="0.51181102362204722" footer="0.59055118110236227"/>
  <pageSetup paperSize="9" scale="76" firstPageNumber="0" orientation="portrait" horizontalDpi="300" verticalDpi="300" r:id="rId1"/>
  <headerFooter alignWithMargins="0">
    <oddFooter>&amp;C&amp;10 14</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zoomScaleSheetLayoutView="50" workbookViewId="0">
      <selection activeCell="C1" sqref="C1"/>
    </sheetView>
  </sheetViews>
  <sheetFormatPr baseColWidth="10" defaultRowHeight="12.75"/>
  <cols>
    <col min="1" max="4" width="10.81640625" style="31" customWidth="1"/>
    <col min="5" max="5" width="12.54296875" style="31" customWidth="1"/>
    <col min="6" max="6" width="5.90625" style="31" customWidth="1"/>
    <col min="7" max="7" width="6.7265625" style="31" customWidth="1"/>
    <col min="8" max="8" width="7" style="31" customWidth="1"/>
    <col min="9" max="16384" width="10.90625" style="31"/>
  </cols>
  <sheetData>
    <row r="1" spans="1:5" s="146" customFormat="1" ht="15" customHeight="1">
      <c r="A1" s="147"/>
      <c r="B1" s="147"/>
      <c r="C1" s="147" t="s">
        <v>7</v>
      </c>
      <c r="D1" s="147"/>
      <c r="E1" s="147"/>
    </row>
    <row r="2" spans="1:5" s="146" customFormat="1" ht="15" customHeight="1">
      <c r="A2" s="147"/>
      <c r="B2" s="147"/>
      <c r="C2" s="147"/>
      <c r="D2" s="147"/>
      <c r="E2" s="147"/>
    </row>
    <row r="3" spans="1:5" s="146" customFormat="1" ht="15" customHeight="1">
      <c r="A3" s="310" t="s">
        <v>191</v>
      </c>
      <c r="B3" s="310"/>
      <c r="C3" s="310"/>
      <c r="D3" s="310"/>
      <c r="E3" s="310"/>
    </row>
    <row r="4" spans="1:5" s="146" customFormat="1" ht="15" customHeight="1">
      <c r="A4" s="310" t="s">
        <v>133</v>
      </c>
      <c r="B4" s="310"/>
      <c r="C4" s="310"/>
      <c r="D4" s="310"/>
      <c r="E4" s="310"/>
    </row>
    <row r="5" spans="1:5" s="146" customFormat="1" ht="27.75" customHeight="1">
      <c r="A5" s="148" t="s">
        <v>42</v>
      </c>
      <c r="B5" s="148" t="s">
        <v>43</v>
      </c>
      <c r="C5" s="207" t="s">
        <v>147</v>
      </c>
      <c r="D5" s="207" t="s">
        <v>138</v>
      </c>
      <c r="E5" s="207" t="s">
        <v>139</v>
      </c>
    </row>
    <row r="6" spans="1:5">
      <c r="A6" s="190" t="s">
        <v>52</v>
      </c>
      <c r="B6" s="32" t="s">
        <v>44</v>
      </c>
      <c r="C6" s="33">
        <v>272</v>
      </c>
      <c r="D6" s="33">
        <v>1583.4</v>
      </c>
      <c r="E6" s="34">
        <v>58.3</v>
      </c>
    </row>
    <row r="7" spans="1:5">
      <c r="A7" s="190" t="s">
        <v>52</v>
      </c>
      <c r="B7" s="32" t="s">
        <v>45</v>
      </c>
      <c r="C7" s="33">
        <v>805</v>
      </c>
      <c r="D7" s="33">
        <v>5937.2</v>
      </c>
      <c r="E7" s="34">
        <v>73.7</v>
      </c>
    </row>
    <row r="8" spans="1:5">
      <c r="A8" s="190" t="s">
        <v>52</v>
      </c>
      <c r="B8" s="32" t="s">
        <v>51</v>
      </c>
      <c r="C8" s="33">
        <v>13974</v>
      </c>
      <c r="D8" s="33">
        <v>160813.6</v>
      </c>
      <c r="E8" s="34">
        <v>115.1</v>
      </c>
    </row>
    <row r="9" spans="1:5">
      <c r="A9" s="190" t="s">
        <v>52</v>
      </c>
      <c r="B9" s="32" t="s">
        <v>46</v>
      </c>
      <c r="C9" s="33">
        <v>50953</v>
      </c>
      <c r="D9" s="33">
        <v>629448</v>
      </c>
      <c r="E9" s="34">
        <v>123.5</v>
      </c>
    </row>
    <row r="10" spans="1:5">
      <c r="A10" s="190" t="s">
        <v>52</v>
      </c>
      <c r="B10" s="32" t="s">
        <v>47</v>
      </c>
      <c r="C10" s="33">
        <v>44819</v>
      </c>
      <c r="D10" s="33">
        <v>417174.2</v>
      </c>
      <c r="E10" s="34">
        <v>93.1</v>
      </c>
    </row>
    <row r="11" spans="1:5">
      <c r="A11" s="190" t="s">
        <v>52</v>
      </c>
      <c r="B11" s="32" t="s">
        <v>48</v>
      </c>
      <c r="C11" s="33">
        <v>10704</v>
      </c>
      <c r="D11" s="33">
        <v>132886.29999999999</v>
      </c>
      <c r="E11" s="34">
        <v>124.1</v>
      </c>
    </row>
    <row r="12" spans="1:5">
      <c r="A12" s="190" t="s">
        <v>52</v>
      </c>
      <c r="B12" s="32" t="s">
        <v>49</v>
      </c>
      <c r="C12" s="33">
        <v>639</v>
      </c>
      <c r="D12" s="33">
        <v>8824.6</v>
      </c>
      <c r="E12" s="34">
        <v>138.1</v>
      </c>
    </row>
    <row r="13" spans="1:5">
      <c r="A13" s="190" t="s">
        <v>52</v>
      </c>
      <c r="B13" s="189" t="s">
        <v>137</v>
      </c>
      <c r="C13" s="35">
        <v>0</v>
      </c>
      <c r="D13" s="33">
        <v>0</v>
      </c>
      <c r="E13" s="34">
        <v>0</v>
      </c>
    </row>
    <row r="14" spans="1:5">
      <c r="A14" s="190" t="s">
        <v>52</v>
      </c>
      <c r="B14" s="32" t="s">
        <v>50</v>
      </c>
      <c r="C14" s="35">
        <v>0</v>
      </c>
      <c r="D14" s="33">
        <v>0</v>
      </c>
      <c r="E14" s="34">
        <v>0</v>
      </c>
    </row>
    <row r="15" spans="1:5">
      <c r="A15" s="25" t="s">
        <v>187</v>
      </c>
    </row>
  </sheetData>
  <mergeCells count="2">
    <mergeCell ref="A3:E3"/>
    <mergeCell ref="A4:E4"/>
  </mergeCells>
  <printOptions horizontalCentered="1"/>
  <pageMargins left="0.6692913385826772" right="0.35433070866141736" top="1.299212598425197" bottom="0.78740157480314965" header="0.51181102362204722" footer="0.59055118110236227"/>
  <pageSetup paperSize="119" scale="95" firstPageNumber="0" orientation="portrait" horizontalDpi="300" verticalDpi="300" r:id="rId1"/>
  <headerFooter alignWithMargins="0">
    <oddFooter>&amp;C&amp;10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sqref="A1:G1"/>
    </sheetView>
  </sheetViews>
  <sheetFormatPr baseColWidth="10" defaultRowHeight="18"/>
  <cols>
    <col min="1" max="1" width="7.453125" customWidth="1"/>
    <col min="2" max="6" width="10.26953125" customWidth="1"/>
    <col min="7" max="7" width="5" customWidth="1"/>
  </cols>
  <sheetData>
    <row r="1" spans="1:8" s="49" customFormat="1" ht="15">
      <c r="A1" s="254" t="s">
        <v>104</v>
      </c>
      <c r="B1" s="254"/>
      <c r="C1" s="254"/>
      <c r="D1" s="254"/>
      <c r="E1" s="254"/>
      <c r="F1" s="254"/>
      <c r="G1" s="254"/>
    </row>
    <row r="2" spans="1:8" s="49" customFormat="1" ht="15">
      <c r="A2" s="172"/>
      <c r="B2" s="172"/>
      <c r="C2" s="172"/>
      <c r="D2" s="172"/>
      <c r="E2" s="172"/>
      <c r="F2" s="172"/>
      <c r="G2" s="172"/>
    </row>
    <row r="3" spans="1:8" s="49" customFormat="1" ht="15">
      <c r="A3" s="172"/>
      <c r="B3" s="172"/>
      <c r="C3" s="172"/>
      <c r="D3" s="172"/>
      <c r="E3" s="172"/>
      <c r="F3" s="172"/>
      <c r="G3" s="172"/>
    </row>
    <row r="4" spans="1:8" s="49" customFormat="1" ht="15">
      <c r="A4" s="172"/>
      <c r="B4" s="172"/>
      <c r="C4" s="172"/>
      <c r="D4" s="172"/>
      <c r="E4" s="172"/>
      <c r="F4" s="172"/>
      <c r="G4" s="172"/>
    </row>
    <row r="5" spans="1:8" s="49" customFormat="1" ht="9.9499999999999993" customHeight="1">
      <c r="A5" s="61"/>
      <c r="B5" s="61"/>
      <c r="C5" s="61"/>
      <c r="D5" s="61"/>
      <c r="E5" s="61"/>
      <c r="F5" s="61"/>
      <c r="G5" s="61"/>
    </row>
    <row r="6" spans="1:8" s="49" customFormat="1" ht="15">
      <c r="A6" s="62" t="s">
        <v>121</v>
      </c>
      <c r="B6" s="63" t="s">
        <v>105</v>
      </c>
      <c r="C6" s="63"/>
      <c r="D6" s="63"/>
      <c r="E6" s="63"/>
      <c r="F6" s="63"/>
      <c r="G6" s="64" t="s">
        <v>106</v>
      </c>
      <c r="H6" s="65"/>
    </row>
    <row r="7" spans="1:8" s="49" customFormat="1" ht="9.9499999999999993" customHeight="1">
      <c r="A7" s="66"/>
      <c r="B7" s="66"/>
      <c r="C7" s="66"/>
      <c r="D7" s="66"/>
      <c r="E7" s="66"/>
      <c r="F7" s="66"/>
      <c r="G7" s="67"/>
    </row>
    <row r="8" spans="1:8" s="49" customFormat="1" ht="15">
      <c r="A8" s="69" t="s">
        <v>107</v>
      </c>
      <c r="B8" s="251" t="s">
        <v>62</v>
      </c>
      <c r="C8" s="251"/>
      <c r="D8" s="251"/>
      <c r="E8" s="251"/>
      <c r="F8" s="251"/>
      <c r="G8" s="68">
        <v>4</v>
      </c>
    </row>
    <row r="9" spans="1:8" s="49" customFormat="1" ht="15">
      <c r="A9" s="69" t="s">
        <v>108</v>
      </c>
      <c r="B9" s="251" t="s">
        <v>123</v>
      </c>
      <c r="C9" s="251"/>
      <c r="D9" s="251"/>
      <c r="E9" s="251"/>
      <c r="F9" s="251"/>
      <c r="G9" s="68">
        <v>5</v>
      </c>
    </row>
    <row r="10" spans="1:8" s="49" customFormat="1" ht="15">
      <c r="A10" s="69" t="s">
        <v>109</v>
      </c>
      <c r="B10" s="253" t="s">
        <v>125</v>
      </c>
      <c r="C10" s="253"/>
      <c r="D10" s="253"/>
      <c r="E10" s="253"/>
      <c r="F10" s="253"/>
      <c r="G10" s="68">
        <v>6</v>
      </c>
    </row>
    <row r="11" spans="1:8" s="49" customFormat="1" ht="15">
      <c r="A11" s="69" t="s">
        <v>110</v>
      </c>
      <c r="B11" s="251" t="s">
        <v>81</v>
      </c>
      <c r="C11" s="251"/>
      <c r="D11" s="251"/>
      <c r="E11" s="251"/>
      <c r="F11" s="251"/>
      <c r="G11" s="68">
        <v>7</v>
      </c>
    </row>
    <row r="12" spans="1:8" s="49" customFormat="1" ht="15">
      <c r="A12" s="69" t="s">
        <v>111</v>
      </c>
      <c r="B12" s="251" t="s">
        <v>126</v>
      </c>
      <c r="C12" s="251"/>
      <c r="D12" s="251"/>
      <c r="E12" s="251"/>
      <c r="F12" s="251"/>
      <c r="G12" s="68">
        <v>8</v>
      </c>
    </row>
    <row r="13" spans="1:8" s="49" customFormat="1" ht="15">
      <c r="A13" s="69" t="s">
        <v>188</v>
      </c>
      <c r="B13" s="251" t="s">
        <v>189</v>
      </c>
      <c r="C13" s="251"/>
      <c r="D13" s="251"/>
      <c r="E13" s="251"/>
      <c r="F13" s="251"/>
      <c r="G13" s="68">
        <v>9</v>
      </c>
    </row>
    <row r="14" spans="1:8" s="49" customFormat="1" ht="15">
      <c r="A14" s="69" t="s">
        <v>129</v>
      </c>
      <c r="B14" s="251" t="s">
        <v>88</v>
      </c>
      <c r="C14" s="251"/>
      <c r="D14" s="251"/>
      <c r="E14" s="251"/>
      <c r="F14" s="251"/>
      <c r="G14" s="68">
        <v>10</v>
      </c>
    </row>
    <row r="15" spans="1:8" s="49" customFormat="1" ht="15">
      <c r="A15" s="69" t="s">
        <v>130</v>
      </c>
      <c r="B15" s="251" t="s">
        <v>128</v>
      </c>
      <c r="C15" s="251"/>
      <c r="D15" s="251"/>
      <c r="E15" s="251"/>
      <c r="F15" s="251"/>
      <c r="G15" s="68">
        <v>10</v>
      </c>
    </row>
    <row r="16" spans="1:8" s="49" customFormat="1" ht="15">
      <c r="A16" s="69" t="s">
        <v>113</v>
      </c>
      <c r="B16" s="251" t="s">
        <v>92</v>
      </c>
      <c r="C16" s="251"/>
      <c r="D16" s="251"/>
      <c r="E16" s="251"/>
      <c r="F16" s="251"/>
      <c r="G16" s="68">
        <v>12</v>
      </c>
    </row>
    <row r="17" spans="1:7" s="49" customFormat="1" ht="15">
      <c r="A17" s="69" t="s">
        <v>114</v>
      </c>
      <c r="B17" s="251" t="s">
        <v>93</v>
      </c>
      <c r="C17" s="251"/>
      <c r="D17" s="251"/>
      <c r="E17" s="251"/>
      <c r="F17" s="251"/>
      <c r="G17" s="68">
        <v>14</v>
      </c>
    </row>
    <row r="18" spans="1:7" s="49" customFormat="1" ht="15">
      <c r="A18" s="69" t="s">
        <v>115</v>
      </c>
      <c r="B18" s="253" t="s">
        <v>135</v>
      </c>
      <c r="C18" s="253"/>
      <c r="D18" s="253"/>
      <c r="E18" s="253"/>
      <c r="F18" s="253"/>
      <c r="G18" s="68">
        <v>15</v>
      </c>
    </row>
    <row r="19" spans="1:7" s="49" customFormat="1" ht="9.9499999999999993" customHeight="1">
      <c r="A19" s="70"/>
      <c r="B19" s="61"/>
      <c r="C19" s="61"/>
      <c r="D19" s="61"/>
      <c r="E19" s="61"/>
      <c r="F19" s="61"/>
      <c r="G19" s="71"/>
    </row>
    <row r="20" spans="1:7" s="49" customFormat="1" ht="15">
      <c r="A20" s="72" t="s">
        <v>116</v>
      </c>
      <c r="B20" s="73" t="s">
        <v>105</v>
      </c>
      <c r="C20" s="73"/>
      <c r="D20" s="73"/>
      <c r="E20" s="73"/>
      <c r="F20" s="73"/>
      <c r="G20" s="64" t="s">
        <v>106</v>
      </c>
    </row>
    <row r="21" spans="1:7" s="49" customFormat="1" ht="9.9499999999999993" customHeight="1">
      <c r="A21" s="74"/>
      <c r="B21" s="61"/>
      <c r="C21" s="61"/>
      <c r="D21" s="61"/>
      <c r="E21" s="61"/>
      <c r="F21" s="61"/>
      <c r="G21" s="68"/>
    </row>
    <row r="22" spans="1:7" s="49" customFormat="1" ht="15">
      <c r="A22" s="69" t="s">
        <v>107</v>
      </c>
      <c r="B22" s="251" t="s">
        <v>167</v>
      </c>
      <c r="C22" s="251"/>
      <c r="D22" s="251"/>
      <c r="E22" s="251"/>
      <c r="F22" s="251"/>
      <c r="G22" s="68">
        <v>4</v>
      </c>
    </row>
    <row r="23" spans="1:7" s="49" customFormat="1" ht="15">
      <c r="A23" s="69" t="s">
        <v>108</v>
      </c>
      <c r="B23" s="251" t="s">
        <v>124</v>
      </c>
      <c r="C23" s="251"/>
      <c r="D23" s="251"/>
      <c r="E23" s="251"/>
      <c r="F23" s="251"/>
      <c r="G23" s="68">
        <v>5</v>
      </c>
    </row>
    <row r="24" spans="1:7" s="49" customFormat="1" ht="15">
      <c r="A24" s="69" t="s">
        <v>109</v>
      </c>
      <c r="B24" s="253" t="s">
        <v>125</v>
      </c>
      <c r="C24" s="253"/>
      <c r="D24" s="253"/>
      <c r="E24" s="253"/>
      <c r="F24" s="253"/>
      <c r="G24" s="68">
        <v>6</v>
      </c>
    </row>
    <row r="25" spans="1:7" s="49" customFormat="1" ht="15">
      <c r="A25" s="69" t="s">
        <v>110</v>
      </c>
      <c r="B25" s="251" t="s">
        <v>81</v>
      </c>
      <c r="C25" s="251"/>
      <c r="D25" s="251"/>
      <c r="E25" s="251"/>
      <c r="F25" s="251"/>
      <c r="G25" s="68">
        <v>7</v>
      </c>
    </row>
    <row r="26" spans="1:7" s="49" customFormat="1" ht="15">
      <c r="A26" s="69" t="s">
        <v>111</v>
      </c>
      <c r="B26" s="251" t="s">
        <v>127</v>
      </c>
      <c r="C26" s="251"/>
      <c r="D26" s="251"/>
      <c r="E26" s="251"/>
      <c r="F26" s="251"/>
      <c r="G26" s="68">
        <v>8</v>
      </c>
    </row>
    <row r="27" spans="1:7" s="49" customFormat="1" ht="15">
      <c r="A27" s="69" t="s">
        <v>188</v>
      </c>
      <c r="B27" s="251" t="s">
        <v>190</v>
      </c>
      <c r="C27" s="251"/>
      <c r="D27" s="251"/>
      <c r="E27" s="251"/>
      <c r="F27" s="251"/>
      <c r="G27" s="68">
        <v>9</v>
      </c>
    </row>
    <row r="28" spans="1:7" s="49" customFormat="1" ht="15">
      <c r="A28" s="69" t="s">
        <v>112</v>
      </c>
      <c r="B28" s="251" t="s">
        <v>131</v>
      </c>
      <c r="C28" s="251"/>
      <c r="D28" s="251"/>
      <c r="E28" s="251"/>
      <c r="F28" s="251"/>
      <c r="G28" s="68">
        <v>11</v>
      </c>
    </row>
    <row r="29" spans="1:7" s="49" customFormat="1" ht="15">
      <c r="A29" s="69" t="s">
        <v>113</v>
      </c>
      <c r="B29" s="251" t="s">
        <v>92</v>
      </c>
      <c r="C29" s="251"/>
      <c r="D29" s="251"/>
      <c r="E29" s="251"/>
      <c r="F29" s="251"/>
      <c r="G29" s="68">
        <v>12</v>
      </c>
    </row>
    <row r="30" spans="1:7" s="49" customFormat="1" ht="15">
      <c r="A30" s="69" t="s">
        <v>114</v>
      </c>
      <c r="B30" s="251" t="s">
        <v>93</v>
      </c>
      <c r="C30" s="251"/>
      <c r="D30" s="251"/>
      <c r="E30" s="251"/>
      <c r="F30" s="251"/>
      <c r="G30" s="68">
        <v>14</v>
      </c>
    </row>
    <row r="31" spans="1:7" s="49" customFormat="1" ht="15">
      <c r="A31" s="75"/>
      <c r="B31" s="75"/>
      <c r="C31" s="76"/>
      <c r="D31" s="76"/>
      <c r="E31" s="76"/>
      <c r="F31" s="76"/>
      <c r="G31" s="77"/>
    </row>
    <row r="32" spans="1:7" s="49" customFormat="1" ht="15">
      <c r="A32" s="252"/>
      <c r="B32" s="252"/>
      <c r="C32" s="252"/>
      <c r="D32" s="252"/>
      <c r="E32" s="252"/>
      <c r="F32" s="252"/>
      <c r="G32" s="252"/>
    </row>
    <row r="33" spans="1:7" s="49" customFormat="1" ht="15">
      <c r="A33" s="78"/>
      <c r="B33" s="78"/>
      <c r="C33" s="78"/>
      <c r="D33" s="78"/>
      <c r="E33" s="78"/>
      <c r="F33" s="78"/>
      <c r="G33" s="78"/>
    </row>
    <row r="34" spans="1:7" s="49" customFormat="1" ht="15">
      <c r="A34" s="78"/>
      <c r="B34" s="78"/>
      <c r="C34" s="78"/>
      <c r="D34" s="78"/>
      <c r="E34" s="78"/>
      <c r="F34" s="78"/>
      <c r="G34" s="78"/>
    </row>
    <row r="35" spans="1:7" s="49" customFormat="1" ht="15">
      <c r="A35" s="78"/>
      <c r="B35" s="78"/>
      <c r="C35" s="78"/>
      <c r="D35" s="78"/>
      <c r="E35" s="78"/>
      <c r="F35" s="78"/>
      <c r="G35" s="78"/>
    </row>
    <row r="36" spans="1:7" s="49" customFormat="1" ht="15">
      <c r="A36" s="78"/>
      <c r="B36" s="78"/>
      <c r="C36" s="78"/>
      <c r="D36" s="78"/>
      <c r="E36" s="78"/>
      <c r="F36" s="78"/>
      <c r="G36" s="78"/>
    </row>
    <row r="37" spans="1:7" s="49" customFormat="1" ht="15">
      <c r="A37" s="79"/>
      <c r="B37" s="79"/>
      <c r="C37" s="79"/>
      <c r="D37" s="79"/>
      <c r="E37" s="79"/>
      <c r="F37" s="79"/>
      <c r="G37" s="79"/>
    </row>
    <row r="38" spans="1:7" s="49" customFormat="1" ht="15">
      <c r="A38" s="57"/>
      <c r="B38" s="57"/>
      <c r="C38" s="57"/>
      <c r="D38" s="57"/>
      <c r="E38" s="57"/>
      <c r="F38" s="57"/>
      <c r="G38" s="57"/>
    </row>
    <row r="39" spans="1:7" s="49" customFormat="1" ht="11.1" customHeight="1">
      <c r="A39" s="58" t="s">
        <v>100</v>
      </c>
      <c r="C39" s="80"/>
      <c r="D39" s="80"/>
      <c r="E39" s="80"/>
      <c r="F39" s="80"/>
      <c r="G39" s="80"/>
    </row>
    <row r="40" spans="1:7" s="49" customFormat="1" ht="11.1" customHeight="1">
      <c r="A40" s="58" t="s">
        <v>101</v>
      </c>
      <c r="C40" s="80"/>
      <c r="D40" s="80"/>
      <c r="E40" s="80"/>
      <c r="F40" s="80"/>
      <c r="G40" s="80"/>
    </row>
    <row r="41" spans="1:7" s="49" customFormat="1" ht="11.1" customHeight="1">
      <c r="A41" s="58" t="s">
        <v>102</v>
      </c>
      <c r="C41" s="80"/>
      <c r="D41" s="80"/>
      <c r="E41" s="80"/>
      <c r="F41" s="80"/>
      <c r="G41" s="80"/>
    </row>
    <row r="42" spans="1:7" s="49" customFormat="1" ht="11.1" customHeight="1">
      <c r="A42" s="59" t="s">
        <v>103</v>
      </c>
      <c r="B42" s="60"/>
      <c r="C42" s="80"/>
      <c r="D42" s="80"/>
      <c r="E42" s="80"/>
      <c r="F42" s="80"/>
      <c r="G42" s="80"/>
    </row>
    <row r="43" spans="1:7" s="49" customFormat="1" ht="11.1" customHeight="1"/>
  </sheetData>
  <mergeCells count="22">
    <mergeCell ref="A1:G1"/>
    <mergeCell ref="B9:F9"/>
    <mergeCell ref="B8:F8"/>
    <mergeCell ref="B10:F10"/>
    <mergeCell ref="B11:F11"/>
    <mergeCell ref="B13:F13"/>
    <mergeCell ref="B12:F12"/>
    <mergeCell ref="B14:F14"/>
    <mergeCell ref="B15:F15"/>
    <mergeCell ref="B28:F28"/>
    <mergeCell ref="B16:F16"/>
    <mergeCell ref="B17:F17"/>
    <mergeCell ref="B29:F29"/>
    <mergeCell ref="B30:F30"/>
    <mergeCell ref="A32:G32"/>
    <mergeCell ref="B18:F18"/>
    <mergeCell ref="B22:F22"/>
    <mergeCell ref="B23:F23"/>
    <mergeCell ref="B24:F24"/>
    <mergeCell ref="B25:F25"/>
    <mergeCell ref="B27:F27"/>
    <mergeCell ref="B26:F26"/>
  </mergeCells>
  <pageMargins left="0.70866141732283472" right="0.70866141732283472" top="1.299212598425197" bottom="0.74803149606299213" header="0.31496062992125984" footer="0.31496062992125984"/>
  <pageSetup paperSize="11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B49"/>
  <sheetViews>
    <sheetView zoomScaleNormal="100" workbookViewId="0">
      <selection sqref="A1:J1"/>
    </sheetView>
  </sheetViews>
  <sheetFormatPr baseColWidth="10" defaultRowHeight="12"/>
  <cols>
    <col min="1" max="1" width="11.7265625" style="2" customWidth="1"/>
    <col min="2" max="10" width="6.26953125" style="2" customWidth="1"/>
    <col min="11" max="11" width="10.1796875" style="38" customWidth="1"/>
    <col min="12" max="19" width="5.81640625" style="38" customWidth="1"/>
    <col min="20" max="20" width="6.26953125" style="38" bestFit="1" customWidth="1"/>
    <col min="21" max="22" width="10.90625" style="38"/>
    <col min="23" max="27" width="10.90625" style="2"/>
    <col min="28" max="28" width="4.7265625" style="2" customWidth="1"/>
    <col min="29" max="16384" width="10.90625" style="2"/>
  </cols>
  <sheetData>
    <row r="1" spans="1:22" s="118" customFormat="1" ht="12.75">
      <c r="A1" s="257" t="s">
        <v>0</v>
      </c>
      <c r="B1" s="257"/>
      <c r="C1" s="257"/>
      <c r="D1" s="257"/>
      <c r="E1" s="257"/>
      <c r="F1" s="257"/>
      <c r="G1" s="257"/>
      <c r="H1" s="257"/>
      <c r="I1" s="257"/>
      <c r="J1" s="257"/>
      <c r="K1" s="121"/>
      <c r="L1" s="121"/>
      <c r="M1" s="121"/>
      <c r="N1" s="121"/>
      <c r="O1" s="121"/>
      <c r="P1" s="121"/>
      <c r="R1" s="118" t="str">
        <f>B5</f>
        <v>Argentina</v>
      </c>
      <c r="S1" s="118" t="str">
        <f>D5</f>
        <v>Estados Unidos</v>
      </c>
      <c r="T1" s="118" t="str">
        <f>F5</f>
        <v>Paraguay</v>
      </c>
      <c r="U1" s="121"/>
      <c r="V1" s="121"/>
    </row>
    <row r="2" spans="1:22" s="118" customFormat="1" ht="12.75">
      <c r="A2" s="120"/>
      <c r="B2" s="120"/>
      <c r="C2" s="120"/>
      <c r="D2" s="120"/>
      <c r="E2" s="120"/>
      <c r="F2" s="120"/>
      <c r="G2" s="120"/>
      <c r="K2" s="121"/>
      <c r="L2" s="121"/>
      <c r="M2" s="121"/>
      <c r="N2" s="121"/>
      <c r="O2" s="121"/>
      <c r="P2" s="121"/>
      <c r="Q2" s="118">
        <v>2011</v>
      </c>
      <c r="R2" s="122">
        <f>C21</f>
        <v>26463.300000000003</v>
      </c>
      <c r="S2" s="122">
        <f>E21</f>
        <v>0</v>
      </c>
      <c r="T2" s="122">
        <f>G21</f>
        <v>157013.70000000001</v>
      </c>
      <c r="U2" s="121"/>
      <c r="V2" s="121"/>
    </row>
    <row r="3" spans="1:22" s="118" customFormat="1" ht="12.75">
      <c r="A3" s="260" t="s">
        <v>62</v>
      </c>
      <c r="B3" s="261"/>
      <c r="C3" s="261"/>
      <c r="D3" s="261"/>
      <c r="E3" s="261"/>
      <c r="F3" s="261"/>
      <c r="G3" s="261"/>
      <c r="H3" s="261"/>
      <c r="I3" s="261"/>
      <c r="J3" s="262"/>
      <c r="K3" s="121"/>
      <c r="L3" s="121"/>
      <c r="M3" s="121"/>
      <c r="N3" s="121"/>
      <c r="O3" s="121"/>
      <c r="P3" s="121"/>
      <c r="Q3" s="121"/>
      <c r="R3" s="121"/>
      <c r="S3" s="121"/>
      <c r="T3" s="121"/>
      <c r="U3" s="121"/>
      <c r="V3" s="121"/>
    </row>
    <row r="4" spans="1:22" s="118" customFormat="1" ht="12.75">
      <c r="A4" s="263" t="s">
        <v>168</v>
      </c>
      <c r="B4" s="264"/>
      <c r="C4" s="264"/>
      <c r="D4" s="264"/>
      <c r="E4" s="264"/>
      <c r="F4" s="264"/>
      <c r="G4" s="264"/>
      <c r="H4" s="264"/>
      <c r="I4" s="264"/>
      <c r="J4" s="265"/>
      <c r="K4" s="121"/>
      <c r="L4" s="121"/>
      <c r="M4" s="121"/>
      <c r="N4" s="121"/>
      <c r="O4" s="121"/>
      <c r="P4" s="121"/>
      <c r="Q4" s="121"/>
      <c r="R4" s="121"/>
      <c r="S4" s="121"/>
      <c r="T4" s="121"/>
      <c r="U4" s="121"/>
      <c r="V4" s="121"/>
    </row>
    <row r="5" spans="1:22" s="82" customFormat="1" ht="24" customHeight="1">
      <c r="A5" s="91" t="s">
        <v>13</v>
      </c>
      <c r="B5" s="258" t="s">
        <v>29</v>
      </c>
      <c r="C5" s="259"/>
      <c r="D5" s="258" t="s">
        <v>30</v>
      </c>
      <c r="E5" s="259"/>
      <c r="F5" s="258" t="s">
        <v>61</v>
      </c>
      <c r="G5" s="259"/>
      <c r="H5" s="266" t="s">
        <v>169</v>
      </c>
      <c r="I5" s="267"/>
      <c r="J5" s="268"/>
      <c r="K5" s="90"/>
      <c r="L5" s="90"/>
      <c r="M5" s="90"/>
      <c r="N5" s="90"/>
      <c r="O5" s="90"/>
      <c r="P5" s="90"/>
      <c r="Q5" s="90"/>
      <c r="R5" s="90"/>
      <c r="S5" s="90"/>
      <c r="T5" s="90"/>
      <c r="U5" s="90"/>
      <c r="V5" s="90"/>
    </row>
    <row r="6" spans="1:22" s="82" customFormat="1" ht="12.75">
      <c r="A6" s="92"/>
      <c r="B6" s="93">
        <v>2010</v>
      </c>
      <c r="C6" s="94">
        <v>2011</v>
      </c>
      <c r="D6" s="95">
        <v>2010</v>
      </c>
      <c r="E6" s="96">
        <v>2011</v>
      </c>
      <c r="F6" s="93">
        <v>2010</v>
      </c>
      <c r="G6" s="94">
        <v>2011</v>
      </c>
      <c r="H6" s="95">
        <v>2010</v>
      </c>
      <c r="I6" s="96">
        <v>2011</v>
      </c>
      <c r="J6" s="97" t="s">
        <v>27</v>
      </c>
      <c r="K6" s="90"/>
      <c r="L6" s="90"/>
      <c r="M6" s="90"/>
      <c r="N6" s="90"/>
      <c r="O6" s="90"/>
      <c r="P6" s="90"/>
      <c r="Q6" s="90"/>
      <c r="R6" s="90"/>
      <c r="S6" s="90"/>
      <c r="T6" s="90"/>
      <c r="U6" s="90"/>
      <c r="V6" s="90"/>
    </row>
    <row r="7" spans="1:22" s="82" customFormat="1" ht="12.75">
      <c r="A7" s="98" t="s">
        <v>14</v>
      </c>
      <c r="B7" s="99">
        <v>56178.7</v>
      </c>
      <c r="C7" s="100">
        <v>11734.6</v>
      </c>
      <c r="D7" s="101">
        <v>9647.5</v>
      </c>
      <c r="E7" s="101">
        <v>0</v>
      </c>
      <c r="F7" s="99">
        <v>41044.699999999997</v>
      </c>
      <c r="G7" s="100">
        <v>57223.7</v>
      </c>
      <c r="H7" s="102">
        <v>106876.79999999999</v>
      </c>
      <c r="I7" s="102">
        <v>68978.400000000009</v>
      </c>
      <c r="J7" s="103">
        <f>I7/H7*100-100</f>
        <v>-35.459894008802635</v>
      </c>
      <c r="K7" s="90"/>
      <c r="L7" s="90"/>
      <c r="M7" s="90"/>
      <c r="N7" s="90"/>
      <c r="O7" s="90"/>
      <c r="P7" s="90"/>
      <c r="Q7" s="90"/>
      <c r="R7" s="90"/>
      <c r="S7" s="90"/>
      <c r="T7" s="90"/>
      <c r="U7" s="90"/>
      <c r="V7" s="90"/>
    </row>
    <row r="8" spans="1:22" s="82" customFormat="1" ht="12.75">
      <c r="A8" s="98" t="s">
        <v>15</v>
      </c>
      <c r="B8" s="101">
        <v>61795.8</v>
      </c>
      <c r="C8" s="104">
        <v>5343.1</v>
      </c>
      <c r="D8" s="101">
        <v>0</v>
      </c>
      <c r="E8" s="101">
        <v>0</v>
      </c>
      <c r="F8" s="101">
        <v>0</v>
      </c>
      <c r="G8" s="104">
        <v>63479.3</v>
      </c>
      <c r="H8" s="102">
        <v>61811.9</v>
      </c>
      <c r="I8" s="102">
        <v>68833.100000000006</v>
      </c>
      <c r="J8" s="103">
        <f>I8/H8*100-100</f>
        <v>11.358977802009008</v>
      </c>
      <c r="K8" s="90"/>
      <c r="L8" s="90"/>
      <c r="M8" s="90"/>
      <c r="N8" s="90"/>
      <c r="O8" s="90"/>
      <c r="P8" s="90"/>
      <c r="Q8" s="90"/>
      <c r="R8" s="90"/>
      <c r="S8" s="90"/>
      <c r="T8" s="90"/>
      <c r="U8" s="90"/>
      <c r="V8" s="90"/>
    </row>
    <row r="9" spans="1:22" s="82" customFormat="1" ht="12.75">
      <c r="A9" s="98" t="s">
        <v>16</v>
      </c>
      <c r="B9" s="101">
        <v>69052</v>
      </c>
      <c r="C9" s="104">
        <v>6415.6</v>
      </c>
      <c r="D9" s="101">
        <v>5500</v>
      </c>
      <c r="E9" s="101">
        <v>0</v>
      </c>
      <c r="F9" s="101">
        <v>0</v>
      </c>
      <c r="G9" s="104">
        <v>35377.599999999999</v>
      </c>
      <c r="H9" s="102">
        <v>74563.3</v>
      </c>
      <c r="I9" s="102">
        <v>41801.199999999997</v>
      </c>
      <c r="J9" s="103">
        <f>I9/H9*100-100</f>
        <v>-43.938640054825903</v>
      </c>
      <c r="K9" s="90"/>
      <c r="L9" s="177"/>
      <c r="M9" s="90"/>
      <c r="N9" s="90"/>
      <c r="O9" s="90"/>
      <c r="P9" s="90"/>
      <c r="Q9" s="90"/>
      <c r="R9" s="90"/>
      <c r="S9" s="90"/>
      <c r="T9" s="90"/>
      <c r="U9" s="90"/>
      <c r="V9" s="90"/>
    </row>
    <row r="10" spans="1:22" s="82" customFormat="1" ht="12.75">
      <c r="A10" s="98" t="s">
        <v>17</v>
      </c>
      <c r="B10" s="101">
        <v>4663.5</v>
      </c>
      <c r="C10" s="104">
        <v>1220</v>
      </c>
      <c r="D10" s="101">
        <v>2746.3</v>
      </c>
      <c r="E10" s="101">
        <v>0</v>
      </c>
      <c r="F10" s="101">
        <v>0</v>
      </c>
      <c r="G10" s="104">
        <v>933.1</v>
      </c>
      <c r="H10" s="102">
        <v>7434.8</v>
      </c>
      <c r="I10" s="102">
        <f>1220+0.6+933.1+9.1</f>
        <v>2162.7999999999997</v>
      </c>
      <c r="J10" s="103">
        <f>I10/H10*100-100</f>
        <v>-70.909775649647599</v>
      </c>
      <c r="K10" s="90"/>
      <c r="L10" s="191"/>
      <c r="M10" s="90"/>
      <c r="N10" s="90"/>
      <c r="O10" s="90"/>
      <c r="P10" s="90"/>
      <c r="Q10" s="90"/>
      <c r="R10" s="90"/>
      <c r="S10" s="90"/>
      <c r="T10" s="90"/>
      <c r="U10" s="90"/>
      <c r="V10" s="90"/>
    </row>
    <row r="11" spans="1:22" s="82" customFormat="1" ht="12.75">
      <c r="A11" s="98" t="s">
        <v>18</v>
      </c>
      <c r="B11" s="101">
        <v>7029</v>
      </c>
      <c r="C11" s="104">
        <v>1750</v>
      </c>
      <c r="D11" s="101">
        <v>0</v>
      </c>
      <c r="E11" s="101">
        <v>0</v>
      </c>
      <c r="F11" s="101">
        <v>0</v>
      </c>
      <c r="G11" s="104">
        <v>0</v>
      </c>
      <c r="H11" s="102">
        <f>7029+7.9</f>
        <v>7036.9</v>
      </c>
      <c r="I11" s="102">
        <v>1758</v>
      </c>
      <c r="J11" s="103">
        <f>I11/H11*100-100</f>
        <v>-75.017408233739289</v>
      </c>
      <c r="K11" s="90"/>
      <c r="L11" s="90"/>
      <c r="M11" s="90"/>
      <c r="N11" s="90"/>
      <c r="O11" s="90"/>
      <c r="P11" s="90"/>
      <c r="Q11" s="90"/>
      <c r="R11" s="90"/>
      <c r="S11" s="90"/>
      <c r="T11" s="90"/>
      <c r="U11" s="90"/>
      <c r="V11" s="90"/>
    </row>
    <row r="12" spans="1:22" s="82" customFormat="1" ht="12.75">
      <c r="A12" s="98" t="s">
        <v>19</v>
      </c>
      <c r="B12" s="101">
        <v>6808.7</v>
      </c>
      <c r="C12" s="105" t="s">
        <v>38</v>
      </c>
      <c r="D12" s="101">
        <v>0</v>
      </c>
      <c r="E12" s="101"/>
      <c r="F12" s="101">
        <v>0</v>
      </c>
      <c r="G12" s="105"/>
      <c r="H12" s="102">
        <v>6820</v>
      </c>
      <c r="I12" s="106"/>
      <c r="J12" s="103"/>
      <c r="K12" s="90"/>
      <c r="L12" s="90"/>
      <c r="M12" s="90"/>
      <c r="N12" s="90"/>
      <c r="O12" s="90"/>
      <c r="P12" s="90"/>
      <c r="Q12" s="90"/>
      <c r="R12" s="90"/>
      <c r="S12" s="90"/>
      <c r="T12" s="90"/>
      <c r="U12" s="90"/>
      <c r="V12" s="90"/>
    </row>
    <row r="13" spans="1:22" s="82" customFormat="1" ht="12.75">
      <c r="A13" s="98" t="s">
        <v>20</v>
      </c>
      <c r="B13" s="101">
        <v>81131.3</v>
      </c>
      <c r="C13" s="105" t="s">
        <v>38</v>
      </c>
      <c r="D13" s="101">
        <v>5000.1000000000004</v>
      </c>
      <c r="E13" s="101"/>
      <c r="F13" s="101">
        <v>0</v>
      </c>
      <c r="G13" s="105"/>
      <c r="H13" s="102">
        <v>86149.400000000009</v>
      </c>
      <c r="I13" s="106"/>
      <c r="J13" s="103"/>
      <c r="K13" s="90"/>
      <c r="L13" s="90"/>
      <c r="M13" s="90"/>
      <c r="N13" s="90"/>
      <c r="O13" s="90"/>
      <c r="P13" s="90"/>
      <c r="Q13" s="90"/>
      <c r="R13" s="90"/>
      <c r="S13" s="90"/>
      <c r="T13" s="90"/>
      <c r="U13" s="90"/>
      <c r="V13" s="90"/>
    </row>
    <row r="14" spans="1:22" s="82" customFormat="1" ht="12.75">
      <c r="A14" s="98" t="s">
        <v>21</v>
      </c>
      <c r="B14" s="101">
        <v>3634.8</v>
      </c>
      <c r="C14" s="105" t="s">
        <v>38</v>
      </c>
      <c r="D14" s="101">
        <v>3211.5</v>
      </c>
      <c r="E14" s="101"/>
      <c r="F14" s="101">
        <v>0</v>
      </c>
      <c r="G14" s="105"/>
      <c r="H14" s="102">
        <v>6853.6</v>
      </c>
      <c r="I14" s="106"/>
      <c r="J14" s="103"/>
      <c r="K14" s="90"/>
      <c r="L14" s="90"/>
      <c r="M14" s="90"/>
      <c r="N14" s="90"/>
      <c r="O14" s="90"/>
      <c r="P14" s="90"/>
      <c r="Q14" s="90"/>
      <c r="R14" s="90"/>
      <c r="S14" s="90"/>
      <c r="T14" s="90"/>
      <c r="U14" s="90"/>
      <c r="V14" s="90"/>
    </row>
    <row r="15" spans="1:22" s="82" customFormat="1" ht="12.75">
      <c r="A15" s="98" t="s">
        <v>22</v>
      </c>
      <c r="B15" s="101">
        <v>40472.699999999997</v>
      </c>
      <c r="C15" s="105" t="s">
        <v>38</v>
      </c>
      <c r="D15" s="101">
        <v>12.6</v>
      </c>
      <c r="E15" s="101"/>
      <c r="F15" s="101">
        <v>0</v>
      </c>
      <c r="G15" s="105"/>
      <c r="H15" s="102">
        <v>40505.999999999993</v>
      </c>
      <c r="I15" s="106"/>
      <c r="J15" s="103"/>
      <c r="K15" s="90"/>
      <c r="L15" s="90"/>
      <c r="M15" s="90"/>
      <c r="N15" s="90"/>
      <c r="O15" s="90"/>
      <c r="P15" s="90"/>
      <c r="Q15" s="90"/>
      <c r="R15" s="90"/>
      <c r="S15" s="90"/>
      <c r="T15" s="90"/>
      <c r="U15" s="90"/>
      <c r="V15" s="90"/>
    </row>
    <row r="16" spans="1:22" s="82" customFormat="1" ht="12.75">
      <c r="A16" s="98" t="s">
        <v>23</v>
      </c>
      <c r="B16" s="101">
        <v>10968.7</v>
      </c>
      <c r="C16" s="105" t="s">
        <v>38</v>
      </c>
      <c r="D16" s="101">
        <v>25.9</v>
      </c>
      <c r="E16" s="101"/>
      <c r="F16" s="101">
        <v>57499.8</v>
      </c>
      <c r="G16" s="105"/>
      <c r="H16" s="102">
        <v>68548.200000000012</v>
      </c>
      <c r="I16" s="106"/>
      <c r="J16" s="103"/>
      <c r="K16" s="90"/>
      <c r="L16" s="90"/>
      <c r="M16" s="90"/>
      <c r="N16" s="90"/>
      <c r="O16" s="90"/>
      <c r="P16" s="90"/>
      <c r="Q16" s="90"/>
      <c r="R16" s="90"/>
      <c r="S16" s="90"/>
      <c r="T16" s="90"/>
      <c r="U16" s="90"/>
      <c r="V16" s="90"/>
    </row>
    <row r="17" spans="1:27" s="82" customFormat="1" ht="12.75">
      <c r="A17" s="98" t="s">
        <v>24</v>
      </c>
      <c r="B17" s="101">
        <v>19229.099999999999</v>
      </c>
      <c r="C17" s="105" t="s">
        <v>38</v>
      </c>
      <c r="D17" s="101">
        <v>22.5</v>
      </c>
      <c r="E17" s="101"/>
      <c r="F17" s="101">
        <v>65412.800000000003</v>
      </c>
      <c r="G17" s="105"/>
      <c r="H17" s="102">
        <v>84683.5</v>
      </c>
      <c r="I17" s="106"/>
      <c r="J17" s="103"/>
      <c r="K17" s="90"/>
      <c r="L17" s="90"/>
      <c r="M17" s="90"/>
      <c r="N17" s="90"/>
      <c r="O17" s="90"/>
      <c r="P17" s="90"/>
      <c r="Q17" s="90"/>
      <c r="R17" s="90"/>
      <c r="S17" s="90"/>
      <c r="T17" s="90"/>
      <c r="U17" s="90"/>
      <c r="V17" s="90"/>
    </row>
    <row r="18" spans="1:27" s="82" customFormat="1" ht="12.75">
      <c r="A18" s="98" t="s">
        <v>25</v>
      </c>
      <c r="B18" s="107">
        <v>1253</v>
      </c>
      <c r="C18" s="108" t="s">
        <v>38</v>
      </c>
      <c r="D18" s="101">
        <v>0</v>
      </c>
      <c r="E18" s="101"/>
      <c r="F18" s="107">
        <v>43936</v>
      </c>
      <c r="G18" s="108"/>
      <c r="H18" s="102">
        <v>45193.4</v>
      </c>
      <c r="I18" s="106"/>
      <c r="J18" s="103"/>
      <c r="K18" s="90"/>
      <c r="L18" s="90"/>
      <c r="M18" s="90"/>
      <c r="N18" s="90"/>
      <c r="O18" s="90"/>
      <c r="P18" s="90"/>
      <c r="Q18" s="90"/>
      <c r="R18" s="90"/>
      <c r="S18" s="90"/>
      <c r="T18" s="90"/>
      <c r="U18" s="90"/>
      <c r="V18" s="90"/>
    </row>
    <row r="19" spans="1:27" s="82" customFormat="1" ht="12.75">
      <c r="A19" s="109" t="s">
        <v>32</v>
      </c>
      <c r="B19" s="173">
        <f>SUM(B7:B18)</f>
        <v>362217.3</v>
      </c>
      <c r="C19" s="173" t="s">
        <v>38</v>
      </c>
      <c r="D19" s="173">
        <f>SUM(D7:D18)</f>
        <v>26166.400000000001</v>
      </c>
      <c r="E19" s="173" t="s">
        <v>38</v>
      </c>
      <c r="F19" s="173">
        <f>SUM(F7:F18)</f>
        <v>207893.3</v>
      </c>
      <c r="G19" s="174" t="s">
        <v>38</v>
      </c>
      <c r="H19" s="173">
        <f>SUM(H7:H18)</f>
        <v>596477.79999999993</v>
      </c>
      <c r="I19" s="110" t="s">
        <v>38</v>
      </c>
      <c r="J19" s="111"/>
      <c r="K19" s="90"/>
      <c r="L19" s="177"/>
      <c r="M19" s="90"/>
      <c r="N19" s="90"/>
      <c r="O19" s="90"/>
      <c r="P19" s="90"/>
      <c r="Q19" s="90"/>
      <c r="R19" s="90"/>
      <c r="S19" s="90"/>
      <c r="T19" s="90"/>
      <c r="U19" s="90"/>
      <c r="V19" s="90"/>
    </row>
    <row r="20" spans="1:27" s="82" customFormat="1" ht="12.75">
      <c r="A20" s="196" t="s">
        <v>136</v>
      </c>
      <c r="B20" s="176">
        <f>B19/$H19</f>
        <v>0.6072603205014504</v>
      </c>
      <c r="C20" s="85"/>
      <c r="D20" s="176">
        <f>D19/$H19</f>
        <v>4.3868187550316212E-2</v>
      </c>
      <c r="E20" s="85"/>
      <c r="F20" s="176">
        <f>F19/$H19</f>
        <v>0.34853484907569071</v>
      </c>
      <c r="G20" s="112"/>
      <c r="H20" s="112"/>
      <c r="I20" s="112"/>
      <c r="J20" s="112"/>
      <c r="K20" s="90"/>
      <c r="L20" s="177"/>
      <c r="M20" s="90"/>
      <c r="N20" s="90"/>
      <c r="O20" s="90"/>
      <c r="P20" s="90"/>
      <c r="Q20" s="90"/>
      <c r="R20" s="90"/>
      <c r="S20" s="90"/>
      <c r="T20" s="90"/>
      <c r="U20" s="90"/>
      <c r="V20" s="90"/>
    </row>
    <row r="21" spans="1:27" s="82" customFormat="1" ht="12.75">
      <c r="A21" s="212" t="s">
        <v>153</v>
      </c>
      <c r="B21" s="175">
        <f>SUM(B7:B11)</f>
        <v>198719</v>
      </c>
      <c r="C21" s="175">
        <f>SUM(C7:C11)</f>
        <v>26463.300000000003</v>
      </c>
      <c r="D21" s="175">
        <f>SUM(D7:D10)</f>
        <v>17893.8</v>
      </c>
      <c r="E21" s="175">
        <f>SUM(E7:E11)</f>
        <v>0</v>
      </c>
      <c r="F21" s="175">
        <f>SUM(F7:F11)</f>
        <v>41044.699999999997</v>
      </c>
      <c r="G21" s="175">
        <f>SUM(G7:G11)</f>
        <v>157013.70000000001</v>
      </c>
      <c r="H21" s="175">
        <f>SUM(H7:H11)</f>
        <v>257723.69999999998</v>
      </c>
      <c r="I21" s="175">
        <f>SUM(I7:I11)</f>
        <v>183533.5</v>
      </c>
      <c r="J21" s="114">
        <f>I21/H21*100-100</f>
        <v>-28.786720041657006</v>
      </c>
      <c r="K21" s="90"/>
      <c r="L21" s="177"/>
      <c r="M21" s="90"/>
      <c r="N21" s="90"/>
      <c r="O21" s="90"/>
      <c r="P21" s="90"/>
      <c r="Q21" s="90"/>
      <c r="R21" s="90"/>
      <c r="S21" s="90"/>
      <c r="T21" s="90"/>
      <c r="U21" s="90"/>
      <c r="V21" s="90"/>
    </row>
    <row r="22" spans="1:27" s="82" customFormat="1" ht="12.75">
      <c r="A22" s="196" t="s">
        <v>150</v>
      </c>
      <c r="B22" s="113">
        <f>B21/$H21</f>
        <v>0.7710544276680803</v>
      </c>
      <c r="C22" s="113">
        <f>C21/$I21</f>
        <v>0.14418784581561406</v>
      </c>
      <c r="D22" s="113">
        <f>D21/$H21</f>
        <v>6.943016882032968E-2</v>
      </c>
      <c r="E22" s="113">
        <f>E21/$I21</f>
        <v>0</v>
      </c>
      <c r="F22" s="113">
        <f>F21/$H21</f>
        <v>0.15925853928063272</v>
      </c>
      <c r="G22" s="113">
        <f>G21/$I21</f>
        <v>0.85550430847774395</v>
      </c>
      <c r="H22" s="113"/>
      <c r="I22" s="112"/>
      <c r="J22" s="112"/>
      <c r="K22" s="90"/>
      <c r="L22" s="177"/>
      <c r="M22" s="90"/>
      <c r="N22" s="90"/>
      <c r="O22" s="90"/>
      <c r="P22" s="90"/>
      <c r="Q22" s="90"/>
      <c r="R22" s="90"/>
      <c r="S22" s="90"/>
      <c r="T22" s="90"/>
      <c r="U22" s="90"/>
      <c r="V22" s="90"/>
    </row>
    <row r="23" spans="1:27" s="82" customFormat="1" ht="12.75">
      <c r="A23" s="115" t="s">
        <v>37</v>
      </c>
      <c r="B23" s="116"/>
      <c r="C23" s="116"/>
      <c r="D23" s="116"/>
      <c r="E23" s="116"/>
      <c r="F23" s="116"/>
      <c r="G23" s="116"/>
      <c r="H23" s="116"/>
      <c r="I23" s="116"/>
      <c r="J23" s="117"/>
      <c r="K23" s="90"/>
      <c r="L23" s="90"/>
      <c r="M23" s="90"/>
      <c r="N23" s="90"/>
      <c r="O23" s="90"/>
      <c r="P23" s="90"/>
      <c r="Q23" s="90"/>
      <c r="R23" s="90"/>
      <c r="S23" s="90"/>
      <c r="T23" s="90"/>
      <c r="U23" s="90"/>
      <c r="V23" s="90"/>
    </row>
    <row r="25" spans="1:27" ht="15" customHeight="1">
      <c r="K25" s="2"/>
      <c r="L25" s="2"/>
      <c r="M25" s="2"/>
      <c r="N25" s="2"/>
      <c r="O25" s="2"/>
      <c r="P25" s="2"/>
      <c r="Q25" s="2"/>
      <c r="R25" s="2"/>
      <c r="S25" s="2"/>
      <c r="T25" s="2"/>
      <c r="X25" s="38"/>
      <c r="Y25" s="38"/>
      <c r="Z25" s="38"/>
      <c r="AA25" s="38"/>
    </row>
    <row r="26" spans="1:27" ht="15" customHeight="1">
      <c r="K26" s="2"/>
      <c r="L26" s="2"/>
      <c r="M26" s="2"/>
      <c r="N26" s="2"/>
      <c r="O26" s="2"/>
      <c r="P26" s="2"/>
      <c r="Q26" s="2"/>
      <c r="R26" s="2"/>
      <c r="S26" s="2"/>
      <c r="T26" s="2"/>
    </row>
    <row r="27" spans="1:27" ht="15" customHeight="1">
      <c r="K27" s="2"/>
      <c r="L27" s="2"/>
      <c r="M27" s="2"/>
      <c r="N27" s="2"/>
      <c r="O27" s="2"/>
      <c r="P27" s="2"/>
      <c r="Q27" s="2"/>
      <c r="R27" s="2"/>
      <c r="S27" s="2"/>
      <c r="T27" s="2"/>
    </row>
    <row r="28" spans="1:27" ht="15" customHeight="1">
      <c r="K28" s="2"/>
      <c r="L28" s="2"/>
      <c r="M28" s="2"/>
      <c r="N28" s="2"/>
      <c r="O28" s="2"/>
      <c r="P28" s="2"/>
      <c r="Q28" s="2"/>
      <c r="R28" s="2"/>
      <c r="S28" s="2"/>
      <c r="T28" s="2"/>
      <c r="X28" s="38"/>
      <c r="Y28" s="38"/>
      <c r="Z28" s="38"/>
      <c r="AA28" s="38"/>
    </row>
    <row r="29" spans="1:27" ht="15" customHeight="1">
      <c r="K29" s="2"/>
      <c r="L29" s="2"/>
      <c r="M29" s="2"/>
      <c r="N29" s="2"/>
      <c r="O29" s="2"/>
      <c r="P29" s="2"/>
      <c r="Q29" s="2"/>
      <c r="R29" s="2"/>
      <c r="S29" s="2"/>
      <c r="T29" s="2"/>
    </row>
    <row r="30" spans="1:27" ht="15" customHeight="1">
      <c r="K30" s="2"/>
      <c r="L30" s="2"/>
      <c r="M30" s="2"/>
      <c r="N30" s="2"/>
      <c r="O30" s="2"/>
      <c r="P30" s="2"/>
      <c r="Q30" s="2"/>
      <c r="R30" s="2"/>
      <c r="S30" s="2"/>
      <c r="T30" s="2"/>
    </row>
    <row r="31" spans="1:27" ht="15" customHeight="1">
      <c r="K31" s="2"/>
      <c r="L31" s="2"/>
      <c r="M31" s="2"/>
      <c r="N31" s="2"/>
      <c r="O31" s="2"/>
      <c r="P31" s="2"/>
      <c r="Q31" s="2"/>
      <c r="R31" s="2"/>
      <c r="S31" s="2"/>
      <c r="T31" s="2"/>
    </row>
    <row r="32" spans="1:27" ht="15" customHeight="1">
      <c r="K32" s="2"/>
      <c r="L32" s="2"/>
      <c r="M32" s="2"/>
      <c r="N32" s="2"/>
      <c r="O32" s="2"/>
      <c r="P32" s="2"/>
      <c r="Q32" s="2"/>
      <c r="R32" s="2"/>
      <c r="S32" s="2"/>
      <c r="T32" s="2"/>
    </row>
    <row r="33" spans="11:28" ht="15" customHeight="1">
      <c r="K33" s="2"/>
      <c r="L33" s="2"/>
      <c r="M33" s="2"/>
      <c r="N33" s="2"/>
      <c r="O33" s="2"/>
      <c r="P33" s="2"/>
      <c r="Q33" s="2"/>
      <c r="R33" s="2"/>
      <c r="S33" s="2"/>
      <c r="T33" s="2"/>
    </row>
    <row r="34" spans="11:28" ht="15" customHeight="1">
      <c r="K34" s="2"/>
      <c r="L34" s="2"/>
      <c r="M34" s="2"/>
      <c r="N34" s="2"/>
      <c r="O34" s="2"/>
      <c r="P34" s="2"/>
      <c r="Q34" s="2"/>
      <c r="R34" s="2"/>
      <c r="S34" s="2"/>
      <c r="T34" s="2"/>
    </row>
    <row r="35" spans="11:28" ht="15" customHeight="1">
      <c r="K35" s="2"/>
      <c r="L35" s="2"/>
      <c r="M35" s="2"/>
      <c r="N35" s="2"/>
      <c r="O35" s="2"/>
      <c r="P35" s="2"/>
      <c r="Q35" s="2"/>
      <c r="R35" s="2"/>
      <c r="S35" s="2"/>
      <c r="T35" s="2"/>
    </row>
    <row r="36" spans="11:28" ht="15" customHeight="1">
      <c r="K36" s="2"/>
      <c r="L36" s="2"/>
      <c r="M36" s="2"/>
      <c r="N36" s="2"/>
      <c r="O36" s="2"/>
      <c r="P36" s="2"/>
      <c r="Q36" s="2"/>
      <c r="R36" s="2"/>
      <c r="S36" s="2"/>
      <c r="T36" s="2"/>
      <c r="AB36" s="37" t="str">
        <f>G19</f>
        <v xml:space="preserve"> </v>
      </c>
    </row>
    <row r="37" spans="11:28" ht="15" customHeight="1">
      <c r="K37" s="2"/>
      <c r="L37" s="2"/>
      <c r="M37" s="2"/>
      <c r="N37" s="2"/>
      <c r="O37" s="2"/>
      <c r="P37" s="2"/>
      <c r="Q37" s="2"/>
      <c r="R37" s="2"/>
      <c r="S37" s="2"/>
      <c r="T37" s="2"/>
    </row>
    <row r="38" spans="11:28" ht="15" customHeight="1">
      <c r="K38" s="2"/>
      <c r="L38" s="2"/>
      <c r="M38" s="2"/>
      <c r="N38" s="2"/>
      <c r="O38" s="2"/>
      <c r="P38" s="2"/>
      <c r="Q38" s="2"/>
      <c r="R38" s="2"/>
      <c r="S38" s="2"/>
      <c r="T38" s="2"/>
    </row>
    <row r="39" spans="11:28" ht="15" customHeight="1">
      <c r="K39" s="2"/>
      <c r="L39" s="2"/>
      <c r="M39" s="2"/>
      <c r="N39" s="2"/>
      <c r="O39" s="2"/>
      <c r="P39" s="2"/>
      <c r="Q39" s="2"/>
      <c r="R39" s="2"/>
      <c r="S39" s="2"/>
      <c r="T39" s="2"/>
    </row>
    <row r="40" spans="11:28" ht="15" customHeight="1">
      <c r="K40" s="2"/>
      <c r="L40" s="2"/>
      <c r="M40" s="2"/>
      <c r="N40" s="2"/>
      <c r="O40" s="2"/>
      <c r="P40" s="2"/>
      <c r="Q40" s="2"/>
      <c r="R40" s="2"/>
      <c r="S40" s="2"/>
      <c r="T40" s="2"/>
    </row>
    <row r="41" spans="11:28" ht="15" customHeight="1">
      <c r="K41" s="2"/>
      <c r="L41" s="2"/>
      <c r="M41" s="2"/>
      <c r="N41" s="2"/>
      <c r="O41" s="2"/>
      <c r="P41" s="2"/>
      <c r="Q41" s="2"/>
      <c r="R41" s="2"/>
      <c r="S41" s="2"/>
      <c r="T41" s="2"/>
    </row>
    <row r="42" spans="11:28" ht="15" customHeight="1">
      <c r="K42" s="2"/>
      <c r="L42" s="2"/>
      <c r="M42" s="2"/>
      <c r="N42" s="2"/>
      <c r="O42" s="2"/>
      <c r="P42" s="2"/>
      <c r="Q42" s="2"/>
      <c r="R42" s="2"/>
      <c r="S42" s="2"/>
      <c r="T42" s="2"/>
    </row>
    <row r="43" spans="11:28" ht="15" customHeight="1">
      <c r="K43" s="2"/>
      <c r="L43" s="2"/>
      <c r="M43" s="2"/>
      <c r="N43" s="2"/>
      <c r="O43" s="2"/>
      <c r="P43" s="2"/>
      <c r="Q43" s="2"/>
      <c r="R43" s="2"/>
      <c r="S43" s="2"/>
      <c r="T43" s="2"/>
    </row>
    <row r="44" spans="11:28" ht="15" customHeight="1">
      <c r="K44" s="2"/>
      <c r="L44" s="2"/>
      <c r="M44" s="2"/>
      <c r="N44" s="2"/>
      <c r="O44" s="2"/>
      <c r="P44" s="2"/>
      <c r="Q44" s="2"/>
      <c r="R44" s="2"/>
      <c r="S44" s="2"/>
      <c r="T44" s="2"/>
    </row>
    <row r="45" spans="11:28" ht="15" customHeight="1">
      <c r="K45" s="2"/>
      <c r="L45" s="2"/>
      <c r="M45" s="2"/>
      <c r="N45" s="2"/>
      <c r="O45" s="2"/>
      <c r="P45" s="2"/>
      <c r="Q45" s="2"/>
      <c r="R45" s="2"/>
      <c r="S45" s="2"/>
      <c r="T45" s="2"/>
    </row>
    <row r="46" spans="11:28" ht="14.25" customHeight="1">
      <c r="K46" s="2"/>
      <c r="L46" s="2"/>
      <c r="M46" s="2"/>
      <c r="N46" s="2"/>
      <c r="O46" s="2"/>
      <c r="P46" s="2"/>
      <c r="Q46" s="2"/>
      <c r="R46" s="2"/>
      <c r="S46" s="2"/>
      <c r="T46" s="2"/>
    </row>
    <row r="47" spans="11:28">
      <c r="K47" s="2"/>
      <c r="L47" s="2"/>
      <c r="M47" s="2"/>
      <c r="N47" s="2"/>
      <c r="O47" s="2"/>
      <c r="P47" s="2"/>
      <c r="Q47" s="2"/>
      <c r="R47" s="2"/>
      <c r="S47" s="2"/>
      <c r="T47" s="2"/>
    </row>
    <row r="48" spans="11:28" ht="12.75">
      <c r="L48" s="45"/>
      <c r="M48" s="45"/>
      <c r="N48" s="45"/>
    </row>
    <row r="49" spans="1:9" ht="62.25" customHeight="1">
      <c r="A49" s="255" t="s">
        <v>170</v>
      </c>
      <c r="B49" s="256"/>
      <c r="C49" s="256"/>
      <c r="D49" s="256"/>
      <c r="E49" s="256"/>
      <c r="F49" s="256"/>
      <c r="G49" s="256"/>
      <c r="H49" s="256"/>
      <c r="I49" s="256"/>
    </row>
  </sheetData>
  <mergeCells count="8">
    <mergeCell ref="A49:I49"/>
    <mergeCell ref="A1:J1"/>
    <mergeCell ref="B5:C5"/>
    <mergeCell ref="D5:E5"/>
    <mergeCell ref="F5:G5"/>
    <mergeCell ref="A3:J3"/>
    <mergeCell ref="A4:J4"/>
    <mergeCell ref="H5:J5"/>
  </mergeCells>
  <printOptions horizontalCentered="1"/>
  <pageMargins left="0.59055118110236227" right="0.59055118110236227" top="0.74803149606299213" bottom="0.78740157480314965" header="0.51181102362204722" footer="0.59055118110236227"/>
  <pageSetup paperSize="119" scale="95" firstPageNumber="0" orientation="portrait" horizontalDpi="300" verticalDpi="300" r:id="rId1"/>
  <headerFooter alignWithMargins="0">
    <oddFooter>&amp;C&amp;10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98" zoomScaleNormal="98" workbookViewId="0">
      <selection activeCell="B1" sqref="B1:E1"/>
    </sheetView>
  </sheetViews>
  <sheetFormatPr baseColWidth="10" defaultRowHeight="18"/>
  <cols>
    <col min="1" max="1" width="10.26953125" style="2" customWidth="1"/>
    <col min="2" max="6" width="10.26953125" customWidth="1"/>
    <col min="7" max="7" width="5.7265625" style="2" customWidth="1"/>
    <col min="8" max="11" width="7.90625" style="2" customWidth="1"/>
    <col min="12" max="16384" width="10.90625" style="2"/>
  </cols>
  <sheetData>
    <row r="1" spans="1:8" s="118" customFormat="1" ht="16.5" customHeight="1">
      <c r="B1" s="257" t="s">
        <v>1</v>
      </c>
      <c r="C1" s="257"/>
      <c r="D1" s="257"/>
      <c r="E1" s="257"/>
      <c r="F1" s="119"/>
    </row>
    <row r="2" spans="1:8" s="118" customFormat="1" ht="11.25" customHeight="1">
      <c r="A2" s="120"/>
      <c r="B2" s="120"/>
      <c r="C2" s="120"/>
      <c r="D2" s="120"/>
      <c r="E2" s="119"/>
      <c r="F2" s="119"/>
    </row>
    <row r="3" spans="1:8" s="118" customFormat="1" ht="11.25" customHeight="1">
      <c r="B3" s="260" t="s">
        <v>122</v>
      </c>
      <c r="C3" s="261"/>
      <c r="D3" s="261"/>
      <c r="E3" s="262"/>
      <c r="F3" s="119"/>
    </row>
    <row r="4" spans="1:8" s="118" customFormat="1" ht="11.25" customHeight="1">
      <c r="B4" s="263" t="s">
        <v>119</v>
      </c>
      <c r="C4" s="264"/>
      <c r="D4" s="264"/>
      <c r="E4" s="265"/>
      <c r="F4" s="119"/>
    </row>
    <row r="5" spans="1:8" s="82" customFormat="1" ht="11.25" customHeight="1">
      <c r="B5" s="84" t="s">
        <v>67</v>
      </c>
      <c r="C5" s="195">
        <v>2009</v>
      </c>
      <c r="D5" s="195">
        <v>2010</v>
      </c>
      <c r="E5" s="195">
        <v>2011</v>
      </c>
      <c r="F5" s="83"/>
    </row>
    <row r="6" spans="1:8" s="82" customFormat="1" ht="11.25" customHeight="1">
      <c r="B6" s="86" t="s">
        <v>68</v>
      </c>
      <c r="C6" s="87">
        <v>94867.249200000006</v>
      </c>
      <c r="D6" s="87">
        <v>106876.7561</v>
      </c>
      <c r="E6" s="87">
        <f>'1'!I7</f>
        <v>68978.400000000009</v>
      </c>
      <c r="F6" s="83"/>
    </row>
    <row r="7" spans="1:8" s="82" customFormat="1" ht="11.25" customHeight="1">
      <c r="B7" s="86" t="s">
        <v>69</v>
      </c>
      <c r="C7" s="87">
        <v>47286.015299999999</v>
      </c>
      <c r="D7" s="87">
        <v>61811.907899999998</v>
      </c>
      <c r="E7" s="87">
        <f>'1'!I8</f>
        <v>68833.100000000006</v>
      </c>
      <c r="F7" s="83"/>
      <c r="H7" s="222"/>
    </row>
    <row r="8" spans="1:8" s="82" customFormat="1" ht="11.25" customHeight="1">
      <c r="B8" s="86" t="s">
        <v>70</v>
      </c>
      <c r="C8" s="87">
        <v>55381.983</v>
      </c>
      <c r="D8" s="87">
        <v>74563.381900000008</v>
      </c>
      <c r="E8" s="87">
        <f>'1'!I9</f>
        <v>41801.199999999997</v>
      </c>
      <c r="F8" s="83"/>
    </row>
    <row r="9" spans="1:8" s="82" customFormat="1" ht="11.25" customHeight="1">
      <c r="B9" s="86" t="s">
        <v>71</v>
      </c>
      <c r="C9" s="87">
        <v>45850.055</v>
      </c>
      <c r="D9" s="87">
        <v>7434.7864</v>
      </c>
      <c r="E9" s="87">
        <f>'1'!I10</f>
        <v>2162.7999999999997</v>
      </c>
      <c r="F9" s="83"/>
    </row>
    <row r="10" spans="1:8" s="82" customFormat="1" ht="11.25" customHeight="1">
      <c r="B10" s="86" t="s">
        <v>72</v>
      </c>
      <c r="C10" s="87">
        <v>9523.1314000000002</v>
      </c>
      <c r="D10" s="87">
        <v>7036.9036999999998</v>
      </c>
      <c r="E10" s="87">
        <f>'1'!I11</f>
        <v>1758</v>
      </c>
      <c r="F10" s="83"/>
      <c r="G10" s="178"/>
    </row>
    <row r="11" spans="1:8" s="82" customFormat="1" ht="11.25" customHeight="1">
      <c r="B11" s="86" t="s">
        <v>73</v>
      </c>
      <c r="C11" s="87">
        <v>18650.133699999998</v>
      </c>
      <c r="D11" s="87">
        <v>6819.9494000000004</v>
      </c>
      <c r="E11" s="87"/>
      <c r="F11" s="83"/>
    </row>
    <row r="12" spans="1:8" s="82" customFormat="1" ht="11.25" customHeight="1">
      <c r="B12" s="86" t="s">
        <v>74</v>
      </c>
      <c r="C12" s="87">
        <v>114047.59629999999</v>
      </c>
      <c r="D12" s="87">
        <v>86149.502699999997</v>
      </c>
      <c r="E12" s="87"/>
      <c r="F12" s="83"/>
    </row>
    <row r="13" spans="1:8" s="82" customFormat="1" ht="11.25" customHeight="1">
      <c r="B13" s="86" t="s">
        <v>75</v>
      </c>
      <c r="C13" s="87">
        <v>84599.599000000002</v>
      </c>
      <c r="D13" s="87">
        <v>6853.6544000000004</v>
      </c>
      <c r="E13" s="87"/>
      <c r="F13" s="83"/>
    </row>
    <row r="14" spans="1:8" s="82" customFormat="1" ht="11.25" customHeight="1">
      <c r="B14" s="86" t="s">
        <v>76</v>
      </c>
      <c r="C14" s="87">
        <v>8273.4213</v>
      </c>
      <c r="D14" s="87">
        <v>40506.130700000002</v>
      </c>
      <c r="E14" s="87"/>
      <c r="F14" s="83"/>
    </row>
    <row r="15" spans="1:8" s="82" customFormat="1" ht="11.25" customHeight="1">
      <c r="B15" s="86" t="s">
        <v>77</v>
      </c>
      <c r="C15" s="87">
        <v>117430.7795</v>
      </c>
      <c r="D15" s="87">
        <v>68548.152099999992</v>
      </c>
      <c r="E15" s="87"/>
      <c r="F15" s="83"/>
    </row>
    <row r="16" spans="1:8" s="82" customFormat="1" ht="11.25" customHeight="1">
      <c r="B16" s="86" t="s">
        <v>78</v>
      </c>
      <c r="C16" s="87">
        <v>74489.133900000001</v>
      </c>
      <c r="D16" s="87">
        <v>84683.547299999991</v>
      </c>
      <c r="E16" s="87"/>
      <c r="F16" s="83"/>
    </row>
    <row r="17" spans="2:12" s="82" customFormat="1" ht="11.25" customHeight="1">
      <c r="B17" s="88" t="s">
        <v>79</v>
      </c>
      <c r="C17" s="89">
        <v>69570.198799999998</v>
      </c>
      <c r="D17" s="89">
        <v>45193.520600000003</v>
      </c>
      <c r="E17" s="89"/>
      <c r="F17" s="83"/>
    </row>
    <row r="18" spans="2:12" ht="15" customHeight="1">
      <c r="B18" s="2"/>
      <c r="C18" s="2"/>
      <c r="D18" s="2"/>
      <c r="E18" s="2"/>
      <c r="F18" s="2"/>
    </row>
    <row r="19" spans="2:12" ht="12">
      <c r="B19" s="2"/>
      <c r="C19" s="2"/>
      <c r="D19" s="2"/>
      <c r="E19" s="2"/>
      <c r="F19" s="2"/>
    </row>
    <row r="20" spans="2:12" ht="12" customHeight="1">
      <c r="B20" s="2"/>
      <c r="C20" s="2"/>
      <c r="D20" s="2"/>
      <c r="E20" s="2"/>
      <c r="F20" s="2"/>
    </row>
    <row r="21" spans="2:12" ht="12">
      <c r="B21" s="2"/>
      <c r="C21" s="2"/>
      <c r="D21" s="2"/>
      <c r="E21" s="2"/>
      <c r="F21" s="2"/>
    </row>
    <row r="22" spans="2:12" ht="12">
      <c r="B22" s="2"/>
      <c r="C22" s="2"/>
      <c r="D22" s="2"/>
      <c r="E22" s="2"/>
      <c r="F22" s="2"/>
    </row>
    <row r="23" spans="2:12" ht="12">
      <c r="B23" s="2"/>
      <c r="C23" s="2"/>
      <c r="D23" s="2"/>
      <c r="E23" s="2"/>
      <c r="F23" s="2"/>
    </row>
    <row r="24" spans="2:12" ht="12">
      <c r="B24" s="2"/>
      <c r="C24" s="2"/>
      <c r="D24" s="2"/>
      <c r="E24" s="2"/>
      <c r="F24" s="2"/>
    </row>
    <row r="25" spans="2:12" ht="12">
      <c r="B25" s="2"/>
      <c r="C25" s="2"/>
      <c r="D25" s="2"/>
      <c r="E25" s="2"/>
      <c r="F25" s="2"/>
    </row>
    <row r="26" spans="2:12" ht="12">
      <c r="B26" s="2"/>
      <c r="C26" s="2"/>
      <c r="D26" s="2"/>
      <c r="E26" s="2"/>
      <c r="F26" s="2"/>
      <c r="L26" s="46"/>
    </row>
    <row r="27" spans="2:12" ht="12">
      <c r="B27" s="2"/>
      <c r="C27" s="2"/>
      <c r="D27" s="2"/>
      <c r="E27" s="2"/>
      <c r="F27" s="2"/>
    </row>
    <row r="28" spans="2:12" ht="12">
      <c r="B28" s="2"/>
      <c r="C28" s="2"/>
      <c r="D28" s="2"/>
      <c r="E28" s="2"/>
      <c r="F28" s="2"/>
    </row>
    <row r="29" spans="2:12" ht="12">
      <c r="B29" s="2"/>
      <c r="C29" s="2"/>
      <c r="D29" s="2"/>
      <c r="E29" s="2"/>
      <c r="F29" s="2"/>
    </row>
    <row r="30" spans="2:12" ht="12">
      <c r="B30" s="2"/>
      <c r="C30" s="2"/>
      <c r="D30" s="2"/>
      <c r="E30" s="2"/>
      <c r="F30" s="2"/>
    </row>
    <row r="31" spans="2:12" ht="12">
      <c r="B31" s="2"/>
      <c r="C31" s="2"/>
      <c r="D31" s="2"/>
      <c r="E31" s="2"/>
      <c r="F31" s="2"/>
    </row>
    <row r="32" spans="2:12" ht="12">
      <c r="B32" s="2"/>
      <c r="C32" s="2"/>
      <c r="D32" s="2"/>
      <c r="E32" s="2"/>
      <c r="F32" s="2"/>
    </row>
    <row r="33" spans="1:12" ht="12">
      <c r="B33" s="2"/>
      <c r="C33" s="2"/>
      <c r="D33" s="2"/>
      <c r="E33" s="2"/>
      <c r="F33" s="2"/>
    </row>
    <row r="34" spans="1:12" ht="12">
      <c r="B34" s="2"/>
      <c r="C34" s="2"/>
      <c r="D34" s="2"/>
      <c r="E34" s="2"/>
      <c r="F34" s="2"/>
    </row>
    <row r="35" spans="1:12" ht="12">
      <c r="B35" s="2"/>
      <c r="C35" s="2"/>
      <c r="D35" s="2"/>
      <c r="E35" s="2"/>
      <c r="F35" s="2"/>
    </row>
    <row r="36" spans="1:12" ht="12">
      <c r="B36" s="2"/>
      <c r="C36" s="2"/>
      <c r="D36" s="2"/>
      <c r="E36" s="2"/>
      <c r="F36" s="2"/>
      <c r="I36" s="10"/>
      <c r="J36" s="10"/>
      <c r="K36" s="10"/>
      <c r="L36" s="10"/>
    </row>
    <row r="37" spans="1:12" ht="66.75" customHeight="1">
      <c r="A37" s="269" t="s">
        <v>186</v>
      </c>
      <c r="B37" s="270"/>
      <c r="C37" s="270"/>
      <c r="D37" s="270"/>
      <c r="E37" s="270"/>
      <c r="F37" s="271"/>
    </row>
    <row r="38" spans="1:12" ht="12">
      <c r="B38" s="2"/>
      <c r="C38" s="2"/>
      <c r="D38" s="2"/>
      <c r="E38" s="2"/>
      <c r="F38" s="2"/>
    </row>
    <row r="39" spans="1:12" ht="12">
      <c r="B39" s="2"/>
      <c r="C39" s="2"/>
      <c r="D39" s="2"/>
      <c r="E39" s="2"/>
      <c r="F39" s="2"/>
    </row>
    <row r="40" spans="1:12" ht="12">
      <c r="B40" s="2"/>
      <c r="C40" s="2"/>
      <c r="D40" s="2"/>
      <c r="E40" s="2"/>
      <c r="F40" s="2"/>
    </row>
    <row r="41" spans="1:12" ht="12">
      <c r="B41" s="2"/>
      <c r="C41" s="2"/>
      <c r="D41" s="2"/>
      <c r="E41" s="2"/>
      <c r="F41" s="2"/>
    </row>
    <row r="42" spans="1:12" ht="12">
      <c r="B42" s="2"/>
      <c r="C42" s="2"/>
      <c r="D42" s="2"/>
      <c r="E42" s="2"/>
      <c r="F42" s="2"/>
    </row>
    <row r="43" spans="1:12" ht="42" customHeight="1">
      <c r="G43" s="41"/>
      <c r="H43" s="41"/>
    </row>
    <row r="44" spans="1:12" ht="12">
      <c r="B44" s="2"/>
      <c r="C44" s="2"/>
      <c r="D44" s="2"/>
      <c r="E44" s="2"/>
      <c r="F44" s="2"/>
    </row>
  </sheetData>
  <mergeCells count="4">
    <mergeCell ref="B3:E3"/>
    <mergeCell ref="B4:E4"/>
    <mergeCell ref="B1:E1"/>
    <mergeCell ref="A37:F37"/>
  </mergeCells>
  <printOptions horizontalCentered="1"/>
  <pageMargins left="0.55118110236220474" right="0.43307086614173229" top="1.299212598425197" bottom="0.78740157480314965" header="0.51181102362204722" footer="0.59055118110236227"/>
  <pageSetup paperSize="119" firstPageNumber="0" orientation="portrait" horizontalDpi="300" verticalDpi="300" r:id="rId1"/>
  <headerFooter alignWithMargins="0">
    <oddFooter>&amp;C&amp;10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4"/>
  <sheetViews>
    <sheetView zoomScaleNormal="100" workbookViewId="0">
      <selection activeCell="D1" sqref="D1"/>
    </sheetView>
  </sheetViews>
  <sheetFormatPr baseColWidth="10" defaultColWidth="9.6328125" defaultRowHeight="12"/>
  <cols>
    <col min="1" max="6" width="10.08984375" style="2" customWidth="1"/>
    <col min="7" max="7" width="6.54296875" style="2" bestFit="1" customWidth="1"/>
    <col min="8" max="8" width="10.6328125" style="2" customWidth="1"/>
    <col min="9" max="9" width="7.453125" style="2" customWidth="1"/>
    <col min="10" max="10" width="7.36328125" style="2" customWidth="1"/>
    <col min="11" max="11" width="7.54296875" style="2" customWidth="1"/>
    <col min="12" max="12" width="8.1796875" style="2" customWidth="1"/>
    <col min="13" max="13" width="7.453125" style="2" customWidth="1"/>
    <col min="14" max="14" width="9.36328125" style="2" customWidth="1"/>
    <col min="15" max="37" width="11.26953125" style="2" customWidth="1"/>
    <col min="38" max="39" width="4.81640625" style="2" customWidth="1"/>
    <col min="40" max="40" width="4.08984375" style="2" customWidth="1"/>
    <col min="41" max="41" width="5.81640625" style="2" customWidth="1"/>
    <col min="42" max="16384" width="9.6328125" style="2"/>
  </cols>
  <sheetData>
    <row r="1" spans="1:9" s="118" customFormat="1" ht="12.75">
      <c r="B1" s="131"/>
      <c r="C1" s="131"/>
      <c r="D1" s="131" t="s">
        <v>2</v>
      </c>
      <c r="E1" s="131"/>
      <c r="F1" s="131"/>
      <c r="G1" s="131"/>
    </row>
    <row r="2" spans="1:9" s="118" customFormat="1" ht="12.75"/>
    <row r="3" spans="1:9" s="118" customFormat="1" ht="12.75">
      <c r="A3" s="275" t="s">
        <v>125</v>
      </c>
      <c r="B3" s="276"/>
      <c r="C3" s="276"/>
      <c r="D3" s="276"/>
      <c r="E3" s="276"/>
      <c r="F3" s="276"/>
      <c r="G3" s="277"/>
    </row>
    <row r="4" spans="1:9" s="118" customFormat="1" ht="12.75">
      <c r="A4" s="278" t="s">
        <v>120</v>
      </c>
      <c r="B4" s="279"/>
      <c r="C4" s="279"/>
      <c r="D4" s="279"/>
      <c r="E4" s="279"/>
      <c r="F4" s="279"/>
      <c r="G4" s="280"/>
    </row>
    <row r="5" spans="1:9" s="118" customFormat="1" ht="12.75">
      <c r="A5" s="272" t="s">
        <v>31</v>
      </c>
      <c r="B5" s="273"/>
      <c r="C5" s="273"/>
      <c r="D5" s="273"/>
      <c r="E5" s="273"/>
      <c r="F5" s="273"/>
      <c r="G5" s="274"/>
    </row>
    <row r="6" spans="1:9" s="82" customFormat="1" ht="12.75">
      <c r="A6" s="281" t="s">
        <v>8</v>
      </c>
      <c r="B6" s="281" t="s">
        <v>9</v>
      </c>
      <c r="C6" s="230" t="s">
        <v>172</v>
      </c>
      <c r="D6" s="281" t="s">
        <v>40</v>
      </c>
      <c r="E6" s="230" t="s">
        <v>172</v>
      </c>
      <c r="F6" s="124" t="s">
        <v>91</v>
      </c>
      <c r="G6" s="230" t="s">
        <v>172</v>
      </c>
    </row>
    <row r="7" spans="1:9" s="82" customFormat="1" ht="12.75">
      <c r="A7" s="282"/>
      <c r="B7" s="282"/>
      <c r="C7" s="229" t="s">
        <v>171</v>
      </c>
      <c r="D7" s="282"/>
      <c r="E7" s="229" t="s">
        <v>171</v>
      </c>
      <c r="F7" s="229" t="s">
        <v>173</v>
      </c>
      <c r="G7" s="229" t="s">
        <v>171</v>
      </c>
      <c r="I7" s="178"/>
    </row>
    <row r="8" spans="1:9" s="82" customFormat="1" ht="12.75">
      <c r="A8" s="123">
        <v>2006</v>
      </c>
      <c r="B8" s="125">
        <v>1311400</v>
      </c>
      <c r="C8" s="197">
        <v>-9.6016004528605439E-2</v>
      </c>
      <c r="D8" s="126">
        <v>1742205.0000000002</v>
      </c>
      <c r="E8" s="197">
        <v>0.55681412513007311</v>
      </c>
      <c r="F8" s="127">
        <v>3053605</v>
      </c>
      <c r="G8" s="197">
        <v>0.1882781548517381</v>
      </c>
    </row>
    <row r="9" spans="1:9" s="82" customFormat="1" ht="12.75">
      <c r="A9" s="123">
        <v>2007</v>
      </c>
      <c r="B9" s="128">
        <v>1119696.54</v>
      </c>
      <c r="C9" s="197">
        <f>(B9-B8)/B8</f>
        <v>-0.14618229373188957</v>
      </c>
      <c r="D9" s="126">
        <v>1751929.3</v>
      </c>
      <c r="E9" s="197">
        <f>(D9-D8)/D8</f>
        <v>5.5816049202015907E-3</v>
      </c>
      <c r="F9" s="127">
        <f>B9+D9</f>
        <v>2871625.84</v>
      </c>
      <c r="G9" s="197">
        <f>(F9-F8)/F8</f>
        <v>-5.959485919102181E-2</v>
      </c>
      <c r="I9" s="178"/>
    </row>
    <row r="10" spans="1:9" s="82" customFormat="1" ht="12.75">
      <c r="A10" s="123">
        <v>2008</v>
      </c>
      <c r="B10" s="128">
        <v>1293088.2000000002</v>
      </c>
      <c r="C10" s="197">
        <f>(B10-B9)/B9</f>
        <v>0.15485593980669096</v>
      </c>
      <c r="D10" s="126">
        <v>1438072.6</v>
      </c>
      <c r="E10" s="197">
        <f>(D10-D9)/D9</f>
        <v>-0.17914918141959263</v>
      </c>
      <c r="F10" s="127">
        <f>B10+D10</f>
        <v>2731160.8000000003</v>
      </c>
      <c r="G10" s="197">
        <f>(F10-F9)/F9</f>
        <v>-4.8914812662362576E-2</v>
      </c>
    </row>
    <row r="11" spans="1:9" s="82" customFormat="1" ht="12.75">
      <c r="A11" s="123">
        <v>2009</v>
      </c>
      <c r="B11" s="128">
        <v>1261166.3</v>
      </c>
      <c r="C11" s="197">
        <f>(B11-B10)/B10</f>
        <v>-2.4686560437254115E-2</v>
      </c>
      <c r="D11" s="126">
        <v>739900.79999999993</v>
      </c>
      <c r="E11" s="197">
        <f>(D11-D10)/D10</f>
        <v>-0.48549134445646214</v>
      </c>
      <c r="F11" s="127">
        <f>B11+D11</f>
        <v>2001067.1</v>
      </c>
      <c r="G11" s="197">
        <f>(F11-F10)/F10</f>
        <v>-0.2673199249198363</v>
      </c>
      <c r="I11" s="178"/>
    </row>
    <row r="12" spans="1:9" s="82" customFormat="1" ht="12.75">
      <c r="A12" s="123">
        <v>2010</v>
      </c>
      <c r="B12" s="128">
        <v>1307766.8999999999</v>
      </c>
      <c r="C12" s="197">
        <f>(B12-B11)/B11</f>
        <v>3.6950400593482285E-2</v>
      </c>
      <c r="D12" s="126">
        <v>596477.79999999993</v>
      </c>
      <c r="E12" s="197">
        <f>(D12-D11)/D11</f>
        <v>-0.19384085001665091</v>
      </c>
      <c r="F12" s="127">
        <f>B12+D12</f>
        <v>1904244.6999999997</v>
      </c>
      <c r="G12" s="197">
        <f>(F12-F11)/F11</f>
        <v>-4.8385383978378521E-2</v>
      </c>
    </row>
    <row r="13" spans="1:9" s="82" customFormat="1" ht="12.75">
      <c r="A13" s="123" t="s">
        <v>41</v>
      </c>
      <c r="B13" s="128">
        <v>1289301.8999999999</v>
      </c>
      <c r="C13" s="197">
        <f>(B13-B12)/B12</f>
        <v>-1.4119488725398999E-2</v>
      </c>
      <c r="D13" s="126">
        <v>500000</v>
      </c>
      <c r="E13" s="197">
        <f>(D13-D12)/D12</f>
        <v>-0.16174583530183342</v>
      </c>
      <c r="F13" s="127">
        <f>B13+D13</f>
        <v>1789301.9</v>
      </c>
      <c r="G13" s="197">
        <f>(F13-F12)/F12</f>
        <v>-6.0361360071003393E-2</v>
      </c>
    </row>
    <row r="14" spans="1:9" s="82" customFormat="1" ht="12.75">
      <c r="A14" s="179" t="s">
        <v>148</v>
      </c>
      <c r="B14" s="129"/>
      <c r="C14" s="129"/>
      <c r="D14" s="129"/>
      <c r="E14" s="129"/>
      <c r="F14" s="129"/>
      <c r="G14" s="130"/>
    </row>
    <row r="15" spans="1:9">
      <c r="A15" s="26"/>
      <c r="B15" s="27"/>
      <c r="C15" s="27"/>
      <c r="D15" s="27"/>
      <c r="E15" s="27"/>
      <c r="F15" s="27"/>
      <c r="G15" s="28"/>
    </row>
    <row r="18" spans="7:43" ht="15" customHeight="1">
      <c r="O18" s="4"/>
      <c r="P18" s="4"/>
      <c r="Q18" s="4"/>
      <c r="R18" s="4"/>
      <c r="S18" s="4"/>
      <c r="T18" s="4"/>
      <c r="U18" s="4"/>
      <c r="V18" s="4"/>
      <c r="W18" s="4"/>
      <c r="X18" s="4"/>
      <c r="Y18" s="4"/>
      <c r="Z18" s="4"/>
      <c r="AA18" s="4"/>
      <c r="AB18" s="4"/>
      <c r="AC18" s="4"/>
      <c r="AD18" s="4"/>
      <c r="AE18" s="4"/>
      <c r="AF18" s="4"/>
      <c r="AG18" s="4"/>
      <c r="AH18" s="4"/>
      <c r="AI18" s="4"/>
      <c r="AJ18" s="4"/>
      <c r="AK18" s="4"/>
      <c r="AL18" s="5"/>
      <c r="AM18" s="5"/>
      <c r="AN18" s="5"/>
      <c r="AO18" s="5"/>
    </row>
    <row r="19" spans="7:43" ht="15.75" customHeight="1"/>
    <row r="20" spans="7:43" ht="15" customHeight="1">
      <c r="O20" s="24"/>
      <c r="P20" s="24"/>
      <c r="Q20" s="24"/>
      <c r="R20" s="24"/>
      <c r="S20" s="24"/>
      <c r="T20" s="24"/>
      <c r="U20" s="24"/>
      <c r="V20" s="24"/>
      <c r="W20" s="24"/>
      <c r="X20" s="24"/>
      <c r="Y20" s="24"/>
      <c r="Z20" s="24"/>
      <c r="AA20" s="24"/>
      <c r="AB20" s="24"/>
      <c r="AC20" s="24"/>
      <c r="AD20" s="24"/>
      <c r="AE20" s="24"/>
      <c r="AF20" s="24"/>
      <c r="AG20" s="24"/>
      <c r="AH20" s="24"/>
      <c r="AI20" s="24"/>
      <c r="AJ20" s="24"/>
      <c r="AK20" s="24"/>
    </row>
    <row r="21" spans="7:43" ht="15" customHeight="1">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7:43" ht="15" customHeight="1">
      <c r="O22" s="24"/>
      <c r="P22" s="24"/>
      <c r="Q22" s="24"/>
      <c r="R22" s="24"/>
      <c r="S22" s="24"/>
      <c r="T22" s="24"/>
      <c r="U22" s="24"/>
      <c r="V22" s="24"/>
      <c r="W22" s="24"/>
      <c r="X22" s="24"/>
      <c r="Y22" s="24"/>
      <c r="Z22" s="24"/>
      <c r="AA22" s="24"/>
      <c r="AB22" s="24"/>
      <c r="AC22" s="24"/>
      <c r="AD22" s="24"/>
      <c r="AE22" s="24"/>
      <c r="AF22" s="24"/>
      <c r="AG22" s="24"/>
      <c r="AH22" s="24"/>
      <c r="AI22" s="24"/>
      <c r="AJ22" s="24"/>
      <c r="AK22" s="24"/>
    </row>
    <row r="23" spans="7:43" ht="15" customHeight="1">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row>
    <row r="24" spans="7:43" ht="15" customHeight="1">
      <c r="O24" s="4"/>
      <c r="P24" s="4"/>
      <c r="Q24" s="4"/>
      <c r="R24" s="4"/>
      <c r="S24" s="4"/>
      <c r="T24" s="4"/>
      <c r="U24" s="4"/>
      <c r="V24" s="4"/>
      <c r="W24" s="4"/>
      <c r="X24" s="4"/>
      <c r="Y24" s="4"/>
      <c r="Z24" s="4"/>
      <c r="AA24" s="4"/>
      <c r="AB24" s="4"/>
      <c r="AC24" s="4"/>
      <c r="AD24" s="4"/>
      <c r="AE24" s="4"/>
      <c r="AF24" s="4"/>
      <c r="AG24" s="4"/>
      <c r="AH24" s="4"/>
      <c r="AI24" s="4"/>
      <c r="AJ24" s="4"/>
      <c r="AK24" s="4"/>
      <c r="AL24" s="4"/>
      <c r="AM24" s="4" t="s">
        <v>34</v>
      </c>
      <c r="AN24" s="4" t="s">
        <v>33</v>
      </c>
      <c r="AO24" s="4"/>
    </row>
    <row r="25" spans="7:43" ht="15" customHeight="1">
      <c r="G25" s="42"/>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row>
    <row r="26" spans="7:43" ht="15" customHeight="1">
      <c r="G26" s="43"/>
      <c r="O26" s="6"/>
      <c r="P26" s="6"/>
      <c r="Q26" s="30"/>
      <c r="R26" s="6"/>
      <c r="S26" s="6"/>
      <c r="T26" s="6"/>
      <c r="U26" s="6"/>
      <c r="V26" s="6"/>
      <c r="W26" s="6"/>
      <c r="X26" s="6"/>
      <c r="Y26" s="6"/>
      <c r="Z26" s="6"/>
      <c r="AA26" s="6"/>
      <c r="AB26" s="6"/>
      <c r="AC26" s="6"/>
      <c r="AD26" s="6"/>
      <c r="AE26" s="6"/>
      <c r="AF26" s="6"/>
      <c r="AG26" s="6"/>
      <c r="AH26" s="6"/>
      <c r="AI26" s="6"/>
      <c r="AJ26" s="6"/>
      <c r="AK26" s="6"/>
      <c r="AL26" s="6" t="e">
        <f>#REF!/#REF!*100</f>
        <v>#REF!</v>
      </c>
      <c r="AM26" s="6" t="e">
        <f>(#REF!/#REF!-1)*100</f>
        <v>#REF!</v>
      </c>
      <c r="AN26" s="6" t="e">
        <f>(#REF!/#REF!-1)*100</f>
        <v>#REF!</v>
      </c>
      <c r="AO26" s="7">
        <v>2000</v>
      </c>
      <c r="AQ26" s="8" t="s">
        <v>10</v>
      </c>
    </row>
    <row r="27" spans="7:43" ht="15" customHeight="1">
      <c r="O27" s="6"/>
      <c r="P27" s="6"/>
      <c r="Q27" s="6"/>
      <c r="R27" s="6"/>
      <c r="S27" s="6"/>
      <c r="T27" s="6"/>
      <c r="U27" s="6"/>
      <c r="V27" s="6"/>
      <c r="W27" s="6"/>
      <c r="X27" s="6"/>
      <c r="Y27" s="6"/>
      <c r="Z27" s="6"/>
      <c r="AA27" s="6"/>
      <c r="AB27" s="6"/>
      <c r="AC27" s="6"/>
      <c r="AD27" s="6"/>
      <c r="AE27" s="6"/>
      <c r="AF27" s="6"/>
      <c r="AG27" s="6"/>
      <c r="AH27" s="6"/>
      <c r="AI27" s="6"/>
      <c r="AJ27" s="6"/>
      <c r="AK27" s="6"/>
      <c r="AL27" s="6" t="e">
        <f>#REF!/#REF!*100</f>
        <v>#REF!</v>
      </c>
      <c r="AM27" s="6" t="e">
        <f>(#REF!/#REF!-1)*100</f>
        <v>#REF!</v>
      </c>
      <c r="AN27" s="6" t="e">
        <f>(#REF!/#REF!-1)*100</f>
        <v>#REF!</v>
      </c>
      <c r="AO27" s="7">
        <v>2001</v>
      </c>
      <c r="AQ27" s="8" t="s">
        <v>11</v>
      </c>
    </row>
    <row r="28" spans="7:43" ht="15" customHeight="1">
      <c r="O28" s="6"/>
      <c r="P28" s="6"/>
      <c r="Q28" s="6"/>
      <c r="R28" s="6"/>
      <c r="S28" s="6"/>
      <c r="T28" s="6"/>
      <c r="U28" s="6"/>
      <c r="V28" s="6"/>
      <c r="W28" s="6"/>
      <c r="X28" s="6"/>
      <c r="Y28" s="6"/>
      <c r="Z28" s="6"/>
      <c r="AA28" s="6"/>
      <c r="AB28" s="6"/>
      <c r="AC28" s="6"/>
      <c r="AD28" s="6"/>
      <c r="AE28" s="6"/>
      <c r="AF28" s="6"/>
      <c r="AG28" s="6"/>
      <c r="AH28" s="6"/>
      <c r="AI28" s="6"/>
      <c r="AJ28" s="6"/>
      <c r="AK28" s="6"/>
      <c r="AL28" s="6" t="e">
        <f>#REF!/#REF!*100</f>
        <v>#REF!</v>
      </c>
      <c r="AM28" s="6" t="e">
        <f>(#REF!/#REF!-1)*100</f>
        <v>#REF!</v>
      </c>
      <c r="AN28" s="6" t="e">
        <f>(#REF!/#REF!-1)*100</f>
        <v>#REF!</v>
      </c>
      <c r="AO28" s="7">
        <v>2002</v>
      </c>
      <c r="AQ28" s="8" t="s">
        <v>12</v>
      </c>
    </row>
    <row r="29" spans="7:43" ht="15" customHeight="1">
      <c r="O29" s="6"/>
      <c r="P29" s="6"/>
      <c r="Q29" s="6"/>
      <c r="R29" s="6"/>
      <c r="S29" s="6"/>
      <c r="T29" s="6"/>
      <c r="U29" s="6"/>
      <c r="V29" s="6"/>
      <c r="W29" s="6"/>
      <c r="X29" s="6"/>
      <c r="Y29" s="6"/>
      <c r="Z29" s="6"/>
      <c r="AA29" s="6"/>
      <c r="AB29" s="6"/>
      <c r="AC29" s="6"/>
      <c r="AD29" s="6"/>
      <c r="AE29" s="6"/>
      <c r="AF29" s="6"/>
      <c r="AG29" s="6"/>
      <c r="AH29" s="6"/>
      <c r="AI29" s="6"/>
      <c r="AJ29" s="6"/>
      <c r="AK29" s="6"/>
      <c r="AL29" s="6" t="e">
        <f>#REF!/#REF!*100</f>
        <v>#REF!</v>
      </c>
      <c r="AM29" s="6" t="e">
        <f>(#REF!/#REF!-1)*100</f>
        <v>#REF!</v>
      </c>
      <c r="AN29" s="6" t="e">
        <f>(#REF!/#REF!-1)*100</f>
        <v>#REF!</v>
      </c>
      <c r="AO29" s="7">
        <v>2003</v>
      </c>
      <c r="AP29" s="8"/>
    </row>
    <row r="30" spans="7:43" ht="15" customHeight="1">
      <c r="O30" s="6"/>
      <c r="P30" s="6"/>
      <c r="Q30" s="6"/>
      <c r="R30" s="6"/>
      <c r="S30" s="6"/>
      <c r="T30" s="6"/>
      <c r="U30" s="6"/>
      <c r="V30" s="6"/>
      <c r="W30" s="6"/>
      <c r="X30" s="6"/>
      <c r="Y30" s="6"/>
      <c r="Z30" s="6"/>
      <c r="AA30" s="6"/>
      <c r="AB30" s="6"/>
      <c r="AC30" s="6"/>
      <c r="AD30" s="6"/>
      <c r="AE30" s="6"/>
      <c r="AF30" s="6"/>
      <c r="AG30" s="6"/>
      <c r="AH30" s="6"/>
      <c r="AI30" s="6"/>
      <c r="AJ30" s="6"/>
      <c r="AK30" s="6"/>
      <c r="AL30" s="6" t="e">
        <f>#REF!/#REF!*100</f>
        <v>#REF!</v>
      </c>
      <c r="AM30" s="6" t="e">
        <f>(#REF!/#REF!-1)*100</f>
        <v>#REF!</v>
      </c>
      <c r="AN30" s="6" t="e">
        <f>(#REF!/#REF!-1)*100</f>
        <v>#REF!</v>
      </c>
      <c r="AO30" s="7">
        <v>2004</v>
      </c>
    </row>
    <row r="31" spans="7:43" ht="15" customHeight="1">
      <c r="O31" s="6"/>
      <c r="P31" s="6"/>
      <c r="Q31" s="6"/>
      <c r="R31" s="6"/>
      <c r="S31" s="6"/>
      <c r="T31" s="6"/>
      <c r="U31" s="6"/>
      <c r="V31" s="6"/>
      <c r="W31" s="6"/>
      <c r="X31" s="6"/>
      <c r="Y31" s="6"/>
      <c r="Z31" s="6"/>
      <c r="AA31" s="6"/>
      <c r="AB31" s="6"/>
      <c r="AC31" s="6"/>
      <c r="AD31" s="6"/>
      <c r="AE31" s="6"/>
      <c r="AF31" s="6"/>
      <c r="AG31" s="6"/>
      <c r="AH31" s="6"/>
      <c r="AI31" s="6"/>
      <c r="AJ31" s="6"/>
      <c r="AK31" s="6"/>
      <c r="AL31" s="6" t="e">
        <f>#REF!/#REF!*100</f>
        <v>#REF!</v>
      </c>
      <c r="AM31" s="6" t="e">
        <f>(#REF!/#REF!-1)*100</f>
        <v>#REF!</v>
      </c>
      <c r="AN31" s="6" t="e">
        <f>(#REF!/#REF!-1)*100</f>
        <v>#REF!</v>
      </c>
      <c r="AO31" s="7">
        <v>2005</v>
      </c>
    </row>
    <row r="32" spans="7:43" ht="15" customHeight="1">
      <c r="I32" s="180"/>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7"/>
    </row>
    <row r="33" spans="1:41" ht="15" customHeight="1">
      <c r="O33" s="6"/>
      <c r="P33" s="6"/>
      <c r="Q33" s="6"/>
      <c r="R33" s="6"/>
      <c r="S33" s="6"/>
      <c r="T33" s="6"/>
      <c r="U33" s="6"/>
      <c r="V33" s="6"/>
      <c r="W33" s="6"/>
      <c r="X33" s="6"/>
      <c r="Y33" s="6"/>
      <c r="Z33" s="6"/>
      <c r="AA33" s="6"/>
      <c r="AB33" s="6"/>
      <c r="AC33" s="6"/>
      <c r="AD33" s="6"/>
      <c r="AE33" s="6"/>
      <c r="AF33" s="6"/>
      <c r="AG33" s="6"/>
      <c r="AH33" s="6"/>
      <c r="AI33" s="6"/>
      <c r="AJ33" s="6"/>
      <c r="AK33" s="6"/>
      <c r="AL33" s="6" t="e">
        <f>#REF!/#REF!*100</f>
        <v>#REF!</v>
      </c>
      <c r="AM33" s="6" t="e">
        <f>(#REF!/D9-1)*100</f>
        <v>#REF!</v>
      </c>
      <c r="AN33" s="6" t="e">
        <f>(#REF!/B9-1)*100</f>
        <v>#REF!</v>
      </c>
      <c r="AO33" s="7">
        <v>2008</v>
      </c>
    </row>
    <row r="34" spans="1:41" ht="91.5" customHeight="1">
      <c r="A34" s="269" t="s">
        <v>174</v>
      </c>
      <c r="B34" s="270"/>
      <c r="C34" s="270"/>
      <c r="D34" s="270"/>
      <c r="E34" s="270"/>
      <c r="F34" s="271"/>
    </row>
  </sheetData>
  <mergeCells count="7">
    <mergeCell ref="A34:F34"/>
    <mergeCell ref="A5:G5"/>
    <mergeCell ref="A3:G3"/>
    <mergeCell ref="A4:G4"/>
    <mergeCell ref="B6:B7"/>
    <mergeCell ref="A6:A7"/>
    <mergeCell ref="D6:D7"/>
  </mergeCells>
  <printOptions horizontalCentered="1"/>
  <pageMargins left="0.39370078740157483" right="0.39370078740157483" top="1.299212598425197" bottom="0.78740157480314965" header="0.51181102362204722" footer="0.59055118110236227"/>
  <pageSetup paperSize="119" firstPageNumber="0" orientation="portrait" horizontalDpi="300" verticalDpi="300" r:id="rId1"/>
  <headerFooter alignWithMargins="0">
    <oddFooter>&amp;C&amp;10 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0"/>
  <sheetViews>
    <sheetView zoomScaleNormal="100" workbookViewId="0">
      <selection sqref="A1:G1"/>
    </sheetView>
  </sheetViews>
  <sheetFormatPr baseColWidth="10" defaultRowHeight="12"/>
  <cols>
    <col min="1" max="1" width="7.90625" style="2" customWidth="1"/>
    <col min="2" max="2" width="6.453125" style="2" bestFit="1" customWidth="1"/>
    <col min="3" max="3" width="7.08984375" style="2" bestFit="1" customWidth="1"/>
    <col min="4" max="4" width="9" style="2" bestFit="1" customWidth="1"/>
    <col min="5" max="5" width="9.453125" style="2" bestFit="1" customWidth="1"/>
    <col min="6" max="6" width="8.54296875" style="2" bestFit="1" customWidth="1"/>
    <col min="7" max="7" width="6.26953125" style="2" customWidth="1"/>
    <col min="8" max="8" width="6.453125" style="2" bestFit="1" customWidth="1"/>
    <col min="9" max="9" width="7.90625" style="2" customWidth="1"/>
    <col min="10" max="10" width="6.26953125" style="2" customWidth="1"/>
    <col min="11" max="16" width="5.6328125" style="2" customWidth="1"/>
    <col min="17" max="45" width="7.81640625" style="2" customWidth="1"/>
    <col min="46" max="46" width="2" style="2" customWidth="1"/>
    <col min="47" max="52" width="3" style="11" customWidth="1"/>
    <col min="53" max="16384" width="10.90625" style="2"/>
  </cols>
  <sheetData>
    <row r="1" spans="1:9" s="82" customFormat="1" ht="12.75">
      <c r="A1" s="283" t="s">
        <v>3</v>
      </c>
      <c r="B1" s="283"/>
      <c r="C1" s="283"/>
      <c r="D1" s="283"/>
      <c r="E1" s="283"/>
      <c r="F1" s="283"/>
      <c r="G1" s="283"/>
    </row>
    <row r="2" spans="1:9" s="82" customFormat="1" ht="12.75"/>
    <row r="3" spans="1:9" s="82" customFormat="1" ht="12.75">
      <c r="A3" s="260" t="s">
        <v>81</v>
      </c>
      <c r="B3" s="261"/>
      <c r="C3" s="261"/>
      <c r="D3" s="261"/>
      <c r="E3" s="261"/>
      <c r="F3" s="261"/>
      <c r="G3" s="261"/>
      <c r="H3" s="262"/>
    </row>
    <row r="4" spans="1:9" s="82" customFormat="1" ht="12.75">
      <c r="A4" s="263" t="s">
        <v>154</v>
      </c>
      <c r="B4" s="264"/>
      <c r="C4" s="264"/>
      <c r="D4" s="264"/>
      <c r="E4" s="264"/>
      <c r="F4" s="264"/>
      <c r="G4" s="264"/>
      <c r="H4" s="265"/>
    </row>
    <row r="5" spans="1:9" s="82" customFormat="1" ht="12.75">
      <c r="A5" s="215" t="s">
        <v>175</v>
      </c>
      <c r="B5" s="216">
        <v>10059000</v>
      </c>
      <c r="C5" s="216">
        <v>11042300</v>
      </c>
      <c r="D5" s="181">
        <v>11031300</v>
      </c>
      <c r="E5" s="132">
        <v>11081200</v>
      </c>
      <c r="F5" s="132">
        <v>11022000</v>
      </c>
      <c r="G5" s="133">
        <v>10070090</v>
      </c>
      <c r="H5" s="133">
        <v>23099090</v>
      </c>
    </row>
    <row r="6" spans="1:9" s="82" customFormat="1" ht="25.5">
      <c r="A6" s="141" t="s">
        <v>28</v>
      </c>
      <c r="B6" s="132" t="s">
        <v>63</v>
      </c>
      <c r="C6" s="132" t="s">
        <v>64</v>
      </c>
      <c r="D6" s="181" t="s">
        <v>140</v>
      </c>
      <c r="E6" s="132" t="s">
        <v>65</v>
      </c>
      <c r="F6" s="132" t="s">
        <v>66</v>
      </c>
      <c r="G6" s="133" t="s">
        <v>80</v>
      </c>
      <c r="H6" s="133" t="s">
        <v>162</v>
      </c>
    </row>
    <row r="7" spans="1:9" s="82" customFormat="1" ht="12.75">
      <c r="A7" s="231">
        <v>2006</v>
      </c>
      <c r="B7" s="134">
        <v>1742205.0000000002</v>
      </c>
      <c r="C7" s="134">
        <v>413.83199999999999</v>
      </c>
      <c r="D7" s="135">
        <v>2640.665</v>
      </c>
      <c r="E7" s="101">
        <v>12636.585999999999</v>
      </c>
      <c r="F7" s="101">
        <v>1245.5740000000001</v>
      </c>
      <c r="G7" s="136">
        <v>64797.074999999997</v>
      </c>
      <c r="H7" s="136">
        <v>128116.8048</v>
      </c>
    </row>
    <row r="8" spans="1:9" s="82" customFormat="1" ht="12.75">
      <c r="A8" s="231">
        <v>2007</v>
      </c>
      <c r="B8" s="134">
        <v>1751929.3</v>
      </c>
      <c r="C8" s="134">
        <v>910.94299999999998</v>
      </c>
      <c r="D8" s="135">
        <v>3537.6379999999999</v>
      </c>
      <c r="E8" s="101">
        <v>15462.802</v>
      </c>
      <c r="F8" s="101">
        <v>318.86700000000002</v>
      </c>
      <c r="G8" s="136">
        <v>130595.643</v>
      </c>
      <c r="H8" s="136">
        <v>249909.30650000001</v>
      </c>
    </row>
    <row r="9" spans="1:9" s="82" customFormat="1" ht="12.75">
      <c r="A9" s="231">
        <v>2008</v>
      </c>
      <c r="B9" s="134">
        <v>1438072.6</v>
      </c>
      <c r="C9" s="134">
        <v>40674.317999999999</v>
      </c>
      <c r="D9" s="135">
        <v>3049.1990000000001</v>
      </c>
      <c r="E9" s="101">
        <v>14818.825000000001</v>
      </c>
      <c r="F9" s="101">
        <v>108.1</v>
      </c>
      <c r="G9" s="136">
        <v>313357.01400000002</v>
      </c>
      <c r="H9" s="136">
        <v>349226.17989999999</v>
      </c>
    </row>
    <row r="10" spans="1:9" s="82" customFormat="1" ht="12.75">
      <c r="A10" s="231">
        <v>2009</v>
      </c>
      <c r="B10" s="134">
        <v>739900.79999999993</v>
      </c>
      <c r="C10" s="134">
        <v>89868.546000000002</v>
      </c>
      <c r="D10" s="135">
        <v>2232.71</v>
      </c>
      <c r="E10" s="101">
        <v>15673.197</v>
      </c>
      <c r="F10" s="101">
        <v>273.45699999999999</v>
      </c>
      <c r="G10" s="136">
        <v>536382.75899999996</v>
      </c>
      <c r="H10" s="136">
        <v>429610.59470000002</v>
      </c>
    </row>
    <row r="11" spans="1:9" s="82" customFormat="1" ht="12.75">
      <c r="A11" s="232">
        <v>2010</v>
      </c>
      <c r="B11" s="138">
        <v>596477.79999999993</v>
      </c>
      <c r="C11" s="138">
        <v>186057.81700000001</v>
      </c>
      <c r="D11" s="139">
        <v>1745.85</v>
      </c>
      <c r="E11" s="107">
        <v>27648.922999999999</v>
      </c>
      <c r="F11" s="107">
        <v>76.837999999999994</v>
      </c>
      <c r="G11" s="140">
        <v>622617.75199999998</v>
      </c>
      <c r="H11" s="136">
        <v>537378.13569999998</v>
      </c>
    </row>
    <row r="12" spans="1:9" s="82" customFormat="1" ht="12.75">
      <c r="A12" s="137" t="s">
        <v>160</v>
      </c>
      <c r="B12" s="213">
        <v>257723.7</v>
      </c>
      <c r="C12" s="213">
        <v>79867.100000000006</v>
      </c>
      <c r="D12" s="139">
        <v>1129.5</v>
      </c>
      <c r="E12" s="107">
        <v>10819.3</v>
      </c>
      <c r="F12" s="107">
        <v>27.320799999999998</v>
      </c>
      <c r="G12" s="140">
        <v>149402.1</v>
      </c>
      <c r="H12" s="223">
        <v>231954.15659999999</v>
      </c>
      <c r="I12" s="226"/>
    </row>
    <row r="13" spans="1:9" s="82" customFormat="1" ht="12.75">
      <c r="A13" s="214" t="s">
        <v>161</v>
      </c>
      <c r="B13" s="223">
        <v>183533.7</v>
      </c>
      <c r="C13" s="223">
        <v>86539.376499999998</v>
      </c>
      <c r="D13" s="224">
        <v>585.50400000000002</v>
      </c>
      <c r="E13" s="225">
        <v>15837.294</v>
      </c>
      <c r="F13" s="225">
        <v>62.683</v>
      </c>
      <c r="G13" s="223">
        <v>198872.75</v>
      </c>
      <c r="H13" s="223">
        <v>181128.94390000001</v>
      </c>
    </row>
    <row r="14" spans="1:9" s="82" customFormat="1" ht="12.75">
      <c r="A14" s="284" t="s">
        <v>185</v>
      </c>
      <c r="B14" s="285"/>
      <c r="C14" s="285"/>
      <c r="D14" s="285"/>
      <c r="E14" s="285"/>
      <c r="F14" s="285"/>
      <c r="G14" s="285"/>
      <c r="H14" s="286"/>
    </row>
    <row r="15" spans="1:9">
      <c r="B15" s="10"/>
      <c r="C15" s="10"/>
      <c r="G15" s="10"/>
    </row>
    <row r="16" spans="1:9">
      <c r="B16" s="10"/>
      <c r="C16" s="10"/>
      <c r="G16" s="10"/>
    </row>
    <row r="17" spans="1:52">
      <c r="B17" s="10"/>
      <c r="C17" s="10"/>
      <c r="G17" s="10"/>
    </row>
    <row r="18" spans="1:52">
      <c r="B18" s="10"/>
      <c r="C18" s="10"/>
      <c r="G18" s="10"/>
    </row>
    <row r="19" spans="1:52">
      <c r="B19" s="10"/>
      <c r="C19" s="10"/>
      <c r="G19" s="10"/>
    </row>
    <row r="21" spans="1:52" ht="15" customHeight="1">
      <c r="B21" s="36"/>
      <c r="D21" s="36"/>
      <c r="E21" s="36"/>
      <c r="F21" s="36"/>
      <c r="G21" s="36"/>
    </row>
    <row r="22" spans="1:52" ht="15" customHeight="1">
      <c r="A22" s="15"/>
      <c r="B22" s="15"/>
      <c r="C22" s="15"/>
      <c r="D22" s="15"/>
      <c r="E22" s="15"/>
      <c r="F22" s="15"/>
      <c r="G22" s="15"/>
    </row>
    <row r="23" spans="1:52" ht="15" customHeight="1"/>
    <row r="24" spans="1:52" ht="15" customHeight="1"/>
    <row r="25" spans="1:52" ht="27" customHeight="1"/>
    <row r="26" spans="1:52" ht="15" customHeight="1"/>
    <row r="27" spans="1:52" ht="15" customHeight="1"/>
    <row r="28" spans="1:52" ht="15" customHeight="1"/>
    <row r="29" spans="1:52" ht="15" customHeight="1">
      <c r="AU29" s="2"/>
      <c r="AV29" s="2"/>
      <c r="AW29" s="2"/>
      <c r="AX29" s="2"/>
      <c r="AY29" s="2"/>
      <c r="AZ29" s="2"/>
    </row>
    <row r="30" spans="1:52" ht="15" customHeight="1"/>
    <row r="31" spans="1:52" ht="15" customHeight="1"/>
    <row r="32" spans="1:52" ht="15" customHeight="1"/>
    <row r="33" spans="1:52" ht="87" customHeight="1">
      <c r="A33" s="269" t="s">
        <v>176</v>
      </c>
      <c r="B33" s="270"/>
      <c r="C33" s="270"/>
      <c r="D33" s="270"/>
      <c r="E33" s="270"/>
      <c r="F33" s="271"/>
    </row>
    <row r="34" spans="1:52" ht="39.75" customHeight="1">
      <c r="A34" s="269" t="s">
        <v>177</v>
      </c>
      <c r="B34" s="270"/>
      <c r="C34" s="270"/>
      <c r="D34" s="270"/>
      <c r="E34" s="270"/>
      <c r="F34" s="271"/>
    </row>
    <row r="35" spans="1:52" ht="15" customHeight="1">
      <c r="AU35" s="13"/>
      <c r="AV35" s="14"/>
      <c r="AW35" s="14"/>
      <c r="AX35" s="14"/>
    </row>
    <row r="36" spans="1:52" ht="17.25" customHeight="1">
      <c r="AU36" s="13"/>
      <c r="AV36" s="14"/>
      <c r="AW36" s="14"/>
      <c r="AX36" s="14"/>
    </row>
    <row r="37" spans="1:52" ht="13.5" customHeight="1">
      <c r="AU37" s="13"/>
      <c r="AV37" s="14"/>
      <c r="AW37" s="14"/>
      <c r="AX37" s="14"/>
    </row>
    <row r="38" spans="1:52" ht="15" customHeight="1">
      <c r="AU38" s="13"/>
      <c r="AV38" s="14"/>
      <c r="AW38" s="14"/>
      <c r="AX38" s="14"/>
    </row>
    <row r="39" spans="1:52" ht="15" customHeight="1">
      <c r="AU39" s="13"/>
      <c r="AV39" s="14"/>
      <c r="AW39" s="14"/>
      <c r="AX39" s="14"/>
    </row>
    <row r="40" spans="1:52" ht="15" customHeight="1">
      <c r="AU40" s="13"/>
      <c r="AV40" s="14"/>
      <c r="AW40" s="14"/>
      <c r="AX40" s="14"/>
    </row>
    <row r="41" spans="1:52" ht="15" customHeight="1">
      <c r="AU41" s="23"/>
      <c r="AV41" s="23"/>
      <c r="AW41" s="23"/>
      <c r="AX41" s="23"/>
    </row>
    <row r="42" spans="1:52" ht="15" customHeight="1">
      <c r="AT42" s="3"/>
      <c r="AU42" s="13"/>
      <c r="AV42" s="13"/>
      <c r="AW42" s="13"/>
      <c r="AX42" s="13"/>
      <c r="AY42" s="12"/>
      <c r="AZ42" s="12"/>
    </row>
    <row r="43" spans="1:52" ht="15" customHeight="1">
      <c r="AT43" s="3"/>
      <c r="AU43" s="13"/>
      <c r="AV43" s="13"/>
      <c r="AW43" s="13"/>
      <c r="AX43" s="13"/>
      <c r="AY43" s="12"/>
      <c r="AZ43" s="12"/>
    </row>
    <row r="44" spans="1:52" ht="15" customHeight="1">
      <c r="AT44" s="3"/>
      <c r="AU44" s="13"/>
      <c r="AV44" s="13"/>
      <c r="AW44" s="13"/>
      <c r="AX44" s="13"/>
      <c r="AY44" s="12"/>
      <c r="AZ44" s="12"/>
    </row>
    <row r="45" spans="1:52" ht="15" customHeight="1">
      <c r="AT45" s="3"/>
      <c r="AU45" s="13"/>
      <c r="AV45" s="13"/>
      <c r="AW45" s="13"/>
      <c r="AX45" s="13"/>
      <c r="AY45" s="12"/>
      <c r="AZ45" s="12"/>
    </row>
    <row r="46" spans="1:52" ht="15" customHeight="1">
      <c r="AT46" s="3"/>
      <c r="AU46" s="13"/>
      <c r="AV46" s="13"/>
      <c r="AW46" s="13"/>
      <c r="AX46" s="13"/>
      <c r="AY46" s="12"/>
      <c r="AZ46" s="12"/>
    </row>
    <row r="47" spans="1:52" ht="15" customHeight="1">
      <c r="AT47" s="3"/>
      <c r="AU47" s="13"/>
      <c r="AV47" s="13"/>
      <c r="AW47" s="13"/>
      <c r="AX47" s="13"/>
      <c r="AY47" s="12"/>
      <c r="AZ47" s="12"/>
    </row>
    <row r="48" spans="1:52" ht="15" customHeight="1">
      <c r="AT48" s="3"/>
      <c r="AU48" s="13"/>
      <c r="AV48" s="13"/>
      <c r="AW48" s="13"/>
      <c r="AX48" s="13"/>
      <c r="AY48" s="12"/>
      <c r="AZ48" s="12"/>
    </row>
    <row r="49" spans="46:52" ht="15" customHeight="1">
      <c r="AT49" s="3"/>
      <c r="AU49" s="13"/>
      <c r="AV49" s="13"/>
      <c r="AW49" s="13"/>
      <c r="AX49" s="13"/>
      <c r="AY49" s="12"/>
      <c r="AZ49" s="12"/>
    </row>
    <row r="50" spans="46:52" ht="15" customHeight="1">
      <c r="AT50" s="3"/>
      <c r="AU50" s="13"/>
      <c r="AV50" s="13"/>
      <c r="AW50" s="13"/>
      <c r="AX50" s="13"/>
      <c r="AY50" s="12"/>
      <c r="AZ50" s="12"/>
    </row>
    <row r="51" spans="46:52" ht="15" customHeight="1">
      <c r="AT51" s="3"/>
      <c r="AU51" s="13"/>
      <c r="AV51" s="13"/>
      <c r="AW51" s="13"/>
      <c r="AX51" s="13"/>
      <c r="AY51" s="12"/>
      <c r="AZ51" s="12"/>
    </row>
    <row r="52" spans="46:52" ht="15" customHeight="1">
      <c r="AT52" s="3"/>
      <c r="AU52" s="13"/>
      <c r="AV52" s="13"/>
      <c r="AW52" s="13"/>
      <c r="AX52" s="13"/>
      <c r="AY52" s="12"/>
      <c r="AZ52" s="12"/>
    </row>
    <row r="53" spans="46:52" ht="15" customHeight="1">
      <c r="AT53" s="3"/>
      <c r="AU53" s="13"/>
      <c r="AV53" s="13"/>
      <c r="AW53" s="13"/>
      <c r="AX53" s="13"/>
      <c r="AY53" s="12"/>
      <c r="AZ53" s="12"/>
    </row>
    <row r="54" spans="46:52" ht="15" customHeight="1">
      <c r="AU54" s="13"/>
      <c r="AV54" s="14"/>
      <c r="AW54" s="14"/>
      <c r="AX54" s="14"/>
    </row>
    <row r="55" spans="46:52" ht="15" customHeight="1"/>
    <row r="56" spans="46:52" ht="15" customHeight="1"/>
    <row r="57" spans="46:52" ht="15" customHeight="1"/>
    <row r="58" spans="46:52" ht="15" customHeight="1"/>
    <row r="59" spans="46:52" ht="15" customHeight="1"/>
    <row r="60" spans="46:52" ht="15" customHeight="1"/>
  </sheetData>
  <mergeCells count="6">
    <mergeCell ref="A1:G1"/>
    <mergeCell ref="A33:F33"/>
    <mergeCell ref="A34:F34"/>
    <mergeCell ref="A14:H14"/>
    <mergeCell ref="A3:H3"/>
    <mergeCell ref="A4:H4"/>
  </mergeCells>
  <printOptions horizontalCentered="1"/>
  <pageMargins left="0.59055118110236227" right="0.51181102362204722" top="1.2204724409448819" bottom="0.78740157480314965" header="0.51181102362204722" footer="0.59055118110236227"/>
  <pageSetup paperSize="119" firstPageNumber="0" orientation="portrait" horizontalDpi="300" verticalDpi="300" r:id="rId1"/>
  <headerFooter alignWithMargins="0">
    <oddFooter>&amp;C&amp;10 7</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1"/>
  <sheetViews>
    <sheetView zoomScaleNormal="100" workbookViewId="0">
      <selection sqref="A1:F1"/>
    </sheetView>
  </sheetViews>
  <sheetFormatPr baseColWidth="10" defaultRowHeight="12"/>
  <cols>
    <col min="1" max="1" width="14.81640625" style="2" customWidth="1"/>
    <col min="2" max="5" width="9.6328125" style="2" customWidth="1"/>
    <col min="6" max="7" width="6.81640625" style="2" customWidth="1"/>
    <col min="8" max="8" width="10.7265625" style="2" customWidth="1"/>
    <col min="9" max="13" width="6.90625" style="2" customWidth="1"/>
    <col min="14" max="16384" width="10.90625" style="2"/>
  </cols>
  <sheetData>
    <row r="1" spans="1:8" s="118" customFormat="1" ht="12.75">
      <c r="A1" s="257" t="s">
        <v>4</v>
      </c>
      <c r="B1" s="257"/>
      <c r="C1" s="257"/>
      <c r="D1" s="257"/>
      <c r="E1" s="257"/>
      <c r="F1" s="257"/>
    </row>
    <row r="2" spans="1:8" s="118" customFormat="1" ht="12.75">
      <c r="A2" s="144"/>
      <c r="B2" s="144"/>
      <c r="C2" s="144"/>
      <c r="D2" s="144"/>
      <c r="E2" s="144"/>
      <c r="F2" s="144"/>
    </row>
    <row r="3" spans="1:8" s="118" customFormat="1" ht="12.75">
      <c r="A3" s="260" t="s">
        <v>126</v>
      </c>
      <c r="B3" s="261"/>
      <c r="C3" s="261"/>
      <c r="D3" s="261"/>
      <c r="E3" s="261"/>
      <c r="F3" s="262"/>
    </row>
    <row r="4" spans="1:8" s="118" customFormat="1" ht="12.75">
      <c r="A4" s="293" t="s">
        <v>159</v>
      </c>
      <c r="B4" s="294"/>
      <c r="C4" s="294"/>
      <c r="D4" s="294"/>
      <c r="E4" s="294"/>
      <c r="F4" s="295"/>
      <c r="G4" s="210"/>
    </row>
    <row r="5" spans="1:8" s="82" customFormat="1" ht="12.75">
      <c r="A5" s="145" t="s">
        <v>8</v>
      </c>
      <c r="B5" s="145" t="s">
        <v>53</v>
      </c>
      <c r="C5" s="145" t="s">
        <v>9</v>
      </c>
      <c r="D5" s="145" t="s">
        <v>54</v>
      </c>
      <c r="E5" s="145" t="s">
        <v>55</v>
      </c>
      <c r="F5" s="145" t="s">
        <v>56</v>
      </c>
      <c r="H5" s="118"/>
    </row>
    <row r="6" spans="1:8" s="82" customFormat="1" ht="12.75">
      <c r="A6" s="217" t="s">
        <v>52</v>
      </c>
      <c r="B6" s="211">
        <v>147.24</v>
      </c>
      <c r="C6" s="211">
        <v>812.98</v>
      </c>
      <c r="D6" s="211">
        <v>816.77</v>
      </c>
      <c r="E6" s="211">
        <v>97</v>
      </c>
      <c r="F6" s="211">
        <v>143.44999999999999</v>
      </c>
      <c r="G6" s="209"/>
      <c r="H6" s="227"/>
    </row>
    <row r="7" spans="1:8" s="82" customFormat="1" ht="12.75">
      <c r="A7" s="217" t="s">
        <v>155</v>
      </c>
      <c r="B7" s="211">
        <v>143.44999999999999</v>
      </c>
      <c r="C7" s="211">
        <v>820.62</v>
      </c>
      <c r="D7" s="211">
        <v>846.63</v>
      </c>
      <c r="E7" s="211">
        <v>90.64</v>
      </c>
      <c r="F7" s="211">
        <v>117.44</v>
      </c>
      <c r="G7" s="209"/>
      <c r="H7" s="227"/>
    </row>
    <row r="8" spans="1:8" s="82" customFormat="1" ht="12.75">
      <c r="A8" s="217" t="s">
        <v>156</v>
      </c>
      <c r="B8" s="211">
        <v>117.44</v>
      </c>
      <c r="C8" s="211">
        <v>866.18</v>
      </c>
      <c r="D8" s="211">
        <v>871.74</v>
      </c>
      <c r="E8" s="211">
        <v>93.2</v>
      </c>
      <c r="F8" s="211">
        <v>111.89</v>
      </c>
      <c r="G8" s="209"/>
      <c r="H8" s="227"/>
    </row>
    <row r="9" spans="1:8" s="82" customFormat="1" ht="12.75">
      <c r="A9" s="287" t="s">
        <v>57</v>
      </c>
      <c r="B9" s="288"/>
      <c r="C9" s="288"/>
      <c r="D9" s="288"/>
      <c r="E9" s="288"/>
      <c r="F9" s="289"/>
    </row>
    <row r="10" spans="1:8">
      <c r="A10" s="290"/>
      <c r="B10" s="291"/>
      <c r="C10" s="291"/>
      <c r="D10" s="291"/>
      <c r="E10" s="291"/>
      <c r="F10" s="292"/>
    </row>
    <row r="13" spans="1:8" ht="15" customHeight="1">
      <c r="G13" s="16"/>
    </row>
    <row r="14" spans="1:8" ht="9.75" customHeight="1">
      <c r="G14" s="16"/>
    </row>
    <row r="15" spans="1:8" ht="15" customHeight="1">
      <c r="G15" s="15"/>
    </row>
    <row r="16" spans="1:8" ht="15" customHeight="1">
      <c r="G16" s="15"/>
    </row>
    <row r="17" spans="1:13" ht="15" customHeight="1">
      <c r="G17" s="15"/>
    </row>
    <row r="18" spans="1:13" ht="15" customHeight="1">
      <c r="G18" s="17"/>
    </row>
    <row r="19" spans="1:13" ht="15" customHeight="1">
      <c r="G19" s="17"/>
    </row>
    <row r="20" spans="1:13" ht="15" customHeight="1">
      <c r="G20" s="17"/>
    </row>
    <row r="21" spans="1:13" ht="15" customHeight="1">
      <c r="G21" s="17"/>
    </row>
    <row r="22" spans="1:13" ht="15" customHeight="1">
      <c r="G22" s="17"/>
    </row>
    <row r="23" spans="1:13" ht="15" customHeight="1">
      <c r="G23" s="17"/>
    </row>
    <row r="24" spans="1:13" ht="15" customHeight="1">
      <c r="G24" s="17"/>
      <c r="H24" s="36"/>
      <c r="I24" s="36"/>
      <c r="J24" s="36"/>
      <c r="K24" s="36"/>
      <c r="L24" s="36"/>
      <c r="M24" s="36"/>
    </row>
    <row r="25" spans="1:13" ht="15" customHeight="1">
      <c r="G25" s="17"/>
      <c r="H25" s="36"/>
      <c r="I25" s="36"/>
      <c r="J25" s="44"/>
      <c r="K25" s="36"/>
      <c r="L25" s="36"/>
      <c r="M25" s="36"/>
    </row>
    <row r="26" spans="1:13" ht="15" customHeight="1">
      <c r="G26" s="17"/>
      <c r="H26" s="36"/>
      <c r="I26" s="36"/>
      <c r="J26" s="36"/>
      <c r="K26" s="36"/>
      <c r="L26" s="36"/>
      <c r="M26" s="36"/>
    </row>
    <row r="27" spans="1:13" ht="15" customHeight="1">
      <c r="H27" s="1"/>
      <c r="I27" s="18"/>
      <c r="J27" s="18"/>
      <c r="K27" s="18"/>
      <c r="L27" s="18"/>
      <c r="M27" s="19"/>
    </row>
    <row r="29" spans="1:13" ht="71.25" customHeight="1">
      <c r="A29" s="269" t="s">
        <v>178</v>
      </c>
      <c r="B29" s="270"/>
      <c r="C29" s="270"/>
      <c r="D29" s="270"/>
      <c r="E29" s="270"/>
      <c r="F29" s="271"/>
    </row>
    <row r="30" spans="1:13" ht="84.75" customHeight="1">
      <c r="A30" s="269" t="s">
        <v>179</v>
      </c>
      <c r="B30" s="270"/>
      <c r="C30" s="270"/>
      <c r="D30" s="270"/>
      <c r="E30" s="270"/>
      <c r="F30" s="271"/>
    </row>
    <row r="31" spans="1:13" ht="43.5" customHeight="1">
      <c r="A31" s="256"/>
      <c r="B31" s="256"/>
      <c r="C31" s="256"/>
      <c r="D31" s="256"/>
      <c r="E31" s="256"/>
      <c r="F31" s="256"/>
    </row>
  </sheetData>
  <mergeCells count="8">
    <mergeCell ref="A31:F31"/>
    <mergeCell ref="A30:F30"/>
    <mergeCell ref="A9:F9"/>
    <mergeCell ref="A10:F10"/>
    <mergeCell ref="A1:F1"/>
    <mergeCell ref="A29:F29"/>
    <mergeCell ref="A3:F3"/>
    <mergeCell ref="A4:F4"/>
  </mergeCells>
  <printOptions horizontalCentered="1"/>
  <pageMargins left="0.59055118110236227" right="0.59055118110236227" top="1.299212598425197" bottom="0.78740157480314965" header="0.51181102362204722" footer="0.59055118110236227"/>
  <pageSetup paperSize="119" firstPageNumber="0" orientation="portrait" horizontalDpi="300" verticalDpi="300" r:id="rId1"/>
  <headerFooter alignWithMargins="0">
    <oddFooter>&amp;C&amp;10 8</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8"/>
  <sheetViews>
    <sheetView workbookViewId="0">
      <selection sqref="A1:F1"/>
    </sheetView>
  </sheetViews>
  <sheetFormatPr baseColWidth="10" defaultRowHeight="12"/>
  <cols>
    <col min="1" max="1" width="12.90625" style="2" customWidth="1"/>
    <col min="2" max="5" width="9.6328125" style="2" customWidth="1"/>
    <col min="6" max="6" width="8.26953125" style="2" customWidth="1"/>
    <col min="7" max="7" width="6.81640625" style="2" customWidth="1"/>
    <col min="8" max="8" width="10.7265625" style="2" customWidth="1"/>
    <col min="9" max="13" width="6.90625" style="2" customWidth="1"/>
    <col min="14" max="16384" width="10.90625" style="2"/>
  </cols>
  <sheetData>
    <row r="1" spans="1:8" s="118" customFormat="1" ht="12.75">
      <c r="A1" s="257" t="s">
        <v>158</v>
      </c>
      <c r="B1" s="257"/>
      <c r="C1" s="257"/>
      <c r="D1" s="257"/>
      <c r="E1" s="257"/>
      <c r="F1" s="257"/>
    </row>
    <row r="2" spans="1:8" s="118" customFormat="1" ht="12.75">
      <c r="A2" s="144"/>
      <c r="B2" s="144"/>
      <c r="C2" s="144"/>
      <c r="D2" s="144"/>
      <c r="E2" s="144"/>
      <c r="F2" s="144"/>
    </row>
    <row r="3" spans="1:8" s="118" customFormat="1" ht="12.75">
      <c r="A3" s="260" t="s">
        <v>165</v>
      </c>
      <c r="B3" s="261"/>
      <c r="C3" s="261"/>
      <c r="D3" s="261"/>
      <c r="E3" s="261"/>
      <c r="F3" s="262"/>
    </row>
    <row r="4" spans="1:8" s="118" customFormat="1" ht="12.75">
      <c r="A4" s="293" t="s">
        <v>157</v>
      </c>
      <c r="B4" s="294"/>
      <c r="C4" s="294"/>
      <c r="D4" s="294"/>
      <c r="E4" s="294"/>
      <c r="F4" s="295"/>
      <c r="G4" s="210"/>
    </row>
    <row r="5" spans="1:8" s="82" customFormat="1" ht="12.75">
      <c r="A5" s="218" t="s">
        <v>166</v>
      </c>
      <c r="B5" s="145" t="s">
        <v>53</v>
      </c>
      <c r="C5" s="145" t="s">
        <v>9</v>
      </c>
      <c r="D5" s="145" t="s">
        <v>54</v>
      </c>
      <c r="E5" s="145" t="s">
        <v>55</v>
      </c>
      <c r="F5" s="145" t="s">
        <v>56</v>
      </c>
      <c r="H5" s="118"/>
    </row>
    <row r="6" spans="1:8" s="82" customFormat="1" ht="12.75">
      <c r="A6" s="233">
        <v>40664</v>
      </c>
      <c r="B6" s="211">
        <v>122.19</v>
      </c>
      <c r="C6" s="211">
        <v>867.73</v>
      </c>
      <c r="D6" s="211">
        <v>860.78</v>
      </c>
      <c r="E6" s="211">
        <v>92.5</v>
      </c>
      <c r="F6" s="211">
        <v>129.13999999999999</v>
      </c>
      <c r="G6" s="209"/>
      <c r="H6" s="185"/>
    </row>
    <row r="7" spans="1:8" s="82" customFormat="1" ht="12.75">
      <c r="A7" s="233">
        <v>40695</v>
      </c>
      <c r="B7" s="211">
        <v>117.44</v>
      </c>
      <c r="C7" s="211">
        <v>866.18</v>
      </c>
      <c r="D7" s="211">
        <v>871.74</v>
      </c>
      <c r="E7" s="211">
        <v>93.2</v>
      </c>
      <c r="F7" s="211">
        <v>111.89</v>
      </c>
      <c r="G7" s="209"/>
      <c r="H7" s="185"/>
    </row>
    <row r="8" spans="1:8" s="82" customFormat="1" ht="12.75">
      <c r="A8" s="233">
        <v>40725</v>
      </c>
      <c r="B8" s="211"/>
      <c r="C8" s="211"/>
      <c r="D8" s="211"/>
      <c r="E8" s="211"/>
      <c r="F8" s="211"/>
      <c r="G8" s="209"/>
      <c r="H8" s="185"/>
    </row>
    <row r="9" spans="1:8" s="82" customFormat="1" ht="12.75">
      <c r="A9" s="233">
        <v>40756</v>
      </c>
      <c r="B9" s="211"/>
      <c r="C9" s="211"/>
      <c r="D9" s="211"/>
      <c r="E9" s="211"/>
      <c r="F9" s="211"/>
      <c r="G9" s="209"/>
      <c r="H9" s="185"/>
    </row>
    <row r="10" spans="1:8" s="82" customFormat="1" ht="12.75">
      <c r="A10" s="233">
        <v>40787</v>
      </c>
      <c r="B10" s="211"/>
      <c r="C10" s="211"/>
      <c r="D10" s="211"/>
      <c r="E10" s="211"/>
      <c r="F10" s="211"/>
      <c r="G10" s="209"/>
      <c r="H10" s="185"/>
    </row>
    <row r="11" spans="1:8" s="82" customFormat="1" ht="12.75">
      <c r="A11" s="233">
        <v>40817</v>
      </c>
      <c r="B11" s="211"/>
      <c r="C11" s="211"/>
      <c r="D11" s="211"/>
      <c r="E11" s="211"/>
      <c r="F11" s="211"/>
      <c r="G11" s="209"/>
      <c r="H11" s="185"/>
    </row>
    <row r="12" spans="1:8" s="82" customFormat="1" ht="12.75">
      <c r="A12" s="233">
        <v>40848</v>
      </c>
      <c r="B12" s="211"/>
      <c r="C12" s="211"/>
      <c r="D12" s="211"/>
      <c r="E12" s="211"/>
      <c r="F12" s="211"/>
      <c r="G12" s="209"/>
      <c r="H12" s="185"/>
    </row>
    <row r="13" spans="1:8" s="82" customFormat="1" ht="12.75">
      <c r="A13" s="233">
        <v>40878</v>
      </c>
      <c r="B13" s="211"/>
      <c r="C13" s="211"/>
      <c r="D13" s="211"/>
      <c r="E13" s="211"/>
      <c r="F13" s="211"/>
      <c r="G13" s="209"/>
      <c r="H13" s="185"/>
    </row>
    <row r="14" spans="1:8" s="82" customFormat="1" ht="12.75">
      <c r="A14" s="233">
        <v>40909</v>
      </c>
      <c r="B14" s="211"/>
      <c r="C14" s="211"/>
      <c r="D14" s="211"/>
      <c r="E14" s="211"/>
      <c r="F14" s="211"/>
      <c r="G14" s="209"/>
      <c r="H14" s="185"/>
    </row>
    <row r="15" spans="1:8" s="82" customFormat="1" ht="12.75">
      <c r="A15" s="233">
        <v>40940</v>
      </c>
      <c r="B15" s="211"/>
      <c r="C15" s="211"/>
      <c r="D15" s="211"/>
      <c r="E15" s="211"/>
      <c r="F15" s="211"/>
      <c r="G15" s="209"/>
      <c r="H15" s="185"/>
    </row>
    <row r="16" spans="1:8" s="82" customFormat="1" ht="12.75">
      <c r="A16" s="233">
        <v>40969</v>
      </c>
      <c r="B16" s="211"/>
      <c r="C16" s="211"/>
      <c r="D16" s="211"/>
      <c r="E16" s="211"/>
      <c r="F16" s="211"/>
      <c r="G16" s="209"/>
    </row>
    <row r="17" spans="1:7" s="82" customFormat="1" ht="12.75">
      <c r="A17" s="233">
        <v>41000</v>
      </c>
      <c r="B17" s="211"/>
      <c r="C17" s="211"/>
      <c r="D17" s="211"/>
      <c r="E17" s="211"/>
      <c r="F17" s="211"/>
      <c r="G17" s="209"/>
    </row>
    <row r="18" spans="1:7" s="82" customFormat="1" ht="12.75">
      <c r="A18" s="287" t="s">
        <v>57</v>
      </c>
      <c r="B18" s="288"/>
      <c r="C18" s="288"/>
      <c r="D18" s="288"/>
      <c r="E18" s="288"/>
      <c r="F18" s="289"/>
    </row>
    <row r="19" spans="1:7">
      <c r="A19" s="290"/>
      <c r="B19" s="291"/>
      <c r="C19" s="291"/>
      <c r="D19" s="291"/>
      <c r="E19" s="291"/>
      <c r="F19" s="292"/>
    </row>
    <row r="22" spans="1:7" ht="15" customHeight="1">
      <c r="G22" s="16"/>
    </row>
    <row r="23" spans="1:7" ht="9.75" customHeight="1">
      <c r="G23" s="16"/>
    </row>
    <row r="24" spans="1:7" ht="15" customHeight="1">
      <c r="G24" s="15"/>
    </row>
    <row r="25" spans="1:7" ht="15" customHeight="1">
      <c r="G25" s="15"/>
    </row>
    <row r="26" spans="1:7" ht="15" customHeight="1">
      <c r="G26" s="15"/>
    </row>
    <row r="27" spans="1:7" ht="15" customHeight="1">
      <c r="G27" s="17"/>
    </row>
    <row r="28" spans="1:7" ht="15" customHeight="1">
      <c r="G28" s="17"/>
    </row>
    <row r="29" spans="1:7" ht="15" customHeight="1">
      <c r="G29" s="17"/>
    </row>
    <row r="30" spans="1:7" ht="15" customHeight="1">
      <c r="G30" s="17"/>
    </row>
    <row r="31" spans="1:7" ht="15" customHeight="1">
      <c r="G31" s="17"/>
    </row>
    <row r="32" spans="1:7" ht="15" customHeight="1">
      <c r="G32" s="17"/>
    </row>
    <row r="33" spans="1:13" ht="15" customHeight="1">
      <c r="G33" s="17"/>
      <c r="H33" s="36"/>
      <c r="I33" s="36"/>
      <c r="J33" s="36"/>
      <c r="K33" s="36"/>
      <c r="L33" s="36"/>
      <c r="M33" s="36"/>
    </row>
    <row r="34" spans="1:13" ht="15" customHeight="1">
      <c r="G34" s="17"/>
      <c r="H34" s="36"/>
      <c r="I34" s="36"/>
      <c r="J34" s="44"/>
      <c r="K34" s="36"/>
      <c r="L34" s="36"/>
      <c r="M34" s="36"/>
    </row>
    <row r="35" spans="1:13" ht="15" customHeight="1">
      <c r="G35" s="17"/>
      <c r="H35" s="36"/>
      <c r="I35" s="36"/>
      <c r="J35" s="36"/>
      <c r="K35" s="36"/>
      <c r="L35" s="36"/>
      <c r="M35" s="36"/>
    </row>
    <row r="36" spans="1:13" ht="111" customHeight="1">
      <c r="A36" s="269" t="s">
        <v>180</v>
      </c>
      <c r="B36" s="270"/>
      <c r="C36" s="270"/>
      <c r="D36" s="270"/>
      <c r="E36" s="270"/>
      <c r="F36" s="271"/>
      <c r="H36" s="1"/>
      <c r="I36" s="18"/>
      <c r="J36" s="18"/>
      <c r="K36" s="18"/>
      <c r="L36" s="18"/>
      <c r="M36" s="19"/>
    </row>
    <row r="38" spans="1:13" ht="10.5" customHeight="1">
      <c r="A38" s="296"/>
      <c r="B38" s="296"/>
      <c r="C38" s="296"/>
      <c r="D38" s="296"/>
      <c r="E38" s="296"/>
      <c r="F38" s="296"/>
    </row>
  </sheetData>
  <mergeCells count="7">
    <mergeCell ref="A1:F1"/>
    <mergeCell ref="A3:F3"/>
    <mergeCell ref="A4:F4"/>
    <mergeCell ref="A18:F18"/>
    <mergeCell ref="A19:F19"/>
    <mergeCell ref="A38:F38"/>
    <mergeCell ref="A36:F36"/>
  </mergeCells>
  <pageMargins left="0.70866141732283472" right="0.70866141732283472" top="1.299212598425197" bottom="0.74803149606299213" header="0.31496062992125984" footer="0.31496062992125984"/>
  <pageSetup paperSize="119" scale="95" orientation="portrait" horizontalDpi="300" verticalDpi="300" r:id="rId1"/>
  <headerFooter>
    <oddFooter>&amp;C&amp;"Arial,Normal"&amp;10 9</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3"/>
  <sheetViews>
    <sheetView zoomScaleNormal="100" zoomScaleSheetLayoutView="75" workbookViewId="0">
      <selection activeCell="C1" sqref="C1:I1"/>
    </sheetView>
  </sheetViews>
  <sheetFormatPr baseColWidth="10" defaultRowHeight="12"/>
  <cols>
    <col min="1" max="1" width="6.6328125" style="2" customWidth="1"/>
    <col min="2" max="3" width="5" style="2" customWidth="1"/>
    <col min="4" max="9" width="6.1796875" style="2" customWidth="1"/>
    <col min="10" max="10" width="5.1796875" style="2" customWidth="1"/>
    <col min="11" max="11" width="4.1796875" style="2" bestFit="1" customWidth="1"/>
    <col min="12" max="12" width="4.26953125" style="2" bestFit="1" customWidth="1"/>
    <col min="13" max="13" width="6.08984375" style="2" customWidth="1"/>
    <col min="14" max="14" width="9.36328125" style="2" customWidth="1"/>
    <col min="15" max="16" width="5.54296875" style="2" customWidth="1"/>
    <col min="17" max="18" width="6.1796875" style="2" customWidth="1"/>
    <col min="19" max="19" width="4.90625" style="2" customWidth="1"/>
    <col min="20" max="20" width="5.36328125" style="2" customWidth="1"/>
    <col min="21" max="21" width="4.6328125" style="2" customWidth="1"/>
    <col min="22" max="16384" width="10.90625" style="2"/>
  </cols>
  <sheetData>
    <row r="1" spans="3:9" s="118" customFormat="1" ht="12.75">
      <c r="C1" s="257" t="s">
        <v>95</v>
      </c>
      <c r="D1" s="257"/>
      <c r="E1" s="257"/>
      <c r="F1" s="257"/>
      <c r="G1" s="257"/>
      <c r="H1" s="257"/>
      <c r="I1" s="257"/>
    </row>
    <row r="2" spans="3:9" s="118" customFormat="1" ht="12.75">
      <c r="C2" s="153"/>
      <c r="D2" s="154"/>
      <c r="I2" s="154"/>
    </row>
    <row r="3" spans="3:9" s="118" customFormat="1" ht="12.75">
      <c r="C3" s="260" t="s">
        <v>141</v>
      </c>
      <c r="D3" s="261"/>
      <c r="E3" s="261"/>
      <c r="F3" s="261"/>
      <c r="G3" s="261"/>
      <c r="H3" s="261"/>
      <c r="I3" s="262"/>
    </row>
    <row r="4" spans="3:9" s="118" customFormat="1" ht="12.75">
      <c r="C4" s="293" t="s">
        <v>89</v>
      </c>
      <c r="D4" s="294"/>
      <c r="E4" s="294"/>
      <c r="F4" s="294"/>
      <c r="G4" s="294"/>
      <c r="H4" s="294"/>
      <c r="I4" s="295"/>
    </row>
    <row r="5" spans="3:9" s="82" customFormat="1" ht="12.75">
      <c r="C5" s="92"/>
      <c r="D5" s="95">
        <v>2006</v>
      </c>
      <c r="E5" s="95">
        <v>2007</v>
      </c>
      <c r="F5" s="95">
        <v>2008</v>
      </c>
      <c r="G5" s="95">
        <v>2009</v>
      </c>
      <c r="H5" s="95">
        <v>2010</v>
      </c>
      <c r="I5" s="95">
        <v>2011</v>
      </c>
    </row>
    <row r="6" spans="3:9" s="82" customFormat="1" ht="12.75">
      <c r="C6" s="163" t="s">
        <v>14</v>
      </c>
      <c r="D6" s="162">
        <v>135.19999999999999</v>
      </c>
      <c r="E6" s="162">
        <v>216.9</v>
      </c>
      <c r="F6" s="162">
        <v>268.41036770000608</v>
      </c>
      <c r="G6" s="162">
        <v>212.60285341118714</v>
      </c>
      <c r="H6" s="162">
        <v>219.29118080263086</v>
      </c>
      <c r="I6" s="162">
        <v>284.96633326225736</v>
      </c>
    </row>
    <row r="7" spans="3:9" s="82" customFormat="1" ht="12.75">
      <c r="C7" s="163" t="s">
        <v>15</v>
      </c>
      <c r="D7" s="162">
        <v>138.5</v>
      </c>
      <c r="E7" s="162">
        <v>210.9</v>
      </c>
      <c r="F7" s="162">
        <v>283.23663045325588</v>
      </c>
      <c r="G7" s="162">
        <v>214.52145214521451</v>
      </c>
      <c r="H7" s="162">
        <v>225.32672374943672</v>
      </c>
      <c r="I7" s="162">
        <v>300.76547290452953</v>
      </c>
    </row>
    <row r="8" spans="3:9" s="82" customFormat="1" ht="12.75">
      <c r="C8" s="163" t="s">
        <v>16</v>
      </c>
      <c r="D8" s="162">
        <v>140.30000000000001</v>
      </c>
      <c r="E8" s="162">
        <v>210.8</v>
      </c>
      <c r="F8" s="162">
        <v>285.35132369814869</v>
      </c>
      <c r="G8" s="162">
        <v>203.28606851087071</v>
      </c>
      <c r="H8" s="162">
        <v>212.55341676126966</v>
      </c>
      <c r="I8" s="162">
        <v>298.0757984442281</v>
      </c>
    </row>
    <row r="9" spans="3:9" s="82" customFormat="1" ht="12.75">
      <c r="C9" s="163" t="s">
        <v>17</v>
      </c>
      <c r="D9" s="162">
        <v>140.1</v>
      </c>
      <c r="E9" s="162">
        <v>193.7</v>
      </c>
      <c r="F9" s="162">
        <v>295.56438802380228</v>
      </c>
      <c r="G9" s="162">
        <v>184.47836158491532</v>
      </c>
      <c r="H9" s="162">
        <v>198.76486944869134</v>
      </c>
      <c r="I9" s="162">
        <v>305.96448164130419</v>
      </c>
    </row>
    <row r="10" spans="3:9" s="82" customFormat="1" ht="12.75">
      <c r="C10" s="163" t="s">
        <v>18</v>
      </c>
      <c r="D10" s="162">
        <v>141.80000000000001</v>
      </c>
      <c r="E10" s="162">
        <v>196.1</v>
      </c>
      <c r="F10" s="162">
        <v>290.24596105376895</v>
      </c>
      <c r="G10" s="162">
        <v>179.42310334691263</v>
      </c>
      <c r="H10" s="162">
        <v>190.69882838770661</v>
      </c>
      <c r="I10" s="162">
        <v>308.56624460555463</v>
      </c>
    </row>
    <row r="11" spans="3:9" s="82" customFormat="1" ht="12.75">
      <c r="C11" s="163" t="s">
        <v>19</v>
      </c>
      <c r="D11" s="162">
        <v>139.6</v>
      </c>
      <c r="E11" s="162">
        <v>199.4</v>
      </c>
      <c r="F11" s="162">
        <v>282.71000354223946</v>
      </c>
      <c r="G11" s="162">
        <v>187.53196059824393</v>
      </c>
      <c r="H11" s="162">
        <v>190.1079374340315</v>
      </c>
      <c r="I11" s="162"/>
    </row>
    <row r="12" spans="3:9" s="82" customFormat="1" ht="12.75">
      <c r="C12" s="163" t="s">
        <v>20</v>
      </c>
      <c r="D12" s="162">
        <v>143.80000000000001</v>
      </c>
      <c r="E12" s="162">
        <v>205.3</v>
      </c>
      <c r="F12" s="162">
        <v>304.55265479775028</v>
      </c>
      <c r="G12" s="162">
        <v>192.75952435242522</v>
      </c>
      <c r="H12" s="162">
        <v>190.80950254848094</v>
      </c>
      <c r="I12" s="162"/>
    </row>
    <row r="13" spans="3:9" s="82" customFormat="1" ht="12.75">
      <c r="C13" s="163" t="s">
        <v>21</v>
      </c>
      <c r="D13" s="162">
        <v>150.69999999999999</v>
      </c>
      <c r="E13" s="162">
        <v>206</v>
      </c>
      <c r="F13" s="162">
        <v>286.60914029918763</v>
      </c>
      <c r="G13" s="162">
        <v>190.68254684893645</v>
      </c>
      <c r="H13" s="162">
        <v>211.15627736103389</v>
      </c>
      <c r="I13" s="162"/>
    </row>
    <row r="14" spans="3:9" s="82" customFormat="1" ht="12.75">
      <c r="C14" s="163" t="s">
        <v>22</v>
      </c>
      <c r="D14" s="162">
        <v>152.9</v>
      </c>
      <c r="E14" s="162">
        <v>223.7</v>
      </c>
      <c r="F14" s="162">
        <v>280.37027794181165</v>
      </c>
      <c r="G14" s="162">
        <v>192.55454846545231</v>
      </c>
      <c r="H14" s="162">
        <v>227.93096677936128</v>
      </c>
      <c r="I14" s="162"/>
    </row>
    <row r="15" spans="3:9" s="82" customFormat="1" ht="12.75">
      <c r="C15" s="163" t="s">
        <v>23</v>
      </c>
      <c r="D15" s="162">
        <v>176.8</v>
      </c>
      <c r="E15" s="162">
        <v>245.6</v>
      </c>
      <c r="F15" s="162">
        <v>240.83129373714863</v>
      </c>
      <c r="G15" s="162">
        <v>194.02236191937345</v>
      </c>
      <c r="H15" s="162">
        <v>242.23407308262094</v>
      </c>
      <c r="I15" s="162"/>
    </row>
    <row r="16" spans="3:9" s="82" customFormat="1" ht="12.75">
      <c r="C16" s="163" t="s">
        <v>24</v>
      </c>
      <c r="D16" s="162">
        <v>213.3</v>
      </c>
      <c r="E16" s="162">
        <v>243.1</v>
      </c>
      <c r="F16" s="162">
        <v>226.51651974302433</v>
      </c>
      <c r="G16" s="162">
        <v>206.00908201714651</v>
      </c>
      <c r="H16" s="162">
        <v>266.26313586816707</v>
      </c>
      <c r="I16" s="162"/>
    </row>
    <row r="17" spans="1:14" s="82" customFormat="1" ht="12.75">
      <c r="C17" s="163" t="s">
        <v>25</v>
      </c>
      <c r="D17" s="162">
        <v>214.4</v>
      </c>
      <c r="E17" s="162">
        <v>240.06136121776197</v>
      </c>
      <c r="F17" s="162">
        <v>217.14196953106935</v>
      </c>
      <c r="G17" s="162">
        <v>212.49666290338661</v>
      </c>
      <c r="H17" s="162">
        <v>285.40724369123984</v>
      </c>
      <c r="I17" s="162"/>
    </row>
    <row r="18" spans="1:14" s="82" customFormat="1" ht="12.75">
      <c r="C18" s="220" t="s">
        <v>28</v>
      </c>
      <c r="D18" s="162">
        <f t="shared" ref="D18:I18" si="0">AVERAGE(D6:D17)</f>
        <v>157.28333333333336</v>
      </c>
      <c r="E18" s="162">
        <f t="shared" si="0"/>
        <v>215.96344676814684</v>
      </c>
      <c r="F18" s="162">
        <f t="shared" si="0"/>
        <v>271.79504421010114</v>
      </c>
      <c r="G18" s="162">
        <f t="shared" si="0"/>
        <v>197.53071050867206</v>
      </c>
      <c r="H18" s="162">
        <f t="shared" si="0"/>
        <v>221.71201299288921</v>
      </c>
      <c r="I18" s="162">
        <f t="shared" si="0"/>
        <v>299.66766617157475</v>
      </c>
    </row>
    <row r="19" spans="1:14" s="82" customFormat="1" ht="12.75"/>
    <row r="20" spans="1:14" s="118" customFormat="1" ht="12.75">
      <c r="A20" s="257" t="s">
        <v>96</v>
      </c>
      <c r="B20" s="257"/>
      <c r="C20" s="257"/>
      <c r="D20" s="257"/>
      <c r="E20" s="257"/>
      <c r="F20" s="257"/>
      <c r="G20" s="257"/>
      <c r="H20" s="257"/>
      <c r="I20" s="257"/>
      <c r="J20" s="257"/>
      <c r="K20" s="257"/>
      <c r="L20" s="257"/>
    </row>
    <row r="21" spans="1:14" s="118" customFormat="1" ht="12.75">
      <c r="A21" s="120"/>
      <c r="B21" s="120"/>
      <c r="C21" s="120"/>
      <c r="D21" s="120"/>
      <c r="E21" s="120"/>
      <c r="F21" s="120"/>
      <c r="G21" s="120"/>
      <c r="H21" s="120"/>
      <c r="I21" s="120"/>
      <c r="J21" s="120"/>
      <c r="K21" s="120"/>
      <c r="L21" s="120"/>
    </row>
    <row r="22" spans="1:14" s="118" customFormat="1" ht="12.75">
      <c r="A22" s="260" t="s">
        <v>142</v>
      </c>
      <c r="B22" s="261"/>
      <c r="C22" s="261"/>
      <c r="D22" s="261"/>
      <c r="E22" s="261"/>
      <c r="F22" s="261"/>
      <c r="G22" s="261"/>
      <c r="H22" s="261"/>
      <c r="I22" s="261"/>
      <c r="J22" s="261"/>
      <c r="K22" s="261"/>
      <c r="L22" s="262"/>
    </row>
    <row r="23" spans="1:14" s="118" customFormat="1" ht="12.75">
      <c r="A23" s="293" t="s">
        <v>58</v>
      </c>
      <c r="B23" s="294"/>
      <c r="C23" s="294"/>
      <c r="D23" s="294"/>
      <c r="E23" s="294"/>
      <c r="F23" s="294"/>
      <c r="G23" s="294"/>
      <c r="H23" s="294"/>
      <c r="I23" s="294"/>
      <c r="J23" s="294"/>
      <c r="K23" s="294"/>
      <c r="L23" s="295"/>
    </row>
    <row r="24" spans="1:14" s="82" customFormat="1" ht="41.25" customHeight="1">
      <c r="A24" s="164" t="s">
        <v>13</v>
      </c>
      <c r="B24" s="298" t="s">
        <v>90</v>
      </c>
      <c r="C24" s="299"/>
      <c r="D24" s="300" t="s">
        <v>144</v>
      </c>
      <c r="E24" s="299"/>
      <c r="F24" s="300" t="s">
        <v>143</v>
      </c>
      <c r="G24" s="299"/>
      <c r="H24" s="300" t="s">
        <v>145</v>
      </c>
      <c r="I24" s="299"/>
      <c r="J24" s="301" t="s">
        <v>26</v>
      </c>
      <c r="K24" s="302"/>
      <c r="L24" s="303"/>
      <c r="N24" s="178"/>
    </row>
    <row r="25" spans="1:14" s="82" customFormat="1" ht="12.75">
      <c r="A25" s="92"/>
      <c r="B25" s="161">
        <v>2010</v>
      </c>
      <c r="C25" s="96">
        <v>2011</v>
      </c>
      <c r="D25" s="161">
        <v>2010</v>
      </c>
      <c r="E25" s="96">
        <v>2011</v>
      </c>
      <c r="F25" s="161">
        <v>2010</v>
      </c>
      <c r="G25" s="96">
        <v>2011</v>
      </c>
      <c r="H25" s="161">
        <v>2010</v>
      </c>
      <c r="I25" s="96">
        <v>2011</v>
      </c>
      <c r="J25" s="161">
        <v>2010</v>
      </c>
      <c r="K25" s="96">
        <v>2011</v>
      </c>
      <c r="L25" s="165" t="s">
        <v>27</v>
      </c>
    </row>
    <row r="26" spans="1:14" s="82" customFormat="1" ht="12.75">
      <c r="A26" s="164" t="s">
        <v>14</v>
      </c>
      <c r="B26" s="234" t="s">
        <v>181</v>
      </c>
      <c r="C26" s="142">
        <v>145</v>
      </c>
      <c r="D26" s="170">
        <v>110</v>
      </c>
      <c r="E26" s="170">
        <v>125</v>
      </c>
      <c r="F26" s="234" t="s">
        <v>181</v>
      </c>
      <c r="G26" s="142">
        <v>134</v>
      </c>
      <c r="H26" s="170">
        <v>109.06</v>
      </c>
      <c r="I26" s="142">
        <v>141.21</v>
      </c>
      <c r="J26" s="170">
        <v>109.79</v>
      </c>
      <c r="K26" s="142">
        <v>139.47</v>
      </c>
      <c r="L26" s="171">
        <f>K26/J26*100-100</f>
        <v>27.033427452409128</v>
      </c>
    </row>
    <row r="27" spans="1:14" s="82" customFormat="1" ht="12.75">
      <c r="A27" s="164" t="s">
        <v>15</v>
      </c>
      <c r="B27" s="234" t="s">
        <v>181</v>
      </c>
      <c r="C27" s="142">
        <v>145</v>
      </c>
      <c r="D27" s="170">
        <v>120</v>
      </c>
      <c r="E27" s="170">
        <v>143</v>
      </c>
      <c r="F27" s="234" t="s">
        <v>181</v>
      </c>
      <c r="G27" s="142">
        <v>140</v>
      </c>
      <c r="H27" s="170">
        <v>120</v>
      </c>
      <c r="I27" s="142">
        <v>145.25</v>
      </c>
      <c r="J27" s="170">
        <v>120</v>
      </c>
      <c r="K27" s="142">
        <v>143.07</v>
      </c>
      <c r="L27" s="171">
        <f>K27/J27*100-100</f>
        <v>19.225000000000009</v>
      </c>
    </row>
    <row r="28" spans="1:14" s="82" customFormat="1" ht="12.75">
      <c r="A28" s="164" t="s">
        <v>16</v>
      </c>
      <c r="B28" s="234" t="s">
        <v>181</v>
      </c>
      <c r="C28" s="142">
        <v>150</v>
      </c>
      <c r="D28" s="170">
        <v>106</v>
      </c>
      <c r="E28" s="170">
        <v>144.49</v>
      </c>
      <c r="F28" s="234" t="s">
        <v>181</v>
      </c>
      <c r="G28" s="142">
        <v>140.04</v>
      </c>
      <c r="H28" s="170">
        <v>117.7</v>
      </c>
      <c r="I28" s="142">
        <v>142.12</v>
      </c>
      <c r="J28" s="170">
        <v>111.2</v>
      </c>
      <c r="K28" s="142">
        <v>142.97</v>
      </c>
      <c r="L28" s="171">
        <f>K28/J28*100-100</f>
        <v>28.570143884892076</v>
      </c>
    </row>
    <row r="29" spans="1:14" s="82" customFormat="1" ht="12.75">
      <c r="A29" s="164" t="s">
        <v>17</v>
      </c>
      <c r="B29" s="166">
        <v>103.63</v>
      </c>
      <c r="C29" s="142">
        <v>150</v>
      </c>
      <c r="D29" s="170">
        <v>103.75</v>
      </c>
      <c r="E29" s="170">
        <v>146.99</v>
      </c>
      <c r="F29" s="142">
        <v>101.14</v>
      </c>
      <c r="G29" s="142">
        <v>140.11000000000001</v>
      </c>
      <c r="H29" s="170">
        <v>103.37</v>
      </c>
      <c r="I29" s="142">
        <v>140.26</v>
      </c>
      <c r="J29" s="170">
        <v>103.48</v>
      </c>
      <c r="K29" s="142">
        <v>144.21</v>
      </c>
      <c r="L29" s="171">
        <f>K29/J29*100-100</f>
        <v>39.360262852725157</v>
      </c>
    </row>
    <row r="30" spans="1:14" s="82" customFormat="1" ht="12.75">
      <c r="A30" s="164" t="s">
        <v>18</v>
      </c>
      <c r="B30" s="166">
        <v>103.9</v>
      </c>
      <c r="C30" s="142">
        <v>150</v>
      </c>
      <c r="D30" s="170">
        <v>101.75</v>
      </c>
      <c r="E30" s="142">
        <v>147.19999999999999</v>
      </c>
      <c r="F30" s="142">
        <v>100.3</v>
      </c>
      <c r="G30" s="142">
        <v>139.91</v>
      </c>
      <c r="H30" s="170">
        <v>101.33</v>
      </c>
      <c r="I30" s="142">
        <v>140.44</v>
      </c>
      <c r="J30" s="170">
        <v>101.68</v>
      </c>
      <c r="K30" s="142">
        <v>144.33000000000001</v>
      </c>
      <c r="L30" s="171">
        <f>K30/J30*100-100</f>
        <v>41.945318646734847</v>
      </c>
    </row>
    <row r="31" spans="1:14" s="82" customFormat="1" ht="12.75">
      <c r="A31" s="164" t="s">
        <v>19</v>
      </c>
      <c r="B31" s="166">
        <v>104.4</v>
      </c>
      <c r="C31" s="142" t="s">
        <v>38</v>
      </c>
      <c r="D31" s="170">
        <v>101.74</v>
      </c>
      <c r="E31" s="142"/>
      <c r="F31" s="142">
        <v>101.07</v>
      </c>
      <c r="G31" s="142"/>
      <c r="H31" s="170">
        <v>100.9</v>
      </c>
      <c r="I31" s="142"/>
      <c r="J31" s="170">
        <v>102.02</v>
      </c>
      <c r="K31" s="142"/>
      <c r="L31" s="171"/>
    </row>
    <row r="32" spans="1:14" s="82" customFormat="1" ht="12.75">
      <c r="A32" s="164" t="s">
        <v>20</v>
      </c>
      <c r="B32" s="166">
        <v>105</v>
      </c>
      <c r="C32" s="142" t="s">
        <v>38</v>
      </c>
      <c r="D32" s="170">
        <v>101.65</v>
      </c>
      <c r="E32" s="142"/>
      <c r="F32" s="142">
        <v>100.29</v>
      </c>
      <c r="G32" s="142"/>
      <c r="H32" s="170">
        <v>100.82</v>
      </c>
      <c r="I32" s="142"/>
      <c r="J32" s="170">
        <v>101.45</v>
      </c>
      <c r="K32" s="142"/>
      <c r="L32" s="171"/>
    </row>
    <row r="33" spans="1:21" s="82" customFormat="1" ht="12.75">
      <c r="A33" s="164" t="s">
        <v>21</v>
      </c>
      <c r="B33" s="234" t="s">
        <v>181</v>
      </c>
      <c r="C33" s="142" t="s">
        <v>38</v>
      </c>
      <c r="D33" s="170">
        <v>108.44</v>
      </c>
      <c r="E33" s="142"/>
      <c r="F33" s="142">
        <v>103.95</v>
      </c>
      <c r="G33" s="142"/>
      <c r="H33" s="170">
        <v>108.52</v>
      </c>
      <c r="I33" s="142"/>
      <c r="J33" s="170">
        <v>107.54</v>
      </c>
      <c r="K33" s="142"/>
      <c r="L33" s="171"/>
    </row>
    <row r="34" spans="1:21" s="82" customFormat="1" ht="12.75">
      <c r="A34" s="164" t="s">
        <v>22</v>
      </c>
      <c r="B34" s="234" t="s">
        <v>181</v>
      </c>
      <c r="C34" s="142" t="s">
        <v>38</v>
      </c>
      <c r="D34" s="170">
        <v>112.56</v>
      </c>
      <c r="E34" s="142"/>
      <c r="F34" s="142">
        <v>110</v>
      </c>
      <c r="G34" s="142"/>
      <c r="H34" s="170">
        <v>114.69</v>
      </c>
      <c r="I34" s="142"/>
      <c r="J34" s="170">
        <v>112.59</v>
      </c>
      <c r="K34" s="142"/>
      <c r="L34" s="171"/>
    </row>
    <row r="35" spans="1:21" s="82" customFormat="1" ht="12.75">
      <c r="A35" s="164" t="s">
        <v>23</v>
      </c>
      <c r="B35" s="166">
        <v>130</v>
      </c>
      <c r="C35" s="142" t="s">
        <v>38</v>
      </c>
      <c r="D35" s="170">
        <v>114.02</v>
      </c>
      <c r="E35" s="142"/>
      <c r="F35" s="142">
        <v>118.59</v>
      </c>
      <c r="G35" s="142"/>
      <c r="H35" s="170">
        <v>117.95</v>
      </c>
      <c r="I35" s="142"/>
      <c r="J35" s="170">
        <v>117.25</v>
      </c>
      <c r="K35" s="142"/>
      <c r="L35" s="171"/>
    </row>
    <row r="36" spans="1:21" s="82" customFormat="1" ht="12.75">
      <c r="A36" s="164" t="s">
        <v>24</v>
      </c>
      <c r="B36" s="166">
        <v>140</v>
      </c>
      <c r="C36" s="142" t="s">
        <v>38</v>
      </c>
      <c r="D36" s="170">
        <v>125.67</v>
      </c>
      <c r="E36" s="142"/>
      <c r="F36" s="142">
        <v>125.72</v>
      </c>
      <c r="G36" s="142"/>
      <c r="H36" s="170">
        <v>128.91999999999999</v>
      </c>
      <c r="I36" s="142"/>
      <c r="J36" s="170">
        <v>128.41999999999999</v>
      </c>
      <c r="K36" s="142"/>
      <c r="L36" s="171"/>
    </row>
    <row r="37" spans="1:21" s="82" customFormat="1" ht="12.75">
      <c r="A37" s="164" t="s">
        <v>25</v>
      </c>
      <c r="B37" s="106">
        <v>144</v>
      </c>
      <c r="C37" s="142" t="s">
        <v>38</v>
      </c>
      <c r="D37" s="170">
        <v>131.22999999999999</v>
      </c>
      <c r="E37" s="142"/>
      <c r="F37" s="142">
        <v>132.35</v>
      </c>
      <c r="G37" s="142"/>
      <c r="H37" s="170">
        <v>137.16</v>
      </c>
      <c r="I37" s="142"/>
      <c r="J37" s="170">
        <v>135.51</v>
      </c>
      <c r="K37" s="142"/>
      <c r="L37" s="171"/>
    </row>
    <row r="38" spans="1:21" s="82" customFormat="1" ht="25.5">
      <c r="A38" s="169" t="s">
        <v>35</v>
      </c>
      <c r="B38" s="236">
        <f>AVERAGE(B26:B37)</f>
        <v>118.70428571428572</v>
      </c>
      <c r="C38" s="237" t="s">
        <v>38</v>
      </c>
      <c r="D38" s="237">
        <f>AVERAGE(D26:D37)</f>
        <v>111.40083333333332</v>
      </c>
      <c r="E38" s="237" t="s">
        <v>38</v>
      </c>
      <c r="F38" s="237">
        <f>AVERAGE(F26:F37)</f>
        <v>110.37888888888889</v>
      </c>
      <c r="G38" s="237" t="s">
        <v>38</v>
      </c>
      <c r="H38" s="237">
        <f>AVERAGE(H26:H37)</f>
        <v>113.36833333333335</v>
      </c>
      <c r="I38" s="237" t="s">
        <v>38</v>
      </c>
      <c r="J38" s="237">
        <f>AVERAGE(J26:J37)</f>
        <v>112.5775</v>
      </c>
      <c r="K38" s="237" t="s">
        <v>38</v>
      </c>
      <c r="L38" s="238"/>
    </row>
    <row r="39" spans="1:21" s="82" customFormat="1" ht="25.5">
      <c r="A39" s="235" t="s">
        <v>182</v>
      </c>
      <c r="B39" s="239">
        <f t="shared" ref="B39:K39" si="1">AVERAGE(B26:B30)</f>
        <v>103.765</v>
      </c>
      <c r="C39" s="239">
        <f t="shared" si="1"/>
        <v>148</v>
      </c>
      <c r="D39" s="239">
        <f t="shared" si="1"/>
        <v>108.3</v>
      </c>
      <c r="E39" s="239">
        <f t="shared" si="1"/>
        <v>141.33600000000001</v>
      </c>
      <c r="F39" s="239">
        <f t="shared" si="1"/>
        <v>100.72</v>
      </c>
      <c r="G39" s="239">
        <f t="shared" si="1"/>
        <v>138.81199999999998</v>
      </c>
      <c r="H39" s="239">
        <f t="shared" si="1"/>
        <v>110.292</v>
      </c>
      <c r="I39" s="239">
        <f t="shared" si="1"/>
        <v>141.85599999999999</v>
      </c>
      <c r="J39" s="239">
        <f t="shared" si="1"/>
        <v>109.23000000000002</v>
      </c>
      <c r="K39" s="239">
        <f t="shared" si="1"/>
        <v>142.81</v>
      </c>
      <c r="L39" s="240">
        <f>K39/J39*100-100</f>
        <v>30.742470017394481</v>
      </c>
    </row>
    <row r="40" spans="1:21" s="82" customFormat="1" ht="12.75">
      <c r="A40" s="115" t="s">
        <v>59</v>
      </c>
      <c r="B40" s="167"/>
      <c r="C40" s="167"/>
      <c r="D40" s="167"/>
      <c r="E40" s="167"/>
      <c r="F40" s="167"/>
      <c r="G40" s="167"/>
      <c r="H40" s="167"/>
      <c r="I40" s="167"/>
      <c r="J40" s="167"/>
      <c r="K40" s="167"/>
      <c r="L40" s="168"/>
    </row>
    <row r="41" spans="1:21">
      <c r="A41" s="3"/>
      <c r="B41" s="20"/>
      <c r="C41" s="20"/>
      <c r="D41" s="20"/>
      <c r="E41" s="20"/>
      <c r="F41" s="20"/>
      <c r="G41" s="20"/>
      <c r="H41" s="20"/>
      <c r="I41" s="20"/>
      <c r="J41" s="20"/>
      <c r="K41" s="20"/>
      <c r="L41" s="21"/>
    </row>
    <row r="42" spans="1:21" ht="12" customHeight="1">
      <c r="A42" s="297" t="s">
        <v>146</v>
      </c>
      <c r="B42" s="297"/>
      <c r="C42" s="297"/>
      <c r="D42" s="297"/>
      <c r="E42" s="297"/>
      <c r="F42" s="297"/>
      <c r="G42" s="297"/>
      <c r="H42" s="297"/>
      <c r="I42" s="297"/>
      <c r="J42" s="297"/>
      <c r="K42" s="297"/>
      <c r="L42" s="297"/>
    </row>
    <row r="43" spans="1:21">
      <c r="A43" s="2" t="s">
        <v>60</v>
      </c>
      <c r="B43" s="9"/>
      <c r="C43" s="9"/>
      <c r="D43" s="9"/>
      <c r="E43" s="9"/>
      <c r="F43" s="9"/>
      <c r="G43" s="9"/>
      <c r="H43" s="9"/>
      <c r="I43" s="9"/>
      <c r="J43" s="9"/>
      <c r="K43" s="9"/>
      <c r="L43" s="9"/>
    </row>
    <row r="44" spans="1:21">
      <c r="K44" s="36"/>
      <c r="L44" s="36"/>
      <c r="N44" s="36"/>
      <c r="O44" s="36"/>
      <c r="P44" s="36"/>
      <c r="Q44" s="36"/>
      <c r="R44" s="36"/>
      <c r="S44" s="36"/>
      <c r="T44" s="36"/>
      <c r="U44" s="36"/>
    </row>
    <row r="45" spans="1:21" ht="45" customHeight="1">
      <c r="A45" s="269" t="s">
        <v>163</v>
      </c>
      <c r="B45" s="270"/>
      <c r="C45" s="270"/>
      <c r="D45" s="270"/>
      <c r="E45" s="270"/>
      <c r="F45" s="270"/>
      <c r="G45" s="270"/>
      <c r="H45" s="270"/>
      <c r="I45" s="270"/>
      <c r="J45" s="270"/>
      <c r="K45" s="270"/>
      <c r="L45" s="271"/>
      <c r="M45" s="36"/>
      <c r="N45" s="36"/>
      <c r="O45" s="36"/>
      <c r="P45" s="36"/>
      <c r="Q45" s="36"/>
      <c r="R45" s="36"/>
      <c r="S45" s="36"/>
      <c r="T45" s="36"/>
      <c r="U45" s="36"/>
    </row>
    <row r="46" spans="1:21">
      <c r="Q46" s="36"/>
      <c r="R46" s="36"/>
      <c r="S46" s="36"/>
      <c r="T46" s="36"/>
      <c r="U46" s="36"/>
    </row>
    <row r="47" spans="1:21">
      <c r="P47" s="36"/>
      <c r="Q47" s="36"/>
      <c r="R47" s="36"/>
      <c r="S47" s="36"/>
      <c r="T47" s="36"/>
      <c r="U47" s="36"/>
    </row>
    <row r="48" spans="1:21">
      <c r="Q48" s="36"/>
      <c r="R48" s="36"/>
      <c r="S48" s="36"/>
      <c r="T48" s="36"/>
    </row>
    <row r="49" spans="9:20">
      <c r="P49" s="36"/>
      <c r="Q49" s="36"/>
      <c r="R49" s="36"/>
      <c r="S49" s="36"/>
      <c r="T49" s="36"/>
    </row>
    <row r="50" spans="9:20">
      <c r="Q50" s="36"/>
      <c r="R50" s="36"/>
      <c r="S50" s="36"/>
      <c r="T50" s="36"/>
    </row>
    <row r="51" spans="9:20">
      <c r="I51" s="22"/>
      <c r="P51" s="36"/>
      <c r="Q51" s="36"/>
      <c r="R51" s="36"/>
      <c r="S51" s="36"/>
      <c r="T51" s="36"/>
    </row>
    <row r="52" spans="9:20">
      <c r="I52" s="22"/>
      <c r="Q52" s="36"/>
      <c r="R52" s="36"/>
      <c r="S52" s="36"/>
      <c r="T52" s="36"/>
    </row>
    <row r="53" spans="9:20">
      <c r="I53" s="22"/>
      <c r="P53" s="36"/>
      <c r="Q53" s="36"/>
      <c r="R53" s="36"/>
      <c r="S53" s="36"/>
      <c r="T53" s="36"/>
    </row>
    <row r="54" spans="9:20">
      <c r="I54" s="22"/>
      <c r="Q54" s="36"/>
      <c r="R54" s="36"/>
      <c r="S54" s="36"/>
      <c r="T54" s="36"/>
    </row>
    <row r="55" spans="9:20">
      <c r="I55" s="22"/>
      <c r="P55" s="36"/>
      <c r="Q55" s="36"/>
      <c r="R55" s="36"/>
      <c r="S55" s="36"/>
      <c r="T55" s="36"/>
    </row>
    <row r="56" spans="9:20">
      <c r="I56" s="22"/>
      <c r="Q56" s="36"/>
      <c r="R56" s="36"/>
      <c r="S56" s="36"/>
      <c r="T56" s="36"/>
    </row>
    <row r="57" spans="9:20">
      <c r="I57" s="22"/>
      <c r="P57" s="36"/>
      <c r="Q57" s="36"/>
      <c r="R57" s="36"/>
      <c r="S57" s="36"/>
      <c r="T57" s="36"/>
    </row>
    <row r="58" spans="9:20">
      <c r="I58" s="22"/>
      <c r="Q58" s="36"/>
      <c r="R58" s="36"/>
      <c r="S58" s="36"/>
      <c r="T58" s="36"/>
    </row>
    <row r="59" spans="9:20">
      <c r="I59" s="22"/>
      <c r="P59" s="36"/>
      <c r="Q59" s="36"/>
      <c r="R59" s="36"/>
      <c r="S59" s="36"/>
      <c r="T59" s="36"/>
    </row>
    <row r="60" spans="9:20">
      <c r="I60" s="22"/>
      <c r="Q60" s="36"/>
      <c r="R60" s="36"/>
      <c r="S60" s="36"/>
      <c r="T60" s="36"/>
    </row>
    <row r="61" spans="9:20">
      <c r="I61" s="22"/>
      <c r="P61" s="36"/>
      <c r="Q61" s="36"/>
      <c r="R61" s="36"/>
      <c r="S61" s="36"/>
      <c r="T61" s="36"/>
    </row>
    <row r="62" spans="9:20">
      <c r="I62" s="22"/>
      <c r="Q62" s="36"/>
      <c r="R62" s="36"/>
      <c r="S62" s="36"/>
      <c r="T62" s="36"/>
    </row>
    <row r="63" spans="9:20">
      <c r="P63" s="36"/>
      <c r="Q63" s="36"/>
      <c r="R63" s="36"/>
      <c r="S63" s="36"/>
      <c r="T63" s="36"/>
    </row>
    <row r="64" spans="9:20">
      <c r="Q64" s="36"/>
      <c r="R64" s="36"/>
      <c r="S64" s="36"/>
      <c r="T64" s="36"/>
    </row>
    <row r="65" spans="16:20">
      <c r="P65" s="36"/>
      <c r="Q65" s="36"/>
      <c r="R65" s="36"/>
      <c r="S65" s="36"/>
      <c r="T65" s="36"/>
    </row>
    <row r="66" spans="16:20">
      <c r="Q66" s="36"/>
      <c r="R66" s="36"/>
      <c r="S66" s="36"/>
      <c r="T66" s="36"/>
    </row>
    <row r="67" spans="16:20">
      <c r="P67" s="36"/>
      <c r="Q67" s="36"/>
      <c r="R67" s="36"/>
      <c r="S67" s="36"/>
      <c r="T67" s="36"/>
    </row>
    <row r="69" spans="16:20" ht="13.5" customHeight="1"/>
    <row r="70" spans="16:20" ht="13.5" customHeight="1"/>
    <row r="71" spans="16:20" ht="13.5" customHeight="1"/>
    <row r="72" spans="16:20" ht="13.5" customHeight="1"/>
    <row r="73" spans="16:20" ht="12.75" customHeight="1"/>
    <row r="74" spans="16:20" ht="12.75" customHeight="1"/>
    <row r="75" spans="16:20" ht="15" customHeight="1"/>
    <row r="76" spans="16:20" ht="15" customHeight="1"/>
    <row r="77" spans="16:20" ht="15" customHeight="1"/>
    <row r="78" spans="16:20" ht="15" customHeight="1"/>
    <row r="79" spans="16:20" ht="15" customHeight="1"/>
    <row r="80" spans="16:20" ht="15" customHeight="1"/>
    <row r="81" spans="19:19" ht="15" customHeight="1"/>
    <row r="82" spans="19:19" ht="15" customHeight="1"/>
    <row r="83" spans="19:19" ht="15" customHeight="1"/>
    <row r="84" spans="19:19" ht="15" customHeight="1"/>
    <row r="85" spans="19:19" ht="15" customHeight="1"/>
    <row r="86" spans="19:19" ht="15" customHeight="1"/>
    <row r="87" spans="19:19" ht="15" customHeight="1"/>
    <row r="88" spans="19:19" ht="15" customHeight="1"/>
    <row r="89" spans="19:19" ht="15" customHeight="1"/>
    <row r="90" spans="19:19" ht="15" customHeight="1"/>
    <row r="91" spans="19:19" ht="15" customHeight="1"/>
    <row r="92" spans="19:19" ht="15" customHeight="1"/>
    <row r="93" spans="19:19" ht="15" customHeight="1">
      <c r="S93" s="29"/>
    </row>
    <row r="94" spans="19:19" ht="15" customHeight="1">
      <c r="S94" s="29"/>
    </row>
    <row r="95" spans="19:19" ht="15" customHeight="1">
      <c r="S95" s="29"/>
    </row>
    <row r="96" spans="19:19" ht="15" customHeight="1">
      <c r="S96" s="29"/>
    </row>
    <row r="97" spans="19:19" ht="15" customHeight="1">
      <c r="S97" s="29"/>
    </row>
    <row r="98" spans="19:19" ht="15" customHeight="1">
      <c r="S98" s="29"/>
    </row>
    <row r="99" spans="19:19" ht="15" customHeight="1">
      <c r="S99" s="29"/>
    </row>
    <row r="100" spans="19:19" ht="15" customHeight="1"/>
    <row r="101" spans="19:19" ht="15" customHeight="1"/>
    <row r="102" spans="19:19" ht="15" customHeight="1"/>
    <row r="103" spans="19:19" ht="15" customHeight="1"/>
    <row r="104" spans="19:19" ht="15" customHeight="1"/>
    <row r="105" spans="19:19" ht="15" customHeight="1"/>
    <row r="106" spans="19:19" ht="15" customHeight="1"/>
    <row r="107" spans="19:19" ht="15" customHeight="1"/>
    <row r="108" spans="19:19" ht="15" customHeight="1"/>
    <row r="109" spans="19:19" ht="15" customHeight="1"/>
    <row r="110" spans="19:19" ht="15" customHeight="1"/>
    <row r="111" spans="19:19" ht="15" customHeight="1"/>
    <row r="112" spans="19:19" ht="15" customHeight="1"/>
    <row r="113" ht="15" customHeight="1"/>
  </sheetData>
  <mergeCells count="13">
    <mergeCell ref="C1:I1"/>
    <mergeCell ref="A20:L20"/>
    <mergeCell ref="A22:L22"/>
    <mergeCell ref="A23:L23"/>
    <mergeCell ref="A45:L45"/>
    <mergeCell ref="A42:L42"/>
    <mergeCell ref="B24:C24"/>
    <mergeCell ref="D24:E24"/>
    <mergeCell ref="C3:I3"/>
    <mergeCell ref="C4:I4"/>
    <mergeCell ref="F24:G24"/>
    <mergeCell ref="H24:I24"/>
    <mergeCell ref="J24:L24"/>
  </mergeCells>
  <printOptions horizontalCentered="1"/>
  <pageMargins left="0.59055118110236227" right="0.59055118110236227" top="1.299212598425197" bottom="0.78740157480314965" header="0.51181102362204722" footer="0.59055118110236227"/>
  <pageSetup paperSize="119" firstPageNumber="0" orientation="portrait" horizontalDpi="300" verticalDpi="300" r:id="rId1"/>
  <headerFooter alignWithMargins="0">
    <oddFooter>&amp;C&amp;10 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11</vt:i4>
      </vt:variant>
    </vt:vector>
  </HeadingPairs>
  <TitlesOfParts>
    <vt:vector size="26" baseType="lpstr">
      <vt:lpstr>Portada </vt:lpstr>
      <vt:lpstr>Contenido</vt:lpstr>
      <vt:lpstr>1</vt:lpstr>
      <vt:lpstr>2</vt:lpstr>
      <vt:lpstr>3</vt:lpstr>
      <vt:lpstr>4</vt:lpstr>
      <vt:lpstr>5</vt:lpstr>
      <vt:lpstr>5b</vt:lpstr>
      <vt:lpstr>6</vt:lpstr>
      <vt:lpstr>Recuperado_Hoja1</vt:lpstr>
      <vt:lpstr>6a</vt:lpstr>
      <vt:lpstr>7</vt:lpstr>
      <vt:lpstr>7a</vt:lpstr>
      <vt:lpstr>8</vt:lpstr>
      <vt:lpstr>9</vt:lpstr>
      <vt:lpstr>'1'!Área_de_impresión</vt:lpstr>
      <vt:lpstr>'3'!Área_de_impresión</vt:lpstr>
      <vt:lpstr>'4'!Área_de_impresión</vt:lpstr>
      <vt:lpstr>'5'!Área_de_impresión</vt:lpstr>
      <vt:lpstr>'6'!Área_de_impresión</vt:lpstr>
      <vt:lpstr>'6a'!Área_de_impresión</vt:lpstr>
      <vt:lpstr>'7'!Área_de_impresión</vt:lpstr>
      <vt:lpstr>'7a'!Área_de_impresión</vt:lpstr>
      <vt:lpstr>'8'!Área_de_impresión</vt:lpstr>
      <vt:lpstr>'9'!Área_de_impresión</vt:lpstr>
      <vt:lpstr>'Portada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Guerrero López</dc:creator>
  <cp:lastModifiedBy>Gastón Andrade Reyes</cp:lastModifiedBy>
  <cp:lastPrinted>2011-06-21T19:39:12Z</cp:lastPrinted>
  <dcterms:created xsi:type="dcterms:W3CDTF">2008-12-10T19:16:04Z</dcterms:created>
  <dcterms:modified xsi:type="dcterms:W3CDTF">2019-01-15T19:29:47Z</dcterms:modified>
</cp:coreProperties>
</file>