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9.xml" ContentType="application/vnd.openxmlformats-officedocument.drawing+xml"/>
  <Override PartName="/xl/worksheets/sheet19.xml" ContentType="application/vnd.openxmlformats-officedocument.spreadsheetml.worksheet+xml"/>
  <Override PartName="/xl/drawings/drawing21.xml" ContentType="application/vnd.openxmlformats-officedocument.drawing+xml"/>
  <Override PartName="/xl/worksheets/sheet20.xml" ContentType="application/vnd.openxmlformats-officedocument.spreadsheetml.worksheet+xml"/>
  <Override PartName="/xl/drawings/drawing24.xml" ContentType="application/vnd.openxmlformats-officedocument.drawing+xml"/>
  <Override PartName="/xl/worksheets/sheet21.xml" ContentType="application/vnd.openxmlformats-officedocument.spreadsheetml.worksheet+xml"/>
  <Override PartName="/xl/drawings/drawing27.xml" ContentType="application/vnd.openxmlformats-officedocument.drawing+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Override PartName="/xl/drawings/drawing22.xml" ContentType="application/vnd.openxmlformats-officedocument.drawingml.chartshapes+xml"/>
  <Override PartName="/xl/drawings/drawing23.xml" ContentType="application/vnd.openxmlformats-officedocument.drawingml.chartshapes+xml"/>
  <Override PartName="/xl/drawings/drawing25.xml" ContentType="application/vnd.openxmlformats-officedocument.drawingml.chartshapes+xml"/>
  <Override PartName="/xl/drawings/drawing2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996" tabRatio="891" activeTab="0"/>
  </bookViews>
  <sheets>
    <sheet name="Portada " sheetId="1" r:id="rId1"/>
    <sheet name="Contenido" sheetId="2" r:id="rId2"/>
    <sheet name="Pág.4 - C1" sheetId="3" r:id="rId3"/>
    <sheet name="Pág.5 - C2" sheetId="4" r:id="rId4"/>
    <sheet name="Pág.6 - C3" sheetId="5" r:id="rId5"/>
    <sheet name="Comentario" sheetId="6" r:id="rId6"/>
    <sheet name="Pág.8 - C4" sheetId="7" r:id="rId7"/>
    <sheet name="Pág.9 -C5" sheetId="8" r:id="rId8"/>
    <sheet name="Pág.10 - C6" sheetId="9" r:id="rId9"/>
    <sheet name="Pág.11- C7" sheetId="10" r:id="rId10"/>
    <sheet name="Pág.13 - C8" sheetId="11" r:id="rId11"/>
    <sheet name="Pág.14 - C9" sheetId="12" r:id="rId12"/>
    <sheet name="Pág.16 - C10" sheetId="13" r:id="rId13"/>
    <sheet name="Pág.17 - C11" sheetId="14" r:id="rId14"/>
    <sheet name="Pág 18" sheetId="15" r:id="rId15"/>
    <sheet name="arándanos" sheetId="16" r:id="rId16"/>
    <sheet name="cerezas" sheetId="17" r:id="rId17"/>
    <sheet name="manzanas" sheetId="18" r:id="rId18"/>
    <sheet name="nueces" sheetId="19" r:id="rId19"/>
    <sheet name="paltas" sheetId="20" r:id="rId20"/>
    <sheet name="uvas" sheetId="21" r:id="rId21"/>
    <sheet name="Hoja1" sheetId="22" r:id="rId22"/>
  </sheets>
  <externalReferences>
    <externalReference r:id="rId25"/>
  </externalReferences>
  <definedNames>
    <definedName name="_xlnm.Print_Area" localSheetId="5">'Comentario'!$A$1:$I$44</definedName>
    <definedName name="_xlnm.Print_Area" localSheetId="1">'Contenido'!$A$1:$F$35</definedName>
    <definedName name="_xlnm.Print_Area" localSheetId="14">'Pág 18'!$A$1:$J$16</definedName>
    <definedName name="_xlnm.Print_Area" localSheetId="8">'Pág.10 - C6'!$A$1:$L$51</definedName>
    <definedName name="_xlnm.Print_Area" localSheetId="10">'Pág.13 - C8'!$A$1:$J$16</definedName>
    <definedName name="_xlnm.Print_Area" localSheetId="11">'Pág.14 - C9'!$A$1:$K$109</definedName>
    <definedName name="_xlnm.Print_Area" localSheetId="12">'Pág.16 - C10'!$A$1:$M$48</definedName>
    <definedName name="_xlnm.Print_Area" localSheetId="0">'Portada '!$A$1:$G$83</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<sst xmlns="http://schemas.openxmlformats.org/spreadsheetml/2006/main" count="2054" uniqueCount="426">
  <si>
    <t>Volumen (toneladas)</t>
  </si>
  <si>
    <t>Valor (miles de US$ FOB)</t>
  </si>
  <si>
    <t>Productos</t>
  </si>
  <si>
    <t>Var % 11/10</t>
  </si>
  <si>
    <t>s/d **</t>
  </si>
  <si>
    <t>Fruta fresca</t>
  </si>
  <si>
    <t>Uvas</t>
  </si>
  <si>
    <t>Manzanas</t>
  </si>
  <si>
    <t>Kiwis</t>
  </si>
  <si>
    <t>Ciruelas</t>
  </si>
  <si>
    <t xml:space="preserve">Peras                                                                                                                         </t>
  </si>
  <si>
    <t xml:space="preserve">Arándanos                                                                                                                            </t>
  </si>
  <si>
    <t xml:space="preserve">Nectarines                                                                                                                               </t>
  </si>
  <si>
    <t>Duraznos</t>
  </si>
  <si>
    <t>Limones</t>
  </si>
  <si>
    <t>Cerezas</t>
  </si>
  <si>
    <t>Naranjas</t>
  </si>
  <si>
    <t>Otros</t>
  </si>
  <si>
    <t>Exportaciones de frutos secos</t>
  </si>
  <si>
    <t>Frutos secos</t>
  </si>
  <si>
    <t>s/d**</t>
  </si>
  <si>
    <t>Avellanas con cáscara, frescas o secas</t>
  </si>
  <si>
    <t>Nueces de nogal con cáscara</t>
  </si>
  <si>
    <t xml:space="preserve">Nueces de nogal sin cáscara                                                                                                                                           </t>
  </si>
  <si>
    <t>Fruta industrializada</t>
  </si>
  <si>
    <t>Compotas</t>
  </si>
  <si>
    <t>Damascos</t>
  </si>
  <si>
    <t>Las demás confituras, jaleas y mermeladas, puré y pastas de frutas</t>
  </si>
  <si>
    <t>Otras</t>
  </si>
  <si>
    <t>Congelados</t>
  </si>
  <si>
    <t>Frambuesas</t>
  </si>
  <si>
    <t>Frutillas</t>
  </si>
  <si>
    <t>Moras</t>
  </si>
  <si>
    <t>Las demás</t>
  </si>
  <si>
    <t>Conservas</t>
  </si>
  <si>
    <t>Aceitunas</t>
  </si>
  <si>
    <t xml:space="preserve">Otras frutas preparadas o conservadas                                                                                                                      </t>
  </si>
  <si>
    <t xml:space="preserve">Frutos de cáscara y semillas, incluidas las mezclas, conservados              </t>
  </si>
  <si>
    <t>Peras</t>
  </si>
  <si>
    <t>Otras conservas</t>
  </si>
  <si>
    <t>Deshidratados</t>
  </si>
  <si>
    <t>Ciruelas secas</t>
  </si>
  <si>
    <t>Mosquetas</t>
  </si>
  <si>
    <t>Pasas</t>
  </si>
  <si>
    <t>Otros deshidratados</t>
  </si>
  <si>
    <t>Aceite de rosa mosqueta y sus fracciones</t>
  </si>
  <si>
    <t>Jugos</t>
  </si>
  <si>
    <t>Otras frutas</t>
  </si>
  <si>
    <t>Var. % 11/10</t>
  </si>
  <si>
    <t xml:space="preserve">% Part.2011 </t>
  </si>
  <si>
    <t>% Part. 2010</t>
  </si>
  <si>
    <t>Holanda</t>
  </si>
  <si>
    <t>Reino Unido</t>
  </si>
  <si>
    <t>Corea del Sur</t>
  </si>
  <si>
    <t>China</t>
  </si>
  <si>
    <t>Rusia</t>
  </si>
  <si>
    <t>México</t>
  </si>
  <si>
    <t>Brasil</t>
  </si>
  <si>
    <t>Taiwán</t>
  </si>
  <si>
    <t>% Part. 2011</t>
  </si>
  <si>
    <t>Canadá</t>
  </si>
  <si>
    <t>Alemania</t>
  </si>
  <si>
    <t>Venezuela</t>
  </si>
  <si>
    <t xml:space="preserve">Productos </t>
  </si>
  <si>
    <t/>
  </si>
  <si>
    <t>UVAS</t>
  </si>
  <si>
    <t>Total</t>
  </si>
  <si>
    <t>MANZANAS</t>
  </si>
  <si>
    <t>PERAS</t>
  </si>
  <si>
    <t>Ciruela</t>
  </si>
  <si>
    <t>Chile</t>
  </si>
  <si>
    <t>Sin Especif.</t>
  </si>
  <si>
    <t>Filadelfia</t>
  </si>
  <si>
    <t>cartón</t>
  </si>
  <si>
    <t>cont-a granel</t>
  </si>
  <si>
    <t>9 kilos</t>
  </si>
  <si>
    <t>cont-barco</t>
  </si>
  <si>
    <t>5 kilos</t>
  </si>
  <si>
    <t>Kiwi</t>
  </si>
  <si>
    <t>Hayward</t>
  </si>
  <si>
    <t>30/30</t>
  </si>
  <si>
    <t>Bins</t>
  </si>
  <si>
    <t>33/36</t>
  </si>
  <si>
    <t>Manzana</t>
  </si>
  <si>
    <t>Royal Gala</t>
  </si>
  <si>
    <t>18 kilos</t>
  </si>
  <si>
    <t>contenedor</t>
  </si>
  <si>
    <t>Pera</t>
  </si>
  <si>
    <t>Argentina</t>
  </si>
  <si>
    <t>90/90</t>
  </si>
  <si>
    <t>80/80</t>
  </si>
  <si>
    <t>100/100</t>
  </si>
  <si>
    <t>80/90</t>
  </si>
  <si>
    <t>7 kilos</t>
  </si>
  <si>
    <t>Uva</t>
  </si>
  <si>
    <t>Crimson seedless</t>
  </si>
  <si>
    <t>Granny Smith</t>
  </si>
  <si>
    <t>Membrillo</t>
  </si>
  <si>
    <t>Champion</t>
  </si>
  <si>
    <t>120/120</t>
  </si>
  <si>
    <t>Forelle</t>
  </si>
  <si>
    <t>72/72</t>
  </si>
  <si>
    <t>Perú</t>
  </si>
  <si>
    <t>10 kilos</t>
  </si>
  <si>
    <t>Mandarina</t>
  </si>
  <si>
    <t>Satsuma</t>
  </si>
  <si>
    <t>Fuji</t>
  </si>
  <si>
    <t>70/90</t>
  </si>
  <si>
    <t>70/100</t>
  </si>
  <si>
    <t>Braeburn</t>
  </si>
  <si>
    <t>12,5 kilos</t>
  </si>
  <si>
    <t>15 kilos</t>
  </si>
  <si>
    <t>4,5 kilos</t>
  </si>
  <si>
    <t>G.B. = Sin Información de Precio</t>
  </si>
  <si>
    <t xml:space="preserve">Fuente: DUTCH FRUIT MARKET,TRICOP SALES REPORTS.                                        </t>
  </si>
  <si>
    <t>Belfast</t>
  </si>
  <si>
    <t>G.B.</t>
  </si>
  <si>
    <t>Glasgow</t>
  </si>
  <si>
    <t>Liverpool</t>
  </si>
  <si>
    <t>New Covent Garden</t>
  </si>
  <si>
    <t>Birmingham</t>
  </si>
  <si>
    <t>New Spitalfields</t>
  </si>
  <si>
    <t>Granada</t>
  </si>
  <si>
    <t>Uruguay</t>
  </si>
  <si>
    <t>Palta</t>
  </si>
  <si>
    <t>4 kilos</t>
  </si>
  <si>
    <t xml:space="preserve">Fuente: FRESH PRODUCE JOURNAL                                                           </t>
  </si>
  <si>
    <t xml:space="preserve">Mes/Año </t>
  </si>
  <si>
    <t xml:space="preserve">03/2009 </t>
  </si>
  <si>
    <t xml:space="preserve"> </t>
  </si>
  <si>
    <t xml:space="preserve">04/2009 </t>
  </si>
  <si>
    <t xml:space="preserve">05/2009 </t>
  </si>
  <si>
    <t xml:space="preserve">06/2009 </t>
  </si>
  <si>
    <t xml:space="preserve">07/2009 </t>
  </si>
  <si>
    <t xml:space="preserve">08/2009 </t>
  </si>
  <si>
    <t xml:space="preserve">09/2009 </t>
  </si>
  <si>
    <t xml:space="preserve">10/2009 </t>
  </si>
  <si>
    <t xml:space="preserve">11/2009 </t>
  </si>
  <si>
    <t xml:space="preserve">12/2009 </t>
  </si>
  <si>
    <t xml:space="preserve">01/2010 </t>
  </si>
  <si>
    <t xml:space="preserve">02/2010 </t>
  </si>
  <si>
    <t xml:space="preserve">03/2010 </t>
  </si>
  <si>
    <t xml:space="preserve">04/2010 </t>
  </si>
  <si>
    <t xml:space="preserve">05/2010 </t>
  </si>
  <si>
    <t xml:space="preserve">06/2010 </t>
  </si>
  <si>
    <t xml:space="preserve">07/2010 </t>
  </si>
  <si>
    <t xml:space="preserve">08/2010 </t>
  </si>
  <si>
    <t xml:space="preserve">09/2010 </t>
  </si>
  <si>
    <t xml:space="preserve">10/2010 </t>
  </si>
  <si>
    <t xml:space="preserve">11/2010 </t>
  </si>
  <si>
    <t xml:space="preserve">12/2010 </t>
  </si>
  <si>
    <t xml:space="preserve">01/2011 </t>
  </si>
  <si>
    <t xml:space="preserve">02/2011 </t>
  </si>
  <si>
    <t xml:space="preserve">03/2011 </t>
  </si>
  <si>
    <t xml:space="preserve">04/2011 </t>
  </si>
  <si>
    <t>Precios nominales con IVA</t>
  </si>
  <si>
    <t>$/kilo</t>
  </si>
  <si>
    <t>Ferias</t>
  </si>
  <si>
    <t>Precios (por kilo en US$ )</t>
  </si>
  <si>
    <t>Almendras sin cáscara</t>
  </si>
  <si>
    <t xml:space="preserve">Los demás cocos, excepto secos                                                                                                                                                                                                                           </t>
  </si>
  <si>
    <t>Zarzamoras, mora-frambuesas y grosellas</t>
  </si>
  <si>
    <t>Extracción de aceites</t>
  </si>
  <si>
    <t>Mezclas preparadas o conservadas</t>
  </si>
  <si>
    <t>EE.UU.</t>
  </si>
  <si>
    <t>Precios medios FOB (US$/kg)</t>
  </si>
  <si>
    <t>Precios en dólares americanos por unidad de embalaje</t>
  </si>
  <si>
    <t>Precios en euros por unidad de embalaje</t>
  </si>
  <si>
    <t>Precios en centavos de libras esterlina por unidad de embalaje</t>
  </si>
  <si>
    <t xml:space="preserve">Limón </t>
  </si>
  <si>
    <t xml:space="preserve">Kiwi </t>
  </si>
  <si>
    <t xml:space="preserve">Mandarina </t>
  </si>
  <si>
    <t>Naranja</t>
  </si>
  <si>
    <t xml:space="preserve">Manzana </t>
  </si>
  <si>
    <t>Publicación de la Oficina de Estudios y Políticas Agrarias (Odepa)</t>
  </si>
  <si>
    <t>del Ministerio de Agricultura, Gobierno de Chile</t>
  </si>
  <si>
    <t>Director y Representante Legal</t>
  </si>
  <si>
    <t>Gustavo Rojas Le-Bert</t>
  </si>
  <si>
    <t>Se puede reproducir total o parcialmente citando la fuente</t>
  </si>
  <si>
    <t>Teléfono :(56- 2) 3973000</t>
  </si>
  <si>
    <t>Fax :(56- 2) 3973111</t>
  </si>
  <si>
    <t xml:space="preserve">www.odepa.gob.cl  </t>
  </si>
  <si>
    <t>Boletín frutícola</t>
  </si>
  <si>
    <t>Página</t>
  </si>
  <si>
    <t>Descripción</t>
  </si>
  <si>
    <t>Cuadros</t>
  </si>
  <si>
    <t>TABLA DE CONTENIDO</t>
  </si>
  <si>
    <t>Comercio exterior</t>
  </si>
  <si>
    <t>Exportaciones de fruta fresca por variedad de las principales especies</t>
  </si>
  <si>
    <t>Precios de fruta fresca en los mercados de Estados Unidos</t>
  </si>
  <si>
    <t>Precios de fruta fresca en los mercados del Reino Unido</t>
  </si>
  <si>
    <t>Mercado interno</t>
  </si>
  <si>
    <t>Jaime Bravo Mina</t>
  </si>
  <si>
    <t>Almendras con cáscara, frescas o secas</t>
  </si>
  <si>
    <t>Avellanas sin cáscara, frescas o secas</t>
  </si>
  <si>
    <t>Castañas, frescas o secas</t>
  </si>
  <si>
    <t xml:space="preserve">Nueces de marañón                                                                                                                                                                                      </t>
  </si>
  <si>
    <t>Pistachos, frescos o secos</t>
  </si>
  <si>
    <t>Otros frutos de cáscara</t>
  </si>
  <si>
    <t>País</t>
  </si>
  <si>
    <t>Valor (US$ FOB)</t>
  </si>
  <si>
    <t xml:space="preserve">Volumen (toneladas) </t>
  </si>
  <si>
    <t>Valor (miles de dólares FOB )</t>
  </si>
  <si>
    <t>Especie</t>
  </si>
  <si>
    <t>Fecha</t>
  </si>
  <si>
    <t>Variedad</t>
  </si>
  <si>
    <t>Origen</t>
  </si>
  <si>
    <t>Calidad</t>
  </si>
  <si>
    <t>Calibre</t>
  </si>
  <si>
    <t>Mercado</t>
  </si>
  <si>
    <t>Envase</t>
  </si>
  <si>
    <t>Unidad</t>
  </si>
  <si>
    <t>Precio Medio</t>
  </si>
  <si>
    <t xml:space="preserve">Exportaciones de fruta fresca </t>
  </si>
  <si>
    <t>Exportaciones de fruta industrializada</t>
  </si>
  <si>
    <t>Exportaciones de fruta fresca por país de destino</t>
  </si>
  <si>
    <t>Precio Rango</t>
  </si>
  <si>
    <t>Fuente: Odepa</t>
  </si>
  <si>
    <t>(Pesos nominales sin IVA, mercados terminales de Santiago)</t>
  </si>
  <si>
    <t>Precios promedio a consumidor</t>
  </si>
  <si>
    <t>Teatinos 40, piso 8. Santiago, Chile</t>
  </si>
  <si>
    <t xml:space="preserve">Cuadro 1 </t>
  </si>
  <si>
    <t>Exportaciones de frutas frescas *</t>
  </si>
  <si>
    <t xml:space="preserve">* Cifras sujetas a revisión por informes de variación de valor (IVV). </t>
  </si>
  <si>
    <t xml:space="preserve">Fuente: elaborado por Odepa con información del Servicio Nacional de Aduanas.  </t>
  </si>
  <si>
    <t xml:space="preserve"> Exportaciones de frutos secos</t>
  </si>
  <si>
    <t xml:space="preserve">Fuente: elaborado por  Odepa con información del Servicio Nacional de Aduanas.  </t>
  </si>
  <si>
    <t>* Cifras sujetas a revisión por informes de variación de valor (IVV).</t>
  </si>
  <si>
    <t>Cuadro  2</t>
  </si>
  <si>
    <t xml:space="preserve">Cuadro 3 </t>
  </si>
  <si>
    <t xml:space="preserve">Cuadro 4 </t>
  </si>
  <si>
    <t>Exportaciones de fruta industrializada por país de destino</t>
  </si>
  <si>
    <t xml:space="preserve">Cuadro 5 </t>
  </si>
  <si>
    <t xml:space="preserve">Variación 2011/2010 </t>
  </si>
  <si>
    <t xml:space="preserve">Cuadro 6 </t>
  </si>
  <si>
    <t>Código SACH</t>
  </si>
  <si>
    <t xml:space="preserve">Uva fresca, variedad Thompson Seedless (Sultanina) </t>
  </si>
  <si>
    <t xml:space="preserve">Uva fresca, variedad Red Globe </t>
  </si>
  <si>
    <t xml:space="preserve">Uva fresca, variedad Crimson Seedless (desde 2007) </t>
  </si>
  <si>
    <t xml:space="preserve">Uva fresca, variedad Flame Seedless </t>
  </si>
  <si>
    <t xml:space="preserve">Uva fresca, las demás variedades </t>
  </si>
  <si>
    <t xml:space="preserve">Uva fresca, variedad Sugraone (desde 2007) </t>
  </si>
  <si>
    <t xml:space="preserve">Uva fresca, variedad Black Seedless (desde 2007) </t>
  </si>
  <si>
    <t xml:space="preserve">Uva fresca, variedad Ruby (desde 2007) </t>
  </si>
  <si>
    <t xml:space="preserve">Uva fresca, variedad Ribier </t>
  </si>
  <si>
    <t xml:space="preserve">Manzanas frescas, variedad Royal Gala </t>
  </si>
  <si>
    <t xml:space="preserve">Manzanas frescas, variedad Granny Smith </t>
  </si>
  <si>
    <t xml:space="preserve">Manzanas frescas, las demás variedades </t>
  </si>
  <si>
    <t xml:space="preserve">Manzanas frescas, variedad Red Chief (desde 2007) </t>
  </si>
  <si>
    <t xml:space="preserve">Manzanas frescas, variedad Red Starking </t>
  </si>
  <si>
    <t xml:space="preserve">Manzanas frescas, variedad Braeburn </t>
  </si>
  <si>
    <t xml:space="preserve">Manzanas frescas, variedad Fuji </t>
  </si>
  <si>
    <t xml:space="preserve">Peras Packham's Triumph, frescas </t>
  </si>
  <si>
    <t xml:space="preserve">Peras Abate Fetel, frescas (desde 2007) </t>
  </si>
  <si>
    <t xml:space="preserve">Peras frescas, las demás variedades </t>
  </si>
  <si>
    <t xml:space="preserve">Peras Coscia, frescas (desde 2007) </t>
  </si>
  <si>
    <t xml:space="preserve">Peras Bartlett, frescas (desde 2007) </t>
  </si>
  <si>
    <t xml:space="preserve">Peras Bosc, frescas (desde 2007) </t>
  </si>
  <si>
    <t xml:space="preserve">Peras D'Anjou, frescas (desde 2007) </t>
  </si>
  <si>
    <t xml:space="preserve">Peras asiáticas, frescas </t>
  </si>
  <si>
    <t xml:space="preserve">Cuadro 7 </t>
  </si>
  <si>
    <t>Precios de fruta fresca en Holanda</t>
  </si>
  <si>
    <t xml:space="preserve">Cuadro 8 </t>
  </si>
  <si>
    <t xml:space="preserve">Cuadro 9 </t>
  </si>
  <si>
    <t xml:space="preserve">Precios mayoristas para las principales especies frutícolas </t>
  </si>
  <si>
    <t xml:space="preserve">Cuadro 10  </t>
  </si>
  <si>
    <t>Cereza</t>
  </si>
  <si>
    <t>Durazno</t>
  </si>
  <si>
    <t>Limón</t>
  </si>
  <si>
    <t>Nectarín</t>
  </si>
  <si>
    <t xml:space="preserve">Cuadro 11 </t>
  </si>
  <si>
    <t>Supermercados</t>
  </si>
  <si>
    <t xml:space="preserve">Boletín frutícola </t>
  </si>
  <si>
    <t>TOTAL</t>
  </si>
  <si>
    <t>18/18</t>
  </si>
  <si>
    <t>Bins-barco</t>
  </si>
  <si>
    <t xml:space="preserve">Fuente: FEDERAL STATE MARKET NEWS SERVICE                                               </t>
  </si>
  <si>
    <t>Clementina</t>
  </si>
  <si>
    <t>Navel</t>
  </si>
  <si>
    <t>Pomelo</t>
  </si>
  <si>
    <t>Star Ruby</t>
  </si>
  <si>
    <t>Rosado</t>
  </si>
  <si>
    <t>White</t>
  </si>
  <si>
    <t>2 kilos</t>
  </si>
  <si>
    <t>Western International</t>
  </si>
  <si>
    <t>5,6 kilos</t>
  </si>
  <si>
    <t>13 kilos</t>
  </si>
  <si>
    <t>Cripps Pink</t>
  </si>
  <si>
    <t>Pink Lady</t>
  </si>
  <si>
    <t>05/2011</t>
  </si>
  <si>
    <t>06/2011</t>
  </si>
  <si>
    <t>Italia</t>
  </si>
  <si>
    <t>Chirimoya</t>
  </si>
  <si>
    <t>10/14</t>
  </si>
  <si>
    <t>10 libras</t>
  </si>
  <si>
    <t>25/30</t>
  </si>
  <si>
    <t>27/27</t>
  </si>
  <si>
    <t>90/100</t>
  </si>
  <si>
    <t>Pepino dulce</t>
  </si>
  <si>
    <t>Ecuador</t>
  </si>
  <si>
    <t>15/20</t>
  </si>
  <si>
    <t>11 libras</t>
  </si>
  <si>
    <t>Australia</t>
  </si>
  <si>
    <t>Valor (miles de US$ FOB)*</t>
  </si>
  <si>
    <t>Precios (por kilo en US$ )*</t>
  </si>
  <si>
    <t>Aguacates (paltas)</t>
  </si>
  <si>
    <t>Melocotones (duraznos)</t>
  </si>
  <si>
    <t xml:space="preserve">Mandarinas, clementinas                                                                                                </t>
  </si>
  <si>
    <t>Enero -julio</t>
  </si>
  <si>
    <t>Enero-julio**</t>
  </si>
  <si>
    <t>Enero-julio</t>
  </si>
  <si>
    <t>07/2011</t>
  </si>
  <si>
    <t>Enero- julio</t>
  </si>
  <si>
    <t>Japón</t>
  </si>
  <si>
    <t xml:space="preserve">2011
ene-julio </t>
  </si>
  <si>
    <t xml:space="preserve">2010
ene-julio </t>
  </si>
  <si>
    <t xml:space="preserve"> enero-julio 2010</t>
  </si>
  <si>
    <t xml:space="preserve"> enero-julio 2011</t>
  </si>
  <si>
    <t>16/16</t>
  </si>
  <si>
    <t>45/45</t>
  </si>
  <si>
    <t>Minneola</t>
  </si>
  <si>
    <t>48/54</t>
  </si>
  <si>
    <t>11 kilos</t>
  </si>
  <si>
    <t>Tangerina</t>
  </si>
  <si>
    <t>70/70</t>
  </si>
  <si>
    <t>56/56</t>
  </si>
  <si>
    <t>Gala</t>
  </si>
  <si>
    <t>40/56</t>
  </si>
  <si>
    <t>16 kilos</t>
  </si>
  <si>
    <t>48/56</t>
  </si>
  <si>
    <t>Papaya</t>
  </si>
  <si>
    <t>3,5 kilos</t>
  </si>
  <si>
    <t>(Al 12/08/2011 : 1 Euro=1,42 Dólares USA = 674,78 Pesos Chilenos)</t>
  </si>
  <si>
    <t>Mango</t>
  </si>
  <si>
    <t>Tommy Atkins</t>
  </si>
  <si>
    <t>Fuerte</t>
  </si>
  <si>
    <t>Abate Fetel</t>
  </si>
  <si>
    <t>Thompson Seedless</t>
  </si>
  <si>
    <t>Z-Camote</t>
  </si>
  <si>
    <t>Z-Cebollas</t>
  </si>
  <si>
    <t>20 kilos</t>
  </si>
  <si>
    <t>Z-Espárragos</t>
  </si>
  <si>
    <t>1 libra</t>
  </si>
  <si>
    <t>1 kilo</t>
  </si>
  <si>
    <t>20 libras</t>
  </si>
  <si>
    <t>Arándanos</t>
  </si>
  <si>
    <t>Fuente: Odepa y Catastros Frutícolas de Ciren</t>
  </si>
  <si>
    <t>Toneladas</t>
  </si>
  <si>
    <t>Exportaciones</t>
  </si>
  <si>
    <t>Producción* y exportaciones de cerezas 2000-2010</t>
  </si>
  <si>
    <t>Producción*</t>
  </si>
  <si>
    <t>Producción* y exportaciones de arándanos</t>
  </si>
  <si>
    <t>Nogales</t>
  </si>
  <si>
    <t>Producción* y exportaciones de nueces 2000-2010</t>
  </si>
  <si>
    <t>Paltas</t>
  </si>
  <si>
    <t>Producción* y exportaciones de paltas 2000-2010</t>
  </si>
  <si>
    <t>Producción* y exportaciones de uva 2000-2010</t>
  </si>
  <si>
    <t xml:space="preserve">Arándanos: superficie, producción estimada y exportaciones 2000-2010 </t>
  </si>
  <si>
    <t>Cerezas: superficie, producción estimada y exportaciones 2000-2010</t>
  </si>
  <si>
    <t>Manzanas: superficie, producción estimada y exportaciones 2000-2010</t>
  </si>
  <si>
    <t>Nueces: superficie, producción estimada y exportaciones 2000-2010</t>
  </si>
  <si>
    <t>Paltas: superficie, producción estimada y exportaciones 2000-2010</t>
  </si>
  <si>
    <t>Uvas: superficie, producción estimada y exportaciones 2000-2010</t>
  </si>
  <si>
    <t>Precios promedio a consumidor marzo 2009- julio 2011</t>
  </si>
  <si>
    <t>Otras cifras de interés</t>
  </si>
  <si>
    <t>Comentario</t>
  </si>
  <si>
    <t>Avance enero a julio 2011</t>
  </si>
  <si>
    <t xml:space="preserve">          Avance enero a julio de 2011</t>
  </si>
  <si>
    <t xml:space="preserve"> Julio 2011</t>
  </si>
  <si>
    <r>
      <rPr>
        <b/>
        <sz val="10"/>
        <color indexed="10"/>
        <rFont val="Arial"/>
        <family val="2"/>
      </rPr>
      <t>NOTA.</t>
    </r>
    <r>
      <rPr>
        <sz val="10"/>
        <color indexed="10"/>
        <rFont val="Arial"/>
        <family val="2"/>
      </rPr>
      <t xml:space="preserve"> Las exportaciones que no son realizadas en la modalidad "a firme" (normalmente las exportaciones frutícolas) pueden ser ajustadas de acuerdo al  Informe de Variación de Valor (IVV), el cual afecta directamente a cada declaración de exportación en el  mes en que fueron efectuadas. Por esta razón, las cifras de exportaciones pueden experimentar  modificaciones en porcentajes relevantes cada vez que se aplican los IVV, ocasionando que se alteren los valores de exportación  agregados varios meses después de la fecha en que los embarques fueron declarados. Las cifras del valor exportado en los últimos meses corresponden al valor declarado a la fecha de embarque, faltando ajustarlos por los IVV, por lo cual no son cifras comparables con el valor registrado en el año anterior.</t>
    </r>
  </si>
  <si>
    <t>Precios mayoristas para las principales especies frutícolas marzo 2009- julio 2011</t>
  </si>
  <si>
    <t>s/d ** Los precios FOB para los primeros 7 meses de 2011 no pueden ser calculados aún, a la espera de los informes de variación de valor (IVV), los cuales pueden registrar importantes variaciones al alza.</t>
  </si>
  <si>
    <t>Aceite de oliva virgen</t>
  </si>
  <si>
    <t>Uva (incluido el mosto)</t>
  </si>
  <si>
    <t>Hong Kong</t>
  </si>
  <si>
    <t>Otros países</t>
  </si>
  <si>
    <t>SUBTOTAL</t>
  </si>
  <si>
    <t>Volumen (kilos)</t>
  </si>
  <si>
    <t xml:space="preserve">% Part. 2011 </t>
  </si>
  <si>
    <t>s/d ** Los precios FOB para el período enero-julio de 2011 no pueden ser calculados aún, a la espera de los informes de variación de valor (IVV).</t>
  </si>
  <si>
    <t xml:space="preserve">Manzanas frescas, variedad Richared Delicious </t>
  </si>
  <si>
    <t>Sin especificar</t>
  </si>
  <si>
    <t>30/33</t>
  </si>
  <si>
    <t>48/48</t>
  </si>
  <si>
    <t>40/40</t>
  </si>
  <si>
    <t>110/110</t>
  </si>
  <si>
    <t>70/80</t>
  </si>
  <si>
    <t>113/113</t>
  </si>
  <si>
    <t>64/64</t>
  </si>
  <si>
    <t>88/88</t>
  </si>
  <si>
    <t>Bosc</t>
  </si>
  <si>
    <t>(Al 19/08/2011 : 1 dólar EE.UU. = 470,38 pesos chilenos)</t>
  </si>
  <si>
    <t>cartón avión</t>
  </si>
  <si>
    <t>Precio mínimo</t>
  </si>
  <si>
    <t>Precio máximo</t>
  </si>
  <si>
    <t>S/e pulpa amarilla</t>
  </si>
  <si>
    <t>Nueva Zelanda</t>
  </si>
  <si>
    <t>Los Ángeles</t>
  </si>
  <si>
    <t>Sudáfrica</t>
  </si>
  <si>
    <t>Transitoriamente sin información</t>
  </si>
  <si>
    <t>G.B. = Sin información de precio</t>
  </si>
  <si>
    <t>Maracuyá</t>
  </si>
  <si>
    <t>(Al 12/08/2011 : 1 centavo de libra esterlina = 0,02 dólares EE.UU. = 7,69 pesos chilenos)</t>
  </si>
  <si>
    <t>Packham's Triumph</t>
  </si>
  <si>
    <t>Fuente: Odepa y catastros frutícolas de Ciren</t>
  </si>
  <si>
    <t>Superficie y producción de arándanos 2000-2010</t>
  </si>
  <si>
    <t>Superficie (hectáreas)</t>
  </si>
  <si>
    <t>Fuente: Odepa y catastros frutícolas de Ciren      * Estimación.</t>
  </si>
  <si>
    <t>Producción (toneladas) *</t>
  </si>
  <si>
    <t>Fuente: Odepa y Catastros Frutícolas de Ciren.   * Estimación.</t>
  </si>
  <si>
    <t>Producción  (toneladas)  *</t>
  </si>
  <si>
    <t>Fuente: Odepa.  * Estimación</t>
  </si>
  <si>
    <t>Producción (toneladas)  *</t>
  </si>
  <si>
    <t>Fuente: Odepa y Catastros Frutícolas de Ciren.  *  Estimación.</t>
  </si>
  <si>
    <t>Producción y exportaciones de manzanas 2000-2010</t>
  </si>
  <si>
    <t>Fuente: Odepa.   * Estimación.</t>
  </si>
  <si>
    <t>Superficie y producción de cerezas 2000-2010</t>
  </si>
  <si>
    <t>Superficie y producción de manzanas 2000-2010</t>
  </si>
  <si>
    <t>Superficie y producción de nueces 2000-2010</t>
  </si>
  <si>
    <t xml:space="preserve">Exportaciones ** </t>
  </si>
  <si>
    <t>Fuente: Odepa.   *Estimación. **Incluye nueces con y sin cáscara</t>
  </si>
  <si>
    <t>Superficie y producción de paltas 2000-2010</t>
  </si>
  <si>
    <t>Fuente: Odepa y Catastros Frutícolas de Ciren.  * Estimación.</t>
  </si>
  <si>
    <t>Superficie y producción de uva 2000-2010</t>
  </si>
  <si>
    <t xml:space="preserve">Producción (toneladas) * </t>
  </si>
  <si>
    <t>Fuente: Odepa.  * Estimación.</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</si>
</sst>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 #,##0.00_-;_-* &quot;-&quot;??_-;_-@_-"/>
    <numFmt numFmtId="173" formatCode="#,##0.0"/>
    <numFmt numFmtId="174" formatCode="0.0"/>
    <numFmt numFmtId="175" formatCode="#,##0.0##"/>
    <numFmt numFmtId="176" formatCode="dd/mm/yy"/>
    <numFmt numFmtId="177" formatCode="_(* #,##0_);_(* \(#,##0\);_(* &quot;-&quot;??_);_(@_)"/>
    <numFmt numFmtId="178" formatCode="_-* #,##0.00\ _p_t_a_-;\-* #,##0.00\ _p_t_a_-;_-* &quot;-&quot;??\ _p_t_a_-;_-@_-"/>
    <numFmt numFmtId="179" formatCode="_-* #,##0_-;\-* #,##0_-;_-* &quot;-&quot;??_-;_-@_-"/>
    <numFmt numFmtId="180" formatCode="_(* #,##0.00_);_(* \(#,##0.00\);_(* &quot;-&quot;??_);_(@_)"/>
  </numFmts>
  <fonts count="108">
    <font>
      <sz val="11"/>
      <color theme="1"/>
      <name val="Calibri"/>
      <family val="2"/>
    </font>
    <font>
      <sz val="11"/>
      <color indexed="8"/>
      <name val="Calibri"/>
      <family val="2"/>
    </font>
    <font>
      <b/>
      <sz val="10"/>
      <name val="Arial"/>
      <family val="2"/>
    </font>
    <font>
      <sz val="16"/>
      <name val="Verdana"/>
      <family val="2"/>
    </font>
    <font>
      <sz val="8"/>
      <name val="Verdana"/>
      <family val="2"/>
    </font>
    <font>
      <sz val="7"/>
      <name val="Verdana"/>
      <family val="2"/>
    </font>
    <font>
      <u val="single"/>
      <sz val="10"/>
      <color indexed="12"/>
      <name val="Arial"/>
      <family val="2"/>
    </font>
    <font>
      <sz val="10"/>
      <name val="Arial"/>
      <family val="2"/>
    </font>
    <font>
      <sz val="10"/>
      <name val="Courier New"/>
      <family val="3"/>
    </font>
    <font>
      <sz val="12"/>
      <name val="Arial"/>
      <family val="2"/>
    </font>
    <font>
      <sz val="14"/>
      <name val="Arial MT"/>
      <family val="2"/>
    </font>
    <font>
      <sz val="8"/>
      <name val="Arial"/>
      <family val="2"/>
    </font>
    <font>
      <b/>
      <sz val="11"/>
      <name val="Arial"/>
      <family val="2"/>
    </font>
    <font>
      <sz val="11"/>
      <name val="Arial"/>
      <family val="2"/>
    </font>
    <font>
      <sz val="10"/>
      <color indexed="10"/>
      <name val="Arial"/>
      <family val="2"/>
    </font>
    <font>
      <b/>
      <sz val="10"/>
      <color indexed="10"/>
      <name val="Arial"/>
      <family val="2"/>
    </font>
    <font>
      <b/>
      <sz val="9"/>
      <name val="Arial"/>
      <family val="2"/>
    </font>
    <font>
      <sz val="9"/>
      <name val="Arial"/>
      <family val="2"/>
    </font>
    <font>
      <sz val="8"/>
      <color indexed="8"/>
      <name val="Arial"/>
      <family val="0"/>
    </font>
    <font>
      <sz val="10"/>
      <color indexed="8"/>
      <name val="Calibri"/>
      <family val="0"/>
    </font>
    <font>
      <u val="single"/>
      <sz val="11"/>
      <color indexed="12"/>
      <name val="Calibri"/>
      <family val="2"/>
    </font>
    <font>
      <sz val="10"/>
      <color indexed="8"/>
      <name val="Verdana"/>
      <family val="2"/>
    </font>
    <font>
      <sz val="10"/>
      <color indexed="8"/>
      <name val="Arial"/>
      <family val="2"/>
    </font>
    <font>
      <b/>
      <sz val="10"/>
      <color indexed="8"/>
      <name val="Arial"/>
      <family val="2"/>
    </font>
    <font>
      <sz val="11"/>
      <color indexed="8"/>
      <name val="Arial"/>
      <family val="2"/>
    </font>
    <font>
      <sz val="12"/>
      <color indexed="8"/>
      <name val="Verdana"/>
      <family val="2"/>
    </font>
    <font>
      <sz val="11"/>
      <color indexed="8"/>
      <name val="Verdana"/>
      <family val="2"/>
    </font>
    <font>
      <b/>
      <sz val="10"/>
      <color indexed="8"/>
      <name val="Verdana"/>
      <family val="2"/>
    </font>
    <font>
      <sz val="7"/>
      <color indexed="8"/>
      <name val="Verdana"/>
      <family val="2"/>
    </font>
    <font>
      <b/>
      <sz val="7"/>
      <color indexed="30"/>
      <name val="Verdana"/>
      <family val="2"/>
    </font>
    <font>
      <sz val="12"/>
      <color indexed="63"/>
      <name val="Verdana"/>
      <family val="2"/>
    </font>
    <font>
      <b/>
      <sz val="12"/>
      <color indexed="63"/>
      <name val="Verdana"/>
      <family val="2"/>
    </font>
    <font>
      <b/>
      <sz val="11"/>
      <color indexed="56"/>
      <name val="Arial"/>
      <family val="2"/>
    </font>
    <font>
      <sz val="11"/>
      <color indexed="56"/>
      <name val="Arial"/>
      <family val="2"/>
    </font>
    <font>
      <u val="single"/>
      <sz val="11"/>
      <color indexed="56"/>
      <name val="Calibri"/>
      <family val="2"/>
    </font>
    <font>
      <sz val="8"/>
      <color indexed="56"/>
      <name val="Verdana"/>
      <family val="2"/>
    </font>
    <font>
      <sz val="11"/>
      <color indexed="56"/>
      <name val="Calibri"/>
      <family val="2"/>
    </font>
    <font>
      <sz val="12"/>
      <color indexed="56"/>
      <name val="Calibri"/>
      <family val="2"/>
    </font>
    <font>
      <u val="single"/>
      <sz val="12"/>
      <color indexed="56"/>
      <name val="Calibri"/>
      <family val="2"/>
    </font>
    <font>
      <sz val="8"/>
      <color indexed="56"/>
      <name val="Calibri"/>
      <family val="2"/>
    </font>
    <font>
      <sz val="9"/>
      <color indexed="8"/>
      <name val="Arial"/>
      <family val="2"/>
    </font>
    <font>
      <b/>
      <sz val="9"/>
      <color indexed="8"/>
      <name val="Arial"/>
      <family val="2"/>
    </font>
    <font>
      <b/>
      <sz val="8"/>
      <color indexed="8"/>
      <name val="Arial"/>
      <family val="2"/>
    </font>
    <font>
      <b/>
      <sz val="16"/>
      <color indexed="8"/>
      <name val="Arial"/>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9"/>
      <color indexed="19"/>
      <name val="Arial"/>
      <family val="2"/>
    </font>
    <font>
      <sz val="10.5"/>
      <color indexed="8"/>
      <name val="Arial"/>
      <family val="0"/>
    </font>
    <font>
      <b/>
      <sz val="11"/>
      <color indexed="8"/>
      <name val="Arial"/>
      <family val="0"/>
    </font>
    <font>
      <b/>
      <sz val="9.6"/>
      <color indexed="8"/>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Verdana"/>
      <family val="2"/>
    </font>
    <font>
      <sz val="10"/>
      <color theme="1"/>
      <name val="Arial"/>
      <family val="2"/>
    </font>
    <font>
      <b/>
      <sz val="10"/>
      <color theme="1"/>
      <name val="Arial"/>
      <family val="2"/>
    </font>
    <font>
      <sz val="10"/>
      <color theme="1"/>
      <name val="Calibri"/>
      <family val="2"/>
    </font>
    <font>
      <sz val="11"/>
      <color theme="1"/>
      <name val="Arial"/>
      <family val="2"/>
    </font>
    <font>
      <sz val="12"/>
      <color theme="1"/>
      <name val="Verdana"/>
      <family val="2"/>
    </font>
    <font>
      <sz val="11"/>
      <color theme="1"/>
      <name val="Verdana"/>
      <family val="2"/>
    </font>
    <font>
      <b/>
      <sz val="10"/>
      <color theme="1"/>
      <name val="Verdana"/>
      <family val="2"/>
    </font>
    <font>
      <sz val="7"/>
      <color theme="1"/>
      <name val="Verdana"/>
      <family val="2"/>
    </font>
    <font>
      <b/>
      <sz val="7"/>
      <color rgb="FF0066CC"/>
      <name val="Verdana"/>
      <family val="2"/>
    </font>
    <font>
      <sz val="12"/>
      <color rgb="FF333333"/>
      <name val="Verdana"/>
      <family val="2"/>
    </font>
    <font>
      <b/>
      <sz val="12"/>
      <color rgb="FF333333"/>
      <name val="Verdana"/>
      <family val="2"/>
    </font>
    <font>
      <sz val="8"/>
      <color theme="1"/>
      <name val="Arial"/>
      <family val="2"/>
    </font>
    <font>
      <b/>
      <sz val="11"/>
      <color theme="3"/>
      <name val="Arial"/>
      <family val="2"/>
    </font>
    <font>
      <sz val="11"/>
      <color theme="3"/>
      <name val="Arial"/>
      <family val="2"/>
    </font>
    <font>
      <u val="single"/>
      <sz val="11"/>
      <color theme="3"/>
      <name val="Calibri"/>
      <family val="2"/>
    </font>
    <font>
      <sz val="8"/>
      <color theme="3"/>
      <name val="Verdana"/>
      <family val="2"/>
    </font>
    <font>
      <sz val="11"/>
      <color theme="3"/>
      <name val="Calibri"/>
      <family val="2"/>
    </font>
    <font>
      <sz val="12"/>
      <color theme="3"/>
      <name val="Calibri"/>
      <family val="2"/>
    </font>
    <font>
      <u val="single"/>
      <sz val="12"/>
      <color theme="3"/>
      <name val="Calibri"/>
      <family val="2"/>
    </font>
    <font>
      <sz val="8"/>
      <color theme="3"/>
      <name val="Calibri"/>
      <family val="2"/>
    </font>
    <font>
      <sz val="9"/>
      <color theme="1"/>
      <name val="Arial"/>
      <family val="2"/>
    </font>
    <font>
      <b/>
      <sz val="9"/>
      <color theme="1"/>
      <name val="Arial"/>
      <family val="2"/>
    </font>
    <font>
      <b/>
      <sz val="8"/>
      <color theme="1"/>
      <name val="Arial"/>
      <family val="2"/>
    </font>
    <font>
      <sz val="9"/>
      <color rgb="FF6A5C1A"/>
      <name val="Arial"/>
      <family val="2"/>
    </font>
    <font>
      <sz val="10"/>
      <color rgb="FFFF0000"/>
      <name val="Arial"/>
      <family val="2"/>
    </font>
    <font>
      <b/>
      <sz val="16"/>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bottom style="thin"/>
    </border>
    <border>
      <left/>
      <right/>
      <top style="thin">
        <color indexed="55"/>
      </top>
      <bottom style="thin"/>
    </border>
    <border>
      <left/>
      <right/>
      <top style="thin"/>
      <bottom/>
    </border>
    <border>
      <left/>
      <right/>
      <top style="thin">
        <color indexed="55"/>
      </top>
      <bottom style="thin">
        <color indexed="55"/>
      </bottom>
    </border>
    <border>
      <left/>
      <right/>
      <top/>
      <bottom style="thin">
        <color indexed="55"/>
      </bottom>
    </border>
    <border>
      <left/>
      <right/>
      <top style="thin">
        <color indexed="55"/>
      </top>
      <bottom/>
    </border>
    <border>
      <left/>
      <right/>
      <top style="thin">
        <color theme="1"/>
      </top>
      <bottom/>
    </border>
    <border>
      <left style="thin"/>
      <right style="thin"/>
      <top/>
      <bottom style="thin"/>
    </border>
    <border>
      <left style="thin"/>
      <right style="thin"/>
      <top style="thin"/>
      <bottom style="thin"/>
    </border>
    <border>
      <left style="thin"/>
      <right/>
      <top style="thin"/>
      <bottom style="thin"/>
    </border>
    <border>
      <left/>
      <right style="thin"/>
      <top/>
      <bottom/>
    </border>
    <border>
      <left/>
      <right style="thin"/>
      <top/>
      <bottom style="thin"/>
    </border>
    <border>
      <left/>
      <right style="thin"/>
      <top style="thin">
        <color indexed="55"/>
      </top>
      <bottom style="thin"/>
    </border>
    <border>
      <left style="thin"/>
      <right style="medium">
        <color rgb="FF594A00"/>
      </right>
      <top style="medium">
        <color rgb="FF594A00"/>
      </top>
      <bottom style="medium">
        <color rgb="FF594A00"/>
      </bottom>
    </border>
    <border>
      <left/>
      <right style="medium">
        <color rgb="FF594A00"/>
      </right>
      <top style="medium">
        <color rgb="FF594A00"/>
      </top>
      <bottom style="medium">
        <color rgb="FF594A00"/>
      </bottom>
    </border>
    <border>
      <left style="medium">
        <color rgb="FF594A00"/>
      </left>
      <right style="thin"/>
      <top style="medium">
        <color rgb="FF594A00"/>
      </top>
      <bottom style="medium">
        <color rgb="FF594A00"/>
      </bottom>
    </border>
    <border>
      <left style="thin"/>
      <right style="medium">
        <color rgb="FF594A00"/>
      </right>
      <top/>
      <bottom style="medium">
        <color rgb="FF594A00"/>
      </bottom>
    </border>
    <border>
      <left/>
      <right style="medium">
        <color rgb="FF594A00"/>
      </right>
      <top/>
      <bottom style="medium">
        <color rgb="FF594A00"/>
      </bottom>
    </border>
    <border>
      <left style="thin"/>
      <right style="medium">
        <color rgb="FF594A00"/>
      </right>
      <top style="thin"/>
      <bottom style="medium">
        <color rgb="FF594A00"/>
      </bottom>
    </border>
    <border>
      <left/>
      <right style="medium">
        <color rgb="FF594A00"/>
      </right>
      <top style="thin"/>
      <bottom style="medium">
        <color rgb="FF594A00"/>
      </bottom>
    </border>
    <border>
      <left/>
      <right style="thin"/>
      <top style="thin"/>
      <bottom style="thin"/>
    </border>
    <border>
      <left style="thin"/>
      <right/>
      <top/>
      <bottom/>
    </border>
    <border>
      <left style="thin"/>
      <right/>
      <top/>
      <bottom style="thin"/>
    </border>
    <border>
      <left/>
      <right style="thin">
        <color indexed="8"/>
      </right>
      <top/>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5" fillId="20" borderId="0" applyNumberFormat="0" applyBorder="0" applyAlignment="0" applyProtection="0"/>
    <xf numFmtId="0" fontId="66" fillId="21" borderId="1" applyNumberFormat="0" applyAlignment="0" applyProtection="0"/>
    <xf numFmtId="0" fontId="67" fillId="22" borderId="2" applyNumberFormat="0" applyAlignment="0" applyProtection="0"/>
    <xf numFmtId="0" fontId="68" fillId="0" borderId="3" applyNumberFormat="0" applyFill="0" applyAlignment="0" applyProtection="0"/>
    <xf numFmtId="0" fontId="69" fillId="0" borderId="4" applyNumberFormat="0" applyFill="0" applyAlignment="0" applyProtection="0"/>
    <xf numFmtId="0" fontId="70" fillId="0" borderId="0" applyNumberFormat="0" applyFill="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71" fillId="29" borderId="1" applyNumberFormat="0" applyAlignment="0" applyProtection="0"/>
    <xf numFmtId="0" fontId="72" fillId="0" borderId="0" applyNumberFormat="0" applyFill="0" applyBorder="0" applyAlignment="0" applyProtection="0"/>
    <xf numFmtId="0" fontId="6" fillId="0" borderId="0" applyNumberFormat="0" applyFill="0" applyBorder="0" applyAlignment="0" applyProtection="0"/>
    <xf numFmtId="0" fontId="73" fillId="30" borderId="0" applyNumberFormat="0" applyBorder="0" applyAlignment="0" applyProtection="0"/>
    <xf numFmtId="172" fontId="0" fillId="0" borderId="0" applyFont="0" applyFill="0" applyBorder="0" applyAlignment="0" applyProtection="0"/>
    <xf numFmtId="169" fontId="0" fillId="0" borderId="0" applyFont="0" applyFill="0" applyBorder="0" applyAlignment="0" applyProtection="0"/>
    <xf numFmtId="178" fontId="7"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4" fillId="31" borderId="0" applyNumberFormat="0" applyBorder="0" applyAlignment="0" applyProtection="0"/>
    <xf numFmtId="0" fontId="8"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9" fillId="0" borderId="0">
      <alignment/>
      <protection/>
    </xf>
    <xf numFmtId="0" fontId="0" fillId="32" borderId="5" applyNumberFormat="0" applyFont="0" applyAlignment="0" applyProtection="0"/>
    <xf numFmtId="9" fontId="0" fillId="0" borderId="0" applyFont="0" applyFill="0" applyBorder="0" applyAlignment="0" applyProtection="0"/>
    <xf numFmtId="9" fontId="7" fillId="0" borderId="0" applyFont="0" applyFill="0" applyBorder="0" applyAlignment="0" applyProtection="0"/>
    <xf numFmtId="0" fontId="75" fillId="21" borderId="6"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7" applyNumberFormat="0" applyFill="0" applyAlignment="0" applyProtection="0"/>
    <xf numFmtId="0" fontId="70" fillId="0" borderId="8" applyNumberFormat="0" applyFill="0" applyAlignment="0" applyProtection="0"/>
    <xf numFmtId="0" fontId="80" fillId="0" borderId="9" applyNumberFormat="0" applyFill="0" applyAlignment="0" applyProtection="0"/>
  </cellStyleXfs>
  <cellXfs count="320">
    <xf numFmtId="0" fontId="0" fillId="0" borderId="0" xfId="0" applyFont="1" applyAlignment="1">
      <alignment/>
    </xf>
    <xf numFmtId="0" fontId="0" fillId="0" borderId="0" xfId="58">
      <alignment/>
      <protection/>
    </xf>
    <xf numFmtId="0" fontId="81" fillId="0" borderId="0" xfId="58" applyFont="1" applyAlignment="1">
      <alignment horizontal="center"/>
      <protection/>
    </xf>
    <xf numFmtId="0" fontId="2" fillId="0" borderId="0" xfId="58" applyFont="1">
      <alignment/>
      <protection/>
    </xf>
    <xf numFmtId="0" fontId="0" fillId="0" borderId="0" xfId="58" applyBorder="1">
      <alignment/>
      <protection/>
    </xf>
    <xf numFmtId="0" fontId="82" fillId="0" borderId="0" xfId="0" applyFont="1" applyAlignment="1">
      <alignment/>
    </xf>
    <xf numFmtId="0" fontId="83" fillId="0" borderId="0" xfId="0" applyFont="1" applyAlignment="1">
      <alignment/>
    </xf>
    <xf numFmtId="0" fontId="84" fillId="0" borderId="0" xfId="0" applyFont="1" applyAlignment="1">
      <alignment/>
    </xf>
    <xf numFmtId="0" fontId="82" fillId="0" borderId="0" xfId="0" applyFont="1" applyAlignment="1">
      <alignment horizontal="right"/>
    </xf>
    <xf numFmtId="0" fontId="84" fillId="0" borderId="0" xfId="0" applyFont="1" applyAlignment="1">
      <alignment horizontal="right"/>
    </xf>
    <xf numFmtId="0" fontId="83" fillId="0" borderId="0" xfId="0" applyFont="1" applyBorder="1" applyAlignment="1">
      <alignment horizontal="center"/>
    </xf>
    <xf numFmtId="0" fontId="83" fillId="0" borderId="0" xfId="0" applyFont="1" applyBorder="1" applyAlignment="1">
      <alignment/>
    </xf>
    <xf numFmtId="0" fontId="82" fillId="0" borderId="0" xfId="0" applyFont="1" applyFill="1" applyAlignment="1">
      <alignment/>
    </xf>
    <xf numFmtId="0" fontId="4" fillId="0" borderId="0" xfId="58" applyFont="1" applyBorder="1" applyAlignment="1">
      <alignment vertical="center" wrapText="1"/>
      <protection/>
    </xf>
    <xf numFmtId="0" fontId="83" fillId="0" borderId="0" xfId="0" applyFont="1" applyAlignment="1">
      <alignment horizontal="center"/>
    </xf>
    <xf numFmtId="0" fontId="82" fillId="0" borderId="0" xfId="0" applyFont="1" applyAlignment="1">
      <alignment/>
    </xf>
    <xf numFmtId="0" fontId="82" fillId="0" borderId="0" xfId="0" applyFont="1" applyAlignment="1">
      <alignment/>
    </xf>
    <xf numFmtId="0" fontId="2" fillId="33" borderId="10" xfId="0" applyFont="1" applyFill="1" applyBorder="1" applyAlignment="1">
      <alignment horizontal="center" vertical="center" wrapText="1"/>
    </xf>
    <xf numFmtId="0" fontId="83" fillId="0" borderId="0" xfId="0" applyFont="1" applyAlignment="1">
      <alignment/>
    </xf>
    <xf numFmtId="0" fontId="83" fillId="33" borderId="11" xfId="0" applyFont="1" applyFill="1" applyBorder="1" applyAlignment="1">
      <alignment horizontal="center" vertical="center"/>
    </xf>
    <xf numFmtId="0" fontId="83" fillId="33" borderId="11" xfId="0" applyFont="1" applyFill="1" applyBorder="1" applyAlignment="1">
      <alignment horizontal="center"/>
    </xf>
    <xf numFmtId="0" fontId="2" fillId="33" borderId="10" xfId="0" applyFont="1" applyFill="1" applyBorder="1" applyAlignment="1">
      <alignment horizontal="center"/>
    </xf>
    <xf numFmtId="0" fontId="2" fillId="33" borderId="0" xfId="0" applyFont="1" applyFill="1" applyBorder="1" applyAlignment="1">
      <alignment horizontal="center"/>
    </xf>
    <xf numFmtId="0" fontId="2" fillId="33" borderId="12" xfId="0" applyFont="1" applyFill="1" applyBorder="1" applyAlignment="1" quotePrefix="1">
      <alignment horizontal="center"/>
    </xf>
    <xf numFmtId="0" fontId="2" fillId="33" borderId="12" xfId="0" applyFont="1" applyFill="1" applyBorder="1" applyAlignment="1">
      <alignment horizontal="center"/>
    </xf>
    <xf numFmtId="0" fontId="2" fillId="33" borderId="11" xfId="0" applyFont="1" applyFill="1" applyBorder="1" applyAlignment="1">
      <alignment horizontal="center"/>
    </xf>
    <xf numFmtId="0" fontId="2" fillId="33" borderId="13" xfId="0" applyFont="1" applyFill="1" applyBorder="1" applyAlignment="1">
      <alignment/>
    </xf>
    <xf numFmtId="173" fontId="2" fillId="33" borderId="13" xfId="0" applyNumberFormat="1" applyFont="1" applyFill="1" applyBorder="1" applyAlignment="1">
      <alignment/>
    </xf>
    <xf numFmtId="2" fontId="83" fillId="33" borderId="13" xfId="0" applyNumberFormat="1" applyFont="1" applyFill="1" applyBorder="1" applyAlignment="1">
      <alignment horizontal="center"/>
    </xf>
    <xf numFmtId="0" fontId="7" fillId="33" borderId="0" xfId="0" applyFont="1" applyFill="1" applyBorder="1" applyAlignment="1">
      <alignment/>
    </xf>
    <xf numFmtId="3" fontId="7" fillId="33" borderId="0" xfId="0" applyNumberFormat="1" applyFont="1" applyFill="1" applyBorder="1" applyAlignment="1">
      <alignment/>
    </xf>
    <xf numFmtId="173" fontId="7" fillId="33" borderId="0" xfId="0" applyNumberFormat="1" applyFont="1" applyFill="1" applyBorder="1" applyAlignment="1">
      <alignment/>
    </xf>
    <xf numFmtId="2" fontId="82" fillId="33" borderId="0" xfId="0" applyNumberFormat="1" applyFont="1" applyFill="1" applyBorder="1" applyAlignment="1">
      <alignment horizontal="center"/>
    </xf>
    <xf numFmtId="0" fontId="7" fillId="33" borderId="11" xfId="0" applyFont="1" applyFill="1" applyBorder="1" applyAlignment="1">
      <alignment/>
    </xf>
    <xf numFmtId="173" fontId="7" fillId="33" borderId="11" xfId="0" applyNumberFormat="1" applyFont="1" applyFill="1" applyBorder="1" applyAlignment="1">
      <alignment/>
    </xf>
    <xf numFmtId="2" fontId="82" fillId="33" borderId="11" xfId="0" applyNumberFormat="1" applyFont="1" applyFill="1" applyBorder="1" applyAlignment="1">
      <alignment horizontal="center"/>
    </xf>
    <xf numFmtId="0" fontId="82" fillId="33" borderId="0" xfId="0" applyFont="1" applyFill="1" applyAlignment="1">
      <alignment/>
    </xf>
    <xf numFmtId="0" fontId="2" fillId="33" borderId="0" xfId="0" applyFont="1" applyFill="1" applyBorder="1" applyAlignment="1">
      <alignment/>
    </xf>
    <xf numFmtId="0" fontId="2" fillId="33" borderId="11" xfId="0" applyFont="1" applyFill="1" applyBorder="1" applyAlignment="1">
      <alignment horizontal="center" vertical="center" wrapText="1"/>
    </xf>
    <xf numFmtId="0" fontId="2" fillId="33" borderId="14" xfId="0" applyFont="1" applyFill="1" applyBorder="1" applyAlignment="1" quotePrefix="1">
      <alignment horizontal="center"/>
    </xf>
    <xf numFmtId="0" fontId="2" fillId="33" borderId="14" xfId="0" applyFont="1" applyFill="1" applyBorder="1" applyAlignment="1">
      <alignment horizontal="center"/>
    </xf>
    <xf numFmtId="0" fontId="2" fillId="33" borderId="15" xfId="0" applyFont="1" applyFill="1" applyBorder="1" applyAlignment="1">
      <alignment horizontal="center"/>
    </xf>
    <xf numFmtId="0" fontId="2" fillId="33" borderId="0" xfId="0" applyFont="1" applyFill="1" applyBorder="1" applyAlignment="1">
      <alignment/>
    </xf>
    <xf numFmtId="3" fontId="2" fillId="33" borderId="0" xfId="0" applyNumberFormat="1" applyFont="1" applyFill="1" applyBorder="1" applyAlignment="1">
      <alignment/>
    </xf>
    <xf numFmtId="173" fontId="2" fillId="33" borderId="0" xfId="0" applyNumberFormat="1" applyFont="1" applyFill="1" applyBorder="1" applyAlignment="1">
      <alignment/>
    </xf>
    <xf numFmtId="0" fontId="82" fillId="33" borderId="0" xfId="0" applyFont="1" applyFill="1" applyAlignment="1">
      <alignment horizontal="center"/>
    </xf>
    <xf numFmtId="0" fontId="7" fillId="33" borderId="0" xfId="0" applyFont="1" applyFill="1" applyAlignment="1">
      <alignment/>
    </xf>
    <xf numFmtId="2" fontId="82" fillId="33" borderId="0" xfId="0" applyNumberFormat="1" applyFont="1" applyFill="1" applyAlignment="1">
      <alignment horizontal="center"/>
    </xf>
    <xf numFmtId="0" fontId="2" fillId="33" borderId="0" xfId="0" applyFont="1" applyFill="1" applyAlignment="1">
      <alignment/>
    </xf>
    <xf numFmtId="0" fontId="2" fillId="33" borderId="0" xfId="0" applyFont="1" applyFill="1" applyBorder="1" applyAlignment="1" quotePrefix="1">
      <alignment horizontal="center"/>
    </xf>
    <xf numFmtId="1" fontId="83" fillId="33" borderId="0" xfId="0" applyNumberFormat="1" applyFont="1" applyFill="1" applyAlignment="1">
      <alignment horizontal="center"/>
    </xf>
    <xf numFmtId="0" fontId="82" fillId="33" borderId="0" xfId="49" applyNumberFormat="1" applyFont="1" applyFill="1" applyAlignment="1">
      <alignment horizontal="center"/>
    </xf>
    <xf numFmtId="0" fontId="82" fillId="33" borderId="0" xfId="0" applyNumberFormat="1" applyFont="1" applyFill="1" applyAlignment="1">
      <alignment horizontal="center"/>
    </xf>
    <xf numFmtId="2" fontId="2" fillId="33" borderId="0" xfId="0" applyNumberFormat="1" applyFont="1" applyFill="1" applyAlignment="1">
      <alignment horizontal="center"/>
    </xf>
    <xf numFmtId="174" fontId="2" fillId="33" borderId="0" xfId="0" applyNumberFormat="1" applyFont="1" applyFill="1" applyAlignment="1">
      <alignment/>
    </xf>
    <xf numFmtId="0" fontId="13" fillId="33" borderId="0" xfId="69" applyFont="1" applyFill="1" applyBorder="1" applyProtection="1">
      <alignment/>
      <protection/>
    </xf>
    <xf numFmtId="0" fontId="12" fillId="33" borderId="10" xfId="69" applyFont="1" applyFill="1" applyBorder="1" applyAlignment="1" applyProtection="1">
      <alignment horizontal="left"/>
      <protection/>
    </xf>
    <xf numFmtId="0" fontId="13" fillId="33" borderId="0" xfId="69" applyFont="1" applyFill="1" applyBorder="1" applyAlignment="1" applyProtection="1">
      <alignment horizontal="left"/>
      <protection/>
    </xf>
    <xf numFmtId="0" fontId="13" fillId="33" borderId="0" xfId="69" applyFont="1" applyFill="1" applyBorder="1" applyAlignment="1" applyProtection="1">
      <alignment horizontal="center" vertical="center"/>
      <protection/>
    </xf>
    <xf numFmtId="0" fontId="13" fillId="33" borderId="0" xfId="58" applyFont="1" applyFill="1" applyAlignment="1">
      <alignment horizontal="left" vertical="center"/>
      <protection/>
    </xf>
    <xf numFmtId="0" fontId="12" fillId="33" borderId="0" xfId="58" applyFont="1" applyFill="1" applyAlignment="1">
      <alignment horizontal="left" vertical="center"/>
      <protection/>
    </xf>
    <xf numFmtId="0" fontId="11" fillId="33" borderId="11" xfId="69" applyFont="1" applyFill="1" applyBorder="1" applyAlignment="1" applyProtection="1">
      <alignment horizontal="left"/>
      <protection/>
    </xf>
    <xf numFmtId="0" fontId="11" fillId="33" borderId="11" xfId="69" applyFont="1" applyFill="1" applyBorder="1" applyProtection="1">
      <alignment/>
      <protection/>
    </xf>
    <xf numFmtId="0" fontId="4" fillId="33" borderId="0" xfId="69" applyFont="1" applyFill="1" applyBorder="1" applyAlignment="1" applyProtection="1">
      <alignment horizontal="left"/>
      <protection/>
    </xf>
    <xf numFmtId="0" fontId="4" fillId="33" borderId="0" xfId="58" applyFont="1" applyFill="1" applyAlignment="1">
      <alignment horizontal="left"/>
      <protection/>
    </xf>
    <xf numFmtId="0" fontId="2" fillId="33" borderId="0" xfId="0" applyFont="1" applyFill="1" applyBorder="1" applyAlignment="1">
      <alignment horizontal="center" vertical="center" wrapText="1"/>
    </xf>
    <xf numFmtId="0" fontId="82" fillId="33" borderId="0" xfId="0" applyFont="1" applyFill="1" applyBorder="1" applyAlignment="1">
      <alignment/>
    </xf>
    <xf numFmtId="0" fontId="2" fillId="33" borderId="11" xfId="0" applyFont="1" applyFill="1" applyBorder="1" applyAlignment="1">
      <alignment/>
    </xf>
    <xf numFmtId="173" fontId="2" fillId="33" borderId="11" xfId="0" applyNumberFormat="1" applyFont="1" applyFill="1" applyBorder="1" applyAlignment="1">
      <alignment/>
    </xf>
    <xf numFmtId="0" fontId="2" fillId="33" borderId="16" xfId="0" applyFont="1" applyFill="1" applyBorder="1" applyAlignment="1" quotePrefix="1">
      <alignment horizontal="center"/>
    </xf>
    <xf numFmtId="0" fontId="2" fillId="33" borderId="16" xfId="0" applyFont="1" applyFill="1" applyBorder="1" applyAlignment="1">
      <alignment horizontal="center"/>
    </xf>
    <xf numFmtId="0" fontId="2" fillId="33" borderId="17" xfId="0" applyFont="1" applyFill="1" applyBorder="1" applyAlignment="1">
      <alignment/>
    </xf>
    <xf numFmtId="173" fontId="2" fillId="33" borderId="17" xfId="0" applyNumberFormat="1" applyFont="1" applyFill="1" applyBorder="1" applyAlignment="1">
      <alignment/>
    </xf>
    <xf numFmtId="0" fontId="0" fillId="33" borderId="0" xfId="0" applyFill="1" applyAlignment="1">
      <alignment/>
    </xf>
    <xf numFmtId="0" fontId="83" fillId="33" borderId="0" xfId="0" applyFont="1" applyFill="1" applyAlignment="1">
      <alignment horizontal="center"/>
    </xf>
    <xf numFmtId="3" fontId="82" fillId="33" borderId="0" xfId="0" applyNumberFormat="1" applyFont="1" applyFill="1" applyBorder="1" applyAlignment="1">
      <alignment/>
    </xf>
    <xf numFmtId="0" fontId="82" fillId="33" borderId="0" xfId="0" applyFont="1" applyFill="1" applyAlignment="1">
      <alignment/>
    </xf>
    <xf numFmtId="0" fontId="83" fillId="33" borderId="0" xfId="0" applyFont="1" applyFill="1" applyAlignment="1">
      <alignment/>
    </xf>
    <xf numFmtId="0" fontId="83" fillId="33" borderId="11" xfId="0" applyFont="1" applyFill="1" applyBorder="1" applyAlignment="1">
      <alignment horizontal="center" vertical="top"/>
    </xf>
    <xf numFmtId="0" fontId="0" fillId="33" borderId="0" xfId="0" applyFill="1" applyAlignment="1">
      <alignment/>
    </xf>
    <xf numFmtId="0" fontId="85" fillId="33" borderId="0" xfId="0" applyFont="1" applyFill="1" applyAlignment="1">
      <alignment/>
    </xf>
    <xf numFmtId="0" fontId="83" fillId="33" borderId="10" xfId="0" applyFont="1" applyFill="1" applyBorder="1" applyAlignment="1">
      <alignment horizontal="center" vertical="center"/>
    </xf>
    <xf numFmtId="0" fontId="83" fillId="33" borderId="10" xfId="0" applyFont="1" applyFill="1" applyBorder="1" applyAlignment="1">
      <alignment horizontal="right" vertical="center"/>
    </xf>
    <xf numFmtId="0" fontId="83" fillId="33" borderId="10" xfId="0" applyFont="1" applyFill="1" applyBorder="1" applyAlignment="1">
      <alignment horizontal="center" wrapText="1"/>
    </xf>
    <xf numFmtId="0" fontId="82" fillId="33" borderId="0" xfId="0" applyFont="1" applyFill="1" applyAlignment="1">
      <alignment horizontal="right"/>
    </xf>
    <xf numFmtId="0" fontId="84" fillId="33" borderId="0" xfId="0" applyFont="1" applyFill="1" applyAlignment="1">
      <alignment/>
    </xf>
    <xf numFmtId="0" fontId="84" fillId="33" borderId="0" xfId="0" applyFont="1" applyFill="1" applyAlignment="1">
      <alignment horizontal="right"/>
    </xf>
    <xf numFmtId="0" fontId="82" fillId="33" borderId="0" xfId="0" applyFont="1" applyFill="1" applyBorder="1" applyAlignment="1">
      <alignment horizontal="center" vertical="center" wrapText="1"/>
    </xf>
    <xf numFmtId="177" fontId="82" fillId="33" borderId="0" xfId="49" applyNumberFormat="1" applyFont="1" applyFill="1" applyBorder="1" applyAlignment="1">
      <alignment horizontal="right" vertical="center" wrapText="1"/>
    </xf>
    <xf numFmtId="3" fontId="82" fillId="33" borderId="0" xfId="0" applyNumberFormat="1" applyFont="1" applyFill="1" applyBorder="1" applyAlignment="1">
      <alignment horizontal="center"/>
    </xf>
    <xf numFmtId="1" fontId="82" fillId="33" borderId="0" xfId="0" applyNumberFormat="1" applyFont="1" applyFill="1" applyBorder="1" applyAlignment="1">
      <alignment/>
    </xf>
    <xf numFmtId="0" fontId="0" fillId="33" borderId="0" xfId="58" applyFill="1">
      <alignment/>
      <protection/>
    </xf>
    <xf numFmtId="0" fontId="86" fillId="33" borderId="0" xfId="58" applyFont="1" applyFill="1">
      <alignment/>
      <protection/>
    </xf>
    <xf numFmtId="0" fontId="87" fillId="33" borderId="0" xfId="58" applyFont="1" applyFill="1">
      <alignment/>
      <protection/>
    </xf>
    <xf numFmtId="0" fontId="81" fillId="33" borderId="0" xfId="58" applyFont="1" applyFill="1" applyAlignment="1">
      <alignment horizontal="center"/>
      <protection/>
    </xf>
    <xf numFmtId="0" fontId="88" fillId="33" borderId="0" xfId="58" applyFont="1" applyFill="1" applyAlignment="1">
      <alignment horizontal="center"/>
      <protection/>
    </xf>
    <xf numFmtId="0" fontId="4" fillId="33" borderId="0" xfId="58" applyFont="1" applyFill="1">
      <alignment/>
      <protection/>
    </xf>
    <xf numFmtId="0" fontId="5" fillId="33" borderId="0" xfId="58" applyFont="1" applyFill="1">
      <alignment/>
      <protection/>
    </xf>
    <xf numFmtId="0" fontId="89" fillId="33" borderId="0" xfId="58" applyFont="1" applyFill="1">
      <alignment/>
      <protection/>
    </xf>
    <xf numFmtId="0" fontId="86" fillId="33" borderId="0" xfId="58" applyFont="1" applyFill="1" quotePrefix="1">
      <alignment/>
      <protection/>
    </xf>
    <xf numFmtId="0" fontId="90" fillId="33" borderId="0" xfId="58" applyFont="1" applyFill="1">
      <alignment/>
      <protection/>
    </xf>
    <xf numFmtId="0" fontId="2" fillId="33" borderId="0" xfId="58" applyFont="1" applyFill="1">
      <alignment/>
      <protection/>
    </xf>
    <xf numFmtId="17" fontId="88" fillId="33" borderId="0" xfId="58" applyNumberFormat="1" applyFont="1" applyFill="1" applyAlignment="1" quotePrefix="1">
      <alignment horizontal="center"/>
      <protection/>
    </xf>
    <xf numFmtId="0" fontId="91" fillId="33" borderId="0" xfId="58" applyFont="1" applyFill="1" applyAlignment="1">
      <alignment horizontal="left" indent="15"/>
      <protection/>
    </xf>
    <xf numFmtId="0" fontId="3" fillId="0" borderId="0" xfId="58" applyFont="1" applyAlignment="1">
      <alignment wrapText="1"/>
      <protection/>
    </xf>
    <xf numFmtId="0" fontId="92" fillId="33" borderId="0" xfId="58" applyFont="1" applyFill="1" applyAlignment="1">
      <alignment/>
      <protection/>
    </xf>
    <xf numFmtId="0" fontId="7" fillId="33" borderId="0" xfId="0" applyFont="1" applyFill="1" applyBorder="1" applyAlignment="1">
      <alignment horizontal="left" vertical="center" wrapText="1"/>
    </xf>
    <xf numFmtId="173" fontId="7" fillId="33" borderId="0" xfId="0" applyNumberFormat="1" applyFont="1" applyFill="1" applyBorder="1" applyAlignment="1">
      <alignment vertical="center"/>
    </xf>
    <xf numFmtId="2" fontId="82" fillId="0" borderId="0" xfId="0" applyNumberFormat="1" applyFont="1" applyAlignment="1">
      <alignment/>
    </xf>
    <xf numFmtId="3" fontId="7" fillId="0" borderId="0" xfId="0" applyNumberFormat="1" applyFont="1" applyFill="1" applyBorder="1" applyAlignment="1">
      <alignment/>
    </xf>
    <xf numFmtId="173" fontId="7" fillId="0" borderId="0" xfId="0" applyNumberFormat="1" applyFont="1" applyFill="1" applyBorder="1" applyAlignment="1">
      <alignment/>
    </xf>
    <xf numFmtId="0" fontId="82" fillId="33" borderId="0" xfId="0" applyFont="1" applyFill="1" applyAlignment="1">
      <alignment horizontal="center"/>
    </xf>
    <xf numFmtId="0" fontId="82" fillId="33" borderId="0" xfId="0" applyFont="1" applyFill="1" applyBorder="1" applyAlignment="1">
      <alignment horizontal="right" vertical="center" wrapText="1"/>
    </xf>
    <xf numFmtId="3" fontId="82" fillId="33" borderId="0" xfId="0" applyNumberFormat="1" applyFont="1" applyFill="1" applyBorder="1" applyAlignment="1">
      <alignment horizontal="right" vertical="center" wrapText="1"/>
    </xf>
    <xf numFmtId="176" fontId="82" fillId="0" borderId="0" xfId="0" applyNumberFormat="1" applyFont="1" applyAlignment="1">
      <alignment/>
    </xf>
    <xf numFmtId="2" fontId="82" fillId="0" borderId="0" xfId="0" applyNumberFormat="1" applyFont="1" applyAlignment="1">
      <alignment horizontal="right"/>
    </xf>
    <xf numFmtId="49" fontId="82" fillId="0" borderId="0" xfId="0" applyNumberFormat="1" applyFont="1" applyAlignment="1">
      <alignment/>
    </xf>
    <xf numFmtId="17" fontId="82" fillId="0" borderId="0" xfId="0" applyNumberFormat="1" applyFont="1" applyAlignment="1">
      <alignment/>
    </xf>
    <xf numFmtId="17" fontId="82" fillId="33" borderId="0" xfId="0" applyNumberFormat="1" applyFont="1" applyFill="1" applyBorder="1" applyAlignment="1" quotePrefix="1">
      <alignment horizontal="center" vertical="center" wrapText="1"/>
    </xf>
    <xf numFmtId="0" fontId="82" fillId="33" borderId="0" xfId="0" applyFont="1" applyFill="1" applyBorder="1" applyAlignment="1">
      <alignment horizontal="center"/>
    </xf>
    <xf numFmtId="179" fontId="82" fillId="33" borderId="0" xfId="49" applyNumberFormat="1" applyFont="1" applyFill="1" applyBorder="1" applyAlignment="1">
      <alignment horizontal="right" vertical="center" wrapText="1"/>
    </xf>
    <xf numFmtId="0" fontId="82" fillId="33" borderId="0" xfId="0" applyFont="1" applyFill="1" applyBorder="1" applyAlignment="1" applyProtection="1">
      <alignment vertical="center" wrapText="1"/>
      <protection/>
    </xf>
    <xf numFmtId="0" fontId="0" fillId="0" borderId="18" xfId="0" applyBorder="1" applyAlignment="1">
      <alignment/>
    </xf>
    <xf numFmtId="3" fontId="0" fillId="0" borderId="19" xfId="0" applyNumberFormat="1" applyBorder="1" applyAlignment="1">
      <alignment/>
    </xf>
    <xf numFmtId="0" fontId="0" fillId="0" borderId="19" xfId="0" applyBorder="1" applyAlignment="1">
      <alignment horizontal="center" vertical="center"/>
    </xf>
    <xf numFmtId="0" fontId="0" fillId="0" borderId="19" xfId="0" applyBorder="1" applyAlignment="1">
      <alignment/>
    </xf>
    <xf numFmtId="174" fontId="0" fillId="0" borderId="19" xfId="0" applyNumberFormat="1" applyBorder="1" applyAlignment="1">
      <alignment horizontal="center" vertical="center"/>
    </xf>
    <xf numFmtId="0" fontId="0" fillId="0" borderId="20" xfId="0" applyBorder="1" applyAlignment="1">
      <alignment horizontal="center" vertical="center"/>
    </xf>
    <xf numFmtId="0" fontId="83" fillId="33" borderId="0" xfId="0" applyFont="1" applyFill="1" applyBorder="1" applyAlignment="1">
      <alignment horizontal="center" vertical="top"/>
    </xf>
    <xf numFmtId="174" fontId="82" fillId="33" borderId="19" xfId="0" applyNumberFormat="1" applyFont="1" applyFill="1" applyBorder="1" applyAlignment="1">
      <alignment horizontal="center" vertical="center"/>
    </xf>
    <xf numFmtId="174" fontId="83" fillId="33" borderId="19" xfId="0" applyNumberFormat="1" applyFont="1" applyFill="1" applyBorder="1" applyAlignment="1">
      <alignment horizontal="center" vertical="center"/>
    </xf>
    <xf numFmtId="0" fontId="83" fillId="33" borderId="0" xfId="0" applyFont="1" applyFill="1" applyBorder="1" applyAlignment="1">
      <alignment/>
    </xf>
    <xf numFmtId="174" fontId="82" fillId="33" borderId="19" xfId="0" applyNumberFormat="1" applyFont="1" applyFill="1" applyBorder="1" applyAlignment="1">
      <alignment horizontal="center"/>
    </xf>
    <xf numFmtId="0" fontId="82" fillId="33" borderId="19" xfId="0" applyFont="1" applyFill="1" applyBorder="1" applyAlignment="1">
      <alignment/>
    </xf>
    <xf numFmtId="3" fontId="82" fillId="33" borderId="19" xfId="0" applyNumberFormat="1" applyFont="1" applyFill="1" applyBorder="1" applyAlignment="1">
      <alignment/>
    </xf>
    <xf numFmtId="0" fontId="83" fillId="33" borderId="19" xfId="0" applyFont="1" applyFill="1" applyBorder="1" applyAlignment="1">
      <alignment/>
    </xf>
    <xf numFmtId="3" fontId="83" fillId="33" borderId="19" xfId="0" applyNumberFormat="1" applyFont="1" applyFill="1" applyBorder="1" applyAlignment="1">
      <alignment/>
    </xf>
    <xf numFmtId="3" fontId="82" fillId="33" borderId="0" xfId="0" applyNumberFormat="1" applyFont="1" applyFill="1" applyBorder="1" applyAlignment="1" applyProtection="1">
      <alignment vertical="center" wrapText="1"/>
      <protection/>
    </xf>
    <xf numFmtId="174" fontId="82" fillId="33" borderId="0" xfId="0" applyNumberFormat="1" applyFont="1" applyFill="1" applyBorder="1" applyAlignment="1">
      <alignment horizontal="center"/>
    </xf>
    <xf numFmtId="174" fontId="82" fillId="33" borderId="11" xfId="0" applyNumberFormat="1" applyFont="1" applyFill="1" applyBorder="1" applyAlignment="1">
      <alignment horizontal="center"/>
    </xf>
    <xf numFmtId="174" fontId="82" fillId="33" borderId="21" xfId="0" applyNumberFormat="1" applyFont="1" applyFill="1" applyBorder="1" applyAlignment="1">
      <alignment horizontal="center"/>
    </xf>
    <xf numFmtId="174" fontId="82" fillId="33" borderId="22" xfId="0" applyNumberFormat="1" applyFont="1" applyFill="1" applyBorder="1" applyAlignment="1">
      <alignment horizontal="center"/>
    </xf>
    <xf numFmtId="0" fontId="2" fillId="33" borderId="23" xfId="0" applyFont="1" applyFill="1" applyBorder="1" applyAlignment="1">
      <alignment horizontal="center"/>
    </xf>
    <xf numFmtId="2" fontId="83" fillId="33" borderId="0" xfId="0" applyNumberFormat="1" applyFont="1" applyFill="1" applyAlignment="1">
      <alignment horizontal="center"/>
    </xf>
    <xf numFmtId="0" fontId="82" fillId="33" borderId="0" xfId="0" applyFont="1" applyFill="1" applyAlignment="1">
      <alignment horizontal="center"/>
    </xf>
    <xf numFmtId="3" fontId="82" fillId="0" borderId="0" xfId="0" applyNumberFormat="1" applyFont="1" applyAlignment="1">
      <alignment/>
    </xf>
    <xf numFmtId="0" fontId="2" fillId="0" borderId="0" xfId="0" applyFont="1" applyFill="1" applyBorder="1" applyAlignment="1">
      <alignment/>
    </xf>
    <xf numFmtId="3" fontId="2" fillId="0" borderId="0" xfId="0" applyNumberFormat="1" applyFont="1" applyFill="1" applyBorder="1" applyAlignment="1">
      <alignment/>
    </xf>
    <xf numFmtId="173" fontId="2" fillId="0" borderId="0" xfId="0" applyNumberFormat="1" applyFont="1" applyFill="1" applyBorder="1" applyAlignment="1">
      <alignment/>
    </xf>
    <xf numFmtId="0" fontId="7" fillId="0" borderId="0" xfId="0" applyFont="1" applyFill="1" applyAlignment="1">
      <alignment/>
    </xf>
    <xf numFmtId="0" fontId="13" fillId="33" borderId="0" xfId="58" applyFont="1" applyFill="1" applyAlignment="1">
      <alignment horizontal="left" vertical="center"/>
      <protection/>
    </xf>
    <xf numFmtId="0" fontId="93" fillId="0" borderId="0" xfId="0" applyFont="1" applyAlignment="1">
      <alignment/>
    </xf>
    <xf numFmtId="0" fontId="83" fillId="0" borderId="13" xfId="0" applyFont="1" applyBorder="1" applyAlignment="1">
      <alignment horizontal="center"/>
    </xf>
    <xf numFmtId="0" fontId="82" fillId="0" borderId="13" xfId="0" applyFont="1" applyBorder="1" applyAlignment="1">
      <alignment/>
    </xf>
    <xf numFmtId="3" fontId="7" fillId="0" borderId="0" xfId="62" applyNumberFormat="1" applyFont="1" applyAlignment="1">
      <alignment horizontal="right" wrapText="1" indent="1"/>
      <protection/>
    </xf>
    <xf numFmtId="177" fontId="7" fillId="0" borderId="0" xfId="53" applyNumberFormat="1" applyFont="1" applyAlignment="1">
      <alignment horizontal="right" wrapText="1" indent="1"/>
    </xf>
    <xf numFmtId="177" fontId="7" fillId="0" borderId="0" xfId="53" applyNumberFormat="1" applyFont="1" applyAlignment="1">
      <alignment/>
    </xf>
    <xf numFmtId="0" fontId="82" fillId="0" borderId="10" xfId="0" applyFont="1" applyBorder="1" applyAlignment="1">
      <alignment/>
    </xf>
    <xf numFmtId="0" fontId="83" fillId="0" borderId="10" xfId="0" applyFont="1" applyBorder="1" applyAlignment="1">
      <alignment horizontal="center"/>
    </xf>
    <xf numFmtId="3" fontId="82" fillId="0" borderId="0" xfId="0" applyNumberFormat="1" applyFont="1" applyAlignment="1">
      <alignment horizontal="right" wrapText="1" indent="1"/>
    </xf>
    <xf numFmtId="177" fontId="82" fillId="0" borderId="0" xfId="51" applyNumberFormat="1" applyFont="1" applyAlignment="1">
      <alignment horizontal="right" wrapText="1" indent="1"/>
    </xf>
    <xf numFmtId="177" fontId="82" fillId="0" borderId="0" xfId="51" applyNumberFormat="1" applyFont="1" applyFill="1" applyAlignment="1">
      <alignment/>
    </xf>
    <xf numFmtId="177" fontId="82" fillId="0" borderId="0" xfId="51" applyNumberFormat="1" applyFont="1" applyAlignment="1">
      <alignment/>
    </xf>
    <xf numFmtId="3" fontId="7" fillId="0" borderId="0" xfId="62" applyNumberFormat="1" applyFont="1" applyAlignment="1">
      <alignment wrapText="1"/>
      <protection/>
    </xf>
    <xf numFmtId="177" fontId="7" fillId="0" borderId="0" xfId="52" applyNumberFormat="1" applyFont="1" applyAlignment="1">
      <alignment wrapText="1"/>
    </xf>
    <xf numFmtId="177" fontId="7" fillId="0" borderId="0" xfId="52" applyNumberFormat="1" applyFont="1" applyAlignment="1">
      <alignment/>
    </xf>
    <xf numFmtId="3" fontId="82" fillId="0" borderId="0" xfId="0" applyNumberFormat="1" applyFont="1" applyAlignment="1">
      <alignment wrapText="1"/>
    </xf>
    <xf numFmtId="177" fontId="82" fillId="0" borderId="0" xfId="51" applyNumberFormat="1" applyFont="1" applyAlignment="1">
      <alignment wrapText="1"/>
    </xf>
    <xf numFmtId="177" fontId="82" fillId="0" borderId="0" xfId="51" applyNumberFormat="1" applyFont="1" applyAlignment="1">
      <alignment/>
    </xf>
    <xf numFmtId="3" fontId="82" fillId="0" borderId="0" xfId="0" applyNumberFormat="1" applyFont="1" applyAlignment="1">
      <alignment horizontal="right"/>
    </xf>
    <xf numFmtId="0" fontId="94" fillId="33" borderId="0" xfId="69" applyFont="1" applyFill="1" applyBorder="1" applyAlignment="1" applyProtection="1">
      <alignment horizontal="center" vertical="center"/>
      <protection/>
    </xf>
    <xf numFmtId="0" fontId="95" fillId="33" borderId="0" xfId="69" applyFont="1" applyFill="1" applyBorder="1" applyAlignment="1" applyProtection="1">
      <alignment horizontal="center"/>
      <protection/>
    </xf>
    <xf numFmtId="0" fontId="94" fillId="33" borderId="10" xfId="69" applyFont="1" applyFill="1" applyBorder="1" applyAlignment="1" applyProtection="1">
      <alignment horizontal="center"/>
      <protection/>
    </xf>
    <xf numFmtId="0" fontId="96" fillId="0" borderId="0" xfId="46" applyFont="1" applyAlignment="1" applyProtection="1">
      <alignment horizontal="center"/>
      <protection/>
    </xf>
    <xf numFmtId="0" fontId="97" fillId="33" borderId="0" xfId="58" applyFont="1" applyFill="1" applyAlignment="1">
      <alignment horizontal="center"/>
      <protection/>
    </xf>
    <xf numFmtId="0" fontId="97" fillId="33" borderId="0" xfId="69" applyFont="1" applyFill="1" applyBorder="1" applyAlignment="1" applyProtection="1">
      <alignment horizontal="center"/>
      <protection/>
    </xf>
    <xf numFmtId="0" fontId="98" fillId="0" borderId="0" xfId="0" applyFont="1" applyAlignment="1">
      <alignment horizontal="center"/>
    </xf>
    <xf numFmtId="0" fontId="98" fillId="33" borderId="0" xfId="69" applyFont="1" applyFill="1" applyBorder="1" applyAlignment="1" applyProtection="1">
      <alignment horizontal="center"/>
      <protection/>
    </xf>
    <xf numFmtId="0" fontId="99" fillId="33" borderId="0" xfId="69" applyFont="1" applyFill="1" applyBorder="1" applyAlignment="1" applyProtection="1">
      <alignment horizontal="center"/>
      <protection/>
    </xf>
    <xf numFmtId="0" fontId="100" fillId="33" borderId="0" xfId="46" applyFont="1" applyFill="1" applyAlignment="1" applyProtection="1">
      <alignment horizontal="center" vertical="center"/>
      <protection/>
    </xf>
    <xf numFmtId="0" fontId="99" fillId="33" borderId="0" xfId="58" applyFont="1" applyFill="1" applyAlignment="1">
      <alignment horizontal="center" vertical="center"/>
      <protection/>
    </xf>
    <xf numFmtId="0" fontId="101" fillId="33" borderId="11" xfId="69" applyFont="1" applyFill="1" applyBorder="1" applyAlignment="1" applyProtection="1">
      <alignment horizontal="center"/>
      <protection/>
    </xf>
    <xf numFmtId="0" fontId="96" fillId="0" borderId="0" xfId="46" applyFont="1" applyAlignment="1" applyProtection="1" quotePrefix="1">
      <alignment horizontal="center"/>
      <protection/>
    </xf>
    <xf numFmtId="17" fontId="0" fillId="0" borderId="0" xfId="58" applyNumberFormat="1">
      <alignment/>
      <protection/>
    </xf>
    <xf numFmtId="0" fontId="82" fillId="0" borderId="0" xfId="0" applyFont="1" applyAlignment="1">
      <alignment horizontal="center"/>
    </xf>
    <xf numFmtId="0" fontId="2" fillId="33" borderId="13" xfId="0" applyFont="1" applyFill="1" applyBorder="1" applyAlignment="1">
      <alignment horizontal="center"/>
    </xf>
    <xf numFmtId="3" fontId="16" fillId="0" borderId="0" xfId="0" applyNumberFormat="1" applyFont="1" applyFill="1" applyBorder="1" applyAlignment="1">
      <alignment/>
    </xf>
    <xf numFmtId="173" fontId="16" fillId="0" borderId="0" xfId="0" applyNumberFormat="1" applyFont="1" applyFill="1" applyBorder="1" applyAlignment="1">
      <alignment/>
    </xf>
    <xf numFmtId="173" fontId="16" fillId="33" borderId="0" xfId="0" applyNumberFormat="1" applyFont="1" applyFill="1" applyBorder="1" applyAlignment="1">
      <alignment/>
    </xf>
    <xf numFmtId="3" fontId="17" fillId="0" borderId="0" xfId="0" applyNumberFormat="1" applyFont="1" applyFill="1" applyBorder="1" applyAlignment="1">
      <alignment/>
    </xf>
    <xf numFmtId="173" fontId="17" fillId="0" borderId="0" xfId="0" applyNumberFormat="1" applyFont="1" applyFill="1" applyBorder="1" applyAlignment="1">
      <alignment/>
    </xf>
    <xf numFmtId="173" fontId="17" fillId="33" borderId="0" xfId="0" applyNumberFormat="1" applyFont="1" applyFill="1" applyBorder="1" applyAlignment="1">
      <alignment/>
    </xf>
    <xf numFmtId="173" fontId="17" fillId="33" borderId="0" xfId="0" applyNumberFormat="1" applyFont="1" applyFill="1" applyBorder="1" applyAlignment="1">
      <alignment vertical="center"/>
    </xf>
    <xf numFmtId="3" fontId="16" fillId="0" borderId="11" xfId="0" applyNumberFormat="1" applyFont="1" applyFill="1" applyBorder="1" applyAlignment="1">
      <alignment/>
    </xf>
    <xf numFmtId="173" fontId="16" fillId="0" borderId="11" xfId="0" applyNumberFormat="1" applyFont="1" applyFill="1" applyBorder="1" applyAlignment="1">
      <alignment/>
    </xf>
    <xf numFmtId="173" fontId="16" fillId="33" borderId="11" xfId="0" applyNumberFormat="1" applyFont="1" applyFill="1" applyBorder="1" applyAlignment="1">
      <alignment/>
    </xf>
    <xf numFmtId="2" fontId="16" fillId="33" borderId="17" xfId="0" applyNumberFormat="1" applyFont="1" applyFill="1" applyBorder="1" applyAlignment="1">
      <alignment horizontal="center"/>
    </xf>
    <xf numFmtId="174" fontId="16" fillId="33" borderId="17" xfId="0" applyNumberFormat="1" applyFont="1" applyFill="1" applyBorder="1" applyAlignment="1">
      <alignment/>
    </xf>
    <xf numFmtId="2" fontId="102" fillId="33" borderId="0" xfId="0" applyNumberFormat="1" applyFont="1" applyFill="1" applyAlignment="1">
      <alignment horizontal="center"/>
    </xf>
    <xf numFmtId="0" fontId="102" fillId="33" borderId="0" xfId="0" applyFont="1" applyFill="1" applyAlignment="1">
      <alignment/>
    </xf>
    <xf numFmtId="174" fontId="16" fillId="33" borderId="0" xfId="0" applyNumberFormat="1" applyFont="1" applyFill="1" applyAlignment="1">
      <alignment/>
    </xf>
    <xf numFmtId="174" fontId="102" fillId="33" borderId="0" xfId="0" applyNumberFormat="1" applyFont="1" applyFill="1" applyAlignment="1">
      <alignment/>
    </xf>
    <xf numFmtId="2" fontId="102" fillId="33" borderId="0" xfId="0" applyNumberFormat="1" applyFont="1" applyFill="1" applyAlignment="1">
      <alignment horizontal="center" vertical="center"/>
    </xf>
    <xf numFmtId="174" fontId="102" fillId="33" borderId="0" xfId="0" applyNumberFormat="1" applyFont="1" applyFill="1" applyAlignment="1">
      <alignment vertical="center"/>
    </xf>
    <xf numFmtId="2" fontId="103" fillId="33" borderId="0" xfId="0" applyNumberFormat="1" applyFont="1" applyFill="1" applyAlignment="1">
      <alignment horizontal="center"/>
    </xf>
    <xf numFmtId="174" fontId="103" fillId="33" borderId="0" xfId="0" applyNumberFormat="1" applyFont="1" applyFill="1" applyAlignment="1">
      <alignment/>
    </xf>
    <xf numFmtId="174" fontId="103" fillId="33" borderId="11" xfId="0" applyNumberFormat="1" applyFont="1" applyFill="1" applyBorder="1" applyAlignment="1">
      <alignment/>
    </xf>
    <xf numFmtId="2" fontId="103" fillId="33" borderId="11" xfId="0" applyNumberFormat="1" applyFont="1" applyFill="1" applyBorder="1" applyAlignment="1">
      <alignment horizontal="center"/>
    </xf>
    <xf numFmtId="0" fontId="83" fillId="33" borderId="22" xfId="0" applyFont="1" applyFill="1" applyBorder="1" applyAlignment="1">
      <alignment horizontal="center" vertical="top"/>
    </xf>
    <xf numFmtId="0" fontId="85" fillId="0" borderId="0" xfId="0" applyFont="1" applyBorder="1" applyAlignment="1">
      <alignment horizontal="center"/>
    </xf>
    <xf numFmtId="0" fontId="93" fillId="0" borderId="0" xfId="0" applyFont="1" applyBorder="1" applyAlignment="1">
      <alignment/>
    </xf>
    <xf numFmtId="0" fontId="104" fillId="0" borderId="0" xfId="0" applyFont="1" applyBorder="1" applyAlignment="1">
      <alignment horizontal="center"/>
    </xf>
    <xf numFmtId="0" fontId="84" fillId="0" borderId="0" xfId="0" applyFont="1" applyBorder="1" applyAlignment="1">
      <alignment/>
    </xf>
    <xf numFmtId="49" fontId="82" fillId="0" borderId="0" xfId="0" applyNumberFormat="1" applyFont="1" applyAlignment="1">
      <alignment horizontal="center"/>
    </xf>
    <xf numFmtId="17" fontId="82" fillId="33" borderId="11" xfId="0" applyNumberFormat="1" applyFont="1" applyFill="1" applyBorder="1" applyAlignment="1" quotePrefix="1">
      <alignment horizontal="center" vertical="center" wrapText="1"/>
    </xf>
    <xf numFmtId="3" fontId="82" fillId="0" borderId="11" xfId="0" applyNumberFormat="1" applyFont="1" applyBorder="1" applyAlignment="1">
      <alignment/>
    </xf>
    <xf numFmtId="3" fontId="82" fillId="0" borderId="11" xfId="0" applyNumberFormat="1" applyFont="1" applyBorder="1" applyAlignment="1">
      <alignment horizontal="center"/>
    </xf>
    <xf numFmtId="1" fontId="82" fillId="0" borderId="11" xfId="0" applyNumberFormat="1" applyFont="1" applyBorder="1" applyAlignment="1">
      <alignment/>
    </xf>
    <xf numFmtId="0" fontId="82" fillId="0" borderId="11" xfId="0" applyFont="1" applyBorder="1" applyAlignment="1">
      <alignment/>
    </xf>
    <xf numFmtId="3" fontId="82" fillId="33" borderId="0" xfId="0" applyNumberFormat="1" applyFont="1" applyFill="1" applyBorder="1" applyAlignment="1">
      <alignment horizontal="right"/>
    </xf>
    <xf numFmtId="1" fontId="16" fillId="33" borderId="11" xfId="0" applyNumberFormat="1"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102" fillId="33" borderId="0" xfId="0" applyFont="1" applyFill="1" applyBorder="1" applyAlignment="1">
      <alignment horizontal="left" vertical="center" wrapText="1"/>
    </xf>
    <xf numFmtId="3" fontId="17" fillId="34" borderId="24" xfId="0" applyNumberFormat="1" applyFont="1" applyFill="1" applyBorder="1" applyAlignment="1">
      <alignment horizontal="right" vertical="center" wrapText="1"/>
    </xf>
    <xf numFmtId="3" fontId="17" fillId="34" borderId="25" xfId="0" applyNumberFormat="1" applyFont="1" applyFill="1" applyBorder="1" applyAlignment="1">
      <alignment horizontal="right" vertical="center" wrapText="1"/>
    </xf>
    <xf numFmtId="3" fontId="17" fillId="34" borderId="26" xfId="0" applyNumberFormat="1" applyFont="1" applyFill="1" applyBorder="1" applyAlignment="1">
      <alignment horizontal="right" vertical="center" wrapText="1"/>
    </xf>
    <xf numFmtId="173" fontId="105" fillId="34" borderId="0" xfId="0" applyNumberFormat="1" applyFont="1" applyFill="1" applyBorder="1" applyAlignment="1">
      <alignment horizontal="right" vertical="center" wrapText="1"/>
    </xf>
    <xf numFmtId="2" fontId="102" fillId="33" borderId="0" xfId="0" applyNumberFormat="1" applyFont="1" applyFill="1" applyBorder="1" applyAlignment="1">
      <alignment horizontal="right" vertical="center"/>
    </xf>
    <xf numFmtId="3" fontId="17" fillId="34" borderId="27" xfId="0" applyNumberFormat="1" applyFont="1" applyFill="1" applyBorder="1" applyAlignment="1">
      <alignment horizontal="right" vertical="center" wrapText="1"/>
    </xf>
    <xf numFmtId="3" fontId="17" fillId="34" borderId="28" xfId="0" applyNumberFormat="1" applyFont="1" applyFill="1" applyBorder="1" applyAlignment="1">
      <alignment horizontal="right" vertical="center" wrapText="1"/>
    </xf>
    <xf numFmtId="174" fontId="102" fillId="33" borderId="0" xfId="0" applyNumberFormat="1" applyFont="1" applyFill="1" applyBorder="1" applyAlignment="1">
      <alignment horizontal="right" vertical="center"/>
    </xf>
    <xf numFmtId="175" fontId="103" fillId="33" borderId="11" xfId="0" applyNumberFormat="1" applyFont="1" applyFill="1" applyBorder="1" applyAlignment="1">
      <alignment horizontal="right" vertical="center" wrapText="1"/>
    </xf>
    <xf numFmtId="174" fontId="103" fillId="33" borderId="11" xfId="0" applyNumberFormat="1" applyFont="1" applyFill="1" applyBorder="1" applyAlignment="1">
      <alignment horizontal="right" vertical="center"/>
    </xf>
    <xf numFmtId="2" fontId="103" fillId="33" borderId="11" xfId="0" applyNumberFormat="1" applyFont="1" applyFill="1" applyBorder="1" applyAlignment="1">
      <alignment horizontal="right" vertical="center"/>
    </xf>
    <xf numFmtId="3" fontId="17" fillId="34" borderId="29" xfId="0" applyNumberFormat="1" applyFont="1" applyFill="1" applyBorder="1" applyAlignment="1">
      <alignment horizontal="right" vertical="center" wrapText="1"/>
    </xf>
    <xf numFmtId="3" fontId="17" fillId="34" borderId="30" xfId="0" applyNumberFormat="1" applyFont="1" applyFill="1" applyBorder="1" applyAlignment="1">
      <alignment horizontal="right" vertical="center" wrapText="1"/>
    </xf>
    <xf numFmtId="175" fontId="103" fillId="33" borderId="11" xfId="0" applyNumberFormat="1" applyFont="1" applyFill="1" applyBorder="1" applyAlignment="1">
      <alignment vertical="center"/>
    </xf>
    <xf numFmtId="0" fontId="103" fillId="33" borderId="11" xfId="0" applyFont="1" applyFill="1" applyBorder="1" applyAlignment="1">
      <alignment horizontal="right" vertical="center"/>
    </xf>
    <xf numFmtId="0" fontId="17" fillId="33" borderId="0" xfId="0" applyFont="1" applyFill="1" applyBorder="1" applyAlignment="1">
      <alignment/>
    </xf>
    <xf numFmtId="0" fontId="17" fillId="33" borderId="0" xfId="0" applyFont="1" applyFill="1" applyBorder="1" applyAlignment="1">
      <alignment/>
    </xf>
    <xf numFmtId="0" fontId="102" fillId="33" borderId="0" xfId="0" applyFont="1" applyFill="1" applyAlignment="1">
      <alignment/>
    </xf>
    <xf numFmtId="0" fontId="102" fillId="0" borderId="0" xfId="0" applyFont="1" applyAlignment="1">
      <alignment/>
    </xf>
    <xf numFmtId="0" fontId="3" fillId="33" borderId="0" xfId="58" applyFont="1" applyFill="1" applyAlignment="1">
      <alignment horizontal="center" wrapText="1"/>
      <protection/>
    </xf>
    <xf numFmtId="0" fontId="81" fillId="0" borderId="0" xfId="58" applyFont="1" applyAlignment="1">
      <alignment horizontal="center"/>
      <protection/>
    </xf>
    <xf numFmtId="0" fontId="81" fillId="33" borderId="0" xfId="58" applyFont="1" applyFill="1" applyAlignment="1">
      <alignment horizontal="center"/>
      <protection/>
    </xf>
    <xf numFmtId="0" fontId="88" fillId="33" borderId="0" xfId="58" applyFont="1" applyFill="1" applyAlignment="1">
      <alignment horizontal="center"/>
      <protection/>
    </xf>
    <xf numFmtId="0" fontId="88" fillId="33" borderId="0" xfId="58" applyFont="1" applyFill="1" applyAlignment="1">
      <alignment horizontal="center" wrapText="1"/>
      <protection/>
    </xf>
    <xf numFmtId="17" fontId="88" fillId="33" borderId="0" xfId="58" applyNumberFormat="1" applyFont="1" applyFill="1" applyAlignment="1">
      <alignment horizontal="center"/>
      <protection/>
    </xf>
    <xf numFmtId="0" fontId="92" fillId="33" borderId="0" xfId="58" applyFont="1" applyFill="1" applyAlignment="1">
      <alignment horizontal="center"/>
      <protection/>
    </xf>
    <xf numFmtId="17" fontId="86" fillId="33" borderId="0" xfId="58" applyNumberFormat="1" applyFont="1" applyFill="1" applyAlignment="1">
      <alignment horizontal="center"/>
      <protection/>
    </xf>
    <xf numFmtId="17" fontId="86" fillId="33" borderId="0" xfId="58" applyNumberFormat="1" applyFont="1" applyFill="1" applyAlignment="1" quotePrefix="1">
      <alignment horizontal="center"/>
      <protection/>
    </xf>
    <xf numFmtId="0" fontId="13" fillId="33" borderId="0" xfId="58" applyFont="1" applyFill="1" applyAlignment="1">
      <alignment horizontal="left" vertical="center"/>
      <protection/>
    </xf>
    <xf numFmtId="0" fontId="4" fillId="33" borderId="0" xfId="58" applyFont="1" applyFill="1" applyAlignment="1">
      <alignment horizontal="left"/>
      <protection/>
    </xf>
    <xf numFmtId="0" fontId="106" fillId="33" borderId="13" xfId="58" applyFont="1" applyFill="1" applyBorder="1" applyAlignment="1">
      <alignment horizontal="justify" vertical="center" wrapText="1"/>
      <protection/>
    </xf>
    <xf numFmtId="0" fontId="12" fillId="33" borderId="0" xfId="69" applyFont="1" applyFill="1" applyBorder="1" applyAlignment="1" applyProtection="1">
      <alignment horizontal="center" vertical="center"/>
      <protection/>
    </xf>
    <xf numFmtId="0" fontId="12" fillId="33" borderId="10" xfId="58" applyFont="1" applyFill="1" applyBorder="1" applyAlignment="1">
      <alignment horizontal="left"/>
      <protection/>
    </xf>
    <xf numFmtId="0" fontId="12" fillId="33" borderId="0" xfId="58" applyFont="1" applyFill="1" applyAlignment="1">
      <alignment horizontal="left"/>
      <protection/>
    </xf>
    <xf numFmtId="0" fontId="106" fillId="33" borderId="0" xfId="0" applyFont="1" applyFill="1" applyBorder="1" applyAlignment="1">
      <alignment horizontal="left"/>
    </xf>
    <xf numFmtId="0" fontId="2" fillId="33" borderId="0" xfId="0" applyFont="1" applyFill="1" applyBorder="1" applyAlignment="1">
      <alignment horizontal="center"/>
    </xf>
    <xf numFmtId="2" fontId="83" fillId="33" borderId="0" xfId="0" applyNumberFormat="1" applyFont="1" applyFill="1" applyAlignment="1">
      <alignment horizontal="center"/>
    </xf>
    <xf numFmtId="0" fontId="2" fillId="33" borderId="10" xfId="0" applyFont="1" applyFill="1" applyBorder="1" applyAlignment="1">
      <alignment horizontal="center"/>
    </xf>
    <xf numFmtId="0" fontId="2" fillId="33" borderId="0" xfId="0" applyFont="1" applyFill="1" applyBorder="1" applyAlignment="1">
      <alignment horizontal="center" vertical="center" wrapText="1"/>
    </xf>
    <xf numFmtId="2" fontId="83" fillId="33" borderId="15" xfId="0" applyNumberFormat="1" applyFont="1" applyFill="1" applyBorder="1" applyAlignment="1">
      <alignment horizontal="center" wrapText="1"/>
    </xf>
    <xf numFmtId="0" fontId="7" fillId="33" borderId="0" xfId="0" applyFont="1" applyFill="1" applyBorder="1" applyAlignment="1">
      <alignment horizontal="left"/>
    </xf>
    <xf numFmtId="0" fontId="7" fillId="33" borderId="13" xfId="0" applyFont="1" applyFill="1" applyBorder="1" applyAlignment="1">
      <alignment horizontal="left"/>
    </xf>
    <xf numFmtId="0" fontId="2" fillId="33" borderId="13"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0" xfId="0" applyFont="1" applyFill="1" applyBorder="1" applyAlignment="1" quotePrefix="1">
      <alignment horizontal="center" vertical="center"/>
    </xf>
    <xf numFmtId="0" fontId="2" fillId="33" borderId="15" xfId="0" applyFont="1" applyFill="1" applyBorder="1" applyAlignment="1" quotePrefix="1">
      <alignment horizontal="center" vertical="center"/>
    </xf>
    <xf numFmtId="2" fontId="83" fillId="33" borderId="10" xfId="0" applyNumberFormat="1" applyFont="1" applyFill="1" applyBorder="1" applyAlignment="1">
      <alignment horizontal="center"/>
    </xf>
    <xf numFmtId="0" fontId="82" fillId="33" borderId="0" xfId="0" applyFont="1" applyFill="1" applyAlignment="1">
      <alignment horizontal="left"/>
    </xf>
    <xf numFmtId="0" fontId="2" fillId="33" borderId="11" xfId="0" applyFont="1" applyFill="1" applyBorder="1" applyAlignment="1">
      <alignment horizontal="center" vertical="center"/>
    </xf>
    <xf numFmtId="0" fontId="2" fillId="33" borderId="11" xfId="0" applyFont="1" applyFill="1" applyBorder="1" applyAlignment="1" quotePrefix="1">
      <alignment horizontal="center" vertical="center"/>
    </xf>
    <xf numFmtId="0" fontId="83" fillId="33" borderId="0" xfId="0" applyFont="1" applyFill="1" applyAlignment="1">
      <alignment horizontal="center"/>
    </xf>
    <xf numFmtId="2" fontId="83" fillId="33" borderId="31" xfId="0" applyNumberFormat="1" applyFont="1" applyFill="1" applyBorder="1" applyAlignment="1">
      <alignment horizontal="center"/>
    </xf>
    <xf numFmtId="2" fontId="83" fillId="33" borderId="0" xfId="0" applyNumberFormat="1" applyFont="1" applyFill="1" applyBorder="1" applyAlignment="1">
      <alignment horizontal="center"/>
    </xf>
    <xf numFmtId="2" fontId="83" fillId="33" borderId="21" xfId="0" applyNumberFormat="1" applyFont="1" applyFill="1" applyBorder="1" applyAlignment="1">
      <alignment horizontal="center"/>
    </xf>
    <xf numFmtId="0" fontId="83" fillId="33" borderId="0" xfId="0" applyFont="1" applyFill="1" applyBorder="1" applyAlignment="1">
      <alignment horizontal="center"/>
    </xf>
    <xf numFmtId="0" fontId="2" fillId="33" borderId="13" xfId="0" applyFont="1" applyFill="1" applyBorder="1" applyAlignment="1" quotePrefix="1">
      <alignment horizontal="center" vertical="center"/>
    </xf>
    <xf numFmtId="2" fontId="83" fillId="33" borderId="0" xfId="0" applyNumberFormat="1" applyFont="1" applyFill="1" applyBorder="1" applyAlignment="1">
      <alignment horizontal="center" vertical="center"/>
    </xf>
    <xf numFmtId="0" fontId="2" fillId="33" borderId="13" xfId="0" applyFont="1" applyFill="1" applyBorder="1" applyAlignment="1">
      <alignment horizontal="center"/>
    </xf>
    <xf numFmtId="0" fontId="2" fillId="33" borderId="13" xfId="0" applyFont="1" applyFill="1" applyBorder="1" applyAlignment="1">
      <alignment horizontal="center" vertical="center" wrapText="1"/>
    </xf>
    <xf numFmtId="0" fontId="83" fillId="33" borderId="13" xfId="0" applyFont="1" applyFill="1" applyBorder="1" applyAlignment="1">
      <alignment horizontal="center" vertical="center"/>
    </xf>
    <xf numFmtId="0" fontId="83" fillId="33" borderId="0" xfId="0" applyFont="1" applyFill="1" applyBorder="1" applyAlignment="1">
      <alignment horizontal="center" vertical="center"/>
    </xf>
    <xf numFmtId="0" fontId="83" fillId="33" borderId="11" xfId="0" applyFont="1" applyFill="1" applyBorder="1" applyAlignment="1">
      <alignment horizontal="center" vertical="center"/>
    </xf>
    <xf numFmtId="0" fontId="83" fillId="33" borderId="10" xfId="0" applyFont="1" applyFill="1" applyBorder="1" applyAlignment="1">
      <alignment horizontal="center" vertical="top"/>
    </xf>
    <xf numFmtId="0" fontId="83" fillId="33" borderId="10" xfId="0" applyFont="1" applyFill="1" applyBorder="1" applyAlignment="1">
      <alignment horizontal="center" vertical="top" wrapText="1"/>
    </xf>
    <xf numFmtId="0" fontId="83" fillId="33" borderId="20" xfId="0" applyFont="1" applyFill="1" applyBorder="1" applyAlignment="1">
      <alignment horizontal="center" vertical="top"/>
    </xf>
    <xf numFmtId="0" fontId="83" fillId="33" borderId="31" xfId="0" applyFont="1" applyFill="1" applyBorder="1" applyAlignment="1">
      <alignment horizontal="center" vertical="top"/>
    </xf>
    <xf numFmtId="0" fontId="83" fillId="33" borderId="32" xfId="0" applyFont="1" applyFill="1" applyBorder="1" applyAlignment="1">
      <alignment horizontal="center" vertical="center"/>
    </xf>
    <xf numFmtId="0" fontId="83" fillId="33" borderId="33" xfId="0" applyFont="1" applyFill="1" applyBorder="1" applyAlignment="1">
      <alignment horizontal="center" vertical="center"/>
    </xf>
    <xf numFmtId="0" fontId="103" fillId="33" borderId="0" xfId="0" applyFont="1" applyFill="1" applyAlignment="1">
      <alignment horizontal="center"/>
    </xf>
    <xf numFmtId="0" fontId="16" fillId="33" borderId="13" xfId="0" applyFont="1" applyFill="1" applyBorder="1" applyAlignment="1" applyProtection="1">
      <alignment horizontal="center" vertical="center" wrapText="1"/>
      <protection/>
    </xf>
    <xf numFmtId="0" fontId="17" fillId="33" borderId="11" xfId="0" applyFont="1" applyFill="1" applyBorder="1" applyAlignment="1" applyProtection="1">
      <alignment horizontal="center" vertical="center" wrapText="1"/>
      <protection/>
    </xf>
    <xf numFmtId="0" fontId="16" fillId="33" borderId="10" xfId="0" applyFont="1" applyFill="1" applyBorder="1" applyAlignment="1" applyProtection="1">
      <alignment horizontal="center" vertical="center" wrapText="1"/>
      <protection/>
    </xf>
    <xf numFmtId="0" fontId="17" fillId="33" borderId="10" xfId="0" applyFont="1" applyFill="1" applyBorder="1" applyAlignment="1" applyProtection="1">
      <alignment horizontal="center" vertical="center" wrapText="1"/>
      <protection/>
    </xf>
    <xf numFmtId="0" fontId="103" fillId="33" borderId="10" xfId="0" applyFont="1" applyFill="1" applyBorder="1" applyAlignment="1">
      <alignment horizontal="center"/>
    </xf>
    <xf numFmtId="0" fontId="16" fillId="33" borderId="11" xfId="0" applyFont="1" applyFill="1" applyBorder="1" applyAlignment="1" applyProtection="1">
      <alignment horizontal="center" vertical="center" wrapText="1"/>
      <protection/>
    </xf>
    <xf numFmtId="0" fontId="103" fillId="33" borderId="11" xfId="0" applyFont="1" applyFill="1" applyBorder="1" applyAlignment="1">
      <alignment horizontal="left" vertical="center" wrapText="1"/>
    </xf>
    <xf numFmtId="0" fontId="103" fillId="33" borderId="0" xfId="0" applyFont="1" applyFill="1" applyBorder="1" applyAlignment="1">
      <alignment horizontal="left" vertical="center" wrapText="1"/>
    </xf>
    <xf numFmtId="0" fontId="103" fillId="33" borderId="0" xfId="0" applyFont="1" applyFill="1" applyBorder="1" applyAlignment="1">
      <alignment horizontal="left"/>
    </xf>
    <xf numFmtId="0" fontId="103" fillId="33" borderId="13" xfId="0" applyFont="1" applyFill="1" applyBorder="1" applyAlignment="1">
      <alignment horizontal="left" vertical="center" wrapText="1"/>
    </xf>
    <xf numFmtId="0" fontId="104" fillId="0" borderId="0" xfId="0" applyFont="1" applyBorder="1" applyAlignment="1">
      <alignment horizontal="center"/>
    </xf>
    <xf numFmtId="0" fontId="82" fillId="0" borderId="0" xfId="0" applyFont="1" applyAlignment="1">
      <alignment horizontal="center"/>
    </xf>
    <xf numFmtId="0" fontId="82" fillId="33" borderId="0" xfId="0" applyFont="1" applyFill="1" applyAlignment="1">
      <alignment horizontal="center"/>
    </xf>
    <xf numFmtId="0" fontId="107" fillId="0" borderId="0" xfId="0" applyFont="1" applyBorder="1" applyAlignment="1">
      <alignment horizontal="center"/>
    </xf>
    <xf numFmtId="0" fontId="85" fillId="0" borderId="0" xfId="0" applyFont="1" applyBorder="1" applyAlignment="1">
      <alignment horizontal="center"/>
    </xf>
    <xf numFmtId="0" fontId="82" fillId="33" borderId="34" xfId="0" applyFont="1" applyFill="1" applyBorder="1" applyAlignment="1" applyProtection="1">
      <alignment horizontal="left" vertical="center" wrapText="1"/>
      <protection/>
    </xf>
    <xf numFmtId="0" fontId="82" fillId="33" borderId="0" xfId="0" applyFont="1" applyFill="1" applyBorder="1" applyAlignment="1" applyProtection="1">
      <alignment horizontal="center" vertical="center" wrapText="1"/>
      <protection/>
    </xf>
    <xf numFmtId="0" fontId="2" fillId="33" borderId="0" xfId="0" applyFont="1" applyFill="1" applyAlignment="1">
      <alignment horizontal="center" vertical="center" wrapText="1"/>
    </xf>
    <xf numFmtId="0" fontId="82" fillId="33" borderId="0" xfId="0" applyFont="1" applyFill="1" applyAlignment="1">
      <alignment/>
    </xf>
    <xf numFmtId="0" fontId="2" fillId="33" borderId="10" xfId="0" applyFont="1" applyFill="1" applyBorder="1" applyAlignment="1">
      <alignment horizontal="center" vertical="center" wrapText="1"/>
    </xf>
    <xf numFmtId="0" fontId="82" fillId="33" borderId="0" xfId="0" applyFont="1" applyFill="1" applyBorder="1" applyAlignment="1">
      <alignment horizontal="left" vertical="center"/>
    </xf>
    <xf numFmtId="0" fontId="83" fillId="0" borderId="13" xfId="0" applyFont="1" applyBorder="1" applyAlignment="1">
      <alignment horizontal="center" vertical="center"/>
    </xf>
    <xf numFmtId="0" fontId="83" fillId="0" borderId="11" xfId="0" applyFont="1" applyBorder="1" applyAlignment="1">
      <alignment horizontal="center" vertical="center"/>
    </xf>
    <xf numFmtId="0" fontId="82" fillId="0" borderId="13" xfId="0" applyFont="1" applyBorder="1" applyAlignment="1">
      <alignment horizontal="center"/>
    </xf>
    <xf numFmtId="0" fontId="2" fillId="0" borderId="0" xfId="0" applyFont="1" applyAlignment="1">
      <alignment horizontal="center"/>
    </xf>
    <xf numFmtId="0" fontId="83" fillId="0" borderId="0" xfId="0" applyFont="1" applyAlignment="1">
      <alignment horizontal="center"/>
    </xf>
    <xf numFmtId="0" fontId="80" fillId="0" borderId="0" xfId="0" applyFont="1" applyAlignment="1">
      <alignment horizontal="center"/>
    </xf>
  </cellXfs>
  <cellStyles count="6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Millares 2" xfId="51"/>
    <cellStyle name="Millares 2 2" xfId="52"/>
    <cellStyle name="Millares 3" xfId="53"/>
    <cellStyle name="Currency" xfId="54"/>
    <cellStyle name="Currency [0]" xfId="55"/>
    <cellStyle name="Neutral" xfId="56"/>
    <cellStyle name="No-definido" xfId="57"/>
    <cellStyle name="Normal 10" xfId="58"/>
    <cellStyle name="Normal 14" xfId="59"/>
    <cellStyle name="Normal 15" xfId="60"/>
    <cellStyle name="Normal 2" xfId="61"/>
    <cellStyle name="Normal 3" xfId="62"/>
    <cellStyle name="Normal 4" xfId="63"/>
    <cellStyle name="Normal 5" xfId="64"/>
    <cellStyle name="Normal 6" xfId="65"/>
    <cellStyle name="Normal 7" xfId="66"/>
    <cellStyle name="Normal 8" xfId="67"/>
    <cellStyle name="Normal 9" xfId="68"/>
    <cellStyle name="Normal_indice" xfId="69"/>
    <cellStyle name="Notas" xfId="70"/>
    <cellStyle name="Percent" xfId="71"/>
    <cellStyle name="Porcentual 2" xfId="72"/>
    <cellStyle name="Salida" xfId="73"/>
    <cellStyle name="Texto de advertencia" xfId="74"/>
    <cellStyle name="Texto explicativo" xfId="75"/>
    <cellStyle name="Título" xfId="76"/>
    <cellStyle name="Título 2" xfId="77"/>
    <cellStyle name="Título 3" xfId="78"/>
    <cellStyle name="Total"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Arándanos : superficie y producción</a:t>
            </a:r>
          </a:p>
        </c:rich>
      </c:tx>
      <c:layout>
        <c:manualLayout>
          <c:xMode val="factor"/>
          <c:yMode val="factor"/>
          <c:x val="-0.063"/>
          <c:y val="-0.0115"/>
        </c:manualLayout>
      </c:layout>
      <c:spPr>
        <a:noFill/>
        <a:ln w="3175">
          <a:noFill/>
        </a:ln>
      </c:spPr>
    </c:title>
    <c:plotArea>
      <c:layout>
        <c:manualLayout>
          <c:xMode val="edge"/>
          <c:yMode val="edge"/>
          <c:x val="0.1025"/>
          <c:y val="0.1255"/>
          <c:w val="0.783"/>
          <c:h val="0.73275"/>
        </c:manualLayout>
      </c:layout>
      <c:barChart>
        <c:barDir val="col"/>
        <c:grouping val="stacked"/>
        <c:varyColors val="0"/>
        <c:ser>
          <c:idx val="0"/>
          <c:order val="0"/>
          <c:tx>
            <c:v>Superficie</c:v>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'[1]arandano'!$C$5:$M$5</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'[1]arandano'!$C$7:$M$7</c:f>
              <c:numCache>
                <c:ptCount val="11"/>
                <c:pt idx="0">
                  <c:v>800</c:v>
                </c:pt>
                <c:pt idx="1">
                  <c:v>850</c:v>
                </c:pt>
                <c:pt idx="2">
                  <c:v>1220</c:v>
                </c:pt>
                <c:pt idx="3">
                  <c:v>1280</c:v>
                </c:pt>
                <c:pt idx="4">
                  <c:v>1320</c:v>
                </c:pt>
                <c:pt idx="5">
                  <c:v>1360</c:v>
                </c:pt>
                <c:pt idx="6">
                  <c:v>3820</c:v>
                </c:pt>
                <c:pt idx="7">
                  <c:v>5664</c:v>
                </c:pt>
                <c:pt idx="8">
                  <c:v>5953</c:v>
                </c:pt>
                <c:pt idx="9">
                  <c:v>6779</c:v>
                </c:pt>
                <c:pt idx="10">
                  <c:v>7876</c:v>
                </c:pt>
              </c:numCache>
            </c:numRef>
          </c:val>
        </c:ser>
        <c:overlap val="100"/>
        <c:gapWidth val="55"/>
        <c:axId val="40607733"/>
        <c:axId val="29925278"/>
      </c:barChart>
      <c:lineChart>
        <c:grouping val="standard"/>
        <c:varyColors val="0"/>
        <c:ser>
          <c:idx val="1"/>
          <c:order val="1"/>
          <c:tx>
            <c:v>Producción</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'[1]arandano'!$C$5:$M$5</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'[1]arandano'!$C$13:$M$13</c:f>
              <c:numCache>
                <c:ptCount val="11"/>
                <c:pt idx="0">
                  <c:v>4800</c:v>
                </c:pt>
                <c:pt idx="1">
                  <c:v>5253.065465881537</c:v>
                </c:pt>
                <c:pt idx="2">
                  <c:v>8010.4112029293865</c:v>
                </c:pt>
                <c:pt idx="3">
                  <c:v>8211.351378098867</c:v>
                </c:pt>
                <c:pt idx="4">
                  <c:v>12667.187886585183</c:v>
                </c:pt>
                <c:pt idx="5">
                  <c:v>17336.671779900043</c:v>
                </c:pt>
                <c:pt idx="6">
                  <c:v>23705.715275372357</c:v>
                </c:pt>
                <c:pt idx="7">
                  <c:v>28597.27844029887</c:v>
                </c:pt>
                <c:pt idx="8">
                  <c:v>47893.71072294521</c:v>
                </c:pt>
                <c:pt idx="9">
                  <c:v>57514.2560245435</c:v>
                </c:pt>
                <c:pt idx="10">
                  <c:v>76386.36251175216</c:v>
                </c:pt>
              </c:numCache>
            </c:numRef>
          </c:val>
          <c:smooth val="0"/>
        </c:ser>
        <c:axId val="892047"/>
        <c:axId val="8028424"/>
      </c:lineChart>
      <c:catAx>
        <c:axId val="40607733"/>
        <c:scaling>
          <c:orientation val="minMax"/>
        </c:scaling>
        <c:axPos val="b"/>
        <c:delete val="0"/>
        <c:numFmt formatCode="General" sourceLinked="1"/>
        <c:majorTickMark val="none"/>
        <c:minorTickMark val="none"/>
        <c:tickLblPos val="nextTo"/>
        <c:spPr>
          <a:ln w="3175">
            <a:solidFill>
              <a:srgbClr val="808080"/>
            </a:solidFill>
          </a:ln>
        </c:spPr>
        <c:crossAx val="29925278"/>
        <c:crosses val="autoZero"/>
        <c:auto val="1"/>
        <c:lblOffset val="100"/>
        <c:tickLblSkip val="1"/>
        <c:noMultiLvlLbl val="0"/>
      </c:catAx>
      <c:valAx>
        <c:axId val="29925278"/>
        <c:scaling>
          <c:orientation val="minMax"/>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40607733"/>
        <c:crossesAt val="1"/>
        <c:crossBetween val="between"/>
        <c:dispUnits/>
      </c:valAx>
      <c:catAx>
        <c:axId val="892047"/>
        <c:scaling>
          <c:orientation val="minMax"/>
        </c:scaling>
        <c:axPos val="b"/>
        <c:delete val="1"/>
        <c:majorTickMark val="out"/>
        <c:minorTickMark val="none"/>
        <c:tickLblPos val="nextTo"/>
        <c:crossAx val="8028424"/>
        <c:crosses val="autoZero"/>
        <c:auto val="1"/>
        <c:lblOffset val="100"/>
        <c:tickLblSkip val="1"/>
        <c:noMultiLvlLbl val="0"/>
      </c:catAx>
      <c:valAx>
        <c:axId val="8028424"/>
        <c:scaling>
          <c:orientation val="minMax"/>
        </c:scaling>
        <c:axPos val="l"/>
        <c:delete val="0"/>
        <c:numFmt formatCode="#,##0" sourceLinked="0"/>
        <c:majorTickMark val="out"/>
        <c:minorTickMark val="none"/>
        <c:tickLblPos val="nextTo"/>
        <c:spPr>
          <a:ln w="3175">
            <a:solidFill>
              <a:srgbClr val="808080"/>
            </a:solidFill>
          </a:ln>
        </c:spPr>
        <c:crossAx val="892047"/>
        <c:crosses val="max"/>
        <c:crossBetween val="between"/>
        <c:dispUnits/>
      </c:valAx>
      <c:spPr>
        <a:solidFill>
          <a:srgbClr val="FFFFFF"/>
        </a:solidFill>
        <a:ln w="3175">
          <a:noFill/>
        </a:ln>
      </c:spPr>
    </c:plotArea>
    <c:legend>
      <c:legendPos val="r"/>
      <c:layout>
        <c:manualLayout>
          <c:xMode val="edge"/>
          <c:yMode val="edge"/>
          <c:x val="0.5365"/>
          <c:y val="0.89175"/>
          <c:w val="0.347"/>
          <c:h val="0.07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paltas</a:t>
            </a:r>
          </a:p>
        </c:rich>
      </c:tx>
      <c:layout>
        <c:manualLayout>
          <c:xMode val="factor"/>
          <c:yMode val="factor"/>
          <c:x val="-0.001"/>
          <c:y val="-0.01325"/>
        </c:manualLayout>
      </c:layout>
      <c:spPr>
        <a:noFill/>
        <a:ln w="3175">
          <a:noFill/>
        </a:ln>
      </c:spPr>
    </c:title>
    <c:plotArea>
      <c:layout>
        <c:manualLayout>
          <c:xMode val="edge"/>
          <c:yMode val="edge"/>
          <c:x val="0.0785"/>
          <c:y val="0.119"/>
          <c:w val="0.90025"/>
          <c:h val="0.68725"/>
        </c:manualLayout>
      </c:layout>
      <c:lineChart>
        <c:grouping val="standard"/>
        <c:varyColors val="0"/>
        <c:ser>
          <c:idx val="0"/>
          <c:order val="0"/>
          <c:tx>
            <c:v>Producción</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'[1]paltas'!$C$40:$M$40</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'[1]paltas'!$C$41:$M$41</c:f>
              <c:numCache>
                <c:ptCount val="11"/>
                <c:pt idx="0">
                  <c:v>110000</c:v>
                </c:pt>
                <c:pt idx="1">
                  <c:v>130000</c:v>
                </c:pt>
                <c:pt idx="2">
                  <c:v>140000</c:v>
                </c:pt>
                <c:pt idx="3">
                  <c:v>140000</c:v>
                </c:pt>
                <c:pt idx="4">
                  <c:v>160000</c:v>
                </c:pt>
                <c:pt idx="5">
                  <c:v>188604.05062777156</c:v>
                </c:pt>
                <c:pt idx="6">
                  <c:v>163119.31290658348</c:v>
                </c:pt>
                <c:pt idx="7">
                  <c:v>209644.63889567798</c:v>
                </c:pt>
                <c:pt idx="8">
                  <c:v>122632.58789934102</c:v>
                </c:pt>
                <c:pt idx="9">
                  <c:v>232202.09254584223</c:v>
                </c:pt>
                <c:pt idx="10">
                  <c:v>166381.5542372921</c:v>
                </c:pt>
              </c:numCache>
            </c:numRef>
          </c:val>
          <c:smooth val="0"/>
        </c:ser>
        <c:ser>
          <c:idx val="1"/>
          <c:order val="1"/>
          <c:tx>
            <c:v>Exportaciones</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'[1]paltas'!$C$40:$M$40</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'[1]paltas'!$C$42:$M$42</c:f>
              <c:numCache>
                <c:ptCount val="11"/>
                <c:pt idx="0">
                  <c:v>52048.686</c:v>
                </c:pt>
                <c:pt idx="1">
                  <c:v>52490.832</c:v>
                </c:pt>
                <c:pt idx="2">
                  <c:v>78070.044</c:v>
                </c:pt>
                <c:pt idx="3">
                  <c:v>97646.939</c:v>
                </c:pt>
                <c:pt idx="4">
                  <c:v>113592.48</c:v>
                </c:pt>
                <c:pt idx="5">
                  <c:v>136412.216</c:v>
                </c:pt>
                <c:pt idx="6">
                  <c:v>110892.513</c:v>
                </c:pt>
                <c:pt idx="7">
                  <c:v>146396.449</c:v>
                </c:pt>
                <c:pt idx="8">
                  <c:v>84998.301</c:v>
                </c:pt>
                <c:pt idx="9">
                  <c:v>166183.932</c:v>
                </c:pt>
                <c:pt idx="10">
                  <c:v>107921.734</c:v>
                </c:pt>
              </c:numCache>
            </c:numRef>
          </c:val>
          <c:smooth val="0"/>
        </c:ser>
        <c:marker val="1"/>
        <c:axId val="9774017"/>
        <c:axId val="20857290"/>
      </c:lineChart>
      <c:catAx>
        <c:axId val="9774017"/>
        <c:scaling>
          <c:orientation val="minMax"/>
        </c:scaling>
        <c:axPos val="b"/>
        <c:delete val="0"/>
        <c:numFmt formatCode="General" sourceLinked="1"/>
        <c:majorTickMark val="none"/>
        <c:minorTickMark val="none"/>
        <c:tickLblPos val="nextTo"/>
        <c:spPr>
          <a:ln w="3175">
            <a:solidFill>
              <a:srgbClr val="808080"/>
            </a:solidFill>
          </a:ln>
        </c:spPr>
        <c:crossAx val="20857290"/>
        <c:crosses val="autoZero"/>
        <c:auto val="1"/>
        <c:lblOffset val="100"/>
        <c:tickLblSkip val="1"/>
        <c:noMultiLvlLbl val="0"/>
      </c:catAx>
      <c:valAx>
        <c:axId val="20857290"/>
        <c:scaling>
          <c:orientation val="minMax"/>
        </c:scaling>
        <c:axPos val="l"/>
        <c:title>
          <c:tx>
            <c:rich>
              <a:bodyPr vert="horz" rot="-5400000" anchor="ctr"/>
              <a:lstStyle/>
              <a:p>
                <a:pPr algn="ctr">
                  <a:defRPr/>
                </a:pPr>
                <a:r>
                  <a:rPr lang="en-US" cap="none" sz="800" b="1" i="0" u="none" baseline="0">
                    <a:solidFill>
                      <a:srgbClr val="000000"/>
                    </a:solidFill>
                  </a:rPr>
                  <a:t>Toneladas</a:t>
                </a:r>
              </a:p>
            </c:rich>
          </c:tx>
          <c:layout>
            <c:manualLayout>
              <c:xMode val="factor"/>
              <c:yMode val="factor"/>
              <c:x val="-0.0105"/>
              <c:y val="0"/>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9774017"/>
        <c:crossesAt val="1"/>
        <c:crossBetween val="between"/>
        <c:dispUnits/>
      </c:valAx>
      <c:spPr>
        <a:solidFill>
          <a:srgbClr val="FFFFFF"/>
        </a:solidFill>
        <a:ln w="3175">
          <a:solidFill>
            <a:srgbClr val="000000"/>
          </a:solidFill>
        </a:ln>
      </c:spPr>
    </c:plotArea>
    <c:legend>
      <c:legendPos val="r"/>
      <c:layout>
        <c:manualLayout>
          <c:xMode val="edge"/>
          <c:yMode val="edge"/>
          <c:x val="0.59725"/>
          <c:y val="0.85425"/>
          <c:w val="0.36775"/>
          <c:h val="0.07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Uvas : superficie y producción</a:t>
            </a:r>
          </a:p>
        </c:rich>
      </c:tx>
      <c:layout>
        <c:manualLayout>
          <c:xMode val="factor"/>
          <c:yMode val="factor"/>
          <c:x val="-0.07775"/>
          <c:y val="-0.0095"/>
        </c:manualLayout>
      </c:layout>
      <c:spPr>
        <a:noFill/>
        <a:ln w="3175">
          <a:noFill/>
        </a:ln>
      </c:spPr>
    </c:title>
    <c:plotArea>
      <c:layout>
        <c:manualLayout>
          <c:xMode val="edge"/>
          <c:yMode val="edge"/>
          <c:x val="0.093"/>
          <c:y val="0.12325"/>
          <c:w val="0.812"/>
          <c:h val="0.7325"/>
        </c:manualLayout>
      </c:layout>
      <c:barChart>
        <c:barDir val="col"/>
        <c:grouping val="stacked"/>
        <c:varyColors val="0"/>
        <c:ser>
          <c:idx val="0"/>
          <c:order val="0"/>
          <c:tx>
            <c:v>Superficie</c:v>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'[1]uvas'!$C$2:$M$2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'[1]uvas'!$C$4:$M$4</c:f>
              <c:numCache>
                <c:ptCount val="11"/>
                <c:pt idx="0">
                  <c:v>44890</c:v>
                </c:pt>
                <c:pt idx="1">
                  <c:v>46900</c:v>
                </c:pt>
                <c:pt idx="2">
                  <c:v>47600</c:v>
                </c:pt>
                <c:pt idx="3">
                  <c:v>48200</c:v>
                </c:pt>
                <c:pt idx="4">
                  <c:v>48500</c:v>
                </c:pt>
                <c:pt idx="5">
                  <c:v>50960.48</c:v>
                </c:pt>
                <c:pt idx="6">
                  <c:v>50952.47</c:v>
                </c:pt>
                <c:pt idx="7">
                  <c:v>50846.43</c:v>
                </c:pt>
                <c:pt idx="8">
                  <c:v>52186.94</c:v>
                </c:pt>
                <c:pt idx="9">
                  <c:v>53338.50999999999</c:v>
                </c:pt>
                <c:pt idx="10">
                  <c:v>52654.94899999999</c:v>
                </c:pt>
              </c:numCache>
            </c:numRef>
          </c:val>
        </c:ser>
        <c:overlap val="100"/>
        <c:gapWidth val="55"/>
        <c:axId val="53497883"/>
        <c:axId val="11718900"/>
      </c:barChart>
      <c:lineChart>
        <c:grouping val="standard"/>
        <c:varyColors val="0"/>
        <c:ser>
          <c:idx val="1"/>
          <c:order val="1"/>
          <c:tx>
            <c:v>Producción</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'[1]uvas'!$C$2:$M$2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'[1]uvas'!$C$10:$M$10</c:f>
              <c:numCache>
                <c:ptCount val="11"/>
                <c:pt idx="0">
                  <c:v>999000</c:v>
                </c:pt>
                <c:pt idx="1">
                  <c:v>905000</c:v>
                </c:pt>
                <c:pt idx="2">
                  <c:v>999000</c:v>
                </c:pt>
                <c:pt idx="3">
                  <c:v>1050000</c:v>
                </c:pt>
                <c:pt idx="4">
                  <c:v>1100000</c:v>
                </c:pt>
                <c:pt idx="5">
                  <c:v>1150000</c:v>
                </c:pt>
                <c:pt idx="6">
                  <c:v>1288421.062698797</c:v>
                </c:pt>
                <c:pt idx="7">
                  <c:v>1238234.2774814353</c:v>
                </c:pt>
                <c:pt idx="8">
                  <c:v>1335073.7311692277</c:v>
                </c:pt>
                <c:pt idx="9">
                  <c:v>1377980.9710091718</c:v>
                </c:pt>
                <c:pt idx="10">
                  <c:v>1251053.3447276922</c:v>
                </c:pt>
              </c:numCache>
            </c:numRef>
          </c:val>
          <c:smooth val="0"/>
        </c:ser>
        <c:axId val="38361237"/>
        <c:axId val="9706814"/>
      </c:lineChart>
      <c:catAx>
        <c:axId val="53497883"/>
        <c:scaling>
          <c:orientation val="minMax"/>
        </c:scaling>
        <c:axPos val="b"/>
        <c:delete val="0"/>
        <c:numFmt formatCode="General" sourceLinked="1"/>
        <c:majorTickMark val="none"/>
        <c:minorTickMark val="none"/>
        <c:tickLblPos val="nextTo"/>
        <c:spPr>
          <a:ln w="3175">
            <a:solidFill>
              <a:srgbClr val="808080"/>
            </a:solidFill>
          </a:ln>
        </c:spPr>
        <c:crossAx val="11718900"/>
        <c:crosses val="autoZero"/>
        <c:auto val="1"/>
        <c:lblOffset val="100"/>
        <c:tickLblSkip val="1"/>
        <c:noMultiLvlLbl val="0"/>
      </c:catAx>
      <c:valAx>
        <c:axId val="11718900"/>
        <c:scaling>
          <c:orientation val="minMax"/>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53497883"/>
        <c:crossesAt val="1"/>
        <c:crossBetween val="between"/>
        <c:dispUnits/>
      </c:valAx>
      <c:catAx>
        <c:axId val="38361237"/>
        <c:scaling>
          <c:orientation val="minMax"/>
        </c:scaling>
        <c:axPos val="b"/>
        <c:delete val="1"/>
        <c:majorTickMark val="out"/>
        <c:minorTickMark val="none"/>
        <c:tickLblPos val="nextTo"/>
        <c:crossAx val="9706814"/>
        <c:crosses val="autoZero"/>
        <c:auto val="1"/>
        <c:lblOffset val="100"/>
        <c:tickLblSkip val="1"/>
        <c:noMultiLvlLbl val="0"/>
      </c:catAx>
      <c:valAx>
        <c:axId val="9706814"/>
        <c:scaling>
          <c:orientation val="minMax"/>
        </c:scaling>
        <c:axPos val="l"/>
        <c:delete val="0"/>
        <c:numFmt formatCode="#,##0" sourceLinked="0"/>
        <c:majorTickMark val="out"/>
        <c:minorTickMark val="none"/>
        <c:tickLblPos val="nextTo"/>
        <c:spPr>
          <a:ln w="3175">
            <a:solidFill>
              <a:srgbClr val="808080"/>
            </a:solidFill>
          </a:ln>
        </c:spPr>
        <c:crossAx val="38361237"/>
        <c:crosses val="max"/>
        <c:crossBetween val="between"/>
        <c:dispUnits/>
      </c:valAx>
      <c:spPr>
        <a:solidFill>
          <a:srgbClr val="FFFFFF"/>
        </a:solidFill>
        <a:ln w="3175">
          <a:noFill/>
        </a:ln>
      </c:spPr>
    </c:plotArea>
    <c:legend>
      <c:legendPos val="r"/>
      <c:layout>
        <c:manualLayout>
          <c:xMode val="edge"/>
          <c:yMode val="edge"/>
          <c:x val="0.5385"/>
          <c:y val="0.88875"/>
          <c:w val="0.3475"/>
          <c:h val="0.073"/>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uvas</a:t>
            </a:r>
          </a:p>
        </c:rich>
      </c:tx>
      <c:layout>
        <c:manualLayout>
          <c:xMode val="factor"/>
          <c:yMode val="factor"/>
          <c:x val="-0.001"/>
          <c:y val="-0.0135"/>
        </c:manualLayout>
      </c:layout>
      <c:spPr>
        <a:noFill/>
        <a:ln w="3175">
          <a:noFill/>
        </a:ln>
      </c:spPr>
    </c:title>
    <c:plotArea>
      <c:layout>
        <c:manualLayout>
          <c:xMode val="edge"/>
          <c:yMode val="edge"/>
          <c:x val="0.06575"/>
          <c:y val="0.118"/>
          <c:w val="0.91275"/>
          <c:h val="0.6865"/>
        </c:manualLayout>
      </c:layout>
      <c:lineChart>
        <c:grouping val="standard"/>
        <c:varyColors val="0"/>
        <c:ser>
          <c:idx val="0"/>
          <c:order val="0"/>
          <c:tx>
            <c:v>Producción</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'[1]uvas'!$C$39:$M$39</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'[1]uvas'!$C$40:$M$40</c:f>
              <c:numCache>
                <c:ptCount val="11"/>
                <c:pt idx="0">
                  <c:v>999000</c:v>
                </c:pt>
                <c:pt idx="1">
                  <c:v>905000</c:v>
                </c:pt>
                <c:pt idx="2">
                  <c:v>999000</c:v>
                </c:pt>
                <c:pt idx="3">
                  <c:v>1050000</c:v>
                </c:pt>
                <c:pt idx="4">
                  <c:v>1100000</c:v>
                </c:pt>
                <c:pt idx="5">
                  <c:v>1150000</c:v>
                </c:pt>
                <c:pt idx="6">
                  <c:v>1288421.062698797</c:v>
                </c:pt>
                <c:pt idx="7">
                  <c:v>1238234.2774814353</c:v>
                </c:pt>
                <c:pt idx="8">
                  <c:v>1335073.7311692277</c:v>
                </c:pt>
                <c:pt idx="9">
                  <c:v>1377980.9710091718</c:v>
                </c:pt>
                <c:pt idx="10">
                  <c:v>1251053.3447276922</c:v>
                </c:pt>
              </c:numCache>
            </c:numRef>
          </c:val>
          <c:smooth val="0"/>
        </c:ser>
        <c:ser>
          <c:idx val="1"/>
          <c:order val="1"/>
          <c:tx>
            <c:v>Exportaciones</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'[1]uvas'!$C$39:$M$39</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'[1]uvas'!$C$41:$M$41</c:f>
              <c:numCache>
                <c:ptCount val="11"/>
                <c:pt idx="0">
                  <c:v>596195.553</c:v>
                </c:pt>
                <c:pt idx="1">
                  <c:v>545280.659</c:v>
                </c:pt>
                <c:pt idx="2">
                  <c:v>654932.413</c:v>
                </c:pt>
                <c:pt idx="3">
                  <c:v>706331.512</c:v>
                </c:pt>
                <c:pt idx="4">
                  <c:v>693053.073</c:v>
                </c:pt>
                <c:pt idx="5">
                  <c:v>738469.058</c:v>
                </c:pt>
                <c:pt idx="6">
                  <c:v>823247.355</c:v>
                </c:pt>
                <c:pt idx="7">
                  <c:v>776370.276</c:v>
                </c:pt>
                <c:pt idx="8">
                  <c:v>836884.534</c:v>
                </c:pt>
                <c:pt idx="9">
                  <c:v>850405.202</c:v>
                </c:pt>
                <c:pt idx="10">
                  <c:v>781085.135</c:v>
                </c:pt>
              </c:numCache>
            </c:numRef>
          </c:val>
          <c:smooth val="0"/>
        </c:ser>
        <c:marker val="1"/>
        <c:axId val="20252463"/>
        <c:axId val="48054440"/>
      </c:lineChart>
      <c:catAx>
        <c:axId val="20252463"/>
        <c:scaling>
          <c:orientation val="minMax"/>
        </c:scaling>
        <c:axPos val="b"/>
        <c:delete val="0"/>
        <c:numFmt formatCode="General" sourceLinked="1"/>
        <c:majorTickMark val="none"/>
        <c:minorTickMark val="none"/>
        <c:tickLblPos val="nextTo"/>
        <c:spPr>
          <a:ln w="3175">
            <a:solidFill>
              <a:srgbClr val="808080"/>
            </a:solidFill>
          </a:ln>
        </c:spPr>
        <c:crossAx val="48054440"/>
        <c:crosses val="autoZero"/>
        <c:auto val="1"/>
        <c:lblOffset val="100"/>
        <c:tickLblSkip val="1"/>
        <c:noMultiLvlLbl val="0"/>
      </c:catAx>
      <c:valAx>
        <c:axId val="48054440"/>
        <c:scaling>
          <c:orientation val="minMax"/>
        </c:scaling>
        <c:axPos val="l"/>
        <c:title>
          <c:tx>
            <c:rich>
              <a:bodyPr vert="horz" rot="-5400000" anchor="ctr"/>
              <a:lstStyle/>
              <a:p>
                <a:pPr algn="ctr">
                  <a:defRPr/>
                </a:pPr>
                <a:r>
                  <a:rPr lang="en-US" cap="none" sz="800" b="1" i="0" u="none" baseline="0">
                    <a:solidFill>
                      <a:srgbClr val="000000"/>
                    </a:solidFill>
                  </a:rPr>
                  <a:t>Toneladas</a:t>
                </a:r>
              </a:p>
            </c:rich>
          </c:tx>
          <c:layout>
            <c:manualLayout>
              <c:xMode val="factor"/>
              <c:yMode val="factor"/>
              <c:x val="-0.0135"/>
              <c:y val="0.001"/>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20252463"/>
        <c:crossesAt val="1"/>
        <c:crossBetween val="between"/>
        <c:dispUnits/>
      </c:valAx>
      <c:spPr>
        <a:solidFill>
          <a:srgbClr val="FFFFFF"/>
        </a:solidFill>
        <a:ln w="3175">
          <a:solidFill>
            <a:srgbClr val="000000"/>
          </a:solidFill>
        </a:ln>
      </c:spPr>
    </c:plotArea>
    <c:legend>
      <c:legendPos val="r"/>
      <c:layout>
        <c:manualLayout>
          <c:xMode val="edge"/>
          <c:yMode val="edge"/>
          <c:x val="0.597"/>
          <c:y val="0.8505"/>
          <c:w val="0.36725"/>
          <c:h val="0.071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arándanos</a:t>
            </a:r>
          </a:p>
        </c:rich>
      </c:tx>
      <c:layout>
        <c:manualLayout>
          <c:xMode val="factor"/>
          <c:yMode val="factor"/>
          <c:x val="-0.001"/>
          <c:y val="-0.01325"/>
        </c:manualLayout>
      </c:layout>
      <c:spPr>
        <a:noFill/>
        <a:ln w="3175">
          <a:noFill/>
        </a:ln>
      </c:spPr>
    </c:title>
    <c:plotArea>
      <c:layout>
        <c:manualLayout>
          <c:xMode val="edge"/>
          <c:yMode val="edge"/>
          <c:x val="0.0845"/>
          <c:y val="0.11875"/>
          <c:w val="0.89525"/>
          <c:h val="0.6875"/>
        </c:manualLayout>
      </c:layout>
      <c:lineChart>
        <c:grouping val="standard"/>
        <c:varyColors val="0"/>
        <c:ser>
          <c:idx val="0"/>
          <c:order val="0"/>
          <c:tx>
            <c:v>Producción</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'[1]arandano'!$C$42:$M$42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'[1]arandano'!$C$43:$M$43</c:f>
              <c:numCache>
                <c:ptCount val="11"/>
                <c:pt idx="0">
                  <c:v>4800</c:v>
                </c:pt>
                <c:pt idx="1">
                  <c:v>5253.065465881537</c:v>
                </c:pt>
                <c:pt idx="2">
                  <c:v>8010.4112029293865</c:v>
                </c:pt>
                <c:pt idx="3">
                  <c:v>8211.351378098867</c:v>
                </c:pt>
                <c:pt idx="4">
                  <c:v>12667.187886585183</c:v>
                </c:pt>
                <c:pt idx="5">
                  <c:v>17336.671779900043</c:v>
                </c:pt>
                <c:pt idx="6">
                  <c:v>23705.715275372357</c:v>
                </c:pt>
                <c:pt idx="7">
                  <c:v>28597.27844029887</c:v>
                </c:pt>
                <c:pt idx="8">
                  <c:v>47893.71072294521</c:v>
                </c:pt>
                <c:pt idx="9">
                  <c:v>57514.2560245435</c:v>
                </c:pt>
                <c:pt idx="10">
                  <c:v>76386.36251175216</c:v>
                </c:pt>
              </c:numCache>
            </c:numRef>
          </c:val>
          <c:smooth val="0"/>
        </c:ser>
        <c:ser>
          <c:idx val="1"/>
          <c:order val="1"/>
          <c:tx>
            <c:v>Exportaciones</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'[1]arandano'!$C$42:$M$42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'[1]arandano'!$C$44:$M$44</c:f>
              <c:numCache>
                <c:ptCount val="11"/>
                <c:pt idx="0">
                  <c:v>4041.841</c:v>
                </c:pt>
                <c:pt idx="1">
                  <c:v>4423.343</c:v>
                </c:pt>
                <c:pt idx="2">
                  <c:v>6357.947</c:v>
                </c:pt>
                <c:pt idx="3">
                  <c:v>6410.191</c:v>
                </c:pt>
                <c:pt idx="4">
                  <c:v>10104.442</c:v>
                </c:pt>
                <c:pt idx="5">
                  <c:v>11938.038</c:v>
                </c:pt>
                <c:pt idx="6">
                  <c:v>15432.593</c:v>
                </c:pt>
                <c:pt idx="7">
                  <c:v>20872.322</c:v>
                </c:pt>
                <c:pt idx="8">
                  <c:v>35330.215</c:v>
                </c:pt>
                <c:pt idx="9">
                  <c:v>38506.044</c:v>
                </c:pt>
                <c:pt idx="10">
                  <c:v>55011.49</c:v>
                </c:pt>
              </c:numCache>
            </c:numRef>
          </c:val>
          <c:smooth val="0"/>
        </c:ser>
        <c:marker val="1"/>
        <c:axId val="5146953"/>
        <c:axId val="46322578"/>
      </c:lineChart>
      <c:catAx>
        <c:axId val="5146953"/>
        <c:scaling>
          <c:orientation val="minMax"/>
        </c:scaling>
        <c:axPos val="b"/>
        <c:delete val="0"/>
        <c:numFmt formatCode="General" sourceLinked="1"/>
        <c:majorTickMark val="none"/>
        <c:minorTickMark val="none"/>
        <c:tickLblPos val="nextTo"/>
        <c:spPr>
          <a:ln w="3175">
            <a:solidFill>
              <a:srgbClr val="808080"/>
            </a:solidFill>
          </a:ln>
        </c:spPr>
        <c:crossAx val="46322578"/>
        <c:crosses val="autoZero"/>
        <c:auto val="1"/>
        <c:lblOffset val="100"/>
        <c:tickLblSkip val="1"/>
        <c:noMultiLvlLbl val="0"/>
      </c:catAx>
      <c:valAx>
        <c:axId val="46322578"/>
        <c:scaling>
          <c:orientation val="minMax"/>
        </c:scaling>
        <c:axPos val="l"/>
        <c:title>
          <c:tx>
            <c:rich>
              <a:bodyPr vert="horz" rot="-5400000" anchor="ctr"/>
              <a:lstStyle/>
              <a:p>
                <a:pPr algn="ctr">
                  <a:defRPr/>
                </a:pPr>
                <a:r>
                  <a:rPr lang="en-US" cap="none" sz="800" b="1" i="0" u="none" baseline="0">
                    <a:solidFill>
                      <a:srgbClr val="000000"/>
                    </a:solidFill>
                  </a:rPr>
                  <a:t>Toneladas</a:t>
                </a:r>
              </a:p>
            </c:rich>
          </c:tx>
          <c:layout>
            <c:manualLayout>
              <c:xMode val="factor"/>
              <c:yMode val="factor"/>
              <c:x val="-0.00875"/>
              <c:y val="0.001"/>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5146953"/>
        <c:crossesAt val="1"/>
        <c:crossBetween val="between"/>
        <c:dispUnits/>
      </c:valAx>
      <c:spPr>
        <a:solidFill>
          <a:srgbClr val="FFFFFF"/>
        </a:solidFill>
        <a:ln w="3175">
          <a:solidFill>
            <a:srgbClr val="000000"/>
          </a:solidFill>
        </a:ln>
      </c:spPr>
    </c:plotArea>
    <c:legend>
      <c:legendPos val="r"/>
      <c:layout>
        <c:manualLayout>
          <c:xMode val="edge"/>
          <c:yMode val="edge"/>
          <c:x val="0.60025"/>
          <c:y val="0.85475"/>
          <c:w val="0.368"/>
          <c:h val="0.07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Cerezas : superficie y producción</a:t>
            </a:r>
          </a:p>
        </c:rich>
      </c:tx>
      <c:layout>
        <c:manualLayout>
          <c:xMode val="factor"/>
          <c:yMode val="factor"/>
          <c:x val="-0.0675"/>
          <c:y val="-0.0095"/>
        </c:manualLayout>
      </c:layout>
      <c:spPr>
        <a:noFill/>
        <a:ln w="3175">
          <a:noFill/>
        </a:ln>
      </c:spPr>
    </c:title>
    <c:plotArea>
      <c:layout>
        <c:manualLayout>
          <c:xMode val="edge"/>
          <c:yMode val="edge"/>
          <c:x val="0.093"/>
          <c:y val="0.12325"/>
          <c:w val="0.79425"/>
          <c:h val="0.7325"/>
        </c:manualLayout>
      </c:layout>
      <c:barChart>
        <c:barDir val="col"/>
        <c:grouping val="stacked"/>
        <c:varyColors val="0"/>
        <c:ser>
          <c:idx val="0"/>
          <c:order val="0"/>
          <c:tx>
            <c:v>Superficie</c:v>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'[1]cereza'!$C$3:$M$3</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'[1]cereza'!$C$5:$M$5</c:f>
              <c:numCache>
                <c:ptCount val="11"/>
                <c:pt idx="0">
                  <c:v>5832</c:v>
                </c:pt>
                <c:pt idx="1">
                  <c:v>6020</c:v>
                </c:pt>
                <c:pt idx="2">
                  <c:v>6550</c:v>
                </c:pt>
                <c:pt idx="3">
                  <c:v>6990</c:v>
                </c:pt>
                <c:pt idx="4">
                  <c:v>7200</c:v>
                </c:pt>
                <c:pt idx="5">
                  <c:v>7124.98</c:v>
                </c:pt>
                <c:pt idx="6">
                  <c:v>7620.89</c:v>
                </c:pt>
                <c:pt idx="7">
                  <c:v>9922.09</c:v>
                </c:pt>
                <c:pt idx="8">
                  <c:v>10053.9</c:v>
                </c:pt>
                <c:pt idx="9">
                  <c:v>12467.68</c:v>
                </c:pt>
                <c:pt idx="10">
                  <c:v>13143.119999837352</c:v>
                </c:pt>
              </c:numCache>
            </c:numRef>
          </c:val>
        </c:ser>
        <c:overlap val="100"/>
        <c:gapWidth val="55"/>
        <c:axId val="14250019"/>
        <c:axId val="61141308"/>
      </c:barChart>
      <c:lineChart>
        <c:grouping val="standard"/>
        <c:varyColors val="0"/>
        <c:ser>
          <c:idx val="1"/>
          <c:order val="1"/>
          <c:tx>
            <c:v>Producción</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'[1]cereza'!$C$3:$M$3</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'[1]cereza'!$C$11:$M$11</c:f>
              <c:numCache>
                <c:ptCount val="11"/>
                <c:pt idx="0">
                  <c:v>31000</c:v>
                </c:pt>
                <c:pt idx="1">
                  <c:v>28000</c:v>
                </c:pt>
                <c:pt idx="2">
                  <c:v>30000</c:v>
                </c:pt>
                <c:pt idx="3">
                  <c:v>29000</c:v>
                </c:pt>
                <c:pt idx="4">
                  <c:v>29500</c:v>
                </c:pt>
                <c:pt idx="5">
                  <c:v>32000</c:v>
                </c:pt>
                <c:pt idx="6">
                  <c:v>37917.040123458624</c:v>
                </c:pt>
                <c:pt idx="7">
                  <c:v>43001.3008160287</c:v>
                </c:pt>
                <c:pt idx="8">
                  <c:v>70364.49606866612</c:v>
                </c:pt>
                <c:pt idx="9">
                  <c:v>41095.37418173652</c:v>
                </c:pt>
                <c:pt idx="10">
                  <c:v>60355.75154420438</c:v>
                </c:pt>
              </c:numCache>
            </c:numRef>
          </c:val>
          <c:smooth val="0"/>
        </c:ser>
        <c:axId val="13400861"/>
        <c:axId val="53498886"/>
      </c:lineChart>
      <c:catAx>
        <c:axId val="14250019"/>
        <c:scaling>
          <c:orientation val="minMax"/>
        </c:scaling>
        <c:axPos val="b"/>
        <c:delete val="0"/>
        <c:numFmt formatCode="General" sourceLinked="1"/>
        <c:majorTickMark val="none"/>
        <c:minorTickMark val="none"/>
        <c:tickLblPos val="nextTo"/>
        <c:spPr>
          <a:ln w="3175">
            <a:solidFill>
              <a:srgbClr val="808080"/>
            </a:solidFill>
          </a:ln>
        </c:spPr>
        <c:crossAx val="61141308"/>
        <c:crosses val="autoZero"/>
        <c:auto val="1"/>
        <c:lblOffset val="100"/>
        <c:tickLblSkip val="1"/>
        <c:noMultiLvlLbl val="0"/>
      </c:catAx>
      <c:valAx>
        <c:axId val="61141308"/>
        <c:scaling>
          <c:orientation val="minMax"/>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14250019"/>
        <c:crossesAt val="1"/>
        <c:crossBetween val="between"/>
        <c:dispUnits/>
      </c:valAx>
      <c:catAx>
        <c:axId val="13400861"/>
        <c:scaling>
          <c:orientation val="minMax"/>
        </c:scaling>
        <c:axPos val="b"/>
        <c:delete val="1"/>
        <c:majorTickMark val="out"/>
        <c:minorTickMark val="none"/>
        <c:tickLblPos val="nextTo"/>
        <c:crossAx val="53498886"/>
        <c:crosses val="autoZero"/>
        <c:auto val="1"/>
        <c:lblOffset val="100"/>
        <c:tickLblSkip val="1"/>
        <c:noMultiLvlLbl val="0"/>
      </c:catAx>
      <c:valAx>
        <c:axId val="53498886"/>
        <c:scaling>
          <c:orientation val="minMax"/>
        </c:scaling>
        <c:axPos val="l"/>
        <c:delete val="0"/>
        <c:numFmt formatCode="#,##0" sourceLinked="0"/>
        <c:majorTickMark val="out"/>
        <c:minorTickMark val="none"/>
        <c:tickLblPos val="nextTo"/>
        <c:spPr>
          <a:ln w="3175">
            <a:solidFill>
              <a:srgbClr val="808080"/>
            </a:solidFill>
          </a:ln>
        </c:spPr>
        <c:crossAx val="13400861"/>
        <c:crosses val="max"/>
        <c:crossBetween val="between"/>
        <c:dispUnits/>
      </c:valAx>
      <c:spPr>
        <a:solidFill>
          <a:srgbClr val="FFFFFF"/>
        </a:solidFill>
        <a:ln w="3175">
          <a:noFill/>
        </a:ln>
      </c:spPr>
    </c:plotArea>
    <c:legend>
      <c:legendPos val="r"/>
      <c:layout>
        <c:manualLayout>
          <c:xMode val="edge"/>
          <c:yMode val="edge"/>
          <c:x val="0.5355"/>
          <c:y val="0.88875"/>
          <c:w val="0.3485"/>
          <c:h val="0.073"/>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cerezas</a:t>
            </a:r>
          </a:p>
        </c:rich>
      </c:tx>
      <c:layout>
        <c:manualLayout>
          <c:xMode val="factor"/>
          <c:yMode val="factor"/>
          <c:x val="-0.001"/>
          <c:y val="-0.0135"/>
        </c:manualLayout>
      </c:layout>
      <c:spPr>
        <a:noFill/>
        <a:ln w="3175">
          <a:noFill/>
        </a:ln>
      </c:spPr>
    </c:title>
    <c:plotArea>
      <c:layout>
        <c:manualLayout>
          <c:xMode val="edge"/>
          <c:yMode val="edge"/>
          <c:x val="0.084"/>
          <c:y val="0.118"/>
          <c:w val="0.8955"/>
          <c:h val="0.6865"/>
        </c:manualLayout>
      </c:layout>
      <c:lineChart>
        <c:grouping val="standard"/>
        <c:varyColors val="0"/>
        <c:ser>
          <c:idx val="0"/>
          <c:order val="0"/>
          <c:tx>
            <c:v>Producción</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'[1]cereza'!$C$40:$M$40</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'[1]cereza'!$C$41:$M$41</c:f>
              <c:numCache>
                <c:ptCount val="11"/>
                <c:pt idx="0">
                  <c:v>31000</c:v>
                </c:pt>
                <c:pt idx="1">
                  <c:v>28000</c:v>
                </c:pt>
                <c:pt idx="2">
                  <c:v>30000</c:v>
                </c:pt>
                <c:pt idx="3">
                  <c:v>29000</c:v>
                </c:pt>
                <c:pt idx="4">
                  <c:v>29500</c:v>
                </c:pt>
                <c:pt idx="5">
                  <c:v>32000</c:v>
                </c:pt>
                <c:pt idx="6">
                  <c:v>37917.040123458624</c:v>
                </c:pt>
                <c:pt idx="7">
                  <c:v>43001.3008160287</c:v>
                </c:pt>
                <c:pt idx="8">
                  <c:v>70364.49606866612</c:v>
                </c:pt>
                <c:pt idx="9">
                  <c:v>41095.37418173652</c:v>
                </c:pt>
                <c:pt idx="10">
                  <c:v>60355.75154420438</c:v>
                </c:pt>
              </c:numCache>
            </c:numRef>
          </c:val>
          <c:smooth val="0"/>
        </c:ser>
        <c:ser>
          <c:idx val="1"/>
          <c:order val="1"/>
          <c:tx>
            <c:v>Exportaciones</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'[1]cereza'!$C$40:$M$40</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'[1]cereza'!$C$42:$M$42</c:f>
              <c:numCache>
                <c:ptCount val="11"/>
                <c:pt idx="0">
                  <c:v>6062.188</c:v>
                </c:pt>
                <c:pt idx="1">
                  <c:v>7450.472</c:v>
                </c:pt>
                <c:pt idx="2">
                  <c:v>12784.065</c:v>
                </c:pt>
                <c:pt idx="3">
                  <c:v>12817.626</c:v>
                </c:pt>
                <c:pt idx="4">
                  <c:v>11304.563</c:v>
                </c:pt>
                <c:pt idx="5">
                  <c:v>17916.195</c:v>
                </c:pt>
                <c:pt idx="6">
                  <c:v>22463.222</c:v>
                </c:pt>
                <c:pt idx="7">
                  <c:v>26884.527</c:v>
                </c:pt>
                <c:pt idx="8">
                  <c:v>51865.315</c:v>
                </c:pt>
                <c:pt idx="9">
                  <c:v>23474.385</c:v>
                </c:pt>
                <c:pt idx="10">
                  <c:v>44112.113</c:v>
                </c:pt>
              </c:numCache>
            </c:numRef>
          </c:val>
          <c:smooth val="0"/>
        </c:ser>
        <c:marker val="1"/>
        <c:axId val="11727927"/>
        <c:axId val="38442480"/>
      </c:lineChart>
      <c:catAx>
        <c:axId val="11727927"/>
        <c:scaling>
          <c:orientation val="minMax"/>
        </c:scaling>
        <c:axPos val="b"/>
        <c:delete val="0"/>
        <c:numFmt formatCode="General" sourceLinked="1"/>
        <c:majorTickMark val="none"/>
        <c:minorTickMark val="none"/>
        <c:tickLblPos val="nextTo"/>
        <c:spPr>
          <a:ln w="3175">
            <a:solidFill>
              <a:srgbClr val="808080"/>
            </a:solidFill>
          </a:ln>
        </c:spPr>
        <c:crossAx val="38442480"/>
        <c:crosses val="autoZero"/>
        <c:auto val="1"/>
        <c:lblOffset val="100"/>
        <c:tickLblSkip val="1"/>
        <c:noMultiLvlLbl val="0"/>
      </c:catAx>
      <c:valAx>
        <c:axId val="38442480"/>
        <c:scaling>
          <c:orientation val="minMax"/>
        </c:scaling>
        <c:axPos val="l"/>
        <c:title>
          <c:tx>
            <c:rich>
              <a:bodyPr vert="horz" rot="-5400000" anchor="ctr"/>
              <a:lstStyle/>
              <a:p>
                <a:pPr algn="ctr">
                  <a:defRPr/>
                </a:pPr>
                <a:r>
                  <a:rPr lang="en-US" cap="none" sz="800" b="1" i="0" u="none" baseline="0">
                    <a:solidFill>
                      <a:srgbClr val="000000"/>
                    </a:solidFill>
                  </a:rPr>
                  <a:t>Toneladas</a:t>
                </a:r>
              </a:p>
            </c:rich>
          </c:tx>
          <c:layout>
            <c:manualLayout>
              <c:xMode val="factor"/>
              <c:yMode val="factor"/>
              <c:x val="-0.009"/>
              <c:y val="0.001"/>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11727927"/>
        <c:crossesAt val="1"/>
        <c:crossBetween val="between"/>
        <c:dispUnits/>
      </c:valAx>
      <c:spPr>
        <a:solidFill>
          <a:srgbClr val="FFFFFF"/>
        </a:solidFill>
        <a:ln w="3175">
          <a:solidFill>
            <a:srgbClr val="000000"/>
          </a:solidFill>
        </a:ln>
      </c:spPr>
    </c:plotArea>
    <c:legend>
      <c:legendPos val="r"/>
      <c:layout>
        <c:manualLayout>
          <c:xMode val="edge"/>
          <c:yMode val="edge"/>
          <c:x val="0.599"/>
          <c:y val="0.8505"/>
          <c:w val="0.36625"/>
          <c:h val="0.071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Manzanas : superficie y producción</a:t>
            </a:r>
          </a:p>
        </c:rich>
      </c:tx>
      <c:layout>
        <c:manualLayout>
          <c:xMode val="factor"/>
          <c:yMode val="factor"/>
          <c:x val="-0.06375"/>
          <c:y val="-0.0095"/>
        </c:manualLayout>
      </c:layout>
      <c:spPr>
        <a:noFill/>
        <a:ln w="3175">
          <a:noFill/>
        </a:ln>
      </c:spPr>
    </c:title>
    <c:plotArea>
      <c:layout>
        <c:manualLayout>
          <c:xMode val="edge"/>
          <c:yMode val="edge"/>
          <c:x val="0.09375"/>
          <c:y val="0.12325"/>
          <c:w val="0.81025"/>
          <c:h val="0.7325"/>
        </c:manualLayout>
      </c:layout>
      <c:barChart>
        <c:barDir val="col"/>
        <c:grouping val="stacked"/>
        <c:varyColors val="0"/>
        <c:ser>
          <c:idx val="0"/>
          <c:order val="0"/>
          <c:tx>
            <c:v>Superficie</c:v>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'[1]manzana'!$C$3:$M$3</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'[1]manzana'!$C$5:$M$5</c:f>
              <c:numCache>
                <c:ptCount val="11"/>
                <c:pt idx="0">
                  <c:v>35790</c:v>
                </c:pt>
                <c:pt idx="1">
                  <c:v>34715</c:v>
                </c:pt>
                <c:pt idx="2">
                  <c:v>34865</c:v>
                </c:pt>
                <c:pt idx="3">
                  <c:v>35410</c:v>
                </c:pt>
                <c:pt idx="4">
                  <c:v>36095</c:v>
                </c:pt>
                <c:pt idx="5">
                  <c:v>34819.5</c:v>
                </c:pt>
                <c:pt idx="6">
                  <c:v>35247.16</c:v>
                </c:pt>
                <c:pt idx="7">
                  <c:v>34972.17</c:v>
                </c:pt>
                <c:pt idx="8">
                  <c:v>34962.69</c:v>
                </c:pt>
                <c:pt idx="9">
                  <c:v>35075.36</c:v>
                </c:pt>
                <c:pt idx="10">
                  <c:v>35029.30997912113</c:v>
                </c:pt>
              </c:numCache>
            </c:numRef>
          </c:val>
        </c:ser>
        <c:overlap val="100"/>
        <c:gapWidth val="55"/>
        <c:axId val="10438001"/>
        <c:axId val="26833146"/>
      </c:barChart>
      <c:lineChart>
        <c:grouping val="standard"/>
        <c:varyColors val="0"/>
        <c:ser>
          <c:idx val="1"/>
          <c:order val="1"/>
          <c:tx>
            <c:v>Producción</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'[1]manzana'!$C$3:$M$3</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'[1]manzana'!$C$11:$M$11</c:f>
              <c:numCache>
                <c:ptCount val="11"/>
                <c:pt idx="0">
                  <c:v>805000</c:v>
                </c:pt>
                <c:pt idx="1">
                  <c:v>1135000</c:v>
                </c:pt>
                <c:pt idx="2">
                  <c:v>1050000</c:v>
                </c:pt>
                <c:pt idx="3">
                  <c:v>1150000</c:v>
                </c:pt>
                <c:pt idx="4">
                  <c:v>1250000</c:v>
                </c:pt>
                <c:pt idx="5">
                  <c:v>1300000</c:v>
                </c:pt>
                <c:pt idx="6">
                  <c:v>1471857.6600882215</c:v>
                </c:pt>
                <c:pt idx="7">
                  <c:v>1507842.8770338118</c:v>
                </c:pt>
                <c:pt idx="8">
                  <c:v>1504100.8588990043</c:v>
                </c:pt>
                <c:pt idx="9">
                  <c:v>1330617.4050276077</c:v>
                </c:pt>
                <c:pt idx="10">
                  <c:v>1624242.4040596802</c:v>
                </c:pt>
              </c:numCache>
            </c:numRef>
          </c:val>
          <c:smooth val="0"/>
        </c:ser>
        <c:axId val="40171723"/>
        <c:axId val="26001188"/>
      </c:lineChart>
      <c:catAx>
        <c:axId val="10438001"/>
        <c:scaling>
          <c:orientation val="minMax"/>
        </c:scaling>
        <c:axPos val="b"/>
        <c:delete val="0"/>
        <c:numFmt formatCode="General" sourceLinked="1"/>
        <c:majorTickMark val="none"/>
        <c:minorTickMark val="none"/>
        <c:tickLblPos val="nextTo"/>
        <c:spPr>
          <a:ln w="3175">
            <a:solidFill>
              <a:srgbClr val="808080"/>
            </a:solidFill>
          </a:ln>
        </c:spPr>
        <c:crossAx val="26833146"/>
        <c:crosses val="autoZero"/>
        <c:auto val="1"/>
        <c:lblOffset val="100"/>
        <c:tickLblSkip val="1"/>
        <c:noMultiLvlLbl val="0"/>
      </c:catAx>
      <c:valAx>
        <c:axId val="26833146"/>
        <c:scaling>
          <c:orientation val="minMax"/>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10438001"/>
        <c:crossesAt val="1"/>
        <c:crossBetween val="between"/>
        <c:dispUnits/>
      </c:valAx>
      <c:catAx>
        <c:axId val="40171723"/>
        <c:scaling>
          <c:orientation val="minMax"/>
        </c:scaling>
        <c:axPos val="b"/>
        <c:delete val="1"/>
        <c:majorTickMark val="out"/>
        <c:minorTickMark val="none"/>
        <c:tickLblPos val="nextTo"/>
        <c:crossAx val="26001188"/>
        <c:crosses val="autoZero"/>
        <c:auto val="1"/>
        <c:lblOffset val="100"/>
        <c:tickLblSkip val="1"/>
        <c:noMultiLvlLbl val="0"/>
      </c:catAx>
      <c:valAx>
        <c:axId val="26001188"/>
        <c:scaling>
          <c:orientation val="minMax"/>
        </c:scaling>
        <c:axPos val="l"/>
        <c:delete val="0"/>
        <c:numFmt formatCode="#,##0" sourceLinked="0"/>
        <c:majorTickMark val="out"/>
        <c:minorTickMark val="none"/>
        <c:tickLblPos val="nextTo"/>
        <c:spPr>
          <a:ln w="3175">
            <a:solidFill>
              <a:srgbClr val="808080"/>
            </a:solidFill>
          </a:ln>
        </c:spPr>
        <c:crossAx val="40171723"/>
        <c:crosses val="max"/>
        <c:crossBetween val="between"/>
        <c:dispUnits/>
      </c:valAx>
      <c:spPr>
        <a:solidFill>
          <a:srgbClr val="FFFFFF"/>
        </a:solidFill>
        <a:ln w="3175">
          <a:noFill/>
        </a:ln>
      </c:spPr>
    </c:plotArea>
    <c:legend>
      <c:legendPos val="r"/>
      <c:layout>
        <c:manualLayout>
          <c:xMode val="edge"/>
          <c:yMode val="edge"/>
          <c:x val="0.5385"/>
          <c:y val="0.88875"/>
          <c:w val="0.34725"/>
          <c:h val="0.073"/>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manzanas</a:t>
            </a:r>
          </a:p>
        </c:rich>
      </c:tx>
      <c:layout>
        <c:manualLayout>
          <c:xMode val="factor"/>
          <c:yMode val="factor"/>
          <c:x val="-0.00175"/>
          <c:y val="-0.01325"/>
        </c:manualLayout>
      </c:layout>
      <c:spPr>
        <a:noFill/>
        <a:ln w="3175">
          <a:noFill/>
        </a:ln>
      </c:spPr>
    </c:title>
    <c:plotArea>
      <c:layout>
        <c:manualLayout>
          <c:xMode val="edge"/>
          <c:yMode val="edge"/>
          <c:x val="0.0685"/>
          <c:y val="0.119"/>
          <c:w val="0.90925"/>
          <c:h val="0.68725"/>
        </c:manualLayout>
      </c:layout>
      <c:lineChart>
        <c:grouping val="standard"/>
        <c:varyColors val="0"/>
        <c:ser>
          <c:idx val="0"/>
          <c:order val="0"/>
          <c:tx>
            <c:v>Producción</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'[1]manzana'!$C$40:$M$40</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'[1]manzana'!$C$41:$M$41</c:f>
              <c:numCache>
                <c:ptCount val="11"/>
                <c:pt idx="0">
                  <c:v>805000</c:v>
                </c:pt>
                <c:pt idx="1">
                  <c:v>1135000</c:v>
                </c:pt>
                <c:pt idx="2">
                  <c:v>1050000</c:v>
                </c:pt>
                <c:pt idx="3">
                  <c:v>1150000</c:v>
                </c:pt>
                <c:pt idx="4">
                  <c:v>1250000</c:v>
                </c:pt>
                <c:pt idx="5">
                  <c:v>1300000</c:v>
                </c:pt>
                <c:pt idx="6">
                  <c:v>1471857.6600882215</c:v>
                </c:pt>
                <c:pt idx="7">
                  <c:v>1507842.8770338118</c:v>
                </c:pt>
                <c:pt idx="8">
                  <c:v>1504100.8588990043</c:v>
                </c:pt>
                <c:pt idx="9">
                  <c:v>1330617.4050276077</c:v>
                </c:pt>
                <c:pt idx="10">
                  <c:v>1624242.4040596802</c:v>
                </c:pt>
              </c:numCache>
            </c:numRef>
          </c:val>
          <c:smooth val="0"/>
        </c:ser>
        <c:ser>
          <c:idx val="1"/>
          <c:order val="1"/>
          <c:tx>
            <c:v>Exportaciones</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'[1]manzana'!$C$40:$M$40</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'[1]manzana'!$C$42:$M$42</c:f>
              <c:numCache>
                <c:ptCount val="11"/>
                <c:pt idx="0">
                  <c:v>387714.053</c:v>
                </c:pt>
                <c:pt idx="1">
                  <c:v>540746.438</c:v>
                </c:pt>
                <c:pt idx="2">
                  <c:v>548194.21</c:v>
                </c:pt>
                <c:pt idx="3">
                  <c:v>596407.956</c:v>
                </c:pt>
                <c:pt idx="4">
                  <c:v>739048.423</c:v>
                </c:pt>
                <c:pt idx="5">
                  <c:v>639371.196</c:v>
                </c:pt>
                <c:pt idx="6">
                  <c:v>725107.866</c:v>
                </c:pt>
                <c:pt idx="7">
                  <c:v>774634.4</c:v>
                </c:pt>
                <c:pt idx="8">
                  <c:v>770708.218</c:v>
                </c:pt>
                <c:pt idx="9">
                  <c:v>678499.468</c:v>
                </c:pt>
                <c:pt idx="10">
                  <c:v>837149.04</c:v>
                </c:pt>
              </c:numCache>
            </c:numRef>
          </c:val>
          <c:smooth val="0"/>
        </c:ser>
        <c:marker val="1"/>
        <c:axId val="32684101"/>
        <c:axId val="25721454"/>
      </c:lineChart>
      <c:catAx>
        <c:axId val="32684101"/>
        <c:scaling>
          <c:orientation val="minMax"/>
        </c:scaling>
        <c:axPos val="b"/>
        <c:delete val="0"/>
        <c:numFmt formatCode="General" sourceLinked="1"/>
        <c:majorTickMark val="none"/>
        <c:minorTickMark val="none"/>
        <c:tickLblPos val="nextTo"/>
        <c:spPr>
          <a:ln w="3175">
            <a:solidFill>
              <a:srgbClr val="808080"/>
            </a:solidFill>
          </a:ln>
        </c:spPr>
        <c:crossAx val="25721454"/>
        <c:crosses val="autoZero"/>
        <c:auto val="1"/>
        <c:lblOffset val="100"/>
        <c:tickLblSkip val="1"/>
        <c:noMultiLvlLbl val="0"/>
      </c:catAx>
      <c:valAx>
        <c:axId val="25721454"/>
        <c:scaling>
          <c:orientation val="minMax"/>
        </c:scaling>
        <c:axPos val="l"/>
        <c:title>
          <c:tx>
            <c:rich>
              <a:bodyPr vert="horz" rot="-5400000" anchor="ctr"/>
              <a:lstStyle/>
              <a:p>
                <a:pPr algn="ctr">
                  <a:defRPr/>
                </a:pPr>
                <a:r>
                  <a:rPr lang="en-US" cap="none" sz="800" b="1" i="0" u="none" baseline="0">
                    <a:solidFill>
                      <a:srgbClr val="000000"/>
                    </a:solidFill>
                  </a:rPr>
                  <a:t>Toneladas</a:t>
                </a:r>
              </a:p>
            </c:rich>
          </c:tx>
          <c:layout>
            <c:manualLayout>
              <c:xMode val="factor"/>
              <c:yMode val="factor"/>
              <c:x val="-0.013"/>
              <c:y val="0"/>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32684101"/>
        <c:crossesAt val="1"/>
        <c:crossBetween val="between"/>
        <c:dispUnits/>
      </c:valAx>
      <c:spPr>
        <a:solidFill>
          <a:srgbClr val="FFFFFF"/>
        </a:solidFill>
        <a:ln w="3175">
          <a:solidFill>
            <a:srgbClr val="000000"/>
          </a:solidFill>
        </a:ln>
      </c:spPr>
    </c:plotArea>
    <c:legend>
      <c:legendPos val="r"/>
      <c:layout>
        <c:manualLayout>
          <c:xMode val="edge"/>
          <c:yMode val="edge"/>
          <c:x val="0.5965"/>
          <c:y val="0.85425"/>
          <c:w val="0.36725"/>
          <c:h val="0.07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Nueces : superficie y producción</a:t>
            </a:r>
          </a:p>
        </c:rich>
      </c:tx>
      <c:layout>
        <c:manualLayout>
          <c:xMode val="factor"/>
          <c:yMode val="factor"/>
          <c:x val="-0.00075"/>
          <c:y val="-0.01525"/>
        </c:manualLayout>
      </c:layout>
      <c:spPr>
        <a:noFill/>
        <a:ln w="3175">
          <a:noFill/>
        </a:ln>
      </c:spPr>
    </c:title>
    <c:plotArea>
      <c:layout>
        <c:manualLayout>
          <c:xMode val="edge"/>
          <c:yMode val="edge"/>
          <c:x val="0.08875"/>
          <c:y val="0.1255"/>
          <c:w val="0.80375"/>
          <c:h val="0.7305"/>
        </c:manualLayout>
      </c:layout>
      <c:barChart>
        <c:barDir val="col"/>
        <c:grouping val="stacked"/>
        <c:varyColors val="0"/>
        <c:ser>
          <c:idx val="0"/>
          <c:order val="0"/>
          <c:tx>
            <c:v>Superficie</c:v>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'[1]nueces c-scasc'!$C$3:$M$3</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'[1]nueces c-scasc'!$C$5:$M$5</c:f>
              <c:numCache>
                <c:ptCount val="11"/>
                <c:pt idx="0">
                  <c:v>7808</c:v>
                </c:pt>
                <c:pt idx="1">
                  <c:v>8300</c:v>
                </c:pt>
                <c:pt idx="2">
                  <c:v>8650</c:v>
                </c:pt>
                <c:pt idx="3">
                  <c:v>8900</c:v>
                </c:pt>
                <c:pt idx="4">
                  <c:v>9230</c:v>
                </c:pt>
                <c:pt idx="5">
                  <c:v>9616.27</c:v>
                </c:pt>
                <c:pt idx="6">
                  <c:v>9733</c:v>
                </c:pt>
                <c:pt idx="7">
                  <c:v>10067</c:v>
                </c:pt>
                <c:pt idx="8">
                  <c:v>11134</c:v>
                </c:pt>
                <c:pt idx="9">
                  <c:v>12555</c:v>
                </c:pt>
                <c:pt idx="10">
                  <c:v>15458</c:v>
                </c:pt>
              </c:numCache>
            </c:numRef>
          </c:val>
        </c:ser>
        <c:overlap val="100"/>
        <c:gapWidth val="55"/>
        <c:axId val="30166495"/>
        <c:axId val="3063000"/>
      </c:barChart>
      <c:lineChart>
        <c:grouping val="standard"/>
        <c:varyColors val="0"/>
        <c:ser>
          <c:idx val="1"/>
          <c:order val="1"/>
          <c:tx>
            <c:v>Producción</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'[1]nueces c-scasc'!$C$3:$M$3</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'[1]nueces c-scasc'!$C$12:$M$12</c:f>
              <c:numCache>
                <c:ptCount val="11"/>
                <c:pt idx="0">
                  <c:v>11300</c:v>
                </c:pt>
                <c:pt idx="1">
                  <c:v>12500</c:v>
                </c:pt>
                <c:pt idx="2">
                  <c:v>13000</c:v>
                </c:pt>
                <c:pt idx="3">
                  <c:v>14000</c:v>
                </c:pt>
                <c:pt idx="4">
                  <c:v>13600</c:v>
                </c:pt>
                <c:pt idx="5">
                  <c:v>14500</c:v>
                </c:pt>
                <c:pt idx="6">
                  <c:v>18909.71896222577</c:v>
                </c:pt>
                <c:pt idx="7">
                  <c:v>22666.43194692204</c:v>
                </c:pt>
                <c:pt idx="8">
                  <c:v>24161.561512221073</c:v>
                </c:pt>
                <c:pt idx="9">
                  <c:v>28406.440709792503</c:v>
                </c:pt>
                <c:pt idx="10">
                  <c:v>33570.13425969392</c:v>
                </c:pt>
              </c:numCache>
            </c:numRef>
          </c:val>
          <c:smooth val="0"/>
        </c:ser>
        <c:axId val="27567001"/>
        <c:axId val="46776418"/>
      </c:lineChart>
      <c:catAx>
        <c:axId val="30166495"/>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3063000"/>
        <c:crosses val="autoZero"/>
        <c:auto val="1"/>
        <c:lblOffset val="100"/>
        <c:tickLblSkip val="1"/>
        <c:noMultiLvlLbl val="0"/>
      </c:catAx>
      <c:valAx>
        <c:axId val="3063000"/>
        <c:scaling>
          <c:orientation val="minMax"/>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30166495"/>
        <c:crossesAt val="1"/>
        <c:crossBetween val="between"/>
        <c:dispUnits/>
      </c:valAx>
      <c:catAx>
        <c:axId val="27567001"/>
        <c:scaling>
          <c:orientation val="minMax"/>
        </c:scaling>
        <c:axPos val="b"/>
        <c:delete val="1"/>
        <c:majorTickMark val="out"/>
        <c:minorTickMark val="none"/>
        <c:tickLblPos val="nextTo"/>
        <c:crossAx val="46776418"/>
        <c:crosses val="autoZero"/>
        <c:auto val="1"/>
        <c:lblOffset val="100"/>
        <c:tickLblSkip val="1"/>
        <c:noMultiLvlLbl val="0"/>
      </c:catAx>
      <c:valAx>
        <c:axId val="46776418"/>
        <c:scaling>
          <c:orientation val="minMax"/>
        </c:scaling>
        <c:axPos val="l"/>
        <c:delete val="0"/>
        <c:numFmt formatCode="#,##0" sourceLinked="0"/>
        <c:majorTickMark val="out"/>
        <c:minorTickMark val="none"/>
        <c:tickLblPos val="nextTo"/>
        <c:spPr>
          <a:ln w="3175">
            <a:solidFill>
              <a:srgbClr val="808080"/>
            </a:solidFill>
          </a:ln>
        </c:spPr>
        <c:crossAx val="27567001"/>
        <c:crosses val="max"/>
        <c:crossBetween val="between"/>
        <c:dispUnits/>
        <c:majorUnit val="4000"/>
      </c:valAx>
      <c:spPr>
        <a:solidFill>
          <a:srgbClr val="FFFFFF"/>
        </a:solidFill>
        <a:ln w="3175">
          <a:noFill/>
        </a:ln>
      </c:spPr>
    </c:plotArea>
    <c:legend>
      <c:legendPos val="r"/>
      <c:layout>
        <c:manualLayout>
          <c:xMode val="edge"/>
          <c:yMode val="edge"/>
          <c:x val="0.384"/>
          <c:y val="0.9335"/>
          <c:w val="0.22675"/>
          <c:h val="0.053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nueces</a:t>
            </a:r>
          </a:p>
        </c:rich>
      </c:tx>
      <c:layout>
        <c:manualLayout>
          <c:xMode val="factor"/>
          <c:yMode val="factor"/>
          <c:x val="-0.00075"/>
          <c:y val="-0.01325"/>
        </c:manualLayout>
      </c:layout>
      <c:spPr>
        <a:noFill/>
        <a:ln w="3175">
          <a:noFill/>
        </a:ln>
      </c:spPr>
    </c:title>
    <c:plotArea>
      <c:layout>
        <c:manualLayout>
          <c:xMode val="edge"/>
          <c:yMode val="edge"/>
          <c:x val="0.08875"/>
          <c:y val="0.119"/>
          <c:w val="0.88975"/>
          <c:h val="0.68725"/>
        </c:manualLayout>
      </c:layout>
      <c:lineChart>
        <c:grouping val="standard"/>
        <c:varyColors val="0"/>
        <c:ser>
          <c:idx val="0"/>
          <c:order val="0"/>
          <c:tx>
            <c:v>Producción</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'[1]nueces c-scasc'!$C$41:$M$41</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'[1]nueces c-scasc'!$C$42:$M$42</c:f>
              <c:numCache>
                <c:ptCount val="11"/>
                <c:pt idx="0">
                  <c:v>11300</c:v>
                </c:pt>
                <c:pt idx="1">
                  <c:v>12500</c:v>
                </c:pt>
                <c:pt idx="2">
                  <c:v>13000</c:v>
                </c:pt>
                <c:pt idx="3">
                  <c:v>14000</c:v>
                </c:pt>
                <c:pt idx="4">
                  <c:v>13600</c:v>
                </c:pt>
                <c:pt idx="5">
                  <c:v>14500</c:v>
                </c:pt>
                <c:pt idx="6">
                  <c:v>18909.71896222577</c:v>
                </c:pt>
                <c:pt idx="7">
                  <c:v>22666.43194692204</c:v>
                </c:pt>
                <c:pt idx="8">
                  <c:v>24161.561512221073</c:v>
                </c:pt>
                <c:pt idx="9">
                  <c:v>28406.440709792503</c:v>
                </c:pt>
                <c:pt idx="10">
                  <c:v>33570.13425969392</c:v>
                </c:pt>
              </c:numCache>
            </c:numRef>
          </c:val>
          <c:smooth val="0"/>
        </c:ser>
        <c:ser>
          <c:idx val="1"/>
          <c:order val="1"/>
          <c:tx>
            <c:v>Exportaciones</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'[1]nueces c-scasc'!$C$41:$M$41</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'[1]nueces c-scasc'!$C$43:$M$43</c:f>
              <c:numCache>
                <c:ptCount val="11"/>
                <c:pt idx="0">
                  <c:v>5777.3330000000005</c:v>
                </c:pt>
                <c:pt idx="1">
                  <c:v>6844.9450000000015</c:v>
                </c:pt>
                <c:pt idx="2">
                  <c:v>6488.700000000002</c:v>
                </c:pt>
                <c:pt idx="3">
                  <c:v>8900.512999999999</c:v>
                </c:pt>
                <c:pt idx="4">
                  <c:v>7567.294000000003</c:v>
                </c:pt>
                <c:pt idx="5">
                  <c:v>8724.196000000004</c:v>
                </c:pt>
                <c:pt idx="6">
                  <c:v>10918.194000000001</c:v>
                </c:pt>
                <c:pt idx="7">
                  <c:v>12922.946000000002</c:v>
                </c:pt>
                <c:pt idx="8">
                  <c:v>13921.009000000002</c:v>
                </c:pt>
                <c:pt idx="9">
                  <c:v>18248.767999999996</c:v>
                </c:pt>
                <c:pt idx="10">
                  <c:v>21211.836999999992</c:v>
                </c:pt>
              </c:numCache>
            </c:numRef>
          </c:val>
          <c:smooth val="0"/>
        </c:ser>
        <c:marker val="1"/>
        <c:axId val="18334579"/>
        <c:axId val="30793484"/>
      </c:lineChart>
      <c:catAx>
        <c:axId val="18334579"/>
        <c:scaling>
          <c:orientation val="minMax"/>
        </c:scaling>
        <c:axPos val="b"/>
        <c:delete val="0"/>
        <c:numFmt formatCode="General" sourceLinked="1"/>
        <c:majorTickMark val="none"/>
        <c:minorTickMark val="none"/>
        <c:tickLblPos val="nextTo"/>
        <c:spPr>
          <a:ln w="3175">
            <a:solidFill>
              <a:srgbClr val="808080"/>
            </a:solidFill>
          </a:ln>
        </c:spPr>
        <c:crossAx val="30793484"/>
        <c:crosses val="autoZero"/>
        <c:auto val="1"/>
        <c:lblOffset val="100"/>
        <c:tickLblSkip val="1"/>
        <c:noMultiLvlLbl val="0"/>
      </c:catAx>
      <c:valAx>
        <c:axId val="30793484"/>
        <c:scaling>
          <c:orientation val="minMax"/>
        </c:scaling>
        <c:axPos val="l"/>
        <c:title>
          <c:tx>
            <c:rich>
              <a:bodyPr vert="horz" rot="-5400000" anchor="ctr"/>
              <a:lstStyle/>
              <a:p>
                <a:pPr algn="ctr">
                  <a:defRPr/>
                </a:pPr>
                <a:r>
                  <a:rPr lang="en-US" cap="none" sz="800" b="1" i="0" u="none" baseline="0">
                    <a:solidFill>
                      <a:srgbClr val="000000"/>
                    </a:solidFill>
                  </a:rPr>
                  <a:t>Toneladas</a:t>
                </a:r>
              </a:p>
            </c:rich>
          </c:tx>
          <c:layout>
            <c:manualLayout>
              <c:xMode val="factor"/>
              <c:yMode val="factor"/>
              <c:x val="-0.00825"/>
              <c:y val="0"/>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18334579"/>
        <c:crossesAt val="1"/>
        <c:crossBetween val="between"/>
        <c:dispUnits/>
      </c:valAx>
      <c:spPr>
        <a:solidFill>
          <a:srgbClr val="FFFFFF"/>
        </a:solidFill>
        <a:ln w="3175">
          <a:solidFill>
            <a:srgbClr val="000000"/>
          </a:solidFill>
        </a:ln>
      </c:spPr>
    </c:plotArea>
    <c:legend>
      <c:legendPos val="r"/>
      <c:layout>
        <c:manualLayout>
          <c:xMode val="edge"/>
          <c:yMode val="edge"/>
          <c:x val="0.60025"/>
          <c:y val="0.85425"/>
          <c:w val="0.36675"/>
          <c:h val="0.07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Paltas : superficie y producción</a:t>
            </a:r>
          </a:p>
        </c:rich>
      </c:tx>
      <c:layout>
        <c:manualLayout>
          <c:xMode val="factor"/>
          <c:yMode val="factor"/>
          <c:x val="-0.07425"/>
          <c:y val="-0.0115"/>
        </c:manualLayout>
      </c:layout>
      <c:spPr>
        <a:noFill/>
        <a:ln w="3175">
          <a:noFill/>
        </a:ln>
      </c:spPr>
    </c:title>
    <c:plotArea>
      <c:layout>
        <c:manualLayout>
          <c:xMode val="edge"/>
          <c:yMode val="edge"/>
          <c:x val="0.093"/>
          <c:y val="0.12525"/>
          <c:w val="0.80125"/>
          <c:h val="0.7305"/>
        </c:manualLayout>
      </c:layout>
      <c:barChart>
        <c:barDir val="col"/>
        <c:grouping val="stacked"/>
        <c:varyColors val="0"/>
        <c:ser>
          <c:idx val="0"/>
          <c:order val="0"/>
          <c:tx>
            <c:v>Superficie</c:v>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'[1]paltas'!$C$3:$M$3</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'[1]paltas'!$C$5:$M$5</c:f>
              <c:numCache>
                <c:ptCount val="11"/>
                <c:pt idx="0">
                  <c:v>21208</c:v>
                </c:pt>
                <c:pt idx="1">
                  <c:v>22290</c:v>
                </c:pt>
                <c:pt idx="2">
                  <c:v>23260</c:v>
                </c:pt>
                <c:pt idx="3">
                  <c:v>23800</c:v>
                </c:pt>
                <c:pt idx="4">
                  <c:v>24000</c:v>
                </c:pt>
                <c:pt idx="5">
                  <c:v>26731</c:v>
                </c:pt>
                <c:pt idx="6">
                  <c:v>26743.6</c:v>
                </c:pt>
                <c:pt idx="7">
                  <c:v>26759</c:v>
                </c:pt>
                <c:pt idx="8">
                  <c:v>33836.77</c:v>
                </c:pt>
                <c:pt idx="9">
                  <c:v>33531.41</c:v>
                </c:pt>
                <c:pt idx="10">
                  <c:v>34056.940022001414</c:v>
                </c:pt>
              </c:numCache>
            </c:numRef>
          </c:val>
        </c:ser>
        <c:overlap val="100"/>
        <c:gapWidth val="55"/>
        <c:axId val="8705901"/>
        <c:axId val="11244246"/>
      </c:barChart>
      <c:lineChart>
        <c:grouping val="standard"/>
        <c:varyColors val="0"/>
        <c:ser>
          <c:idx val="1"/>
          <c:order val="1"/>
          <c:tx>
            <c:v>Producción</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'[1]paltas'!$C$3:$M$3</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'[1]paltas'!$C$11:$M$11</c:f>
              <c:numCache>
                <c:ptCount val="11"/>
                <c:pt idx="0">
                  <c:v>110000</c:v>
                </c:pt>
                <c:pt idx="1">
                  <c:v>130000</c:v>
                </c:pt>
                <c:pt idx="2">
                  <c:v>140000</c:v>
                </c:pt>
                <c:pt idx="3">
                  <c:v>140000</c:v>
                </c:pt>
                <c:pt idx="4">
                  <c:v>160000</c:v>
                </c:pt>
                <c:pt idx="5">
                  <c:v>188604.05062777156</c:v>
                </c:pt>
                <c:pt idx="6">
                  <c:v>163119.31290658348</c:v>
                </c:pt>
                <c:pt idx="7">
                  <c:v>209644.63889567798</c:v>
                </c:pt>
                <c:pt idx="8">
                  <c:v>122632.58789934102</c:v>
                </c:pt>
                <c:pt idx="9">
                  <c:v>232202.09254584223</c:v>
                </c:pt>
                <c:pt idx="10">
                  <c:v>166381.5542372921</c:v>
                </c:pt>
              </c:numCache>
            </c:numRef>
          </c:val>
          <c:smooth val="0"/>
        </c:ser>
        <c:axId val="34089351"/>
        <c:axId val="38368704"/>
      </c:lineChart>
      <c:catAx>
        <c:axId val="8705901"/>
        <c:scaling>
          <c:orientation val="minMax"/>
        </c:scaling>
        <c:axPos val="b"/>
        <c:delete val="0"/>
        <c:numFmt formatCode="General" sourceLinked="1"/>
        <c:majorTickMark val="none"/>
        <c:minorTickMark val="none"/>
        <c:tickLblPos val="nextTo"/>
        <c:spPr>
          <a:ln w="3175">
            <a:solidFill>
              <a:srgbClr val="808080"/>
            </a:solidFill>
          </a:ln>
        </c:spPr>
        <c:crossAx val="11244246"/>
        <c:crosses val="autoZero"/>
        <c:auto val="1"/>
        <c:lblOffset val="100"/>
        <c:tickLblSkip val="1"/>
        <c:noMultiLvlLbl val="0"/>
      </c:catAx>
      <c:valAx>
        <c:axId val="11244246"/>
        <c:scaling>
          <c:orientation val="minMax"/>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8705901"/>
        <c:crossesAt val="1"/>
        <c:crossBetween val="between"/>
        <c:dispUnits/>
      </c:valAx>
      <c:catAx>
        <c:axId val="34089351"/>
        <c:scaling>
          <c:orientation val="minMax"/>
        </c:scaling>
        <c:axPos val="b"/>
        <c:delete val="1"/>
        <c:majorTickMark val="out"/>
        <c:minorTickMark val="none"/>
        <c:tickLblPos val="nextTo"/>
        <c:crossAx val="38368704"/>
        <c:crosses val="autoZero"/>
        <c:auto val="1"/>
        <c:lblOffset val="100"/>
        <c:tickLblSkip val="1"/>
        <c:noMultiLvlLbl val="0"/>
      </c:catAx>
      <c:valAx>
        <c:axId val="38368704"/>
        <c:scaling>
          <c:orientation val="minMax"/>
        </c:scaling>
        <c:axPos val="l"/>
        <c:delete val="0"/>
        <c:numFmt formatCode="#,##0" sourceLinked="0"/>
        <c:majorTickMark val="out"/>
        <c:minorTickMark val="none"/>
        <c:tickLblPos val="nextTo"/>
        <c:spPr>
          <a:ln w="3175">
            <a:solidFill>
              <a:srgbClr val="808080"/>
            </a:solidFill>
          </a:ln>
        </c:spPr>
        <c:crossAx val="34089351"/>
        <c:crosses val="max"/>
        <c:crossBetween val="between"/>
        <c:dispUnits/>
      </c:valAx>
      <c:spPr>
        <a:solidFill>
          <a:srgbClr val="FFFFFF"/>
        </a:solidFill>
        <a:ln w="3175">
          <a:noFill/>
        </a:ln>
      </c:spPr>
    </c:plotArea>
    <c:legend>
      <c:legendPos val="r"/>
      <c:layout>
        <c:manualLayout>
          <c:xMode val="edge"/>
          <c:yMode val="edge"/>
          <c:x val="0.53675"/>
          <c:y val="0.888"/>
          <c:w val="0.3475"/>
          <c:h val="0.07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52575"/>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7610475"/>
          <a:ext cx="1847850" cy="114300"/>
        </a:xfrm>
        <a:prstGeom prst="rect">
          <a:avLst/>
        </a:prstGeom>
        <a:noFill/>
        <a:ln w="9525" cmpd="sng">
          <a:noFill/>
        </a:ln>
      </xdr:spPr>
    </xdr:pic>
    <xdr:clientData/>
  </xdr:twoCellAnchor>
  <xdr:twoCellAnchor>
    <xdr:from>
      <xdr:col>0</xdr:col>
      <xdr:colOff>0</xdr:colOff>
      <xdr:row>82</xdr:row>
      <xdr:rowOff>57150</xdr:rowOff>
    </xdr:from>
    <xdr:to>
      <xdr:col>1</xdr:col>
      <xdr:colOff>476250</xdr:colOff>
      <xdr:row>82</xdr:row>
      <xdr:rowOff>123825</xdr:rowOff>
    </xdr:to>
    <xdr:pic>
      <xdr:nvPicPr>
        <xdr:cNvPr id="3" name="Picture 41" descr="pie"/>
        <xdr:cNvPicPr preferRelativeResize="1">
          <a:picLocks noChangeAspect="1"/>
        </xdr:cNvPicPr>
      </xdr:nvPicPr>
      <xdr:blipFill>
        <a:blip r:embed="rId3"/>
        <a:stretch>
          <a:fillRect/>
        </a:stretch>
      </xdr:blipFill>
      <xdr:spPr>
        <a:xfrm>
          <a:off x="0" y="15668625"/>
          <a:ext cx="1143000" cy="66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85725</xdr:colOff>
      <xdr:row>3</xdr:row>
      <xdr:rowOff>180975</xdr:rowOff>
    </xdr:from>
    <xdr:ext cx="171450" cy="276225"/>
    <xdr:sp fLocksText="0">
      <xdr:nvSpPr>
        <xdr:cNvPr id="1" name="1 CuadroTexto"/>
        <xdr:cNvSpPr txBox="1">
          <a:spLocks noChangeArrowheads="1"/>
        </xdr:cNvSpPr>
      </xdr:nvSpPr>
      <xdr:spPr>
        <a:xfrm>
          <a:off x="85725" y="752475"/>
          <a:ext cx="171450"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19050</xdr:colOff>
      <xdr:row>4</xdr:row>
      <xdr:rowOff>114300</xdr:rowOff>
    </xdr:from>
    <xdr:to>
      <xdr:col>10</xdr:col>
      <xdr:colOff>38100</xdr:colOff>
      <xdr:row>15</xdr:row>
      <xdr:rowOff>19050</xdr:rowOff>
    </xdr:to>
    <xdr:sp>
      <xdr:nvSpPr>
        <xdr:cNvPr id="2" name="2 CuadroTexto"/>
        <xdr:cNvSpPr txBox="1">
          <a:spLocks noChangeArrowheads="1"/>
        </xdr:cNvSpPr>
      </xdr:nvSpPr>
      <xdr:spPr>
        <a:xfrm>
          <a:off x="19050" y="876300"/>
          <a:ext cx="7639050" cy="2000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Comentario  a otras cifras de interés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 han incorporado cifras de la evolución de la superficie</a:t>
          </a:r>
          <a:r>
            <a:rPr lang="en-US" cap="none" sz="1100" b="0" i="0" u="none" baseline="0">
              <a:solidFill>
                <a:srgbClr val="000000"/>
              </a:solidFill>
              <a:latin typeface="Calibri"/>
              <a:ea typeface="Calibri"/>
              <a:cs typeface="Calibri"/>
            </a:rPr>
            <a:t> plantada de las principales especies frutícolas </a:t>
          </a:r>
          <a:r>
            <a:rPr lang="en-US" cap="none" sz="1100" b="0" i="0" u="none" baseline="0">
              <a:solidFill>
                <a:srgbClr val="000000"/>
              </a:solidFill>
              <a:latin typeface="Calibri"/>
              <a:ea typeface="Calibri"/>
              <a:cs typeface="Calibri"/>
            </a:rPr>
            <a:t>durante la última</a:t>
          </a:r>
          <a:r>
            <a:rPr lang="en-US" cap="none" sz="1100" b="0" i="0" u="none" baseline="0">
              <a:solidFill>
                <a:srgbClr val="000000"/>
              </a:solidFill>
              <a:latin typeface="Calibri"/>
              <a:ea typeface="Calibri"/>
              <a:cs typeface="Calibri"/>
            </a:rPr>
            <a:t> década , tomando  en consideración la información publicada en los Catastros Frutícolas de Ciren para cada región. Asimismo, se ha hecho una </a:t>
          </a:r>
          <a:r>
            <a:rPr lang="en-US" cap="none" sz="1100" b="1" i="0" u="none" baseline="0">
              <a:solidFill>
                <a:srgbClr val="000000"/>
              </a:solidFill>
              <a:latin typeface="Calibri"/>
              <a:ea typeface="Calibri"/>
              <a:cs typeface="Calibri"/>
            </a:rPr>
            <a:t>estimación </a:t>
          </a:r>
          <a:r>
            <a:rPr lang="en-US" cap="none" sz="1100" b="0" i="0" u="none" baseline="0">
              <a:solidFill>
                <a:srgbClr val="000000"/>
              </a:solidFill>
              <a:latin typeface="Calibri"/>
              <a:ea typeface="Calibri"/>
              <a:cs typeface="Calibri"/>
            </a:rPr>
            <a:t>de la producción generada  en la última década por estas  especies, de acuerdo a diversas fuentes  de información. Finalmente , con la colaboración del Departamento de Comercio Internacional, se han elaborado gráficos, que incorporan a su vez las cifras del volumen  de las exportaciones frutícolas chilenas  entre los años 2000 y 2010, de acuerdo a la información entregada  por  el Servicio Nacional de Aduanas.</a:t>
          </a:r>
        </a:p>
      </xdr:txBody>
    </xdr:sp>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0.92325</cdr:y>
    </cdr:from>
    <cdr:to>
      <cdr:x>0.223</cdr:x>
      <cdr:y>0.98825</cdr:y>
    </cdr:to>
    <cdr:sp>
      <cdr:nvSpPr>
        <cdr:cNvPr id="1" name="1 CuadroTexto"/>
        <cdr:cNvSpPr txBox="1">
          <a:spLocks noChangeArrowheads="1"/>
        </cdr:cNvSpPr>
      </cdr:nvSpPr>
      <cdr:spPr>
        <a:xfrm>
          <a:off x="76200" y="3848100"/>
          <a:ext cx="18669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FUENTE: Odepa.</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0.01975</cdr:x>
      <cdr:y>0.90475</cdr:y>
    </cdr:from>
    <cdr:to>
      <cdr:x>0.34025</cdr:x>
      <cdr:y>0.9865</cdr:y>
    </cdr:to>
    <cdr:sp>
      <cdr:nvSpPr>
        <cdr:cNvPr id="1" name="1 CuadroTexto"/>
        <cdr:cNvSpPr txBox="1">
          <a:spLocks noChangeArrowheads="1"/>
        </cdr:cNvSpPr>
      </cdr:nvSpPr>
      <cdr:spPr>
        <a:xfrm>
          <a:off x="161925" y="3181350"/>
          <a:ext cx="2628900" cy="2857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15</xdr:row>
      <xdr:rowOff>133350</xdr:rowOff>
    </xdr:from>
    <xdr:to>
      <xdr:col>12</xdr:col>
      <xdr:colOff>371475</xdr:colOff>
      <xdr:row>38</xdr:row>
      <xdr:rowOff>38100</xdr:rowOff>
    </xdr:to>
    <xdr:graphicFrame>
      <xdr:nvGraphicFramePr>
        <xdr:cNvPr id="1" name="1 Gráfico"/>
        <xdr:cNvGraphicFramePr/>
      </xdr:nvGraphicFramePr>
      <xdr:xfrm>
        <a:off x="209550" y="2867025"/>
        <a:ext cx="8715375" cy="4171950"/>
      </xdr:xfrm>
      <a:graphic>
        <a:graphicData uri="http://schemas.openxmlformats.org/drawingml/2006/chart">
          <c:chart xmlns:c="http://schemas.openxmlformats.org/drawingml/2006/chart" r:id="rId1"/>
        </a:graphicData>
      </a:graphic>
    </xdr:graphicFrame>
    <xdr:clientData/>
  </xdr:twoCellAnchor>
  <xdr:oneCellAnchor>
    <xdr:from>
      <xdr:col>1</xdr:col>
      <xdr:colOff>171450</xdr:colOff>
      <xdr:row>20</xdr:row>
      <xdr:rowOff>38100</xdr:rowOff>
    </xdr:from>
    <xdr:ext cx="257175" cy="1933575"/>
    <xdr:sp>
      <xdr:nvSpPr>
        <xdr:cNvPr id="2" name="2 CuadroTexto"/>
        <xdr:cNvSpPr txBox="1">
          <a:spLocks noChangeArrowheads="1"/>
        </xdr:cNvSpPr>
      </xdr:nvSpPr>
      <xdr:spPr>
        <a:xfrm>
          <a:off x="266700" y="3676650"/>
          <a:ext cx="257175" cy="1933575"/>
        </a:xfrm>
        <a:prstGeom prst="rect">
          <a:avLst/>
        </a:prstGeom>
        <a:solidFill>
          <a:srgbClr val="FFFFFF"/>
        </a:solidFill>
        <a:ln w="9525" cmpd="sng">
          <a:noFill/>
        </a:ln>
      </xdr:spPr>
      <xdr:txBody>
        <a:bodyPr vertOverflow="clip" wrap="square" anchor="ctr" vert="vert270"/>
        <a:p>
          <a:pPr algn="ctr">
            <a:defRPr/>
          </a:pPr>
          <a:r>
            <a:rPr lang="en-US" cap="none" sz="1000" b="1" i="0" u="none" baseline="0">
              <a:solidFill>
                <a:srgbClr val="000000"/>
              </a:solidFill>
            </a:rPr>
            <a:t>Hectáreas</a:t>
          </a:r>
        </a:p>
      </xdr:txBody>
    </xdr:sp>
    <xdr:clientData/>
  </xdr:oneCellAnchor>
  <xdr:twoCellAnchor>
    <xdr:from>
      <xdr:col>10</xdr:col>
      <xdr:colOff>514350</xdr:colOff>
      <xdr:row>19</xdr:row>
      <xdr:rowOff>76200</xdr:rowOff>
    </xdr:from>
    <xdr:to>
      <xdr:col>11</xdr:col>
      <xdr:colOff>323850</xdr:colOff>
      <xdr:row>32</xdr:row>
      <xdr:rowOff>76200</xdr:rowOff>
    </xdr:to>
    <xdr:sp>
      <xdr:nvSpPr>
        <xdr:cNvPr id="3" name="3 CuadroTexto"/>
        <xdr:cNvSpPr txBox="1">
          <a:spLocks noChangeArrowheads="1"/>
        </xdr:cNvSpPr>
      </xdr:nvSpPr>
      <xdr:spPr>
        <a:xfrm>
          <a:off x="7543800" y="3533775"/>
          <a:ext cx="571500" cy="2457450"/>
        </a:xfrm>
        <a:prstGeom prst="rect">
          <a:avLst/>
        </a:prstGeom>
        <a:solidFill>
          <a:srgbClr val="FFFFFF"/>
        </a:solidFill>
        <a:ln w="9525" cmpd="sng">
          <a:noFill/>
        </a:ln>
      </xdr:spPr>
      <xdr:txBody>
        <a:bodyPr vertOverflow="clip" wrap="square" anchor="ctr" vert="vert270"/>
        <a:p>
          <a:pPr algn="ctr">
            <a:defRPr/>
          </a:pPr>
          <a:r>
            <a:rPr lang="en-US" cap="none" sz="1000" b="1" i="0" u="none" baseline="0">
              <a:solidFill>
                <a:srgbClr val="000000"/>
              </a:solidFill>
            </a:rPr>
            <a:t>Toneladas</a:t>
          </a:r>
        </a:p>
      </xdr:txBody>
    </xdr:sp>
    <xdr:clientData/>
  </xdr:twoCellAnchor>
  <xdr:twoCellAnchor>
    <xdr:from>
      <xdr:col>1</xdr:col>
      <xdr:colOff>581025</xdr:colOff>
      <xdr:row>49</xdr:row>
      <xdr:rowOff>123825</xdr:rowOff>
    </xdr:from>
    <xdr:to>
      <xdr:col>12</xdr:col>
      <xdr:colOff>323850</xdr:colOff>
      <xdr:row>69</xdr:row>
      <xdr:rowOff>28575</xdr:rowOff>
    </xdr:to>
    <xdr:graphicFrame>
      <xdr:nvGraphicFramePr>
        <xdr:cNvPr id="4" name="4 Gráfico"/>
        <xdr:cNvGraphicFramePr/>
      </xdr:nvGraphicFramePr>
      <xdr:xfrm>
        <a:off x="676275" y="9115425"/>
        <a:ext cx="8201025" cy="35242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0.922</cdr:y>
    </cdr:from>
    <cdr:to>
      <cdr:x>0.22</cdr:x>
      <cdr:y>0.9885</cdr:y>
    </cdr:to>
    <cdr:sp>
      <cdr:nvSpPr>
        <cdr:cNvPr id="1" name="1 CuadroTexto"/>
        <cdr:cNvSpPr txBox="1">
          <a:spLocks noChangeArrowheads="1"/>
        </cdr:cNvSpPr>
      </cdr:nvSpPr>
      <cdr:spPr>
        <a:xfrm>
          <a:off x="66675" y="3810000"/>
          <a:ext cx="177165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FUENTE: Odepa.</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0.01975</cdr:x>
      <cdr:y>0.90225</cdr:y>
    </cdr:from>
    <cdr:to>
      <cdr:x>0.34225</cdr:x>
      <cdr:y>0.9865</cdr:y>
    </cdr:to>
    <cdr:sp>
      <cdr:nvSpPr>
        <cdr:cNvPr id="1" name="1 CuadroTexto"/>
        <cdr:cNvSpPr txBox="1">
          <a:spLocks noChangeArrowheads="1"/>
        </cdr:cNvSpPr>
      </cdr:nvSpPr>
      <cdr:spPr>
        <a:xfrm>
          <a:off x="152400" y="3124200"/>
          <a:ext cx="2600325" cy="2952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15</xdr:row>
      <xdr:rowOff>57150</xdr:rowOff>
    </xdr:from>
    <xdr:to>
      <xdr:col>11</xdr:col>
      <xdr:colOff>76200</xdr:colOff>
      <xdr:row>37</xdr:row>
      <xdr:rowOff>104775</xdr:rowOff>
    </xdr:to>
    <xdr:graphicFrame>
      <xdr:nvGraphicFramePr>
        <xdr:cNvPr id="1" name="1 Gráfico"/>
        <xdr:cNvGraphicFramePr/>
      </xdr:nvGraphicFramePr>
      <xdr:xfrm>
        <a:off x="219075" y="2790825"/>
        <a:ext cx="8372475" cy="4133850"/>
      </xdr:xfrm>
      <a:graphic>
        <a:graphicData uri="http://schemas.openxmlformats.org/drawingml/2006/chart">
          <c:chart xmlns:c="http://schemas.openxmlformats.org/drawingml/2006/chart" r:id="rId1"/>
        </a:graphicData>
      </a:graphic>
    </xdr:graphicFrame>
    <xdr:clientData/>
  </xdr:twoCellAnchor>
  <xdr:oneCellAnchor>
    <xdr:from>
      <xdr:col>0</xdr:col>
      <xdr:colOff>400050</xdr:colOff>
      <xdr:row>19</xdr:row>
      <xdr:rowOff>0</xdr:rowOff>
    </xdr:from>
    <xdr:ext cx="257175" cy="1933575"/>
    <xdr:sp>
      <xdr:nvSpPr>
        <xdr:cNvPr id="2" name="2 CuadroTexto"/>
        <xdr:cNvSpPr txBox="1">
          <a:spLocks noChangeArrowheads="1"/>
        </xdr:cNvSpPr>
      </xdr:nvSpPr>
      <xdr:spPr>
        <a:xfrm>
          <a:off x="400050" y="3457575"/>
          <a:ext cx="257175" cy="1933575"/>
        </a:xfrm>
        <a:prstGeom prst="rect">
          <a:avLst/>
        </a:prstGeom>
        <a:solidFill>
          <a:srgbClr val="FFFFFF"/>
        </a:solidFill>
        <a:ln w="9525" cmpd="sng">
          <a:noFill/>
        </a:ln>
      </xdr:spPr>
      <xdr:txBody>
        <a:bodyPr vertOverflow="clip" wrap="square" anchor="ctr" vert="vert270"/>
        <a:p>
          <a:pPr algn="ctr">
            <a:defRPr/>
          </a:pPr>
          <a:r>
            <a:rPr lang="en-US" cap="none" sz="1000" b="1" i="0" u="none" baseline="0">
              <a:solidFill>
                <a:srgbClr val="000000"/>
              </a:solidFill>
            </a:rPr>
            <a:t>Hectáreas</a:t>
          </a:r>
        </a:p>
      </xdr:txBody>
    </xdr:sp>
    <xdr:clientData/>
  </xdr:oneCellAnchor>
  <xdr:twoCellAnchor>
    <xdr:from>
      <xdr:col>10</xdr:col>
      <xdr:colOff>247650</xdr:colOff>
      <xdr:row>18</xdr:row>
      <xdr:rowOff>57150</xdr:rowOff>
    </xdr:from>
    <xdr:to>
      <xdr:col>10</xdr:col>
      <xdr:colOff>504825</xdr:colOff>
      <xdr:row>31</xdr:row>
      <xdr:rowOff>28575</xdr:rowOff>
    </xdr:to>
    <xdr:sp>
      <xdr:nvSpPr>
        <xdr:cNvPr id="3" name="3 CuadroTexto"/>
        <xdr:cNvSpPr txBox="1">
          <a:spLocks noChangeArrowheads="1"/>
        </xdr:cNvSpPr>
      </xdr:nvSpPr>
      <xdr:spPr>
        <a:xfrm>
          <a:off x="8001000" y="3333750"/>
          <a:ext cx="257175" cy="2428875"/>
        </a:xfrm>
        <a:prstGeom prst="rect">
          <a:avLst/>
        </a:prstGeom>
        <a:solidFill>
          <a:srgbClr val="FFFFFF"/>
        </a:solidFill>
        <a:ln w="9525" cmpd="sng">
          <a:noFill/>
        </a:ln>
      </xdr:spPr>
      <xdr:txBody>
        <a:bodyPr vertOverflow="clip" wrap="square" anchor="ctr" vert="vert270"/>
        <a:p>
          <a:pPr algn="ctr">
            <a:defRPr/>
          </a:pPr>
          <a:r>
            <a:rPr lang="en-US" cap="none" sz="1000" b="1" i="0" u="none" baseline="0">
              <a:solidFill>
                <a:srgbClr val="000000"/>
              </a:solidFill>
            </a:rPr>
            <a:t>Toneladas</a:t>
          </a:r>
        </a:p>
      </xdr:txBody>
    </xdr:sp>
    <xdr:clientData/>
  </xdr:twoCellAnchor>
  <xdr:twoCellAnchor>
    <xdr:from>
      <xdr:col>0</xdr:col>
      <xdr:colOff>38100</xdr:colOff>
      <xdr:row>49</xdr:row>
      <xdr:rowOff>95250</xdr:rowOff>
    </xdr:from>
    <xdr:to>
      <xdr:col>10</xdr:col>
      <xdr:colOff>352425</xdr:colOff>
      <xdr:row>68</xdr:row>
      <xdr:rowOff>123825</xdr:rowOff>
    </xdr:to>
    <xdr:graphicFrame>
      <xdr:nvGraphicFramePr>
        <xdr:cNvPr id="4" name="4 Gráfico"/>
        <xdr:cNvGraphicFramePr/>
      </xdr:nvGraphicFramePr>
      <xdr:xfrm>
        <a:off x="38100" y="9086850"/>
        <a:ext cx="8067675" cy="3467100"/>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0.922</cdr:y>
    </cdr:from>
    <cdr:to>
      <cdr:x>0.219</cdr:x>
      <cdr:y>0.9885</cdr:y>
    </cdr:to>
    <cdr:sp>
      <cdr:nvSpPr>
        <cdr:cNvPr id="1" name="1 CuadroTexto"/>
        <cdr:cNvSpPr txBox="1">
          <a:spLocks noChangeArrowheads="1"/>
        </cdr:cNvSpPr>
      </cdr:nvSpPr>
      <cdr:spPr>
        <a:xfrm>
          <a:off x="66675" y="3810000"/>
          <a:ext cx="179070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FUENTE: Odepa.</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0.01925</cdr:x>
      <cdr:y>0.90425</cdr:y>
    </cdr:from>
    <cdr:to>
      <cdr:x>0.33725</cdr:x>
      <cdr:y>0.9865</cdr:y>
    </cdr:to>
    <cdr:sp>
      <cdr:nvSpPr>
        <cdr:cNvPr id="1" name="1 CuadroTexto"/>
        <cdr:cNvSpPr txBox="1">
          <a:spLocks noChangeArrowheads="1"/>
        </cdr:cNvSpPr>
      </cdr:nvSpPr>
      <cdr:spPr>
        <a:xfrm>
          <a:off x="152400" y="3171825"/>
          <a:ext cx="2667000" cy="2857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16</xdr:row>
      <xdr:rowOff>76200</xdr:rowOff>
    </xdr:from>
    <xdr:to>
      <xdr:col>11</xdr:col>
      <xdr:colOff>95250</xdr:colOff>
      <xdr:row>38</xdr:row>
      <xdr:rowOff>123825</xdr:rowOff>
    </xdr:to>
    <xdr:graphicFrame>
      <xdr:nvGraphicFramePr>
        <xdr:cNvPr id="1" name="1 Gráfico"/>
        <xdr:cNvGraphicFramePr/>
      </xdr:nvGraphicFramePr>
      <xdr:xfrm>
        <a:off x="238125" y="2990850"/>
        <a:ext cx="8505825" cy="4133850"/>
      </xdr:xfrm>
      <a:graphic>
        <a:graphicData uri="http://schemas.openxmlformats.org/drawingml/2006/chart">
          <c:chart xmlns:c="http://schemas.openxmlformats.org/drawingml/2006/chart" r:id="rId1"/>
        </a:graphicData>
      </a:graphic>
    </xdr:graphicFrame>
    <xdr:clientData/>
  </xdr:twoCellAnchor>
  <xdr:oneCellAnchor>
    <xdr:from>
      <xdr:col>0</xdr:col>
      <xdr:colOff>400050</xdr:colOff>
      <xdr:row>19</xdr:row>
      <xdr:rowOff>57150</xdr:rowOff>
    </xdr:from>
    <xdr:ext cx="257175" cy="1933575"/>
    <xdr:sp>
      <xdr:nvSpPr>
        <xdr:cNvPr id="2" name="2 CuadroTexto"/>
        <xdr:cNvSpPr txBox="1">
          <a:spLocks noChangeArrowheads="1"/>
        </xdr:cNvSpPr>
      </xdr:nvSpPr>
      <xdr:spPr>
        <a:xfrm>
          <a:off x="400050" y="3514725"/>
          <a:ext cx="257175" cy="1933575"/>
        </a:xfrm>
        <a:prstGeom prst="rect">
          <a:avLst/>
        </a:prstGeom>
        <a:solidFill>
          <a:srgbClr val="FFFFFF"/>
        </a:solidFill>
        <a:ln w="9525" cmpd="sng">
          <a:noFill/>
        </a:ln>
      </xdr:spPr>
      <xdr:txBody>
        <a:bodyPr vertOverflow="clip" wrap="square" anchor="ctr" vert="vert270"/>
        <a:p>
          <a:pPr algn="ctr">
            <a:defRPr/>
          </a:pPr>
          <a:r>
            <a:rPr lang="en-US" cap="none" sz="1000" b="1" i="0" u="none" baseline="0">
              <a:solidFill>
                <a:srgbClr val="000000"/>
              </a:solidFill>
            </a:rPr>
            <a:t>Hectáreas</a:t>
          </a:r>
        </a:p>
      </xdr:txBody>
    </xdr:sp>
    <xdr:clientData/>
  </xdr:oneCellAnchor>
  <xdr:twoCellAnchor>
    <xdr:from>
      <xdr:col>10</xdr:col>
      <xdr:colOff>209550</xdr:colOff>
      <xdr:row>19</xdr:row>
      <xdr:rowOff>28575</xdr:rowOff>
    </xdr:from>
    <xdr:to>
      <xdr:col>11</xdr:col>
      <xdr:colOff>19050</xdr:colOff>
      <xdr:row>32</xdr:row>
      <xdr:rowOff>28575</xdr:rowOff>
    </xdr:to>
    <xdr:sp>
      <xdr:nvSpPr>
        <xdr:cNvPr id="3" name="3 CuadroTexto"/>
        <xdr:cNvSpPr txBox="1">
          <a:spLocks noChangeArrowheads="1"/>
        </xdr:cNvSpPr>
      </xdr:nvSpPr>
      <xdr:spPr>
        <a:xfrm>
          <a:off x="8096250" y="3486150"/>
          <a:ext cx="571500" cy="2457450"/>
        </a:xfrm>
        <a:prstGeom prst="rect">
          <a:avLst/>
        </a:prstGeom>
        <a:solidFill>
          <a:srgbClr val="FFFFFF"/>
        </a:solidFill>
        <a:ln w="9525" cmpd="sng">
          <a:noFill/>
        </a:ln>
      </xdr:spPr>
      <xdr:txBody>
        <a:bodyPr vertOverflow="clip" wrap="square" anchor="ctr" vert="vert270"/>
        <a:p>
          <a:pPr algn="ctr">
            <a:defRPr/>
          </a:pPr>
          <a:r>
            <a:rPr lang="en-US" cap="none" sz="1000" b="1" i="0" u="none" baseline="0">
              <a:solidFill>
                <a:srgbClr val="000000"/>
              </a:solidFill>
            </a:rPr>
            <a:t>Toneladas</a:t>
          </a:r>
        </a:p>
      </xdr:txBody>
    </xdr:sp>
    <xdr:clientData/>
  </xdr:twoCellAnchor>
  <xdr:twoCellAnchor>
    <xdr:from>
      <xdr:col>0</xdr:col>
      <xdr:colOff>295275</xdr:colOff>
      <xdr:row>51</xdr:row>
      <xdr:rowOff>123825</xdr:rowOff>
    </xdr:from>
    <xdr:to>
      <xdr:col>11</xdr:col>
      <xdr:colOff>38100</xdr:colOff>
      <xdr:row>71</xdr:row>
      <xdr:rowOff>19050</xdr:rowOff>
    </xdr:to>
    <xdr:graphicFrame>
      <xdr:nvGraphicFramePr>
        <xdr:cNvPr id="4" name="4 Gráfico"/>
        <xdr:cNvGraphicFramePr/>
      </xdr:nvGraphicFramePr>
      <xdr:xfrm>
        <a:off x="295275" y="9477375"/>
        <a:ext cx="8391525" cy="35147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26</xdr:row>
      <xdr:rowOff>47625</xdr:rowOff>
    </xdr:from>
    <xdr:ext cx="10439400" cy="2581275"/>
    <xdr:sp fLocksText="0">
      <xdr:nvSpPr>
        <xdr:cNvPr id="1" name="1 CuadroTexto"/>
        <xdr:cNvSpPr txBox="1">
          <a:spLocks noChangeArrowheads="1"/>
        </xdr:cNvSpPr>
      </xdr:nvSpPr>
      <xdr:spPr>
        <a:xfrm>
          <a:off x="57150" y="4371975"/>
          <a:ext cx="10439400" cy="2581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0</xdr:col>
      <xdr:colOff>0</xdr:colOff>
      <xdr:row>26</xdr:row>
      <xdr:rowOff>9525</xdr:rowOff>
    </xdr:from>
    <xdr:to>
      <xdr:col>15</xdr:col>
      <xdr:colOff>0</xdr:colOff>
      <xdr:row>43</xdr:row>
      <xdr:rowOff>9525</xdr:rowOff>
    </xdr:to>
    <xdr:sp>
      <xdr:nvSpPr>
        <xdr:cNvPr id="2" name="2 CuadroTexto"/>
        <xdr:cNvSpPr txBox="1">
          <a:spLocks noChangeArrowheads="1"/>
        </xdr:cNvSpPr>
      </xdr:nvSpPr>
      <xdr:spPr>
        <a:xfrm>
          <a:off x="0" y="4333875"/>
          <a:ext cx="10515600" cy="27527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Las exportaciones de fruta fresca experimentaron un aumento de 7,8%</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el volumen exportado durante los primeros siete meses del año 2011, en comparación con el volumen exportado en el mismo período del año 2010. Los principales aumentos porcentuales en el volumen exportado fueron registrados por cerezas (58,3%), naranjas (38,4%), ciruelas (36,0%), arándanos (31,8%), peras (17,5%), nectarines (13,3%), uvas (8,6%), manzanas (3,95%),  duraznos (3,7%). Las especies que mostraron caídas durante el período de comparación fueron paltas (-43,9%), limones  (-4,2%), mandarinas (-1,2%) y kiwis (-0,5%). 
</a:t>
          </a:r>
          <a:r>
            <a:rPr lang="en-US" cap="none" sz="1100" b="0" i="0" u="none" baseline="0">
              <a:solidFill>
                <a:srgbClr val="000000"/>
              </a:solidFill>
              <a:latin typeface="Calibri"/>
              <a:ea typeface="Calibri"/>
              <a:cs typeface="Calibri"/>
            </a:rPr>
            <a:t>Prácticamente la mayoría de las especies registra un crecimiento en su volumen exportado, como resultado de condiciones meteorológicas favorables durante los períodos de precosecha y cosecha de la temporada 2010-2011, lo cual permitió  la expresión de un porcentaje importante de su potencial productivo y de exportación. La excepción la muestran  las exportaciones de paltas, que luego de una temporada de récord histórico productivo y de exportaciones,  experimentaron una baja importante en producción, provocada por el añerismo que caracteriza a esta especie. Las exportaciones de kiwis muestran una mínima caída, situación que concuerda con la actualización del pronóstico de una posible baja en el volumen exportado hacia el fin de la temporada, debido a menor disponibilidad de fruta, pero de mejor calidad. Asimismo, las exportaciones de mandarinas/clementinas presentan un retraso por factores climáticos, pero se mantiene  el pronóstico de un crecimiento sobre 10% para la temporada. Las exportaciones de limones, a pesar de mostrar hasta</a:t>
          </a:r>
          <a:r>
            <a:rPr lang="en-US" cap="none" sz="1100" b="0" i="0" u="none" baseline="0">
              <a:solidFill>
                <a:srgbClr val="000000"/>
              </a:solidFill>
              <a:latin typeface="Calibri"/>
              <a:ea typeface="Calibri"/>
              <a:cs typeface="Calibri"/>
            </a:rPr>
            <a:t> ahora </a:t>
          </a:r>
          <a:r>
            <a:rPr lang="en-US" cap="none" sz="1100" b="0" i="0" u="none" baseline="0">
              <a:solidFill>
                <a:srgbClr val="000000"/>
              </a:solidFill>
              <a:latin typeface="Calibri"/>
              <a:ea typeface="Calibri"/>
              <a:cs typeface="Calibri"/>
            </a:rPr>
            <a:t> una caída en volumen, efectuados ya alrededor de la mitad de sus envíos, deberían alcanzar una cifra similar a la de la temporada pasada.  
</a:t>
          </a:r>
        </a:p>
      </xdr:txBody>
    </xdr:sp>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0.02025</cdr:x>
      <cdr:y>0.90425</cdr:y>
    </cdr:from>
    <cdr:to>
      <cdr:x>0.341</cdr:x>
      <cdr:y>0.9865</cdr:y>
    </cdr:to>
    <cdr:sp>
      <cdr:nvSpPr>
        <cdr:cNvPr id="1" name="1 CuadroTexto"/>
        <cdr:cNvSpPr txBox="1">
          <a:spLocks noChangeArrowheads="1"/>
        </cdr:cNvSpPr>
      </cdr:nvSpPr>
      <cdr:spPr>
        <a:xfrm>
          <a:off x="180975" y="3171825"/>
          <a:ext cx="2876550" cy="2857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17</xdr:row>
      <xdr:rowOff>104775</xdr:rowOff>
    </xdr:from>
    <xdr:to>
      <xdr:col>10</xdr:col>
      <xdr:colOff>381000</xdr:colOff>
      <xdr:row>40</xdr:row>
      <xdr:rowOff>19050</xdr:rowOff>
    </xdr:to>
    <xdr:graphicFrame>
      <xdr:nvGraphicFramePr>
        <xdr:cNvPr id="1" name="1 Gráfico"/>
        <xdr:cNvGraphicFramePr/>
      </xdr:nvGraphicFramePr>
      <xdr:xfrm>
        <a:off x="66675" y="3209925"/>
        <a:ext cx="8782050" cy="4181475"/>
      </xdr:xfrm>
      <a:graphic>
        <a:graphicData uri="http://schemas.openxmlformats.org/drawingml/2006/chart">
          <c:chart xmlns:c="http://schemas.openxmlformats.org/drawingml/2006/chart" r:id="rId1"/>
        </a:graphicData>
      </a:graphic>
    </xdr:graphicFrame>
    <xdr:clientData/>
  </xdr:twoCellAnchor>
  <xdr:oneCellAnchor>
    <xdr:from>
      <xdr:col>0</xdr:col>
      <xdr:colOff>85725</xdr:colOff>
      <xdr:row>21</xdr:row>
      <xdr:rowOff>47625</xdr:rowOff>
    </xdr:from>
    <xdr:ext cx="247650" cy="1933575"/>
    <xdr:sp>
      <xdr:nvSpPr>
        <xdr:cNvPr id="2" name="2 CuadroTexto"/>
        <xdr:cNvSpPr txBox="1">
          <a:spLocks noChangeArrowheads="1"/>
        </xdr:cNvSpPr>
      </xdr:nvSpPr>
      <xdr:spPr>
        <a:xfrm>
          <a:off x="85725" y="3876675"/>
          <a:ext cx="247650" cy="1933575"/>
        </a:xfrm>
        <a:prstGeom prst="rect">
          <a:avLst/>
        </a:prstGeom>
        <a:solidFill>
          <a:srgbClr val="FFFFFF"/>
        </a:solidFill>
        <a:ln w="9525" cmpd="sng">
          <a:noFill/>
        </a:ln>
      </xdr:spPr>
      <xdr:txBody>
        <a:bodyPr vertOverflow="clip" wrap="square" anchor="ctr" vert="vert270"/>
        <a:p>
          <a:pPr algn="ctr">
            <a:defRPr/>
          </a:pPr>
          <a:r>
            <a:rPr lang="en-US" cap="none" sz="900" b="1" i="0" u="none" baseline="0">
              <a:solidFill>
                <a:srgbClr val="000000"/>
              </a:solidFill>
            </a:rPr>
            <a:t>Hectáreas</a:t>
          </a:r>
        </a:p>
      </xdr:txBody>
    </xdr:sp>
    <xdr:clientData/>
  </xdr:oneCellAnchor>
  <xdr:twoCellAnchor>
    <xdr:from>
      <xdr:col>10</xdr:col>
      <xdr:colOff>19050</xdr:colOff>
      <xdr:row>20</xdr:row>
      <xdr:rowOff>47625</xdr:rowOff>
    </xdr:from>
    <xdr:to>
      <xdr:col>10</xdr:col>
      <xdr:colOff>285750</xdr:colOff>
      <xdr:row>33</xdr:row>
      <xdr:rowOff>47625</xdr:rowOff>
    </xdr:to>
    <xdr:sp>
      <xdr:nvSpPr>
        <xdr:cNvPr id="3" name="3 CuadroTexto"/>
        <xdr:cNvSpPr txBox="1">
          <a:spLocks noChangeArrowheads="1"/>
        </xdr:cNvSpPr>
      </xdr:nvSpPr>
      <xdr:spPr>
        <a:xfrm>
          <a:off x="8486775" y="3695700"/>
          <a:ext cx="266700" cy="2457450"/>
        </a:xfrm>
        <a:prstGeom prst="rect">
          <a:avLst/>
        </a:prstGeom>
        <a:solidFill>
          <a:srgbClr val="FFFFFF"/>
        </a:solidFill>
        <a:ln w="9525" cmpd="sng">
          <a:noFill/>
        </a:ln>
      </xdr:spPr>
      <xdr:txBody>
        <a:bodyPr vertOverflow="clip" wrap="square" anchor="ctr" vert="vert270"/>
        <a:p>
          <a:pPr algn="ctr">
            <a:defRPr/>
          </a:pPr>
          <a:r>
            <a:rPr lang="en-US" cap="none" sz="900" b="1" i="0" u="none" baseline="0">
              <a:solidFill>
                <a:srgbClr val="000000"/>
              </a:solidFill>
            </a:rPr>
            <a:t>Toneladas</a:t>
          </a:r>
        </a:p>
      </xdr:txBody>
    </xdr:sp>
    <xdr:clientData/>
  </xdr:twoCellAnchor>
  <xdr:twoCellAnchor>
    <xdr:from>
      <xdr:col>0</xdr:col>
      <xdr:colOff>295275</xdr:colOff>
      <xdr:row>50</xdr:row>
      <xdr:rowOff>123825</xdr:rowOff>
    </xdr:from>
    <xdr:to>
      <xdr:col>11</xdr:col>
      <xdr:colOff>38100</xdr:colOff>
      <xdr:row>70</xdr:row>
      <xdr:rowOff>19050</xdr:rowOff>
    </xdr:to>
    <xdr:graphicFrame>
      <xdr:nvGraphicFramePr>
        <xdr:cNvPr id="4" name="4 Gráfico"/>
        <xdr:cNvGraphicFramePr/>
      </xdr:nvGraphicFramePr>
      <xdr:xfrm>
        <a:off x="295275" y="9305925"/>
        <a:ext cx="8972550" cy="3514725"/>
      </xdr:xfrm>
      <a:graphic>
        <a:graphicData uri="http://schemas.openxmlformats.org/drawingml/2006/chart">
          <c:chart xmlns:c="http://schemas.openxmlformats.org/drawingml/2006/chart" r:id="rId2"/>
        </a:graphicData>
      </a:graphic>
    </xdr:graphicFrame>
    <xdr:clientData/>
  </xdr:twoCell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0.92175</cdr:y>
    </cdr:from>
    <cdr:to>
      <cdr:x>0.21825</cdr:x>
      <cdr:y>0.988</cdr:y>
    </cdr:to>
    <cdr:sp>
      <cdr:nvSpPr>
        <cdr:cNvPr id="1" name="1 CuadroTexto"/>
        <cdr:cNvSpPr txBox="1">
          <a:spLocks noChangeArrowheads="1"/>
        </cdr:cNvSpPr>
      </cdr:nvSpPr>
      <cdr:spPr>
        <a:xfrm>
          <a:off x="66675" y="3848100"/>
          <a:ext cx="176212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FUENTE: Odepa.</a:t>
          </a:r>
        </a:p>
      </cdr:txBody>
    </cdr:sp>
  </cdr:relSizeAnchor>
</c:userShapes>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cdr:x>
      <cdr:y>0.90425</cdr:y>
    </cdr:from>
    <cdr:to>
      <cdr:x>0.34125</cdr:x>
      <cdr:y>0.9865</cdr:y>
    </cdr:to>
    <cdr:sp>
      <cdr:nvSpPr>
        <cdr:cNvPr id="1" name="1 CuadroTexto"/>
        <cdr:cNvSpPr txBox="1">
          <a:spLocks noChangeArrowheads="1"/>
        </cdr:cNvSpPr>
      </cdr:nvSpPr>
      <cdr:spPr>
        <a:xfrm>
          <a:off x="161925" y="3171825"/>
          <a:ext cx="2657475" cy="2857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16</xdr:row>
      <xdr:rowOff>104775</xdr:rowOff>
    </xdr:from>
    <xdr:to>
      <xdr:col>11</xdr:col>
      <xdr:colOff>57150</xdr:colOff>
      <xdr:row>39</xdr:row>
      <xdr:rowOff>19050</xdr:rowOff>
    </xdr:to>
    <xdr:graphicFrame>
      <xdr:nvGraphicFramePr>
        <xdr:cNvPr id="1" name="1 Gráfico"/>
        <xdr:cNvGraphicFramePr/>
      </xdr:nvGraphicFramePr>
      <xdr:xfrm>
        <a:off x="200025" y="3028950"/>
        <a:ext cx="8391525" cy="4181475"/>
      </xdr:xfrm>
      <a:graphic>
        <a:graphicData uri="http://schemas.openxmlformats.org/drawingml/2006/chart">
          <c:chart xmlns:c="http://schemas.openxmlformats.org/drawingml/2006/chart" r:id="rId1"/>
        </a:graphicData>
      </a:graphic>
    </xdr:graphicFrame>
    <xdr:clientData/>
  </xdr:twoCellAnchor>
  <xdr:oneCellAnchor>
    <xdr:from>
      <xdr:col>0</xdr:col>
      <xdr:colOff>342900</xdr:colOff>
      <xdr:row>20</xdr:row>
      <xdr:rowOff>0</xdr:rowOff>
    </xdr:from>
    <xdr:ext cx="257175" cy="1933575"/>
    <xdr:sp>
      <xdr:nvSpPr>
        <xdr:cNvPr id="2" name="2 CuadroTexto"/>
        <xdr:cNvSpPr txBox="1">
          <a:spLocks noChangeArrowheads="1"/>
        </xdr:cNvSpPr>
      </xdr:nvSpPr>
      <xdr:spPr>
        <a:xfrm>
          <a:off x="342900" y="3648075"/>
          <a:ext cx="257175" cy="1933575"/>
        </a:xfrm>
        <a:prstGeom prst="rect">
          <a:avLst/>
        </a:prstGeom>
        <a:solidFill>
          <a:srgbClr val="FFFFFF"/>
        </a:solidFill>
        <a:ln w="9525" cmpd="sng">
          <a:noFill/>
        </a:ln>
      </xdr:spPr>
      <xdr:txBody>
        <a:bodyPr vertOverflow="clip" wrap="square" anchor="ctr" vert="vert270"/>
        <a:p>
          <a:pPr algn="ctr">
            <a:defRPr/>
          </a:pPr>
          <a:r>
            <a:rPr lang="en-US" cap="none" sz="1000" b="1" i="0" u="none" baseline="0">
              <a:solidFill>
                <a:srgbClr val="000000"/>
              </a:solidFill>
            </a:rPr>
            <a:t>Hectáreas</a:t>
          </a:r>
        </a:p>
      </xdr:txBody>
    </xdr:sp>
    <xdr:clientData/>
  </xdr:oneCellAnchor>
  <xdr:twoCellAnchor>
    <xdr:from>
      <xdr:col>10</xdr:col>
      <xdr:colOff>114300</xdr:colOff>
      <xdr:row>19</xdr:row>
      <xdr:rowOff>76200</xdr:rowOff>
    </xdr:from>
    <xdr:to>
      <xdr:col>10</xdr:col>
      <xdr:colOff>381000</xdr:colOff>
      <xdr:row>32</xdr:row>
      <xdr:rowOff>76200</xdr:rowOff>
    </xdr:to>
    <xdr:sp>
      <xdr:nvSpPr>
        <xdr:cNvPr id="3" name="3 CuadroTexto"/>
        <xdr:cNvSpPr txBox="1">
          <a:spLocks noChangeArrowheads="1"/>
        </xdr:cNvSpPr>
      </xdr:nvSpPr>
      <xdr:spPr>
        <a:xfrm>
          <a:off x="7886700" y="3543300"/>
          <a:ext cx="266700" cy="2457450"/>
        </a:xfrm>
        <a:prstGeom prst="rect">
          <a:avLst/>
        </a:prstGeom>
        <a:solidFill>
          <a:srgbClr val="FFFFFF"/>
        </a:solidFill>
        <a:ln w="9525" cmpd="sng">
          <a:noFill/>
        </a:ln>
      </xdr:spPr>
      <xdr:txBody>
        <a:bodyPr vertOverflow="clip" wrap="square" anchor="ctr" vert="vert270"/>
        <a:p>
          <a:pPr algn="ctr">
            <a:defRPr/>
          </a:pPr>
          <a:r>
            <a:rPr lang="en-US" cap="none" sz="1000" b="1" i="0" u="none" baseline="0">
              <a:solidFill>
                <a:srgbClr val="000000"/>
              </a:solidFill>
            </a:rPr>
            <a:t>Toneladas</a:t>
          </a:r>
        </a:p>
      </xdr:txBody>
    </xdr:sp>
    <xdr:clientData/>
  </xdr:twoCellAnchor>
  <xdr:twoCellAnchor>
    <xdr:from>
      <xdr:col>0</xdr:col>
      <xdr:colOff>295275</xdr:colOff>
      <xdr:row>51</xdr:row>
      <xdr:rowOff>123825</xdr:rowOff>
    </xdr:from>
    <xdr:to>
      <xdr:col>11</xdr:col>
      <xdr:colOff>38100</xdr:colOff>
      <xdr:row>71</xdr:row>
      <xdr:rowOff>19050</xdr:rowOff>
    </xdr:to>
    <xdr:graphicFrame>
      <xdr:nvGraphicFramePr>
        <xdr:cNvPr id="4" name="4 Gráfico"/>
        <xdr:cNvGraphicFramePr/>
      </xdr:nvGraphicFramePr>
      <xdr:xfrm>
        <a:off x="295275" y="9486900"/>
        <a:ext cx="8277225" cy="3514725"/>
      </xdr:xfrm>
      <a:graphic>
        <a:graphicData uri="http://schemas.openxmlformats.org/drawingml/2006/chart">
          <c:chart xmlns:c="http://schemas.openxmlformats.org/drawingml/2006/chart" r:id="rId2"/>
        </a:graphicData>
      </a:graphic>
    </xdr:graphicFrame>
    <xdr:clientData/>
  </xdr:twoCell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0.922</cdr:y>
    </cdr:from>
    <cdr:to>
      <cdr:x>0.2185</cdr:x>
      <cdr:y>0.9885</cdr:y>
    </cdr:to>
    <cdr:sp>
      <cdr:nvSpPr>
        <cdr:cNvPr id="1" name="1 CuadroTexto"/>
        <cdr:cNvSpPr txBox="1">
          <a:spLocks noChangeArrowheads="1"/>
        </cdr:cNvSpPr>
      </cdr:nvSpPr>
      <cdr:spPr>
        <a:xfrm>
          <a:off x="66675" y="3810000"/>
          <a:ext cx="176212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FUENTE: Odepa.</a:t>
          </a:r>
        </a:p>
      </cdr:txBody>
    </cdr:sp>
  </cdr:relSizeAnchor>
</c:userShapes>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0.01925</cdr:x>
      <cdr:y>0.90225</cdr:y>
    </cdr:from>
    <cdr:to>
      <cdr:x>0.3385</cdr:x>
      <cdr:y>0.9865</cdr:y>
    </cdr:to>
    <cdr:sp>
      <cdr:nvSpPr>
        <cdr:cNvPr id="1" name="1 CuadroTexto"/>
        <cdr:cNvSpPr txBox="1">
          <a:spLocks noChangeArrowheads="1"/>
        </cdr:cNvSpPr>
      </cdr:nvSpPr>
      <cdr:spPr>
        <a:xfrm>
          <a:off x="152400" y="3133725"/>
          <a:ext cx="2581275" cy="2952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17</xdr:row>
      <xdr:rowOff>9525</xdr:rowOff>
    </xdr:from>
    <xdr:to>
      <xdr:col>11</xdr:col>
      <xdr:colOff>76200</xdr:colOff>
      <xdr:row>39</xdr:row>
      <xdr:rowOff>57150</xdr:rowOff>
    </xdr:to>
    <xdr:graphicFrame>
      <xdr:nvGraphicFramePr>
        <xdr:cNvPr id="1" name="1 Gráfico"/>
        <xdr:cNvGraphicFramePr/>
      </xdr:nvGraphicFramePr>
      <xdr:xfrm>
        <a:off x="219075" y="3124200"/>
        <a:ext cx="8391525" cy="4133850"/>
      </xdr:xfrm>
      <a:graphic>
        <a:graphicData uri="http://schemas.openxmlformats.org/drawingml/2006/chart">
          <c:chart xmlns:c="http://schemas.openxmlformats.org/drawingml/2006/chart" r:id="rId1"/>
        </a:graphicData>
      </a:graphic>
    </xdr:graphicFrame>
    <xdr:clientData/>
  </xdr:twoCellAnchor>
  <xdr:oneCellAnchor>
    <xdr:from>
      <xdr:col>0</xdr:col>
      <xdr:colOff>457200</xdr:colOff>
      <xdr:row>20</xdr:row>
      <xdr:rowOff>114300</xdr:rowOff>
    </xdr:from>
    <xdr:ext cx="257175" cy="1933575"/>
    <xdr:sp>
      <xdr:nvSpPr>
        <xdr:cNvPr id="2" name="2 CuadroTexto"/>
        <xdr:cNvSpPr txBox="1">
          <a:spLocks noChangeArrowheads="1"/>
        </xdr:cNvSpPr>
      </xdr:nvSpPr>
      <xdr:spPr>
        <a:xfrm>
          <a:off x="457200" y="3771900"/>
          <a:ext cx="257175" cy="1933575"/>
        </a:xfrm>
        <a:prstGeom prst="rect">
          <a:avLst/>
        </a:prstGeom>
        <a:solidFill>
          <a:srgbClr val="FFFFFF"/>
        </a:solidFill>
        <a:ln w="9525" cmpd="sng">
          <a:noFill/>
        </a:ln>
      </xdr:spPr>
      <xdr:txBody>
        <a:bodyPr vertOverflow="clip" wrap="square" anchor="ctr" vert="vert270"/>
        <a:p>
          <a:pPr algn="ctr">
            <a:defRPr/>
          </a:pPr>
          <a:r>
            <a:rPr lang="en-US" cap="none" sz="1000" b="1" i="0" u="none" baseline="0">
              <a:solidFill>
                <a:srgbClr val="000000"/>
              </a:solidFill>
            </a:rPr>
            <a:t>Hectáreas</a:t>
          </a:r>
        </a:p>
      </xdr:txBody>
    </xdr:sp>
    <xdr:clientData/>
  </xdr:oneCellAnchor>
  <xdr:twoCellAnchor>
    <xdr:from>
      <xdr:col>10</xdr:col>
      <xdr:colOff>133350</xdr:colOff>
      <xdr:row>22</xdr:row>
      <xdr:rowOff>9525</xdr:rowOff>
    </xdr:from>
    <xdr:to>
      <xdr:col>10</xdr:col>
      <xdr:colOff>514350</xdr:colOff>
      <xdr:row>35</xdr:row>
      <xdr:rowOff>9525</xdr:rowOff>
    </xdr:to>
    <xdr:sp>
      <xdr:nvSpPr>
        <xdr:cNvPr id="3" name="3 CuadroTexto"/>
        <xdr:cNvSpPr txBox="1">
          <a:spLocks noChangeArrowheads="1"/>
        </xdr:cNvSpPr>
      </xdr:nvSpPr>
      <xdr:spPr>
        <a:xfrm>
          <a:off x="7905750" y="4048125"/>
          <a:ext cx="381000" cy="2438400"/>
        </a:xfrm>
        <a:prstGeom prst="rect">
          <a:avLst/>
        </a:prstGeom>
        <a:solidFill>
          <a:srgbClr val="FFFFFF"/>
        </a:solidFill>
        <a:ln w="9525" cmpd="sng">
          <a:noFill/>
        </a:ln>
      </xdr:spPr>
      <xdr:txBody>
        <a:bodyPr vertOverflow="clip" wrap="square" anchor="ctr" vert="vert270"/>
        <a:p>
          <a:pPr algn="ctr">
            <a:defRPr/>
          </a:pPr>
          <a:r>
            <a:rPr lang="en-US" cap="none" sz="1000" b="1" i="0" u="none" baseline="0">
              <a:solidFill>
                <a:srgbClr val="000000"/>
              </a:solidFill>
            </a:rPr>
            <a:t>Toneladas</a:t>
          </a:r>
        </a:p>
      </xdr:txBody>
    </xdr:sp>
    <xdr:clientData/>
  </xdr:twoCellAnchor>
  <xdr:twoCellAnchor>
    <xdr:from>
      <xdr:col>0</xdr:col>
      <xdr:colOff>200025</xdr:colOff>
      <xdr:row>52</xdr:row>
      <xdr:rowOff>57150</xdr:rowOff>
    </xdr:from>
    <xdr:to>
      <xdr:col>10</xdr:col>
      <xdr:colOff>514350</xdr:colOff>
      <xdr:row>71</xdr:row>
      <xdr:rowOff>95250</xdr:rowOff>
    </xdr:to>
    <xdr:graphicFrame>
      <xdr:nvGraphicFramePr>
        <xdr:cNvPr id="4" name="4 Gráfico"/>
        <xdr:cNvGraphicFramePr/>
      </xdr:nvGraphicFramePr>
      <xdr:xfrm>
        <a:off x="200025" y="9610725"/>
        <a:ext cx="8086725" cy="34766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57150</xdr:rowOff>
    </xdr:from>
    <xdr:to>
      <xdr:col>14</xdr:col>
      <xdr:colOff>609600</xdr:colOff>
      <xdr:row>32</xdr:row>
      <xdr:rowOff>114300</xdr:rowOff>
    </xdr:to>
    <xdr:sp>
      <xdr:nvSpPr>
        <xdr:cNvPr id="1" name="2 CuadroTexto"/>
        <xdr:cNvSpPr txBox="1">
          <a:spLocks noChangeArrowheads="1"/>
        </xdr:cNvSpPr>
      </xdr:nvSpPr>
      <xdr:spPr>
        <a:xfrm>
          <a:off x="0" y="3676650"/>
          <a:ext cx="9086850" cy="1676400"/>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Arial"/>
              <a:ea typeface="Arial"/>
              <a:cs typeface="Arial"/>
            </a:rPr>
            <a:t>Las  exportaciones de frutos secos  experimentaron un crecimiento de 41,6% de su volumen en los primeros siete meses del año 2011 en comparación con el mismo período del año 2010. Parte importante del crecimiento está dado por el aumento del volumen exportado de  avellanas con cáscara (128,8%), conjuntamente con el incremento de las nueces con cáscara (61,1%). Las almendras sin cáscara, el tercer producto de exportación entre los frutos secos, registró una caída de 12,6%. Los precios medios FOB de exportación de los frutos secos registraron una caída de 11,9%, pero los principales</a:t>
          </a:r>
          <a:r>
            <a:rPr lang="en-US" cap="none" sz="1050" b="0" i="0" u="none" baseline="0">
              <a:solidFill>
                <a:srgbClr val="000000"/>
              </a:solidFill>
              <a:latin typeface="Arial"/>
              <a:ea typeface="Arial"/>
              <a:cs typeface="Arial"/>
            </a:rPr>
            <a:t> productos sin cáscara mostraron un aumento en sus precios, especialmente las avellanas sin cáscara. Los frutos secos con cáscara registran una leve disminución en sus precios en los primeros siete meses con respecto al mismo período del año 2010, pero todos muestran una recuperación relevante sobre los precios obtenidos en el año 2009.</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El importante</a:t>
          </a:r>
          <a:r>
            <a:rPr lang="en-US" cap="none" sz="1050" b="0" i="0" u="none" baseline="0">
              <a:solidFill>
                <a:srgbClr val="000000"/>
              </a:solidFill>
              <a:latin typeface="Arial"/>
              <a:ea typeface="Arial"/>
              <a:cs typeface="Arial"/>
            </a:rPr>
            <a:t> cr</a:t>
          </a:r>
          <a:r>
            <a:rPr lang="en-US" cap="none" sz="1050" b="0" i="0" u="none" baseline="0">
              <a:solidFill>
                <a:srgbClr val="000000"/>
              </a:solidFill>
              <a:latin typeface="Arial"/>
              <a:ea typeface="Arial"/>
              <a:cs typeface="Arial"/>
            </a:rPr>
            <a:t>ecimiento del volumen exportado obedece a un aumento natural de volúmenes derivados de la entrada en producción de nuevos huertos y a las buenas condiciones de demanda y precios que enfrentan estos productos en los mercados  externos.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28575</xdr:rowOff>
    </xdr:from>
    <xdr:to>
      <xdr:col>8</xdr:col>
      <xdr:colOff>628650</xdr:colOff>
      <xdr:row>43</xdr:row>
      <xdr:rowOff>171450</xdr:rowOff>
    </xdr:to>
    <xdr:sp>
      <xdr:nvSpPr>
        <xdr:cNvPr id="1" name="1 CuadroTexto"/>
        <xdr:cNvSpPr txBox="1">
          <a:spLocks noChangeArrowheads="1"/>
        </xdr:cNvSpPr>
      </xdr:nvSpPr>
      <xdr:spPr>
        <a:xfrm>
          <a:off x="47625" y="209550"/>
          <a:ext cx="6677025" cy="786765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Comentarios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Las exportaciones de fruta industrializada han experimentado un crecimiento de 16% en volumen y 34,2% en valor durante los primeros siete meses del año 2011, en comparación con el mismo período del año 2010. El precio medio de exportación por kilo de fruta industrializada experimentó un incremento de 15,7%, desde un valor de US$ 1,66 a US$ 1,93 por kilo entre los períodos</a:t>
          </a:r>
          <a:r>
            <a:rPr lang="en-US" cap="none" sz="1100" b="0" i="0" u="none" baseline="0">
              <a:solidFill>
                <a:srgbClr val="000000"/>
              </a:solidFill>
              <a:latin typeface="Arial"/>
              <a:ea typeface="Arial"/>
              <a:cs typeface="Arial"/>
            </a:rPr>
            <a:t> bajo análisis.</a:t>
          </a:r>
          <a:r>
            <a:rPr lang="en-US" cap="none" sz="1100" b="0" i="0" u="none" baseline="0">
              <a:solidFill>
                <a:srgbClr val="000000"/>
              </a:solidFill>
              <a:latin typeface="Arial"/>
              <a:ea typeface="Arial"/>
              <a:cs typeface="Arial"/>
            </a:rPr>
            <a:t> Este importante aumento en volumen, valor y precios refleja claramente la recuperación de la demanda internacional por estos productos</a:t>
          </a:r>
          <a:r>
            <a:rPr lang="en-US" cap="none" sz="1100" b="0" i="0" u="none" baseline="0">
              <a:solidFill>
                <a:srgbClr val="000000"/>
              </a:solidFill>
              <a:latin typeface="Arial"/>
              <a:ea typeface="Arial"/>
              <a:cs typeface="Arial"/>
            </a:rPr>
            <a:t> que,</a:t>
          </a:r>
          <a:r>
            <a:rPr lang="en-US" cap="none" sz="1100" b="0" i="0" u="none" baseline="0">
              <a:solidFill>
                <a:srgbClr val="000000"/>
              </a:solidFill>
              <a:latin typeface="Arial"/>
              <a:ea typeface="Arial"/>
              <a:cs typeface="Arial"/>
            </a:rPr>
            <a:t> especialmente en los casos del jugo de manzanas, las pasas y los arándanos congelados, se han convertido en una interesante alternativa de comercialización para los productores frutícolas de manzanas,uvas y arándanos.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El subsector extracción de aceites registró el mayor aumento en el volumen exportado, basado en las exportaciones de aceite de oliva, su principal producto, que más que duplicó su volumen de exportación, respondiendo a la expansión de superficie plantada con olivos en años recientes. Este sector debería experimentar un fuerte incremento de sus exportaciones en los próximos años. El aumento de volumen se vio afectado por una disminución de 12% en los precios, debido a una disminución de los precios internacionales del aceite de oliva en los principales mercados de importación.</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El aumento sustancial del volumen de exportaciones de conservas está influido por la fuerte recuperación de las exportaciones de conservas de duraznos, su principal producto, que mostró además una leve recuperación de precios, </a:t>
          </a:r>
          <a:r>
            <a:rPr lang="en-US" cap="none" sz="1100" b="0" i="0" u="none" baseline="0">
              <a:solidFill>
                <a:srgbClr val="000000"/>
              </a:solidFill>
              <a:latin typeface="Arial"/>
              <a:ea typeface="Arial"/>
              <a:cs typeface="Arial"/>
            </a:rPr>
            <a:t>y por el aumento de mezclas conservadas, el segundo ítem en importancia en volumen exportado del subsector.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Las exportaciones de pulpas muestran una importante recuperación de precios (25,1%), en particular la pulpa de duraznos (27,5%), influida por la destrucción de inventarios a raíz del terremoto de febrero de 2010, lo que ajustó la oferta mundial. Se aprecia una recuperación de demanda y precios para los duraznos conserveros, lo que debería traducirse en mejores condiciones para los productores de esta especie. Asimismo, el principal ítem del subsector: pastas, purés y mermeladas, registró un importante aumento de volumen y precios (24%), contribuyendo también a la recuperación del subsector.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El crecimiento registrado por las exportaciones de frutas congeladas está basado en la expansión de las exportaciones de arándanos congelados, favorecidas por una escasez del producto en Estados Unidos. Las frambuesas congeladas, el principal producto del subsector, registraron un crecimiento de 10,9%. La demanda por frambuesas congeladas en el mercado internacional se muestra un tanto deprimida, lo que puede afectar la rentabilidad de este cultivo en la próxima temporada. Las exportaciones de frutillas congeladas muestran un positivo panorama en cuanto a mercados y precios, que muestran un incremento de 33%.</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Las exportaciones de jugo de manzanas han experimentado un crecimiento importante, respondiendo a buenas condiciones de los mercados externos, lo cual se refleja en el incremento de 80% en el precio medio de exportación registrado en el período enero-julio de 2011 con respecto al precio del mismo período del año 2010.</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El subsector deshidratados fue el único que experimentó una baja en sus exportaciones, afectado por una  importante reducción en los volúmenes exportados de ciruelas deshidratadas y una menor disminución del volumen exportado de pasas, sus dos rubros principales. Ambos productos experimentaron un alza en sus precios de exportación, especialmente las pasas, que están en alta demanda en los mercados externos y, por lo tanto, han representado una muy buena alternativa de comercialización para los productores de algunas variedades de uva con problemas de rentabilidad como producto fresco de exportación.</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22</xdr:row>
      <xdr:rowOff>47625</xdr:rowOff>
    </xdr:from>
    <xdr:to>
      <xdr:col>13</xdr:col>
      <xdr:colOff>0</xdr:colOff>
      <xdr:row>34</xdr:row>
      <xdr:rowOff>19050</xdr:rowOff>
    </xdr:to>
    <xdr:sp>
      <xdr:nvSpPr>
        <xdr:cNvPr id="1" name="2 CuadroTexto"/>
        <xdr:cNvSpPr txBox="1">
          <a:spLocks noChangeArrowheads="1"/>
        </xdr:cNvSpPr>
      </xdr:nvSpPr>
      <xdr:spPr>
        <a:xfrm>
          <a:off x="9525" y="3857625"/>
          <a:ext cx="11068050" cy="1914525"/>
        </a:xfrm>
        <a:prstGeom prst="rect">
          <a:avLst/>
        </a:prstGeom>
        <a:solidFill>
          <a:srgbClr val="FFFFFF"/>
        </a:solidFill>
        <a:ln w="9525" cmpd="sng">
          <a:noFill/>
        </a:ln>
      </xdr:spPr>
      <xdr:txBody>
        <a:bodyPr vertOverflow="clip" wrap="square"/>
        <a:p>
          <a:pPr algn="just">
            <a:defRPr/>
          </a:pPr>
          <a:r>
            <a:rPr lang="en-US" cap="none" sz="1050" b="0" i="0" u="none" baseline="0">
              <a:solidFill>
                <a:srgbClr val="000000"/>
              </a:solidFill>
              <a:latin typeface="Arial"/>
              <a:ea typeface="Arial"/>
              <a:cs typeface="Arial"/>
            </a:rPr>
            <a:t>Estados Unidos continuó disminuyendo</a:t>
          </a:r>
          <a:r>
            <a:rPr lang="en-US" cap="none" sz="1050" b="0" i="0" u="none" baseline="0">
              <a:solidFill>
                <a:srgbClr val="000000"/>
              </a:solidFill>
              <a:latin typeface="Arial"/>
              <a:ea typeface="Arial"/>
              <a:cs typeface="Arial"/>
            </a:rPr>
            <a:t> s</a:t>
          </a:r>
          <a:r>
            <a:rPr lang="en-US" cap="none" sz="1050" b="0" i="0" u="none" baseline="0">
              <a:solidFill>
                <a:srgbClr val="000000"/>
              </a:solidFill>
              <a:latin typeface="Arial"/>
              <a:ea typeface="Arial"/>
              <a:cs typeface="Arial"/>
            </a:rPr>
            <a:t>u porcentaje de participación en</a:t>
          </a:r>
          <a:r>
            <a:rPr lang="en-US" cap="none" sz="1050" b="0" i="0" u="none" baseline="0">
              <a:solidFill>
                <a:srgbClr val="000000"/>
              </a:solidFill>
              <a:latin typeface="Arial"/>
              <a:ea typeface="Arial"/>
              <a:cs typeface="Arial"/>
            </a:rPr>
            <a:t> el volumen  de fruta fresca exportado por Chile. Así en el primer semestre del año 2011 se registró una caída sustancial en comparación con el mismo período del año 2010, bajando en forma importante desde el 40% de participación que este mercado ha representado tradicionalmente. </a:t>
          </a:r>
          <a:r>
            <a:rPr lang="en-US" cap="none" sz="1100" b="0" i="0" u="none" baseline="0">
              <a:solidFill>
                <a:srgbClr val="000000"/>
              </a:solidFill>
              <a:latin typeface="Arial"/>
              <a:ea typeface="Arial"/>
              <a:cs typeface="Arial"/>
            </a:rPr>
            <a:t>La disminución de los volúmenes exportados de paltas,uvas, manzanas y kiwis ha colaborado en la reducción de la participación americana</a:t>
          </a:r>
          <a:r>
            <a:rPr lang="en-US" cap="none" sz="1050" b="0" i="0" u="none" baseline="0">
              <a:solidFill>
                <a:srgbClr val="000000"/>
              </a:solidFill>
              <a:latin typeface="Arial"/>
              <a:ea typeface="Arial"/>
              <a:cs typeface="Arial"/>
            </a:rPr>
            <a:t>. Por otra parte, este mercado marcó aumentos importantes en arándanos, cerezas, ciruelas, mandarinas y peras. Holanda, la puerta de entrada para la fruta fresca chilena a Europa y por ello el segundo mercado más importante, registró aumentos en su participación en volumen, principalmente en uvas, manzanas, duraznos, nectarines y peras. La debilidad del dólar a nivel internacional y especialmente en relación al euro puede haber influido en este resultado. Las buenas condiciones de mercado en los países asiáticos, especialmente China, Hong Kong, Taiwán y Corea del Sur, han permitido un aumento de su participación como mercados de destino para la fruta fresca chilena, registrando aumentos de volumen en la mayoría de las especies, salvo manzanas y ciruelas en el mercado de Hong Kong, nectarines y duraznos en el mercado taiwanés y kiwis en el mercado coreano, esto último como resultado de las dificultades enfrentadas por esta especie durante la temporada pasada. Asimismo, la expansión del mercado brasileño de importación, provocada por el fortalecimiento de su moneda, ha  permitido  aumentar en un porcentaje importante la participación de este mercado como destino para la fruta fresca chilena en el período analizado, especialmente en uvas, manzanas, ciruelas y kiwis.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22</xdr:row>
      <xdr:rowOff>57150</xdr:rowOff>
    </xdr:from>
    <xdr:to>
      <xdr:col>12</xdr:col>
      <xdr:colOff>714375</xdr:colOff>
      <xdr:row>30</xdr:row>
      <xdr:rowOff>95250</xdr:rowOff>
    </xdr:to>
    <xdr:sp>
      <xdr:nvSpPr>
        <xdr:cNvPr id="1" name="2 CuadroTexto"/>
        <xdr:cNvSpPr txBox="1">
          <a:spLocks noChangeArrowheads="1"/>
        </xdr:cNvSpPr>
      </xdr:nvSpPr>
      <xdr:spPr>
        <a:xfrm>
          <a:off x="47625" y="3981450"/>
          <a:ext cx="10344150" cy="1485900"/>
        </a:xfrm>
        <a:prstGeom prst="rect">
          <a:avLst/>
        </a:prstGeom>
        <a:solidFill>
          <a:srgbClr val="FFFFFF"/>
        </a:solidFill>
        <a:ln w="9525" cmpd="sng">
          <a:noFill/>
        </a:ln>
      </xdr:spPr>
      <xdr:txBody>
        <a:bodyPr vertOverflow="clip" wrap="square"/>
        <a:p>
          <a:pPr algn="just">
            <a:defRPr/>
          </a:pPr>
          <a:r>
            <a:rPr lang="en-US" cap="none" sz="1050" b="0" i="0" u="none" baseline="0">
              <a:solidFill>
                <a:srgbClr val="000000"/>
              </a:solidFill>
              <a:latin typeface="Arial"/>
              <a:ea typeface="Arial"/>
              <a:cs typeface="Arial"/>
            </a:rPr>
            <a:t>La mayoría de los principales mercados de destino de la fruta</a:t>
          </a:r>
          <a:r>
            <a:rPr lang="en-US" cap="none" sz="1050" b="0" i="0" u="none" baseline="0">
              <a:solidFill>
                <a:srgbClr val="000000"/>
              </a:solidFill>
              <a:latin typeface="Arial"/>
              <a:ea typeface="Arial"/>
              <a:cs typeface="Arial"/>
            </a:rPr>
            <a:t> industrializada chilena ha aumentado tanto el volumen como el valor de sus importaciones desde Chile, en el período enero-junio de 2011 en comparación con el mismo período de 2010. México, Canadá, Estados Unidos, Alemania y Venezuela han registrado aumentos sustanciales, especialmente en el valor de sus importaciones. México aumentó en forma importante sus importaciones de duraznos en conserva y jugos de manzana. Estados Unidos registró aumentos de valor de sus importaciones desde Chile de congelados de arándanos y jugos de manzana. Alemania aumentó sus importaciones de frambuesas congeladas, pasas y jugo de manzanas. Canadá incrementó sus importaciones de berries congelados y pasas. Por otra parte, la Federación Rusa y el Reino Unido registran una disminución en las importaciones desde Chile, afectadas por la baja en el volumen importado de pulpas de durazno por Rusia, y </a:t>
          </a:r>
          <a:r>
            <a:rPr lang="en-US" cap="none" sz="1050" b="0" i="0" u="none" baseline="0">
              <a:solidFill>
                <a:srgbClr val="000000"/>
              </a:solidFill>
              <a:latin typeface="Arial"/>
              <a:ea typeface="Arial"/>
              <a:cs typeface="Arial"/>
            </a:rPr>
            <a:t>la reducción en deshidratados y congelados por parte del Reino Unido.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314325</xdr:colOff>
      <xdr:row>41</xdr:row>
      <xdr:rowOff>85725</xdr:rowOff>
    </xdr:from>
    <xdr:ext cx="200025" cy="266700"/>
    <xdr:sp fLocksText="0">
      <xdr:nvSpPr>
        <xdr:cNvPr id="1" name="3 CuadroTexto"/>
        <xdr:cNvSpPr txBox="1">
          <a:spLocks noChangeArrowheads="1"/>
        </xdr:cNvSpPr>
      </xdr:nvSpPr>
      <xdr:spPr>
        <a:xfrm>
          <a:off x="314325" y="7058025"/>
          <a:ext cx="2000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0</xdr:colOff>
      <xdr:row>39</xdr:row>
      <xdr:rowOff>9525</xdr:rowOff>
    </xdr:from>
    <xdr:to>
      <xdr:col>11</xdr:col>
      <xdr:colOff>485775</xdr:colOff>
      <xdr:row>52</xdr:row>
      <xdr:rowOff>142875</xdr:rowOff>
    </xdr:to>
    <xdr:sp>
      <xdr:nvSpPr>
        <xdr:cNvPr id="2" name="4 CuadroTexto"/>
        <xdr:cNvSpPr txBox="1">
          <a:spLocks noChangeArrowheads="1"/>
        </xdr:cNvSpPr>
      </xdr:nvSpPr>
      <xdr:spPr>
        <a:xfrm>
          <a:off x="0" y="6657975"/>
          <a:ext cx="10706100" cy="2238375"/>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La variedad de uva de mesa Flame Seedless encabeza a las variedades </a:t>
          </a:r>
          <a:r>
            <a:rPr lang="en-US" cap="none" sz="900" b="0" i="0" u="none" baseline="0">
              <a:solidFill>
                <a:srgbClr val="000000"/>
              </a:solidFill>
              <a:latin typeface="Arial"/>
              <a:ea typeface="Arial"/>
              <a:cs typeface="Arial"/>
            </a:rPr>
            <a:t>con mayor crecimiento de sus exportaciones, seguida de Red Globe y Sugraone en los primeros siete meses de 2011, en comparación con el mismo período del año 2010, exportada ya casi la totalidad del volumen anual. La variedad Crimson Seedless es la única que registró una pequeña baja en su volumen exportado, aparte de la variedad Ribier, que continúa su caída en concordancia con la drástica disminución de su superficie plantada en los años recientes. Es necesario señalar que las exportaciones de la variedad Red Globe han logrado sobrepasar en volumen a la hasta ahora líder, la variedad Thompson Seedless, respondiendo también a la tendencia de plantación de los últimos años.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Royal Gala, la variedad de manzana más exportada, registra un importante crecimiento en los primeros siete meses del año 2011, así como las variedades Richared Delicious  y Red Chief, lo que revela  las buenas condiciones de mercado para las manzanas rojas. La variedad Granny Smith, la principal variedad verde, muestra una disminución en su volumen exportado, enviado ya más de 85% del volumen anual. Es relevante también la sustancial baja del volumen exportado de la variedad Braeburn, manzana que, al igual que Granny Smith, puede haber sido destinada en volúmenes importantes a la agroindustria de jugo, que ha pagado altos precios a productor durante la </a:t>
          </a:r>
          <a:r>
            <a:rPr lang="en-US" cap="none" sz="1000" b="0" i="0" u="none" baseline="0">
              <a:solidFill>
                <a:srgbClr val="000000"/>
              </a:solidFill>
              <a:latin typeface="Arial"/>
              <a:ea typeface="Arial"/>
              <a:cs typeface="Arial"/>
            </a:rPr>
            <a:t>temporada</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La  variedad de peras Packham's Triumph, la más exportada, ha registrado un aumento en sus envíos durante los primeros siete meses del año 2011, aunque bajo el crecimiento experimentado por el volumen total exportado de esta especie, exportado ya más del 75% de su  volumen anual. Por su parte, la variedad Abate Fetel registra un importante crecimiento, enviada ya la casi totalidad de su volumen. Esta variedad debería seguir aumentando su participación, dada la expansión de su superficie plantada en los últimos años. Es relevante también destacar la evolución de las exportaciones de la variedad Bosc, que registran el mayor e inusual crecimiento por variedad, al triplicar el porcentaje de aumento de volumen exportado de la especie en su conjunto.</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514350</xdr:colOff>
      <xdr:row>36</xdr:row>
      <xdr:rowOff>123825</xdr:rowOff>
    </xdr:from>
    <xdr:ext cx="180975" cy="276225"/>
    <xdr:sp fLocksText="0">
      <xdr:nvSpPr>
        <xdr:cNvPr id="1" name="1 CuadroTexto"/>
        <xdr:cNvSpPr txBox="1">
          <a:spLocks noChangeArrowheads="1"/>
        </xdr:cNvSpPr>
      </xdr:nvSpPr>
      <xdr:spPr>
        <a:xfrm>
          <a:off x="7372350" y="6076950"/>
          <a:ext cx="1809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66675</xdr:colOff>
      <xdr:row>36</xdr:row>
      <xdr:rowOff>19050</xdr:rowOff>
    </xdr:from>
    <xdr:to>
      <xdr:col>12</xdr:col>
      <xdr:colOff>733425</xdr:colOff>
      <xdr:row>47</xdr:row>
      <xdr:rowOff>123825</xdr:rowOff>
    </xdr:to>
    <xdr:sp>
      <xdr:nvSpPr>
        <xdr:cNvPr id="2" name="2 CuadroTexto"/>
        <xdr:cNvSpPr txBox="1">
          <a:spLocks noChangeArrowheads="1"/>
        </xdr:cNvSpPr>
      </xdr:nvSpPr>
      <xdr:spPr>
        <a:xfrm>
          <a:off x="66675" y="5972175"/>
          <a:ext cx="9810750" cy="1885950"/>
        </a:xfrm>
        <a:prstGeom prst="rect">
          <a:avLst/>
        </a:prstGeom>
        <a:solidFill>
          <a:srgbClr val="FFFFFF"/>
        </a:solidFill>
        <a:ln w="9525" cmpd="sng">
          <a:noFill/>
        </a:ln>
      </xdr:spPr>
      <xdr:txBody>
        <a:bodyPr vertOverflow="clip" wrap="square"/>
        <a:p>
          <a:pPr algn="just">
            <a:defRPr/>
          </a:pPr>
          <a:r>
            <a:rPr lang="en-US" cap="none" sz="1050" b="0" i="0" u="none" baseline="0">
              <a:solidFill>
                <a:srgbClr val="000000"/>
              </a:solidFill>
              <a:latin typeface="Arial"/>
              <a:ea typeface="Arial"/>
              <a:cs typeface="Arial"/>
            </a:rPr>
            <a:t>Las  variaciones de los precios mayoristas muestran una directa relación con la etapa productiva en que se encuentra la especie analizada</a:t>
          </a:r>
          <a:r>
            <a:rPr lang="en-US" cap="none" sz="1050" b="0" i="0" u="none" baseline="0">
              <a:solidFill>
                <a:srgbClr val="000000"/>
              </a:solidFill>
              <a:latin typeface="Arial"/>
              <a:ea typeface="Arial"/>
              <a:cs typeface="Arial"/>
            </a:rPr>
            <a:t>..Así, por ejemplo, los precios mayoristas de las mandarinas presentan en abril y mayo un incremento importante, por el inicio de la temporada productiva; sin embargo en junio y julio muestran una baja relevante de precio, por una mayor disponibilidad del producto. El precio promedio mayorista de las paltas registró una baja durante el mes de julio, a raíz de la aparición de variedades diferentes a la variedad Hass, las cuales tienen una cotización menor en el mercado consumidor local. </a:t>
          </a:r>
          <a:r>
            <a:rPr lang="en-US" cap="none" sz="1050" b="0" i="0" u="none" baseline="0">
              <a:solidFill>
                <a:srgbClr val="000000"/>
              </a:solidFill>
              <a:latin typeface="Arial"/>
              <a:ea typeface="Arial"/>
              <a:cs typeface="Arial"/>
            </a:rPr>
            <a:t>Los limones muestran una fuerte caída que está muy relacionada al momento productivo de alto volumen que experimenta la especie  en la temporada invernal, al igual que las naranjas. Las demás especies han registrado un desarrollo de sus precios mayoristas correlacionados a su etapa productiva, replicando en la mayoría de los casos la curva de precios de la temporada anterior..</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38</xdr:row>
      <xdr:rowOff>152400</xdr:rowOff>
    </xdr:from>
    <xdr:to>
      <xdr:col>12</xdr:col>
      <xdr:colOff>638175</xdr:colOff>
      <xdr:row>47</xdr:row>
      <xdr:rowOff>9525</xdr:rowOff>
    </xdr:to>
    <xdr:sp>
      <xdr:nvSpPr>
        <xdr:cNvPr id="1" name="2 CuadroTexto"/>
        <xdr:cNvSpPr txBox="1">
          <a:spLocks noChangeArrowheads="1"/>
        </xdr:cNvSpPr>
      </xdr:nvSpPr>
      <xdr:spPr>
        <a:xfrm>
          <a:off x="123825" y="6610350"/>
          <a:ext cx="10563225" cy="1314450"/>
        </a:xfrm>
        <a:prstGeom prst="rect">
          <a:avLst/>
        </a:prstGeom>
        <a:solidFill>
          <a:srgbClr val="FFFFFF"/>
        </a:solidFill>
        <a:ln w="9525" cmpd="sng">
          <a:noFill/>
        </a:ln>
      </xdr:spPr>
      <xdr:txBody>
        <a:bodyPr vertOverflow="clip" wrap="square"/>
        <a:p>
          <a:pPr algn="just">
            <a:defRPr/>
          </a:pPr>
          <a:r>
            <a:rPr lang="en-US" cap="none" sz="1050" b="0" i="0" u="none" baseline="0">
              <a:solidFill>
                <a:srgbClr val="000000"/>
              </a:solidFill>
              <a:latin typeface="Arial"/>
              <a:ea typeface="Arial"/>
              <a:cs typeface="Arial"/>
            </a:rPr>
            <a:t>Los precios a consumidor de las especies indicadas en la tabla muestran una evolución similar a la</a:t>
          </a:r>
          <a:r>
            <a:rPr lang="en-US" cap="none" sz="1050" b="0" i="0" u="none" baseline="0">
              <a:solidFill>
                <a:srgbClr val="000000"/>
              </a:solidFill>
              <a:latin typeface="Arial"/>
              <a:ea typeface="Arial"/>
              <a:cs typeface="Arial"/>
            </a:rPr>
            <a:t>s variaciones experimentadas por los precios mayoristas en cuanto a su tendencia en el mes de julio. Cabe destacar, sin embargo, el caso de las paltas, las cuales muestran una caída en los precios mayoristas, pero una mantención del alto nivel de precios  en los mercados minoristas de supermercados y ferias, situación provocada por la escasez de paltas de la variedad Hass, que es la variedad que se mide en este segmento Así se puede mencionar, por otra parte, que la variedad Negra de la Cruz registró valores promedio de $ 2.309 por kilo en supermercados y $ 1.120 en ferias. También se puede apreciar la continuación de la importante baja estacional del precio de los limones, iniciada en el mes de mayo, tendencia que debería continuar en ambos canales minoristas de comercialización, una vez que se clarifique el daño potencial producido por las heladas de inicios de julio. Persisten las grandes diferencias entre los precios de supermercados y ferias para las diversas especies frutícolas.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jbravo\Configuraci&#243;n%20local\Archivos%20temporales%20de%20Internet\Content.Outlook\L8Q6PKL7\sup%20y%20prod%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randano"/>
      <sheetName val="cereza"/>
      <sheetName val="manzana"/>
      <sheetName val="nueces c-scasc"/>
      <sheetName val="paltas"/>
      <sheetName val="uvas"/>
      <sheetName val="sup-prod"/>
    </sheetNames>
    <sheetDataSet>
      <sheetData sheetId="0">
        <row r="5">
          <cell r="C5">
            <v>2000</v>
          </cell>
          <cell r="D5">
            <v>2001</v>
          </cell>
          <cell r="E5">
            <v>2002</v>
          </cell>
          <cell r="F5">
            <v>2003</v>
          </cell>
          <cell r="G5">
            <v>2004</v>
          </cell>
          <cell r="H5">
            <v>2005</v>
          </cell>
          <cell r="I5">
            <v>2006</v>
          </cell>
          <cell r="J5">
            <v>2007</v>
          </cell>
          <cell r="K5">
            <v>2008</v>
          </cell>
          <cell r="L5">
            <v>2009</v>
          </cell>
          <cell r="M5">
            <v>2010</v>
          </cell>
        </row>
        <row r="7">
          <cell r="C7">
            <v>800</v>
          </cell>
          <cell r="D7">
            <v>850</v>
          </cell>
          <cell r="E7">
            <v>1220</v>
          </cell>
          <cell r="F7">
            <v>1280</v>
          </cell>
          <cell r="G7">
            <v>1320</v>
          </cell>
          <cell r="H7">
            <v>1360</v>
          </cell>
          <cell r="I7">
            <v>3820</v>
          </cell>
          <cell r="J7">
            <v>5664</v>
          </cell>
          <cell r="K7">
            <v>5953</v>
          </cell>
          <cell r="L7">
            <v>6779</v>
          </cell>
          <cell r="M7">
            <v>7876</v>
          </cell>
        </row>
        <row r="13">
          <cell r="C13">
            <v>4800</v>
          </cell>
          <cell r="D13">
            <v>5253.065465881537</v>
          </cell>
          <cell r="E13">
            <v>8010.4112029293865</v>
          </cell>
          <cell r="F13">
            <v>8211.351378098867</v>
          </cell>
          <cell r="G13">
            <v>12667.187886585183</v>
          </cell>
          <cell r="H13">
            <v>17336.671779900043</v>
          </cell>
          <cell r="I13">
            <v>23705.715275372357</v>
          </cell>
          <cell r="J13">
            <v>28597.27844029887</v>
          </cell>
          <cell r="K13">
            <v>47893.71072294521</v>
          </cell>
          <cell r="L13">
            <v>57514.2560245435</v>
          </cell>
          <cell r="M13">
            <v>76386.36251175216</v>
          </cell>
        </row>
        <row r="42">
          <cell r="C42">
            <v>2000</v>
          </cell>
          <cell r="D42">
            <v>2001</v>
          </cell>
          <cell r="E42">
            <v>2002</v>
          </cell>
          <cell r="F42">
            <v>2003</v>
          </cell>
          <cell r="G42">
            <v>2004</v>
          </cell>
          <cell r="H42">
            <v>2005</v>
          </cell>
          <cell r="I42">
            <v>2006</v>
          </cell>
          <cell r="J42">
            <v>2007</v>
          </cell>
          <cell r="K42">
            <v>2008</v>
          </cell>
          <cell r="L42">
            <v>2009</v>
          </cell>
          <cell r="M42">
            <v>2010</v>
          </cell>
        </row>
        <row r="43">
          <cell r="C43">
            <v>4800</v>
          </cell>
          <cell r="D43">
            <v>5253.065465881537</v>
          </cell>
          <cell r="E43">
            <v>8010.4112029293865</v>
          </cell>
          <cell r="F43">
            <v>8211.351378098867</v>
          </cell>
          <cell r="G43">
            <v>12667.187886585183</v>
          </cell>
          <cell r="H43">
            <v>17336.671779900043</v>
          </cell>
          <cell r="I43">
            <v>23705.715275372357</v>
          </cell>
          <cell r="J43">
            <v>28597.27844029887</v>
          </cell>
          <cell r="K43">
            <v>47893.71072294521</v>
          </cell>
          <cell r="L43">
            <v>57514.2560245435</v>
          </cell>
          <cell r="M43">
            <v>76386.36251175216</v>
          </cell>
        </row>
        <row r="44">
          <cell r="C44">
            <v>4041.841</v>
          </cell>
          <cell r="D44">
            <v>4423.343</v>
          </cell>
          <cell r="E44">
            <v>6357.947</v>
          </cell>
          <cell r="F44">
            <v>6410.191</v>
          </cell>
          <cell r="G44">
            <v>10104.442</v>
          </cell>
          <cell r="H44">
            <v>11938.038</v>
          </cell>
          <cell r="I44">
            <v>15432.593</v>
          </cell>
          <cell r="J44">
            <v>20872.322</v>
          </cell>
          <cell r="K44">
            <v>35330.215</v>
          </cell>
          <cell r="L44">
            <v>38506.044</v>
          </cell>
          <cell r="M44">
            <v>55011.49</v>
          </cell>
        </row>
      </sheetData>
      <sheetData sheetId="1">
        <row r="3">
          <cell r="C3">
            <v>2000</v>
          </cell>
          <cell r="D3">
            <v>2001</v>
          </cell>
          <cell r="E3">
            <v>2002</v>
          </cell>
          <cell r="F3">
            <v>2003</v>
          </cell>
          <cell r="G3">
            <v>2004</v>
          </cell>
          <cell r="H3">
            <v>2005</v>
          </cell>
          <cell r="I3">
            <v>2006</v>
          </cell>
          <cell r="J3">
            <v>2007</v>
          </cell>
          <cell r="K3">
            <v>2008</v>
          </cell>
          <cell r="L3">
            <v>2009</v>
          </cell>
          <cell r="M3">
            <v>2010</v>
          </cell>
        </row>
        <row r="5">
          <cell r="C5">
            <v>5832</v>
          </cell>
          <cell r="D5">
            <v>6020</v>
          </cell>
          <cell r="E5">
            <v>6550</v>
          </cell>
          <cell r="F5">
            <v>6990</v>
          </cell>
          <cell r="G5">
            <v>7200</v>
          </cell>
          <cell r="H5">
            <v>7124.98</v>
          </cell>
          <cell r="I5">
            <v>7620.89</v>
          </cell>
          <cell r="J5">
            <v>9922.09</v>
          </cell>
          <cell r="K5">
            <v>10053.9</v>
          </cell>
          <cell r="L5">
            <v>12467.68</v>
          </cell>
          <cell r="M5">
            <v>13143.119999837352</v>
          </cell>
        </row>
        <row r="11">
          <cell r="C11">
            <v>31000</v>
          </cell>
          <cell r="D11">
            <v>28000</v>
          </cell>
          <cell r="E11">
            <v>30000</v>
          </cell>
          <cell r="F11">
            <v>29000</v>
          </cell>
          <cell r="G11">
            <v>29500</v>
          </cell>
          <cell r="H11">
            <v>32000</v>
          </cell>
          <cell r="I11">
            <v>37917.040123458624</v>
          </cell>
          <cell r="J11">
            <v>43001.3008160287</v>
          </cell>
          <cell r="K11">
            <v>70364.49606866612</v>
          </cell>
          <cell r="L11">
            <v>41095.37418173652</v>
          </cell>
          <cell r="M11">
            <v>60355.75154420438</v>
          </cell>
        </row>
        <row r="40">
          <cell r="C40">
            <v>2000</v>
          </cell>
          <cell r="D40">
            <v>2001</v>
          </cell>
          <cell r="E40">
            <v>2002</v>
          </cell>
          <cell r="F40">
            <v>2003</v>
          </cell>
          <cell r="G40">
            <v>2004</v>
          </cell>
          <cell r="H40">
            <v>2005</v>
          </cell>
          <cell r="I40">
            <v>2006</v>
          </cell>
          <cell r="J40">
            <v>2007</v>
          </cell>
          <cell r="K40">
            <v>2008</v>
          </cell>
          <cell r="L40">
            <v>2009</v>
          </cell>
          <cell r="M40">
            <v>2010</v>
          </cell>
        </row>
        <row r="41">
          <cell r="C41">
            <v>31000</v>
          </cell>
          <cell r="D41">
            <v>28000</v>
          </cell>
          <cell r="E41">
            <v>30000</v>
          </cell>
          <cell r="F41">
            <v>29000</v>
          </cell>
          <cell r="G41">
            <v>29500</v>
          </cell>
          <cell r="H41">
            <v>32000</v>
          </cell>
          <cell r="I41">
            <v>37917.040123458624</v>
          </cell>
          <cell r="J41">
            <v>43001.3008160287</v>
          </cell>
          <cell r="K41">
            <v>70364.49606866612</v>
          </cell>
          <cell r="L41">
            <v>41095.37418173652</v>
          </cell>
          <cell r="M41">
            <v>60355.75154420438</v>
          </cell>
        </row>
        <row r="42">
          <cell r="C42">
            <v>6062.188</v>
          </cell>
          <cell r="D42">
            <v>7450.472</v>
          </cell>
          <cell r="E42">
            <v>12784.065</v>
          </cell>
          <cell r="F42">
            <v>12817.626</v>
          </cell>
          <cell r="G42">
            <v>11304.563</v>
          </cell>
          <cell r="H42">
            <v>17916.195</v>
          </cell>
          <cell r="I42">
            <v>22463.222</v>
          </cell>
          <cell r="J42">
            <v>26884.527</v>
          </cell>
          <cell r="K42">
            <v>51865.315</v>
          </cell>
          <cell r="L42">
            <v>23474.385</v>
          </cell>
          <cell r="M42">
            <v>44112.113</v>
          </cell>
        </row>
      </sheetData>
      <sheetData sheetId="2">
        <row r="3">
          <cell r="C3">
            <v>2000</v>
          </cell>
          <cell r="D3">
            <v>2001</v>
          </cell>
          <cell r="E3">
            <v>2002</v>
          </cell>
          <cell r="F3">
            <v>2003</v>
          </cell>
          <cell r="G3">
            <v>2004</v>
          </cell>
          <cell r="H3">
            <v>2005</v>
          </cell>
          <cell r="I3">
            <v>2006</v>
          </cell>
          <cell r="J3">
            <v>2007</v>
          </cell>
          <cell r="K3">
            <v>2008</v>
          </cell>
          <cell r="L3">
            <v>2009</v>
          </cell>
          <cell r="M3">
            <v>2010</v>
          </cell>
        </row>
        <row r="5">
          <cell r="C5">
            <v>35790</v>
          </cell>
          <cell r="D5">
            <v>34715</v>
          </cell>
          <cell r="E5">
            <v>34865</v>
          </cell>
          <cell r="F5">
            <v>35410</v>
          </cell>
          <cell r="G5">
            <v>36095</v>
          </cell>
          <cell r="H5">
            <v>34819.5</v>
          </cell>
          <cell r="I5">
            <v>35247.16</v>
          </cell>
          <cell r="J5">
            <v>34972.17</v>
          </cell>
          <cell r="K5">
            <v>34962.69</v>
          </cell>
          <cell r="L5">
            <v>35075.36</v>
          </cell>
          <cell r="M5">
            <v>35029.30997912113</v>
          </cell>
        </row>
        <row r="11">
          <cell r="C11">
            <v>805000</v>
          </cell>
          <cell r="D11">
            <v>1135000</v>
          </cell>
          <cell r="E11">
            <v>1050000</v>
          </cell>
          <cell r="F11">
            <v>1150000</v>
          </cell>
          <cell r="G11">
            <v>1250000</v>
          </cell>
          <cell r="H11">
            <v>1300000</v>
          </cell>
          <cell r="I11">
            <v>1471857.6600882215</v>
          </cell>
          <cell r="J11">
            <v>1507842.8770338118</v>
          </cell>
          <cell r="K11">
            <v>1504100.8588990043</v>
          </cell>
          <cell r="L11">
            <v>1330617.4050276077</v>
          </cell>
          <cell r="M11">
            <v>1624242.4040596802</v>
          </cell>
        </row>
        <row r="40">
          <cell r="C40">
            <v>2000</v>
          </cell>
          <cell r="D40">
            <v>2001</v>
          </cell>
          <cell r="E40">
            <v>2002</v>
          </cell>
          <cell r="F40">
            <v>2003</v>
          </cell>
          <cell r="G40">
            <v>2004</v>
          </cell>
          <cell r="H40">
            <v>2005</v>
          </cell>
          <cell r="I40">
            <v>2006</v>
          </cell>
          <cell r="J40">
            <v>2007</v>
          </cell>
          <cell r="K40">
            <v>2008</v>
          </cell>
          <cell r="L40">
            <v>2009</v>
          </cell>
          <cell r="M40">
            <v>2010</v>
          </cell>
        </row>
        <row r="41">
          <cell r="C41">
            <v>805000</v>
          </cell>
          <cell r="D41">
            <v>1135000</v>
          </cell>
          <cell r="E41">
            <v>1050000</v>
          </cell>
          <cell r="F41">
            <v>1150000</v>
          </cell>
          <cell r="G41">
            <v>1250000</v>
          </cell>
          <cell r="H41">
            <v>1300000</v>
          </cell>
          <cell r="I41">
            <v>1471857.6600882215</v>
          </cell>
          <cell r="J41">
            <v>1507842.8770338118</v>
          </cell>
          <cell r="K41">
            <v>1504100.8588990043</v>
          </cell>
          <cell r="L41">
            <v>1330617.4050276077</v>
          </cell>
          <cell r="M41">
            <v>1624242.4040596802</v>
          </cell>
        </row>
        <row r="42">
          <cell r="C42">
            <v>387714.053</v>
          </cell>
          <cell r="D42">
            <v>540746.438</v>
          </cell>
          <cell r="E42">
            <v>548194.21</v>
          </cell>
          <cell r="F42">
            <v>596407.956</v>
          </cell>
          <cell r="G42">
            <v>739048.423</v>
          </cell>
          <cell r="H42">
            <v>639371.196</v>
          </cell>
          <cell r="I42">
            <v>725107.866</v>
          </cell>
          <cell r="J42">
            <v>774634.4</v>
          </cell>
          <cell r="K42">
            <v>770708.218</v>
          </cell>
          <cell r="L42">
            <v>678499.468</v>
          </cell>
          <cell r="M42">
            <v>837149.04</v>
          </cell>
        </row>
      </sheetData>
      <sheetData sheetId="3">
        <row r="3">
          <cell r="C3">
            <v>2000</v>
          </cell>
          <cell r="D3">
            <v>2001</v>
          </cell>
          <cell r="E3">
            <v>2002</v>
          </cell>
          <cell r="F3">
            <v>2003</v>
          </cell>
          <cell r="G3">
            <v>2004</v>
          </cell>
          <cell r="H3">
            <v>2005</v>
          </cell>
          <cell r="I3">
            <v>2006</v>
          </cell>
          <cell r="J3">
            <v>2007</v>
          </cell>
          <cell r="K3">
            <v>2008</v>
          </cell>
          <cell r="L3">
            <v>2009</v>
          </cell>
          <cell r="M3">
            <v>2010</v>
          </cell>
        </row>
        <row r="5">
          <cell r="C5">
            <v>7808</v>
          </cell>
          <cell r="D5">
            <v>8300</v>
          </cell>
          <cell r="E5">
            <v>8650</v>
          </cell>
          <cell r="F5">
            <v>8900</v>
          </cell>
          <cell r="G5">
            <v>9230</v>
          </cell>
          <cell r="H5">
            <v>9616.27</v>
          </cell>
          <cell r="I5">
            <v>9733</v>
          </cell>
          <cell r="J5">
            <v>10067</v>
          </cell>
          <cell r="K5">
            <v>11134</v>
          </cell>
          <cell r="L5">
            <v>12555</v>
          </cell>
          <cell r="M5">
            <v>15458</v>
          </cell>
        </row>
        <row r="12">
          <cell r="C12">
            <v>11300</v>
          </cell>
          <cell r="D12">
            <v>12500</v>
          </cell>
          <cell r="E12">
            <v>13000</v>
          </cell>
          <cell r="F12">
            <v>14000</v>
          </cell>
          <cell r="G12">
            <v>13600</v>
          </cell>
          <cell r="H12">
            <v>14500</v>
          </cell>
          <cell r="I12">
            <v>18909.71896222577</v>
          </cell>
          <cell r="J12">
            <v>22666.43194692204</v>
          </cell>
          <cell r="K12">
            <v>24161.561512221073</v>
          </cell>
          <cell r="L12">
            <v>28406.440709792503</v>
          </cell>
          <cell r="M12">
            <v>33570.13425969392</v>
          </cell>
        </row>
        <row r="41">
          <cell r="C41">
            <v>2000</v>
          </cell>
          <cell r="D41">
            <v>2001</v>
          </cell>
          <cell r="E41">
            <v>2002</v>
          </cell>
          <cell r="F41">
            <v>2003</v>
          </cell>
          <cell r="G41">
            <v>2004</v>
          </cell>
          <cell r="H41">
            <v>2005</v>
          </cell>
          <cell r="I41">
            <v>2006</v>
          </cell>
          <cell r="J41">
            <v>2007</v>
          </cell>
          <cell r="K41">
            <v>2008</v>
          </cell>
          <cell r="L41">
            <v>2009</v>
          </cell>
          <cell r="M41">
            <v>2010</v>
          </cell>
        </row>
        <row r="42">
          <cell r="C42">
            <v>11300</v>
          </cell>
          <cell r="D42">
            <v>12500</v>
          </cell>
          <cell r="E42">
            <v>13000</v>
          </cell>
          <cell r="F42">
            <v>14000</v>
          </cell>
          <cell r="G42">
            <v>13600</v>
          </cell>
          <cell r="H42">
            <v>14500</v>
          </cell>
          <cell r="I42">
            <v>18909.71896222577</v>
          </cell>
          <cell r="J42">
            <v>22666.43194692204</v>
          </cell>
          <cell r="K42">
            <v>24161.561512221073</v>
          </cell>
          <cell r="L42">
            <v>28406.440709792503</v>
          </cell>
          <cell r="M42">
            <v>33570.13425969392</v>
          </cell>
        </row>
        <row r="43">
          <cell r="C43">
            <v>5777.3330000000005</v>
          </cell>
          <cell r="D43">
            <v>6844.9450000000015</v>
          </cell>
          <cell r="E43">
            <v>6488.700000000002</v>
          </cell>
          <cell r="F43">
            <v>8900.512999999999</v>
          </cell>
          <cell r="G43">
            <v>7567.294000000003</v>
          </cell>
          <cell r="H43">
            <v>8724.196000000004</v>
          </cell>
          <cell r="I43">
            <v>10918.194000000001</v>
          </cell>
          <cell r="J43">
            <v>12922.946000000002</v>
          </cell>
          <cell r="K43">
            <v>13921.009000000002</v>
          </cell>
          <cell r="L43">
            <v>18248.767999999996</v>
          </cell>
          <cell r="M43">
            <v>21211.836999999992</v>
          </cell>
        </row>
      </sheetData>
      <sheetData sheetId="4">
        <row r="3">
          <cell r="C3">
            <v>2000</v>
          </cell>
          <cell r="D3">
            <v>2001</v>
          </cell>
          <cell r="E3">
            <v>2002</v>
          </cell>
          <cell r="F3">
            <v>2003</v>
          </cell>
          <cell r="G3">
            <v>2004</v>
          </cell>
          <cell r="H3">
            <v>2005</v>
          </cell>
          <cell r="I3">
            <v>2006</v>
          </cell>
          <cell r="J3">
            <v>2007</v>
          </cell>
          <cell r="K3">
            <v>2008</v>
          </cell>
          <cell r="L3">
            <v>2009</v>
          </cell>
          <cell r="M3">
            <v>2010</v>
          </cell>
        </row>
        <row r="5">
          <cell r="C5">
            <v>21208</v>
          </cell>
          <cell r="D5">
            <v>22290</v>
          </cell>
          <cell r="E5">
            <v>23260</v>
          </cell>
          <cell r="F5">
            <v>23800</v>
          </cell>
          <cell r="G5">
            <v>24000</v>
          </cell>
          <cell r="H5">
            <v>26731</v>
          </cell>
          <cell r="I5">
            <v>26743.6</v>
          </cell>
          <cell r="J5">
            <v>26759</v>
          </cell>
          <cell r="K5">
            <v>33836.77</v>
          </cell>
          <cell r="L5">
            <v>33531.41</v>
          </cell>
          <cell r="M5">
            <v>34056.940022001414</v>
          </cell>
        </row>
        <row r="11">
          <cell r="C11">
            <v>110000</v>
          </cell>
          <cell r="D11">
            <v>130000</v>
          </cell>
          <cell r="E11">
            <v>140000</v>
          </cell>
          <cell r="F11">
            <v>140000</v>
          </cell>
          <cell r="G11">
            <v>160000</v>
          </cell>
          <cell r="H11">
            <v>188604.05062777156</v>
          </cell>
          <cell r="I11">
            <v>163119.31290658348</v>
          </cell>
          <cell r="J11">
            <v>209644.63889567798</v>
          </cell>
          <cell r="K11">
            <v>122632.58789934102</v>
          </cell>
          <cell r="L11">
            <v>232202.09254584223</v>
          </cell>
          <cell r="M11">
            <v>166381.5542372921</v>
          </cell>
        </row>
        <row r="40">
          <cell r="C40">
            <v>2000</v>
          </cell>
          <cell r="D40">
            <v>2001</v>
          </cell>
          <cell r="E40">
            <v>2002</v>
          </cell>
          <cell r="F40">
            <v>2003</v>
          </cell>
          <cell r="G40">
            <v>2004</v>
          </cell>
          <cell r="H40">
            <v>2005</v>
          </cell>
          <cell r="I40">
            <v>2006</v>
          </cell>
          <cell r="J40">
            <v>2007</v>
          </cell>
          <cell r="K40">
            <v>2008</v>
          </cell>
          <cell r="L40">
            <v>2009</v>
          </cell>
          <cell r="M40">
            <v>2010</v>
          </cell>
        </row>
        <row r="41">
          <cell r="C41">
            <v>110000</v>
          </cell>
          <cell r="D41">
            <v>130000</v>
          </cell>
          <cell r="E41">
            <v>140000</v>
          </cell>
          <cell r="F41">
            <v>140000</v>
          </cell>
          <cell r="G41">
            <v>160000</v>
          </cell>
          <cell r="H41">
            <v>188604.05062777156</v>
          </cell>
          <cell r="I41">
            <v>163119.31290658348</v>
          </cell>
          <cell r="J41">
            <v>209644.63889567798</v>
          </cell>
          <cell r="K41">
            <v>122632.58789934102</v>
          </cell>
          <cell r="L41">
            <v>232202.09254584223</v>
          </cell>
          <cell r="M41">
            <v>166381.5542372921</v>
          </cell>
        </row>
        <row r="42">
          <cell r="C42">
            <v>52048.686</v>
          </cell>
          <cell r="D42">
            <v>52490.832</v>
          </cell>
          <cell r="E42">
            <v>78070.044</v>
          </cell>
          <cell r="F42">
            <v>97646.939</v>
          </cell>
          <cell r="G42">
            <v>113592.48</v>
          </cell>
          <cell r="H42">
            <v>136412.216</v>
          </cell>
          <cell r="I42">
            <v>110892.513</v>
          </cell>
          <cell r="J42">
            <v>146396.449</v>
          </cell>
          <cell r="K42">
            <v>84998.301</v>
          </cell>
          <cell r="L42">
            <v>166183.932</v>
          </cell>
          <cell r="M42">
            <v>107921.734</v>
          </cell>
        </row>
      </sheetData>
      <sheetData sheetId="5">
        <row r="2">
          <cell r="C2">
            <v>2000</v>
          </cell>
          <cell r="D2">
            <v>2001</v>
          </cell>
          <cell r="E2">
            <v>2002</v>
          </cell>
          <cell r="F2">
            <v>2003</v>
          </cell>
          <cell r="G2">
            <v>2004</v>
          </cell>
          <cell r="H2">
            <v>2005</v>
          </cell>
          <cell r="I2">
            <v>2006</v>
          </cell>
          <cell r="J2">
            <v>2007</v>
          </cell>
          <cell r="K2">
            <v>2008</v>
          </cell>
          <cell r="L2">
            <v>2009</v>
          </cell>
          <cell r="M2">
            <v>2010</v>
          </cell>
        </row>
        <row r="4">
          <cell r="C4">
            <v>44890</v>
          </cell>
          <cell r="D4">
            <v>46900</v>
          </cell>
          <cell r="E4">
            <v>47600</v>
          </cell>
          <cell r="F4">
            <v>48200</v>
          </cell>
          <cell r="G4">
            <v>48500</v>
          </cell>
          <cell r="H4">
            <v>50960.48</v>
          </cell>
          <cell r="I4">
            <v>50952.47</v>
          </cell>
          <cell r="J4">
            <v>50846.43</v>
          </cell>
          <cell r="K4">
            <v>52186.94</v>
          </cell>
          <cell r="L4">
            <v>53338.50999999999</v>
          </cell>
          <cell r="M4">
            <v>52654.94899999999</v>
          </cell>
        </row>
        <row r="10">
          <cell r="C10">
            <v>999000</v>
          </cell>
          <cell r="D10">
            <v>905000</v>
          </cell>
          <cell r="E10">
            <v>999000</v>
          </cell>
          <cell r="F10">
            <v>1050000</v>
          </cell>
          <cell r="G10">
            <v>1100000</v>
          </cell>
          <cell r="H10">
            <v>1150000</v>
          </cell>
          <cell r="I10">
            <v>1288421.062698797</v>
          </cell>
          <cell r="J10">
            <v>1238234.2774814353</v>
          </cell>
          <cell r="K10">
            <v>1335073.7311692277</v>
          </cell>
          <cell r="L10">
            <v>1377980.9710091718</v>
          </cell>
          <cell r="M10">
            <v>1251053.3447276922</v>
          </cell>
        </row>
        <row r="39">
          <cell r="C39">
            <v>2000</v>
          </cell>
          <cell r="D39">
            <v>2001</v>
          </cell>
          <cell r="E39">
            <v>2002</v>
          </cell>
          <cell r="F39">
            <v>2003</v>
          </cell>
          <cell r="G39">
            <v>2004</v>
          </cell>
          <cell r="H39">
            <v>2005</v>
          </cell>
          <cell r="I39">
            <v>2006</v>
          </cell>
          <cell r="J39">
            <v>2007</v>
          </cell>
          <cell r="K39">
            <v>2008</v>
          </cell>
          <cell r="L39">
            <v>2009</v>
          </cell>
          <cell r="M39">
            <v>2010</v>
          </cell>
        </row>
        <row r="40">
          <cell r="C40">
            <v>999000</v>
          </cell>
          <cell r="D40">
            <v>905000</v>
          </cell>
          <cell r="E40">
            <v>999000</v>
          </cell>
          <cell r="F40">
            <v>1050000</v>
          </cell>
          <cell r="G40">
            <v>1100000</v>
          </cell>
          <cell r="H40">
            <v>1150000</v>
          </cell>
          <cell r="I40">
            <v>1288421.062698797</v>
          </cell>
          <cell r="J40">
            <v>1238234.2774814353</v>
          </cell>
          <cell r="K40">
            <v>1335073.7311692277</v>
          </cell>
          <cell r="L40">
            <v>1377980.9710091718</v>
          </cell>
          <cell r="M40">
            <v>1251053.3447276922</v>
          </cell>
        </row>
        <row r="41">
          <cell r="C41">
            <v>596195.553</v>
          </cell>
          <cell r="D41">
            <v>545280.659</v>
          </cell>
          <cell r="E41">
            <v>654932.413</v>
          </cell>
          <cell r="F41">
            <v>706331.512</v>
          </cell>
          <cell r="G41">
            <v>693053.073</v>
          </cell>
          <cell r="H41">
            <v>738469.058</v>
          </cell>
          <cell r="I41">
            <v>823247.355</v>
          </cell>
          <cell r="J41">
            <v>776370.276</v>
          </cell>
          <cell r="K41">
            <v>836884.534</v>
          </cell>
          <cell r="L41">
            <v>850405.202</v>
          </cell>
          <cell r="M41">
            <v>781085.135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83"/>
  <sheetViews>
    <sheetView tabSelected="1" zoomScaleSheetLayoutView="100" zoomScalePageLayoutView="0" workbookViewId="0" topLeftCell="A1">
      <selection activeCell="H19" sqref="H19"/>
    </sheetView>
  </sheetViews>
  <sheetFormatPr defaultColWidth="11.421875" defaultRowHeight="15"/>
  <cols>
    <col min="1" max="1" width="10.00390625" style="1" customWidth="1"/>
    <col min="2" max="2" width="11.421875" style="1" customWidth="1"/>
    <col min="3" max="3" width="10.7109375" style="1" customWidth="1"/>
    <col min="4" max="4" width="12.140625" style="1" bestFit="1" customWidth="1"/>
    <col min="5" max="5" width="11.421875" style="1" customWidth="1"/>
    <col min="6" max="6" width="16.140625" style="1" customWidth="1"/>
    <col min="7" max="7" width="11.140625" style="1" customWidth="1"/>
    <col min="8" max="8" width="10.8515625" style="1" customWidth="1"/>
    <col min="9" max="16384" width="11.421875" style="1" customWidth="1"/>
  </cols>
  <sheetData>
    <row r="1" spans="1:7" ht="15.75">
      <c r="A1" s="92"/>
      <c r="B1" s="93"/>
      <c r="C1" s="93"/>
      <c r="D1" s="93"/>
      <c r="E1" s="93"/>
      <c r="F1" s="93"/>
      <c r="G1" s="93"/>
    </row>
    <row r="2" spans="1:7" ht="14.25">
      <c r="A2" s="93"/>
      <c r="B2" s="93"/>
      <c r="C2" s="93"/>
      <c r="D2" s="93"/>
      <c r="E2" s="93"/>
      <c r="F2" s="93"/>
      <c r="G2" s="93"/>
    </row>
    <row r="3" spans="1:7" ht="15.75">
      <c r="A3" s="92"/>
      <c r="B3" s="93"/>
      <c r="C3" s="93"/>
      <c r="D3" s="93"/>
      <c r="E3" s="93"/>
      <c r="F3" s="93"/>
      <c r="G3" s="93"/>
    </row>
    <row r="4" spans="1:7" ht="14.25">
      <c r="A4" s="93"/>
      <c r="B4" s="93"/>
      <c r="C4" s="93"/>
      <c r="D4" s="95"/>
      <c r="E4" s="93"/>
      <c r="F4" s="93"/>
      <c r="G4" s="93"/>
    </row>
    <row r="5" spans="1:7" ht="15.75">
      <c r="A5" s="92"/>
      <c r="B5" s="93"/>
      <c r="C5" s="93"/>
      <c r="D5" s="102"/>
      <c r="E5" s="93"/>
      <c r="F5" s="93"/>
      <c r="G5" s="93"/>
    </row>
    <row r="6" spans="1:7" ht="15.75">
      <c r="A6" s="92"/>
      <c r="B6" s="93"/>
      <c r="C6" s="93"/>
      <c r="D6" s="93"/>
      <c r="E6" s="93"/>
      <c r="F6" s="93"/>
      <c r="G6" s="93"/>
    </row>
    <row r="7" spans="1:7" ht="15.75">
      <c r="A7" s="92"/>
      <c r="B7" s="93"/>
      <c r="C7" s="93"/>
      <c r="D7" s="93"/>
      <c r="E7" s="93"/>
      <c r="F7" s="93"/>
      <c r="G7" s="93"/>
    </row>
    <row r="8" spans="1:7" ht="14.25">
      <c r="A8" s="93"/>
      <c r="B8" s="93"/>
      <c r="C8" s="93"/>
      <c r="D8" s="95"/>
      <c r="E8" s="93"/>
      <c r="F8" s="93"/>
      <c r="G8" s="93"/>
    </row>
    <row r="9" spans="1:7" ht="15.75">
      <c r="A9" s="103"/>
      <c r="B9" s="93"/>
      <c r="C9" s="93"/>
      <c r="D9" s="93"/>
      <c r="E9" s="93"/>
      <c r="F9" s="93"/>
      <c r="G9" s="93"/>
    </row>
    <row r="10" spans="1:7" ht="15.75">
      <c r="A10" s="92"/>
      <c r="B10" s="93"/>
      <c r="C10" s="93"/>
      <c r="D10" s="93"/>
      <c r="E10" s="93"/>
      <c r="F10" s="93"/>
      <c r="G10" s="93"/>
    </row>
    <row r="11" spans="1:7" ht="15.75">
      <c r="A11" s="92"/>
      <c r="B11" s="93"/>
      <c r="C11" s="93"/>
      <c r="D11" s="93"/>
      <c r="E11" s="93"/>
      <c r="F11" s="93"/>
      <c r="G11" s="93"/>
    </row>
    <row r="12" spans="1:7" ht="15.75">
      <c r="A12" s="92"/>
      <c r="B12" s="93"/>
      <c r="C12" s="93"/>
      <c r="D12" s="93"/>
      <c r="E12" s="93"/>
      <c r="F12" s="93"/>
      <c r="G12" s="93"/>
    </row>
    <row r="13" spans="1:8" ht="19.5" customHeight="1">
      <c r="A13" s="93"/>
      <c r="B13" s="242" t="s">
        <v>272</v>
      </c>
      <c r="C13" s="242"/>
      <c r="D13" s="242"/>
      <c r="E13" s="242"/>
      <c r="F13" s="242"/>
      <c r="G13" s="242"/>
      <c r="H13" s="104"/>
    </row>
    <row r="14" spans="1:8" ht="19.5">
      <c r="A14" s="93"/>
      <c r="B14" s="93"/>
      <c r="C14" s="242"/>
      <c r="D14" s="242"/>
      <c r="E14" s="242"/>
      <c r="F14" s="242"/>
      <c r="G14" s="242"/>
      <c r="H14" s="104"/>
    </row>
    <row r="15" spans="1:7" ht="15.75">
      <c r="A15" s="93"/>
      <c r="B15" s="93"/>
      <c r="C15" s="248" t="s">
        <v>367</v>
      </c>
      <c r="D15" s="248"/>
      <c r="E15" s="248"/>
      <c r="F15" s="248"/>
      <c r="G15" s="105"/>
    </row>
    <row r="16" spans="1:7" ht="14.25">
      <c r="A16" s="93"/>
      <c r="B16" s="93"/>
      <c r="C16" s="93"/>
      <c r="D16" s="93"/>
      <c r="E16" s="93"/>
      <c r="F16" s="93"/>
      <c r="G16" s="93"/>
    </row>
    <row r="17" spans="1:7" ht="14.25">
      <c r="A17" s="93"/>
      <c r="B17" s="93"/>
      <c r="C17" s="93"/>
      <c r="D17" s="93"/>
      <c r="E17" s="93"/>
      <c r="F17" s="93"/>
      <c r="G17" s="93"/>
    </row>
    <row r="18" spans="1:7" ht="14.25">
      <c r="A18" s="93"/>
      <c r="B18" s="93"/>
      <c r="C18" s="93"/>
      <c r="D18" s="93"/>
      <c r="E18" s="93"/>
      <c r="F18" s="93"/>
      <c r="G18" s="93"/>
    </row>
    <row r="19" spans="1:7" ht="15.75">
      <c r="A19" s="92"/>
      <c r="B19" s="93"/>
      <c r="C19" s="93"/>
      <c r="D19" s="93"/>
      <c r="E19" s="93"/>
      <c r="F19" s="93"/>
      <c r="G19" s="93"/>
    </row>
    <row r="20" spans="1:7" ht="15.75">
      <c r="A20" s="92"/>
      <c r="B20" s="93"/>
      <c r="C20" s="93"/>
      <c r="D20" s="95"/>
      <c r="E20" s="93"/>
      <c r="F20" s="93"/>
      <c r="G20" s="93"/>
    </row>
    <row r="21" spans="1:7" ht="15.75">
      <c r="A21" s="92"/>
      <c r="B21" s="93"/>
      <c r="C21" s="93"/>
      <c r="D21" s="94"/>
      <c r="E21" s="93"/>
      <c r="F21" s="93"/>
      <c r="G21" s="93"/>
    </row>
    <row r="22" spans="1:7" ht="15.75">
      <c r="A22" s="92"/>
      <c r="B22" s="93"/>
      <c r="C22" s="93"/>
      <c r="D22" s="93"/>
      <c r="E22" s="93"/>
      <c r="F22" s="93"/>
      <c r="G22" s="93"/>
    </row>
    <row r="23" spans="1:7" ht="15.75">
      <c r="A23" s="92"/>
      <c r="B23" s="93"/>
      <c r="C23" s="93"/>
      <c r="D23" s="93"/>
      <c r="E23" s="93"/>
      <c r="F23" s="93"/>
      <c r="G23" s="93"/>
    </row>
    <row r="24" spans="1:7" ht="15.75">
      <c r="A24" s="92"/>
      <c r="B24" s="93"/>
      <c r="C24" s="93"/>
      <c r="D24" s="93"/>
      <c r="E24" s="93"/>
      <c r="F24" s="93"/>
      <c r="G24" s="93"/>
    </row>
    <row r="25" spans="1:7" ht="15.75">
      <c r="A25" s="92"/>
      <c r="B25" s="93"/>
      <c r="C25" s="93"/>
      <c r="D25" s="95"/>
      <c r="E25" s="93"/>
      <c r="F25" s="93"/>
      <c r="G25" s="93"/>
    </row>
    <row r="26" spans="1:7" ht="15.75">
      <c r="A26" s="92"/>
      <c r="B26" s="93"/>
      <c r="C26" s="93"/>
      <c r="D26" s="93"/>
      <c r="E26" s="93"/>
      <c r="F26" s="93"/>
      <c r="G26" s="93"/>
    </row>
    <row r="27" spans="1:7" ht="15.75">
      <c r="A27" s="92"/>
      <c r="B27" s="93"/>
      <c r="C27" s="93"/>
      <c r="D27" s="93"/>
      <c r="E27" s="93"/>
      <c r="F27" s="93"/>
      <c r="G27" s="93"/>
    </row>
    <row r="28" spans="1:7" ht="15.75">
      <c r="A28" s="92"/>
      <c r="B28" s="93"/>
      <c r="C28" s="93"/>
      <c r="D28" s="93"/>
      <c r="E28" s="93"/>
      <c r="F28" s="93"/>
      <c r="G28" s="93"/>
    </row>
    <row r="29" spans="1:7" ht="15.75">
      <c r="A29" s="92"/>
      <c r="B29" s="93"/>
      <c r="C29" s="93"/>
      <c r="D29" s="93"/>
      <c r="E29" s="93"/>
      <c r="F29" s="93"/>
      <c r="G29" s="93"/>
    </row>
    <row r="30" spans="1:7" ht="14.25">
      <c r="A30" s="91"/>
      <c r="B30" s="91"/>
      <c r="C30" s="91"/>
      <c r="D30" s="91"/>
      <c r="E30" s="91"/>
      <c r="F30" s="93"/>
      <c r="G30" s="93"/>
    </row>
    <row r="31" spans="1:7" ht="14.25">
      <c r="A31" s="91"/>
      <c r="B31" s="91"/>
      <c r="C31" s="91"/>
      <c r="D31" s="91"/>
      <c r="E31" s="91"/>
      <c r="F31" s="93"/>
      <c r="G31" s="93"/>
    </row>
    <row r="32" spans="1:7" ht="15.75">
      <c r="A32" s="92"/>
      <c r="B32" s="93"/>
      <c r="C32" s="93"/>
      <c r="D32" s="93"/>
      <c r="E32" s="93"/>
      <c r="F32" s="93"/>
      <c r="G32" s="93"/>
    </row>
    <row r="33" spans="1:7" ht="15.75">
      <c r="A33" s="92"/>
      <c r="B33" s="93"/>
      <c r="C33" s="93"/>
      <c r="D33" s="93"/>
      <c r="E33" s="93"/>
      <c r="F33" s="93"/>
      <c r="G33" s="93"/>
    </row>
    <row r="34" spans="1:7" ht="15.75">
      <c r="A34" s="92"/>
      <c r="B34" s="93"/>
      <c r="C34" s="93"/>
      <c r="D34" s="93"/>
      <c r="E34" s="93"/>
      <c r="F34" s="93"/>
      <c r="G34" s="93"/>
    </row>
    <row r="35" spans="1:7" ht="15.75">
      <c r="A35" s="92"/>
      <c r="B35" s="93"/>
      <c r="C35" s="93"/>
      <c r="D35" s="93"/>
      <c r="E35" s="93"/>
      <c r="F35" s="93"/>
      <c r="G35" s="93"/>
    </row>
    <row r="36" spans="1:7" ht="15.75">
      <c r="A36" s="92"/>
      <c r="B36" s="93"/>
      <c r="C36" s="93"/>
      <c r="D36" s="93"/>
      <c r="E36" s="93"/>
      <c r="F36" s="93"/>
      <c r="G36" s="93"/>
    </row>
    <row r="37" spans="1:7" ht="15.75">
      <c r="A37" s="98"/>
      <c r="B37" s="93"/>
      <c r="C37" s="98"/>
      <c r="D37" s="99"/>
      <c r="E37" s="93"/>
      <c r="F37" s="93"/>
      <c r="G37" s="93"/>
    </row>
    <row r="38" spans="1:7" ht="15.75">
      <c r="A38" s="92"/>
      <c r="B38" s="91"/>
      <c r="C38" s="91"/>
      <c r="D38" s="91"/>
      <c r="E38" s="93"/>
      <c r="F38" s="93"/>
      <c r="G38" s="93"/>
    </row>
    <row r="39" spans="1:9" ht="15.75">
      <c r="A39" s="91"/>
      <c r="B39" s="91"/>
      <c r="C39" s="92"/>
      <c r="D39" s="249" t="s">
        <v>368</v>
      </c>
      <c r="E39" s="250"/>
      <c r="F39" s="93"/>
      <c r="G39" s="93"/>
      <c r="I39" s="183"/>
    </row>
    <row r="40" spans="1:7" ht="14.25">
      <c r="A40" s="91"/>
      <c r="B40" s="91"/>
      <c r="C40" s="91"/>
      <c r="D40" s="91"/>
      <c r="E40" s="91"/>
      <c r="F40" s="91"/>
      <c r="G40" s="91"/>
    </row>
    <row r="41" spans="1:7" ht="14.25">
      <c r="A41" s="91"/>
      <c r="B41" s="91"/>
      <c r="C41" s="91"/>
      <c r="D41" s="91"/>
      <c r="E41" s="91"/>
      <c r="F41" s="91"/>
      <c r="G41" s="91"/>
    </row>
    <row r="42" spans="1:7" ht="14.25">
      <c r="A42" s="91"/>
      <c r="B42" s="91"/>
      <c r="C42" s="91"/>
      <c r="D42" s="91"/>
      <c r="E42" s="91"/>
      <c r="F42" s="91"/>
      <c r="G42" s="91"/>
    </row>
    <row r="43" spans="1:7" ht="14.25">
      <c r="A43" s="91"/>
      <c r="B43" s="91"/>
      <c r="C43" s="91"/>
      <c r="D43" s="91"/>
      <c r="E43" s="91"/>
      <c r="F43" s="91"/>
      <c r="G43" s="91"/>
    </row>
    <row r="44" spans="1:7" ht="14.25">
      <c r="A44" s="246" t="s">
        <v>182</v>
      </c>
      <c r="B44" s="246"/>
      <c r="C44" s="246"/>
      <c r="D44" s="246"/>
      <c r="E44" s="246"/>
      <c r="F44" s="246"/>
      <c r="G44" s="246"/>
    </row>
    <row r="45" spans="1:7" ht="14.25">
      <c r="A45" s="247" t="s">
        <v>366</v>
      </c>
      <c r="B45" s="247"/>
      <c r="C45" s="247"/>
      <c r="D45" s="247"/>
      <c r="E45" s="247"/>
      <c r="F45" s="247"/>
      <c r="G45" s="247"/>
    </row>
    <row r="46" spans="1:7" ht="15.75">
      <c r="A46" s="92"/>
      <c r="B46" s="93"/>
      <c r="C46" s="93"/>
      <c r="D46" s="93"/>
      <c r="E46" s="93"/>
      <c r="F46" s="93"/>
      <c r="G46" s="93"/>
    </row>
    <row r="47" spans="1:256" ht="14.25">
      <c r="A47" s="244"/>
      <c r="B47" s="244"/>
      <c r="C47" s="244"/>
      <c r="D47" s="244"/>
      <c r="E47" s="244"/>
      <c r="F47" s="244"/>
      <c r="G47" s="244"/>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3"/>
      <c r="BQ47" s="243"/>
      <c r="BR47" s="243"/>
      <c r="BS47" s="243"/>
      <c r="BT47" s="243"/>
      <c r="BU47" s="243"/>
      <c r="BV47" s="243"/>
      <c r="BW47" s="243"/>
      <c r="BX47" s="243"/>
      <c r="BY47" s="243"/>
      <c r="BZ47" s="243"/>
      <c r="CA47" s="243"/>
      <c r="CB47" s="243"/>
      <c r="CC47" s="243"/>
      <c r="CD47" s="243"/>
      <c r="CE47" s="243"/>
      <c r="CF47" s="243"/>
      <c r="CG47" s="243"/>
      <c r="CH47" s="243"/>
      <c r="CI47" s="243"/>
      <c r="CJ47" s="243"/>
      <c r="CK47" s="243"/>
      <c r="CL47" s="243"/>
      <c r="CM47" s="243"/>
      <c r="CN47" s="243"/>
      <c r="CO47" s="243"/>
      <c r="CP47" s="243"/>
      <c r="CQ47" s="243"/>
      <c r="CR47" s="243"/>
      <c r="CS47" s="243"/>
      <c r="CT47" s="243"/>
      <c r="CU47" s="243"/>
      <c r="CV47" s="243"/>
      <c r="CW47" s="243"/>
      <c r="CX47" s="243"/>
      <c r="CY47" s="243"/>
      <c r="CZ47" s="243"/>
      <c r="DA47" s="243"/>
      <c r="DB47" s="243"/>
      <c r="DC47" s="243"/>
      <c r="DD47" s="243"/>
      <c r="DE47" s="243"/>
      <c r="DF47" s="243"/>
      <c r="DG47" s="243"/>
      <c r="DH47" s="243"/>
      <c r="DI47" s="243"/>
      <c r="DJ47" s="243"/>
      <c r="DK47" s="243"/>
      <c r="DL47" s="243"/>
      <c r="DM47" s="243"/>
      <c r="DN47" s="243"/>
      <c r="DO47" s="243"/>
      <c r="DP47" s="243"/>
      <c r="DQ47" s="243"/>
      <c r="DR47" s="243"/>
      <c r="DS47" s="243"/>
      <c r="DT47" s="243"/>
      <c r="DU47" s="243"/>
      <c r="DV47" s="243"/>
      <c r="DW47" s="243"/>
      <c r="DX47" s="243"/>
      <c r="DY47" s="243"/>
      <c r="DZ47" s="243"/>
      <c r="EA47" s="243"/>
      <c r="EB47" s="243"/>
      <c r="EC47" s="243"/>
      <c r="ED47" s="243"/>
      <c r="EE47" s="243"/>
      <c r="EF47" s="243"/>
      <c r="EG47" s="243"/>
      <c r="EH47" s="243"/>
      <c r="EI47" s="243"/>
      <c r="EJ47" s="243"/>
      <c r="EK47" s="243"/>
      <c r="EL47" s="243"/>
      <c r="EM47" s="243"/>
      <c r="EN47" s="243"/>
      <c r="EO47" s="243"/>
      <c r="EP47" s="243"/>
      <c r="EQ47" s="243"/>
      <c r="ER47" s="243"/>
      <c r="ES47" s="243"/>
      <c r="ET47" s="243"/>
      <c r="EU47" s="243"/>
      <c r="EV47" s="243"/>
      <c r="EW47" s="243"/>
      <c r="EX47" s="243"/>
      <c r="EY47" s="243"/>
      <c r="EZ47" s="243"/>
      <c r="FA47" s="243"/>
      <c r="FB47" s="243"/>
      <c r="FC47" s="243"/>
      <c r="FD47" s="243"/>
      <c r="FE47" s="243"/>
      <c r="FF47" s="243"/>
      <c r="FG47" s="243"/>
      <c r="FH47" s="243"/>
      <c r="FI47" s="243"/>
      <c r="FJ47" s="243"/>
      <c r="FK47" s="243"/>
      <c r="FL47" s="243"/>
      <c r="FM47" s="243"/>
      <c r="FN47" s="243"/>
      <c r="FO47" s="243"/>
      <c r="FP47" s="243"/>
      <c r="FQ47" s="243"/>
      <c r="FR47" s="243"/>
      <c r="FS47" s="243"/>
      <c r="FT47" s="243"/>
      <c r="FU47" s="243"/>
      <c r="FV47" s="243"/>
      <c r="FW47" s="243"/>
      <c r="FX47" s="243"/>
      <c r="FY47" s="243"/>
      <c r="FZ47" s="243"/>
      <c r="GA47" s="243"/>
      <c r="GB47" s="243"/>
      <c r="GC47" s="243"/>
      <c r="GD47" s="243"/>
      <c r="GE47" s="243"/>
      <c r="GF47" s="243"/>
      <c r="GG47" s="243"/>
      <c r="GH47" s="243"/>
      <c r="GI47" s="243"/>
      <c r="GJ47" s="243"/>
      <c r="GK47" s="243"/>
      <c r="GL47" s="243"/>
      <c r="GM47" s="243"/>
      <c r="GN47" s="243"/>
      <c r="GO47" s="243"/>
      <c r="GP47" s="243"/>
      <c r="GQ47" s="243"/>
      <c r="GR47" s="243"/>
      <c r="GS47" s="243"/>
      <c r="GT47" s="243"/>
      <c r="GU47" s="243"/>
      <c r="GV47" s="243"/>
      <c r="GW47" s="243"/>
      <c r="GX47" s="243"/>
      <c r="GY47" s="243"/>
      <c r="GZ47" s="243"/>
      <c r="HA47" s="243"/>
      <c r="HB47" s="243"/>
      <c r="HC47" s="243"/>
      <c r="HD47" s="243"/>
      <c r="HE47" s="243"/>
      <c r="HF47" s="243"/>
      <c r="HG47" s="243"/>
      <c r="HH47" s="243"/>
      <c r="HI47" s="243"/>
      <c r="HJ47" s="243"/>
      <c r="HK47" s="243"/>
      <c r="HL47" s="243"/>
      <c r="HM47" s="243"/>
      <c r="HN47" s="243"/>
      <c r="HO47" s="243"/>
      <c r="HP47" s="243"/>
      <c r="HQ47" s="243"/>
      <c r="HR47" s="243"/>
      <c r="HS47" s="243"/>
      <c r="HT47" s="243"/>
      <c r="HU47" s="243"/>
      <c r="HV47" s="243"/>
      <c r="HW47" s="243"/>
      <c r="HX47" s="243"/>
      <c r="HY47" s="243"/>
      <c r="HZ47" s="243"/>
      <c r="IA47" s="243"/>
      <c r="IB47" s="243"/>
      <c r="IC47" s="243"/>
      <c r="ID47" s="243"/>
      <c r="IE47" s="243"/>
      <c r="IF47" s="243"/>
      <c r="IG47" s="243"/>
      <c r="IH47" s="243"/>
      <c r="II47" s="243"/>
      <c r="IJ47" s="243"/>
      <c r="IK47" s="243"/>
      <c r="IL47" s="243"/>
      <c r="IM47" s="243"/>
      <c r="IN47" s="243"/>
      <c r="IO47" s="243"/>
      <c r="IP47" s="243"/>
      <c r="IQ47" s="243"/>
      <c r="IR47" s="243"/>
      <c r="IS47" s="243"/>
      <c r="IT47" s="243"/>
      <c r="IU47" s="243"/>
      <c r="IV47" s="243"/>
    </row>
    <row r="48" spans="1:7" ht="14.25">
      <c r="A48" s="93"/>
      <c r="B48" s="93"/>
      <c r="C48" s="93"/>
      <c r="D48" s="94"/>
      <c r="E48" s="93"/>
      <c r="F48" s="93"/>
      <c r="G48" s="93"/>
    </row>
    <row r="49" spans="1:256" s="2" customFormat="1" ht="12">
      <c r="A49" s="245" t="s">
        <v>192</v>
      </c>
      <c r="B49" s="245"/>
      <c r="C49" s="245"/>
      <c r="D49" s="245"/>
      <c r="E49" s="245"/>
      <c r="F49" s="245"/>
      <c r="G49" s="245"/>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3"/>
      <c r="BQ49" s="243"/>
      <c r="BR49" s="243"/>
      <c r="BS49" s="243"/>
      <c r="BT49" s="243"/>
      <c r="BU49" s="243"/>
      <c r="BV49" s="243"/>
      <c r="BW49" s="243"/>
      <c r="BX49" s="243"/>
      <c r="BY49" s="243"/>
      <c r="BZ49" s="243"/>
      <c r="CA49" s="243"/>
      <c r="CB49" s="243"/>
      <c r="CC49" s="243"/>
      <c r="CD49" s="243"/>
      <c r="CE49" s="243"/>
      <c r="CF49" s="243"/>
      <c r="CG49" s="243"/>
      <c r="CH49" s="243"/>
      <c r="CI49" s="243"/>
      <c r="CJ49" s="243"/>
      <c r="CK49" s="243"/>
      <c r="CL49" s="243"/>
      <c r="CM49" s="243"/>
      <c r="CN49" s="243"/>
      <c r="CO49" s="243"/>
      <c r="CP49" s="243"/>
      <c r="CQ49" s="243"/>
      <c r="CR49" s="243"/>
      <c r="CS49" s="243"/>
      <c r="CT49" s="243"/>
      <c r="CU49" s="243"/>
      <c r="CV49" s="243"/>
      <c r="CW49" s="243"/>
      <c r="CX49" s="243"/>
      <c r="CY49" s="243"/>
      <c r="CZ49" s="243"/>
      <c r="DA49" s="243"/>
      <c r="DB49" s="243"/>
      <c r="DC49" s="243"/>
      <c r="DD49" s="243"/>
      <c r="DE49" s="243"/>
      <c r="DF49" s="243"/>
      <c r="DG49" s="243"/>
      <c r="DH49" s="243"/>
      <c r="DI49" s="243"/>
      <c r="DJ49" s="243"/>
      <c r="DK49" s="243"/>
      <c r="DL49" s="243"/>
      <c r="DM49" s="243"/>
      <c r="DN49" s="243"/>
      <c r="DO49" s="243"/>
      <c r="DP49" s="243"/>
      <c r="DQ49" s="243"/>
      <c r="DR49" s="243"/>
      <c r="DS49" s="243"/>
      <c r="DT49" s="243"/>
      <c r="DU49" s="243"/>
      <c r="DV49" s="243"/>
      <c r="DW49" s="243"/>
      <c r="DX49" s="243"/>
      <c r="DY49" s="243"/>
      <c r="DZ49" s="243"/>
      <c r="EA49" s="243"/>
      <c r="EB49" s="243"/>
      <c r="EC49" s="243"/>
      <c r="ED49" s="243"/>
      <c r="EE49" s="243"/>
      <c r="EF49" s="243"/>
      <c r="EG49" s="243"/>
      <c r="EH49" s="243"/>
      <c r="EI49" s="243"/>
      <c r="EJ49" s="243"/>
      <c r="EK49" s="243"/>
      <c r="EL49" s="243"/>
      <c r="EM49" s="243"/>
      <c r="EN49" s="243"/>
      <c r="EO49" s="243"/>
      <c r="EP49" s="243"/>
      <c r="EQ49" s="243"/>
      <c r="ER49" s="243"/>
      <c r="ES49" s="243"/>
      <c r="ET49" s="243"/>
      <c r="EU49" s="243"/>
      <c r="EV49" s="243"/>
      <c r="EW49" s="243"/>
      <c r="EX49" s="243"/>
      <c r="EY49" s="243"/>
      <c r="EZ49" s="243"/>
      <c r="FA49" s="243"/>
      <c r="FB49" s="243"/>
      <c r="FC49" s="243"/>
      <c r="FD49" s="243"/>
      <c r="FE49" s="243"/>
      <c r="FF49" s="243"/>
      <c r="FG49" s="243"/>
      <c r="FH49" s="243"/>
      <c r="FI49" s="243"/>
      <c r="FJ49" s="243"/>
      <c r="FK49" s="243"/>
      <c r="FL49" s="243"/>
      <c r="FM49" s="243"/>
      <c r="FN49" s="243"/>
      <c r="FO49" s="243"/>
      <c r="FP49" s="243"/>
      <c r="FQ49" s="243"/>
      <c r="FR49" s="243"/>
      <c r="FS49" s="243"/>
      <c r="FT49" s="243"/>
      <c r="FU49" s="243"/>
      <c r="FV49" s="243"/>
      <c r="FW49" s="243"/>
      <c r="FX49" s="243"/>
      <c r="FY49" s="243"/>
      <c r="FZ49" s="243"/>
      <c r="GA49" s="243"/>
      <c r="GB49" s="243"/>
      <c r="GC49" s="243"/>
      <c r="GD49" s="243"/>
      <c r="GE49" s="243"/>
      <c r="GF49" s="243"/>
      <c r="GG49" s="243"/>
      <c r="GH49" s="243"/>
      <c r="GI49" s="243"/>
      <c r="GJ49" s="243"/>
      <c r="GK49" s="243"/>
      <c r="GL49" s="243"/>
      <c r="GM49" s="243"/>
      <c r="GN49" s="243"/>
      <c r="GO49" s="243"/>
      <c r="GP49" s="243"/>
      <c r="GQ49" s="243"/>
      <c r="GR49" s="243"/>
      <c r="GS49" s="243"/>
      <c r="GT49" s="243"/>
      <c r="GU49" s="243"/>
      <c r="GV49" s="243"/>
      <c r="GW49" s="243"/>
      <c r="GX49" s="243"/>
      <c r="GY49" s="243"/>
      <c r="GZ49" s="243"/>
      <c r="HA49" s="243"/>
      <c r="HB49" s="243"/>
      <c r="HC49" s="243"/>
      <c r="HD49" s="243"/>
      <c r="HE49" s="243"/>
      <c r="HF49" s="243"/>
      <c r="HG49" s="243"/>
      <c r="HH49" s="243"/>
      <c r="HI49" s="243"/>
      <c r="HJ49" s="243"/>
      <c r="HK49" s="243"/>
      <c r="HL49" s="243"/>
      <c r="HM49" s="243"/>
      <c r="HN49" s="243"/>
      <c r="HO49" s="243"/>
      <c r="HP49" s="243"/>
      <c r="HQ49" s="243"/>
      <c r="HR49" s="243"/>
      <c r="HS49" s="243"/>
      <c r="HT49" s="243"/>
      <c r="HU49" s="243"/>
      <c r="HV49" s="243"/>
      <c r="HW49" s="243"/>
      <c r="HX49" s="243"/>
      <c r="HY49" s="243"/>
      <c r="HZ49" s="243"/>
      <c r="IA49" s="243"/>
      <c r="IB49" s="243"/>
      <c r="IC49" s="243"/>
      <c r="ID49" s="243"/>
      <c r="IE49" s="243"/>
      <c r="IF49" s="243"/>
      <c r="IG49" s="243"/>
      <c r="IH49" s="243"/>
      <c r="II49" s="243"/>
      <c r="IJ49" s="243"/>
      <c r="IK49" s="243"/>
      <c r="IL49" s="243"/>
      <c r="IM49" s="243"/>
      <c r="IN49" s="243"/>
      <c r="IO49" s="243"/>
      <c r="IP49" s="243"/>
      <c r="IQ49" s="243"/>
      <c r="IR49" s="243"/>
      <c r="IS49" s="243"/>
      <c r="IT49" s="243"/>
      <c r="IU49" s="243"/>
      <c r="IV49" s="243"/>
    </row>
    <row r="50" spans="1:256" s="2" customFormat="1" ht="12">
      <c r="A50" s="244"/>
      <c r="B50" s="244"/>
      <c r="C50" s="244"/>
      <c r="D50" s="244"/>
      <c r="E50" s="244"/>
      <c r="F50" s="244"/>
      <c r="G50" s="244"/>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3"/>
      <c r="BR50" s="243"/>
      <c r="BS50" s="243"/>
      <c r="BT50" s="243"/>
      <c r="BU50" s="243"/>
      <c r="BV50" s="243"/>
      <c r="BW50" s="243"/>
      <c r="BX50" s="243"/>
      <c r="BY50" s="243"/>
      <c r="BZ50" s="243"/>
      <c r="CA50" s="243"/>
      <c r="CB50" s="243"/>
      <c r="CC50" s="243"/>
      <c r="CD50" s="243"/>
      <c r="CE50" s="243"/>
      <c r="CF50" s="243"/>
      <c r="CG50" s="243"/>
      <c r="CH50" s="243"/>
      <c r="CI50" s="243"/>
      <c r="CJ50" s="243"/>
      <c r="CK50" s="243"/>
      <c r="CL50" s="243"/>
      <c r="CM50" s="243"/>
      <c r="CN50" s="243"/>
      <c r="CO50" s="243"/>
      <c r="CP50" s="243"/>
      <c r="CQ50" s="243"/>
      <c r="CR50" s="243"/>
      <c r="CS50" s="243"/>
      <c r="CT50" s="243"/>
      <c r="CU50" s="243"/>
      <c r="CV50" s="243"/>
      <c r="CW50" s="243"/>
      <c r="CX50" s="243"/>
      <c r="CY50" s="243"/>
      <c r="CZ50" s="243"/>
      <c r="DA50" s="243"/>
      <c r="DB50" s="243"/>
      <c r="DC50" s="243"/>
      <c r="DD50" s="243"/>
      <c r="DE50" s="243"/>
      <c r="DF50" s="243"/>
      <c r="DG50" s="243"/>
      <c r="DH50" s="243"/>
      <c r="DI50" s="243"/>
      <c r="DJ50" s="243"/>
      <c r="DK50" s="243"/>
      <c r="DL50" s="243"/>
      <c r="DM50" s="243"/>
      <c r="DN50" s="243"/>
      <c r="DO50" s="243"/>
      <c r="DP50" s="243"/>
      <c r="DQ50" s="243"/>
      <c r="DR50" s="243"/>
      <c r="DS50" s="243"/>
      <c r="DT50" s="243"/>
      <c r="DU50" s="243"/>
      <c r="DV50" s="243"/>
      <c r="DW50" s="243"/>
      <c r="DX50" s="243"/>
      <c r="DY50" s="243"/>
      <c r="DZ50" s="243"/>
      <c r="EA50" s="243"/>
      <c r="EB50" s="243"/>
      <c r="EC50" s="243"/>
      <c r="ED50" s="243"/>
      <c r="EE50" s="243"/>
      <c r="EF50" s="243"/>
      <c r="EG50" s="243"/>
      <c r="EH50" s="243"/>
      <c r="EI50" s="243"/>
      <c r="EJ50" s="243"/>
      <c r="EK50" s="243"/>
      <c r="EL50" s="243"/>
      <c r="EM50" s="243"/>
      <c r="EN50" s="243"/>
      <c r="EO50" s="243"/>
      <c r="EP50" s="243"/>
      <c r="EQ50" s="243"/>
      <c r="ER50" s="243"/>
      <c r="ES50" s="243"/>
      <c r="ET50" s="243"/>
      <c r="EU50" s="243"/>
      <c r="EV50" s="243"/>
      <c r="EW50" s="243"/>
      <c r="EX50" s="243"/>
      <c r="EY50" s="243"/>
      <c r="EZ50" s="243"/>
      <c r="FA50" s="243"/>
      <c r="FB50" s="243"/>
      <c r="FC50" s="243"/>
      <c r="FD50" s="243"/>
      <c r="FE50" s="243"/>
      <c r="FF50" s="243"/>
      <c r="FG50" s="243"/>
      <c r="FH50" s="243"/>
      <c r="FI50" s="243"/>
      <c r="FJ50" s="243"/>
      <c r="FK50" s="243"/>
      <c r="FL50" s="243"/>
      <c r="FM50" s="243"/>
      <c r="FN50" s="243"/>
      <c r="FO50" s="243"/>
      <c r="FP50" s="243"/>
      <c r="FQ50" s="243"/>
      <c r="FR50" s="243"/>
      <c r="FS50" s="243"/>
      <c r="FT50" s="243"/>
      <c r="FU50" s="243"/>
      <c r="FV50" s="243"/>
      <c r="FW50" s="243"/>
      <c r="FX50" s="243"/>
      <c r="FY50" s="243"/>
      <c r="FZ50" s="243"/>
      <c r="GA50" s="243"/>
      <c r="GB50" s="243"/>
      <c r="GC50" s="243"/>
      <c r="GD50" s="243"/>
      <c r="GE50" s="243"/>
      <c r="GF50" s="243"/>
      <c r="GG50" s="243"/>
      <c r="GH50" s="243"/>
      <c r="GI50" s="243"/>
      <c r="GJ50" s="243"/>
      <c r="GK50" s="243"/>
      <c r="GL50" s="243"/>
      <c r="GM50" s="243"/>
      <c r="GN50" s="243"/>
      <c r="GO50" s="243"/>
      <c r="GP50" s="243"/>
      <c r="GQ50" s="243"/>
      <c r="GR50" s="243"/>
      <c r="GS50" s="243"/>
      <c r="GT50" s="243"/>
      <c r="GU50" s="243"/>
      <c r="GV50" s="243"/>
      <c r="GW50" s="243"/>
      <c r="GX50" s="243"/>
      <c r="GY50" s="243"/>
      <c r="GZ50" s="243"/>
      <c r="HA50" s="243"/>
      <c r="HB50" s="243"/>
      <c r="HC50" s="243"/>
      <c r="HD50" s="243"/>
      <c r="HE50" s="243"/>
      <c r="HF50" s="243"/>
      <c r="HG50" s="243"/>
      <c r="HH50" s="243"/>
      <c r="HI50" s="243"/>
      <c r="HJ50" s="243"/>
      <c r="HK50" s="243"/>
      <c r="HL50" s="243"/>
      <c r="HM50" s="243"/>
      <c r="HN50" s="243"/>
      <c r="HO50" s="243"/>
      <c r="HP50" s="243"/>
      <c r="HQ50" s="243"/>
      <c r="HR50" s="243"/>
      <c r="HS50" s="243"/>
      <c r="HT50" s="243"/>
      <c r="HU50" s="243"/>
      <c r="HV50" s="243"/>
      <c r="HW50" s="243"/>
      <c r="HX50" s="243"/>
      <c r="HY50" s="243"/>
      <c r="HZ50" s="243"/>
      <c r="IA50" s="243"/>
      <c r="IB50" s="243"/>
      <c r="IC50" s="243"/>
      <c r="ID50" s="243"/>
      <c r="IE50" s="243"/>
      <c r="IF50" s="243"/>
      <c r="IG50" s="243"/>
      <c r="IH50" s="243"/>
      <c r="II50" s="243"/>
      <c r="IJ50" s="243"/>
      <c r="IK50" s="243"/>
      <c r="IL50" s="243"/>
      <c r="IM50" s="243"/>
      <c r="IN50" s="243"/>
      <c r="IO50" s="243"/>
      <c r="IP50" s="243"/>
      <c r="IQ50" s="243"/>
      <c r="IR50" s="243"/>
      <c r="IS50" s="243"/>
      <c r="IT50" s="243"/>
      <c r="IU50" s="243"/>
      <c r="IV50" s="243"/>
    </row>
    <row r="51" spans="1:256" s="2" customFormat="1" ht="12">
      <c r="A51" s="244"/>
      <c r="B51" s="244"/>
      <c r="C51" s="244"/>
      <c r="D51" s="244"/>
      <c r="E51" s="244"/>
      <c r="F51" s="244"/>
      <c r="G51" s="244"/>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3"/>
      <c r="BR51" s="243"/>
      <c r="BS51" s="243"/>
      <c r="BT51" s="243"/>
      <c r="BU51" s="243"/>
      <c r="BV51" s="243"/>
      <c r="BW51" s="243"/>
      <c r="BX51" s="243"/>
      <c r="BY51" s="243"/>
      <c r="BZ51" s="243"/>
      <c r="CA51" s="243"/>
      <c r="CB51" s="243"/>
      <c r="CC51" s="243"/>
      <c r="CD51" s="243"/>
      <c r="CE51" s="243"/>
      <c r="CF51" s="243"/>
      <c r="CG51" s="243"/>
      <c r="CH51" s="243"/>
      <c r="CI51" s="243"/>
      <c r="CJ51" s="243"/>
      <c r="CK51" s="243"/>
      <c r="CL51" s="243"/>
      <c r="CM51" s="243"/>
      <c r="CN51" s="243"/>
      <c r="CO51" s="243"/>
      <c r="CP51" s="243"/>
      <c r="CQ51" s="243"/>
      <c r="CR51" s="243"/>
      <c r="CS51" s="243"/>
      <c r="CT51" s="243"/>
      <c r="CU51" s="243"/>
      <c r="CV51" s="243"/>
      <c r="CW51" s="243"/>
      <c r="CX51" s="243"/>
      <c r="CY51" s="243"/>
      <c r="CZ51" s="243"/>
      <c r="DA51" s="243"/>
      <c r="DB51" s="243"/>
      <c r="DC51" s="243"/>
      <c r="DD51" s="243"/>
      <c r="DE51" s="243"/>
      <c r="DF51" s="243"/>
      <c r="DG51" s="243"/>
      <c r="DH51" s="243"/>
      <c r="DI51" s="243"/>
      <c r="DJ51" s="243"/>
      <c r="DK51" s="243"/>
      <c r="DL51" s="243"/>
      <c r="DM51" s="243"/>
      <c r="DN51" s="243"/>
      <c r="DO51" s="243"/>
      <c r="DP51" s="243"/>
      <c r="DQ51" s="243"/>
      <c r="DR51" s="243"/>
      <c r="DS51" s="243"/>
      <c r="DT51" s="243"/>
      <c r="DU51" s="243"/>
      <c r="DV51" s="243"/>
      <c r="DW51" s="243"/>
      <c r="DX51" s="243"/>
      <c r="DY51" s="243"/>
      <c r="DZ51" s="243"/>
      <c r="EA51" s="243"/>
      <c r="EB51" s="243"/>
      <c r="EC51" s="243"/>
      <c r="ED51" s="243"/>
      <c r="EE51" s="243"/>
      <c r="EF51" s="243"/>
      <c r="EG51" s="243"/>
      <c r="EH51" s="243"/>
      <c r="EI51" s="243"/>
      <c r="EJ51" s="243"/>
      <c r="EK51" s="243"/>
      <c r="EL51" s="243"/>
      <c r="EM51" s="243"/>
      <c r="EN51" s="243"/>
      <c r="EO51" s="243"/>
      <c r="EP51" s="243"/>
      <c r="EQ51" s="243"/>
      <c r="ER51" s="243"/>
      <c r="ES51" s="243"/>
      <c r="ET51" s="243"/>
      <c r="EU51" s="243"/>
      <c r="EV51" s="243"/>
      <c r="EW51" s="243"/>
      <c r="EX51" s="243"/>
      <c r="EY51" s="243"/>
      <c r="EZ51" s="243"/>
      <c r="FA51" s="243"/>
      <c r="FB51" s="243"/>
      <c r="FC51" s="243"/>
      <c r="FD51" s="243"/>
      <c r="FE51" s="243"/>
      <c r="FF51" s="243"/>
      <c r="FG51" s="243"/>
      <c r="FH51" s="243"/>
      <c r="FI51" s="243"/>
      <c r="FJ51" s="243"/>
      <c r="FK51" s="243"/>
      <c r="FL51" s="243"/>
      <c r="FM51" s="243"/>
      <c r="FN51" s="243"/>
      <c r="FO51" s="243"/>
      <c r="FP51" s="243"/>
      <c r="FQ51" s="243"/>
      <c r="FR51" s="243"/>
      <c r="FS51" s="243"/>
      <c r="FT51" s="243"/>
      <c r="FU51" s="243"/>
      <c r="FV51" s="243"/>
      <c r="FW51" s="243"/>
      <c r="FX51" s="243"/>
      <c r="FY51" s="243"/>
      <c r="FZ51" s="243"/>
      <c r="GA51" s="243"/>
      <c r="GB51" s="243"/>
      <c r="GC51" s="243"/>
      <c r="GD51" s="243"/>
      <c r="GE51" s="243"/>
      <c r="GF51" s="243"/>
      <c r="GG51" s="243"/>
      <c r="GH51" s="243"/>
      <c r="GI51" s="243"/>
      <c r="GJ51" s="243"/>
      <c r="GK51" s="243"/>
      <c r="GL51" s="243"/>
      <c r="GM51" s="243"/>
      <c r="GN51" s="243"/>
      <c r="GO51" s="243"/>
      <c r="GP51" s="243"/>
      <c r="GQ51" s="243"/>
      <c r="GR51" s="243"/>
      <c r="GS51" s="243"/>
      <c r="GT51" s="243"/>
      <c r="GU51" s="243"/>
      <c r="GV51" s="243"/>
      <c r="GW51" s="243"/>
      <c r="GX51" s="243"/>
      <c r="GY51" s="243"/>
      <c r="GZ51" s="243"/>
      <c r="HA51" s="243"/>
      <c r="HB51" s="243"/>
      <c r="HC51" s="243"/>
      <c r="HD51" s="243"/>
      <c r="HE51" s="243"/>
      <c r="HF51" s="243"/>
      <c r="HG51" s="243"/>
      <c r="HH51" s="243"/>
      <c r="HI51" s="243"/>
      <c r="HJ51" s="243"/>
      <c r="HK51" s="243"/>
      <c r="HL51" s="243"/>
      <c r="HM51" s="243"/>
      <c r="HN51" s="243"/>
      <c r="HO51" s="243"/>
      <c r="HP51" s="243"/>
      <c r="HQ51" s="243"/>
      <c r="HR51" s="243"/>
      <c r="HS51" s="243"/>
      <c r="HT51" s="243"/>
      <c r="HU51" s="243"/>
      <c r="HV51" s="243"/>
      <c r="HW51" s="243"/>
      <c r="HX51" s="243"/>
      <c r="HY51" s="243"/>
      <c r="HZ51" s="243"/>
      <c r="IA51" s="243"/>
      <c r="IB51" s="243"/>
      <c r="IC51" s="243"/>
      <c r="ID51" s="243"/>
      <c r="IE51" s="243"/>
      <c r="IF51" s="243"/>
      <c r="IG51" s="243"/>
      <c r="IH51" s="243"/>
      <c r="II51" s="243"/>
      <c r="IJ51" s="243"/>
      <c r="IK51" s="243"/>
      <c r="IL51" s="243"/>
      <c r="IM51" s="243"/>
      <c r="IN51" s="243"/>
      <c r="IO51" s="243"/>
      <c r="IP51" s="243"/>
      <c r="IQ51" s="243"/>
      <c r="IR51" s="243"/>
      <c r="IS51" s="243"/>
      <c r="IT51" s="243"/>
      <c r="IU51" s="243"/>
      <c r="IV51" s="243"/>
    </row>
    <row r="52" spans="1:7" ht="15.75">
      <c r="A52" s="92"/>
      <c r="B52" s="93"/>
      <c r="C52" s="93"/>
      <c r="D52" s="93"/>
      <c r="E52" s="93"/>
      <c r="F52" s="93"/>
      <c r="G52" s="93"/>
    </row>
    <row r="53" spans="1:7" ht="14.25">
      <c r="A53" s="93"/>
      <c r="B53" s="93"/>
      <c r="C53" s="93"/>
      <c r="D53" s="93"/>
      <c r="E53" s="93"/>
      <c r="F53" s="93"/>
      <c r="G53" s="93"/>
    </row>
    <row r="54" spans="1:7" ht="14.25">
      <c r="A54" s="93"/>
      <c r="B54" s="93"/>
      <c r="C54" s="93"/>
      <c r="D54" s="93"/>
      <c r="E54" s="93"/>
      <c r="F54" s="93"/>
      <c r="G54" s="93"/>
    </row>
    <row r="55" spans="1:7" ht="14.25">
      <c r="A55" s="244" t="s">
        <v>174</v>
      </c>
      <c r="B55" s="244"/>
      <c r="C55" s="244"/>
      <c r="D55" s="244"/>
      <c r="E55" s="244"/>
      <c r="F55" s="244"/>
      <c r="G55" s="244"/>
    </row>
    <row r="56" spans="1:7" ht="14.25">
      <c r="A56" s="244" t="s">
        <v>175</v>
      </c>
      <c r="B56" s="244"/>
      <c r="C56" s="244"/>
      <c r="D56" s="244"/>
      <c r="E56" s="244"/>
      <c r="F56" s="244"/>
      <c r="G56" s="244"/>
    </row>
    <row r="57" spans="1:7" ht="14.25">
      <c r="A57" s="93"/>
      <c r="B57" s="93"/>
      <c r="C57" s="93"/>
      <c r="D57" s="93"/>
      <c r="E57" s="93"/>
      <c r="F57" s="93"/>
      <c r="G57" s="93"/>
    </row>
    <row r="58" spans="1:7" ht="14.25">
      <c r="A58" s="93"/>
      <c r="B58" s="93"/>
      <c r="C58" s="93"/>
      <c r="D58" s="93"/>
      <c r="E58" s="93"/>
      <c r="F58" s="93"/>
      <c r="G58" s="93"/>
    </row>
    <row r="59" spans="1:7" ht="14.25">
      <c r="A59" s="93"/>
      <c r="B59" s="93"/>
      <c r="C59" s="93"/>
      <c r="D59" s="93"/>
      <c r="E59" s="93"/>
      <c r="F59" s="93"/>
      <c r="G59" s="93"/>
    </row>
    <row r="60" spans="1:7" ht="14.25">
      <c r="A60" s="93"/>
      <c r="B60" s="93"/>
      <c r="C60" s="93"/>
      <c r="D60" s="93"/>
      <c r="E60" s="93"/>
      <c r="F60" s="93"/>
      <c r="G60" s="93"/>
    </row>
    <row r="61" spans="1:7" ht="15.75">
      <c r="A61" s="92"/>
      <c r="B61" s="93"/>
      <c r="C61" s="93"/>
      <c r="D61" s="93"/>
      <c r="E61" s="93"/>
      <c r="F61" s="93"/>
      <c r="G61" s="93"/>
    </row>
    <row r="62" spans="1:7" ht="15.75">
      <c r="A62" s="92"/>
      <c r="B62" s="93"/>
      <c r="C62" s="93"/>
      <c r="D62" s="95" t="s">
        <v>176</v>
      </c>
      <c r="E62" s="93"/>
      <c r="F62" s="93"/>
      <c r="G62" s="93"/>
    </row>
    <row r="63" spans="1:7" ht="15.75">
      <c r="A63" s="92"/>
      <c r="B63" s="93"/>
      <c r="C63" s="93"/>
      <c r="D63" s="94" t="s">
        <v>177</v>
      </c>
      <c r="E63" s="93"/>
      <c r="F63" s="93"/>
      <c r="G63" s="93"/>
    </row>
    <row r="64" spans="1:7" ht="15.75">
      <c r="A64" s="92"/>
      <c r="B64" s="93"/>
      <c r="C64" s="93"/>
      <c r="D64" s="93"/>
      <c r="E64" s="93"/>
      <c r="F64" s="93"/>
      <c r="G64" s="93"/>
    </row>
    <row r="65" spans="1:7" ht="15.75">
      <c r="A65" s="92"/>
      <c r="B65" s="93"/>
      <c r="C65" s="93"/>
      <c r="D65" s="93"/>
      <c r="E65" s="93"/>
      <c r="F65" s="93"/>
      <c r="G65" s="93"/>
    </row>
    <row r="66" spans="1:7" ht="15.75">
      <c r="A66" s="92"/>
      <c r="B66" s="93"/>
      <c r="C66" s="93"/>
      <c r="D66" s="93"/>
      <c r="E66" s="93"/>
      <c r="F66" s="93"/>
      <c r="G66" s="93"/>
    </row>
    <row r="67" spans="1:7" ht="15.75">
      <c r="A67" s="92"/>
      <c r="B67" s="93"/>
      <c r="C67" s="93"/>
      <c r="D67" s="95" t="s">
        <v>178</v>
      </c>
      <c r="E67" s="93"/>
      <c r="F67" s="93"/>
      <c r="G67" s="93"/>
    </row>
    <row r="68" spans="1:7" ht="15.75">
      <c r="A68" s="92"/>
      <c r="B68" s="93"/>
      <c r="C68" s="93"/>
      <c r="D68" s="93"/>
      <c r="E68" s="93"/>
      <c r="F68" s="93"/>
      <c r="G68" s="93"/>
    </row>
    <row r="69" spans="1:7" ht="15.75">
      <c r="A69" s="92"/>
      <c r="B69" s="93"/>
      <c r="C69" s="93"/>
      <c r="D69" s="93"/>
      <c r="E69" s="93"/>
      <c r="F69" s="93"/>
      <c r="G69" s="93"/>
    </row>
    <row r="70" spans="1:7" ht="15.75">
      <c r="A70" s="92"/>
      <c r="B70" s="93"/>
      <c r="C70" s="93"/>
      <c r="D70" s="93"/>
      <c r="E70" s="93"/>
      <c r="F70" s="93"/>
      <c r="G70" s="93"/>
    </row>
    <row r="71" spans="1:7" ht="15.75">
      <c r="A71" s="92"/>
      <c r="B71" s="93"/>
      <c r="C71" s="93"/>
      <c r="D71" s="93"/>
      <c r="E71" s="93"/>
      <c r="F71" s="93"/>
      <c r="G71" s="93"/>
    </row>
    <row r="72" spans="1:7" ht="15.75">
      <c r="A72" s="92"/>
      <c r="B72" s="93"/>
      <c r="C72" s="93"/>
      <c r="D72" s="93"/>
      <c r="E72" s="93"/>
      <c r="F72" s="93"/>
      <c r="G72" s="93"/>
    </row>
    <row r="73" spans="1:7" ht="15.75">
      <c r="A73" s="92"/>
      <c r="B73" s="93"/>
      <c r="C73" s="93"/>
      <c r="D73" s="93"/>
      <c r="E73" s="93"/>
      <c r="F73" s="93"/>
      <c r="G73" s="93"/>
    </row>
    <row r="74" spans="1:7" ht="15.75">
      <c r="A74" s="92"/>
      <c r="B74" s="93"/>
      <c r="C74" s="93"/>
      <c r="D74" s="93"/>
      <c r="E74" s="93"/>
      <c r="F74" s="93"/>
      <c r="G74" s="93"/>
    </row>
    <row r="75" spans="1:7" ht="15.75">
      <c r="A75" s="92"/>
      <c r="B75" s="93"/>
      <c r="C75" s="93"/>
      <c r="D75" s="93"/>
      <c r="E75" s="93"/>
      <c r="F75" s="93"/>
      <c r="G75" s="93"/>
    </row>
    <row r="76" spans="1:7" ht="15.75">
      <c r="A76" s="92"/>
      <c r="B76" s="93"/>
      <c r="C76" s="93"/>
      <c r="D76" s="93"/>
      <c r="E76" s="93"/>
      <c r="F76" s="93"/>
      <c r="G76" s="93"/>
    </row>
    <row r="77" spans="1:7" ht="15.75">
      <c r="A77" s="92"/>
      <c r="B77" s="93"/>
      <c r="C77" s="93"/>
      <c r="D77" s="93"/>
      <c r="E77" s="93"/>
      <c r="F77" s="93"/>
      <c r="G77" s="93"/>
    </row>
    <row r="78" spans="1:7" ht="14.25">
      <c r="A78" s="96"/>
      <c r="B78" s="96"/>
      <c r="C78" s="93"/>
      <c r="D78" s="93"/>
      <c r="E78" s="93"/>
      <c r="F78" s="93"/>
      <c r="G78" s="93"/>
    </row>
    <row r="79" spans="1:7" ht="10.5" customHeight="1">
      <c r="A79" s="97" t="s">
        <v>220</v>
      </c>
      <c r="B79" s="91"/>
      <c r="C79" s="93"/>
      <c r="D79" s="93"/>
      <c r="E79" s="93"/>
      <c r="F79" s="93"/>
      <c r="G79" s="93"/>
    </row>
    <row r="80" spans="1:7" ht="10.5" customHeight="1">
      <c r="A80" s="97" t="s">
        <v>179</v>
      </c>
      <c r="B80" s="91"/>
      <c r="C80" s="93"/>
      <c r="D80" s="93"/>
      <c r="E80" s="93"/>
      <c r="F80" s="93"/>
      <c r="G80" s="93"/>
    </row>
    <row r="81" spans="1:7" ht="10.5" customHeight="1">
      <c r="A81" s="97" t="s">
        <v>180</v>
      </c>
      <c r="B81" s="91"/>
      <c r="C81" s="98"/>
      <c r="D81" s="99"/>
      <c r="E81" s="93"/>
      <c r="F81" s="93"/>
      <c r="G81" s="93"/>
    </row>
    <row r="82" spans="1:7" ht="10.5" customHeight="1">
      <c r="A82" s="100" t="s">
        <v>181</v>
      </c>
      <c r="B82" s="101"/>
      <c r="C82" s="93"/>
      <c r="D82" s="93"/>
      <c r="E82" s="93"/>
      <c r="F82" s="93"/>
      <c r="G82" s="93"/>
    </row>
    <row r="83" spans="1:7" ht="14.25">
      <c r="A83" s="91"/>
      <c r="B83" s="91"/>
      <c r="C83" s="93"/>
      <c r="D83" s="93"/>
      <c r="E83" s="93"/>
      <c r="F83" s="93"/>
      <c r="G83" s="93"/>
    </row>
  </sheetData>
  <sheetProtection/>
  <mergeCells count="156">
    <mergeCell ref="C15:F15"/>
    <mergeCell ref="D39:E39"/>
    <mergeCell ref="AQ47:AW47"/>
    <mergeCell ref="AX47:BD47"/>
    <mergeCell ref="A44:G44"/>
    <mergeCell ref="A45:G45"/>
    <mergeCell ref="A47:G47"/>
    <mergeCell ref="H47:N47"/>
    <mergeCell ref="CU47:DA47"/>
    <mergeCell ref="DB47:DH47"/>
    <mergeCell ref="DI47:DO47"/>
    <mergeCell ref="DP47:DV47"/>
    <mergeCell ref="DW47:EC47"/>
    <mergeCell ref="C14:G14"/>
    <mergeCell ref="O47:U47"/>
    <mergeCell ref="V47:AB47"/>
    <mergeCell ref="AC47:AI47"/>
    <mergeCell ref="AJ47:AP47"/>
    <mergeCell ref="HJ47:HP47"/>
    <mergeCell ref="EK47:EQ47"/>
    <mergeCell ref="ER47:EX47"/>
    <mergeCell ref="EY47:FE47"/>
    <mergeCell ref="FF47:FL47"/>
    <mergeCell ref="FM47:FS47"/>
    <mergeCell ref="FT47:FZ47"/>
    <mergeCell ref="IL47:IR47"/>
    <mergeCell ref="IS47:IV47"/>
    <mergeCell ref="A49:G49"/>
    <mergeCell ref="H49:N49"/>
    <mergeCell ref="O49:U49"/>
    <mergeCell ref="V49:AB49"/>
    <mergeCell ref="AC49:AI49"/>
    <mergeCell ref="GA47:GG47"/>
    <mergeCell ref="GH47:GN47"/>
    <mergeCell ref="GO47:GU47"/>
    <mergeCell ref="HX47:ID47"/>
    <mergeCell ref="IE47:IK47"/>
    <mergeCell ref="ED47:EJ47"/>
    <mergeCell ref="BE47:BK47"/>
    <mergeCell ref="BL47:BR47"/>
    <mergeCell ref="BS47:BY47"/>
    <mergeCell ref="BZ47:CF47"/>
    <mergeCell ref="CG47:CM47"/>
    <mergeCell ref="CN47:CT47"/>
    <mergeCell ref="GV47:HB47"/>
    <mergeCell ref="HQ47:HW47"/>
    <mergeCell ref="BZ49:CF49"/>
    <mergeCell ref="CG49:CM49"/>
    <mergeCell ref="CN49:CT49"/>
    <mergeCell ref="CU49:DA49"/>
    <mergeCell ref="DP49:DV49"/>
    <mergeCell ref="DW49:EC49"/>
    <mergeCell ref="DB49:DH49"/>
    <mergeCell ref="DI49:DO49"/>
    <mergeCell ref="HC47:HI47"/>
    <mergeCell ref="AJ49:AP49"/>
    <mergeCell ref="AQ49:AW49"/>
    <mergeCell ref="AX49:BD49"/>
    <mergeCell ref="BE49:BK49"/>
    <mergeCell ref="BL49:BR49"/>
    <mergeCell ref="BS49:BY49"/>
    <mergeCell ref="HX49:ID49"/>
    <mergeCell ref="IE49:IK49"/>
    <mergeCell ref="FF49:FL49"/>
    <mergeCell ref="FM49:FS49"/>
    <mergeCell ref="FT49:FZ49"/>
    <mergeCell ref="GA49:GG49"/>
    <mergeCell ref="GH49:GN49"/>
    <mergeCell ref="GO49:GU49"/>
    <mergeCell ref="AQ50:AW50"/>
    <mergeCell ref="AX50:BD50"/>
    <mergeCell ref="GV49:HB49"/>
    <mergeCell ref="HC49:HI49"/>
    <mergeCell ref="HJ49:HP49"/>
    <mergeCell ref="HQ49:HW49"/>
    <mergeCell ref="ED49:EJ49"/>
    <mergeCell ref="EK49:EQ49"/>
    <mergeCell ref="ER49:EX49"/>
    <mergeCell ref="EY49:FE49"/>
    <mergeCell ref="CU50:DA50"/>
    <mergeCell ref="DB50:DH50"/>
    <mergeCell ref="IL49:IR49"/>
    <mergeCell ref="IS49:IV49"/>
    <mergeCell ref="A50:G50"/>
    <mergeCell ref="H50:N50"/>
    <mergeCell ref="O50:U50"/>
    <mergeCell ref="V50:AB50"/>
    <mergeCell ref="AC50:AI50"/>
    <mergeCell ref="AJ50:AP50"/>
    <mergeCell ref="BE50:BK50"/>
    <mergeCell ref="BL50:BR50"/>
    <mergeCell ref="BS50:BY50"/>
    <mergeCell ref="BZ50:CF50"/>
    <mergeCell ref="CG50:CM50"/>
    <mergeCell ref="CN50:CT50"/>
    <mergeCell ref="EY50:FE50"/>
    <mergeCell ref="FF50:FL50"/>
    <mergeCell ref="FM50:FS50"/>
    <mergeCell ref="FT50:FZ50"/>
    <mergeCell ref="DI50:DO50"/>
    <mergeCell ref="DP50:DV50"/>
    <mergeCell ref="DW50:EC50"/>
    <mergeCell ref="ED50:EJ50"/>
    <mergeCell ref="EK50:EQ50"/>
    <mergeCell ref="ER50:EX50"/>
    <mergeCell ref="IS50:IV50"/>
    <mergeCell ref="A51:G51"/>
    <mergeCell ref="H51:N51"/>
    <mergeCell ref="O51:U51"/>
    <mergeCell ref="V51:AB51"/>
    <mergeCell ref="AC51:AI51"/>
    <mergeCell ref="GA50:GG50"/>
    <mergeCell ref="GH50:GN50"/>
    <mergeCell ref="GO50:GU50"/>
    <mergeCell ref="GV50:HB50"/>
    <mergeCell ref="HQ50:HW50"/>
    <mergeCell ref="HX50:ID50"/>
    <mergeCell ref="IE50:IK50"/>
    <mergeCell ref="IL50:IR50"/>
    <mergeCell ref="HC50:HI50"/>
    <mergeCell ref="HJ50:HP50"/>
    <mergeCell ref="AJ51:AP51"/>
    <mergeCell ref="AQ51:AW51"/>
    <mergeCell ref="AX51:BD51"/>
    <mergeCell ref="BE51:BK51"/>
    <mergeCell ref="BL51:BR51"/>
    <mergeCell ref="BS51:BY51"/>
    <mergeCell ref="BZ51:CF51"/>
    <mergeCell ref="CG51:CM51"/>
    <mergeCell ref="CN51:CT51"/>
    <mergeCell ref="CU51:DA51"/>
    <mergeCell ref="DB51:DH51"/>
    <mergeCell ref="DI51:DO51"/>
    <mergeCell ref="DP51:DV51"/>
    <mergeCell ref="DW51:EC51"/>
    <mergeCell ref="ED51:EJ51"/>
    <mergeCell ref="EK51:EQ51"/>
    <mergeCell ref="ER51:EX51"/>
    <mergeCell ref="EY51:FE51"/>
    <mergeCell ref="IE51:IK51"/>
    <mergeCell ref="FF51:FL51"/>
    <mergeCell ref="FM51:FS51"/>
    <mergeCell ref="FT51:FZ51"/>
    <mergeCell ref="GA51:GG51"/>
    <mergeCell ref="GH51:GN51"/>
    <mergeCell ref="GO51:GU51"/>
    <mergeCell ref="B13:G13"/>
    <mergeCell ref="IL51:IR51"/>
    <mergeCell ref="IS51:IV51"/>
    <mergeCell ref="A55:G55"/>
    <mergeCell ref="A56:G56"/>
    <mergeCell ref="GV51:HB51"/>
    <mergeCell ref="HC51:HI51"/>
    <mergeCell ref="HJ51:HP51"/>
    <mergeCell ref="HQ51:HW51"/>
    <mergeCell ref="HX51:ID51"/>
  </mergeCells>
  <printOptions/>
  <pageMargins left="1.535433070866142" right="0.1968503937007874" top="2.262283464566929" bottom="1.0236220472440944" header="0.31496062992125984" footer="0.31496062992125984"/>
  <pageSetup horizontalDpi="600" verticalDpi="600" orientation="portrait" scale="85" r:id="rId2"/>
  <rowBreaks count="2" manualBreakCount="2">
    <brk id="40" max="6" man="1"/>
    <brk id="83" max="6" man="1"/>
  </rowBreaks>
  <drawing r:id="rId1"/>
</worksheet>
</file>

<file path=xl/worksheets/sheet10.xml><?xml version="1.0" encoding="utf-8"?>
<worksheet xmlns="http://schemas.openxmlformats.org/spreadsheetml/2006/main" xmlns:r="http://schemas.openxmlformats.org/officeDocument/2006/relationships">
  <dimension ref="A1:X123"/>
  <sheetViews>
    <sheetView zoomScalePageLayoutView="0" workbookViewId="0" topLeftCell="A67">
      <selection activeCell="M79" sqref="M79"/>
    </sheetView>
  </sheetViews>
  <sheetFormatPr defaultColWidth="11.421875" defaultRowHeight="15"/>
  <cols>
    <col min="1" max="1" width="13.28125" style="7" customWidth="1"/>
    <col min="2" max="2" width="9.140625" style="7" bestFit="1" customWidth="1"/>
    <col min="3" max="3" width="18.00390625" style="7" bestFit="1" customWidth="1"/>
    <col min="4" max="4" width="13.140625" style="7" customWidth="1"/>
    <col min="5" max="5" width="14.7109375" style="7" bestFit="1" customWidth="1"/>
    <col min="6" max="6" width="13.28125" style="7" bestFit="1" customWidth="1"/>
    <col min="7" max="7" width="11.28125" style="7" bestFit="1" customWidth="1"/>
    <col min="8" max="8" width="11.7109375" style="7" bestFit="1" customWidth="1"/>
    <col min="9" max="9" width="9.28125" style="9" customWidth="1"/>
    <col min="10" max="10" width="7.8515625" style="7" bestFit="1" customWidth="1"/>
    <col min="11" max="11" width="8.421875" style="7" bestFit="1" customWidth="1"/>
    <col min="12" max="16384" width="11.421875" style="7" customWidth="1"/>
  </cols>
  <sheetData>
    <row r="1" spans="1:24" ht="21">
      <c r="A1" s="274" t="s">
        <v>260</v>
      </c>
      <c r="B1" s="274"/>
      <c r="C1" s="274"/>
      <c r="D1" s="274"/>
      <c r="E1" s="274"/>
      <c r="F1" s="274"/>
      <c r="G1" s="274"/>
      <c r="H1" s="274"/>
      <c r="I1" s="274"/>
      <c r="J1" s="274"/>
      <c r="K1" s="274"/>
      <c r="L1" s="5"/>
      <c r="N1" s="306"/>
      <c r="O1" s="306"/>
      <c r="P1" s="306"/>
      <c r="Q1" s="306"/>
      <c r="R1" s="306"/>
      <c r="S1" s="306"/>
      <c r="T1" s="306"/>
      <c r="U1" s="306"/>
      <c r="V1" s="306"/>
      <c r="W1" s="306"/>
      <c r="X1" s="306"/>
    </row>
    <row r="2" spans="1:24" ht="14.25">
      <c r="A2" s="274" t="s">
        <v>189</v>
      </c>
      <c r="B2" s="274"/>
      <c r="C2" s="274"/>
      <c r="D2" s="274"/>
      <c r="E2" s="274"/>
      <c r="F2" s="274"/>
      <c r="G2" s="274"/>
      <c r="H2" s="274"/>
      <c r="I2" s="274"/>
      <c r="J2" s="274"/>
      <c r="K2" s="274"/>
      <c r="L2" s="15"/>
      <c r="N2" s="209"/>
      <c r="O2" s="209"/>
      <c r="P2" s="209"/>
      <c r="Q2" s="209"/>
      <c r="R2" s="209"/>
      <c r="S2" s="209"/>
      <c r="T2" s="209"/>
      <c r="U2" s="209"/>
      <c r="V2" s="209"/>
      <c r="W2" s="209"/>
      <c r="X2" s="209"/>
    </row>
    <row r="3" spans="1:24" ht="14.25">
      <c r="A3" s="305" t="s">
        <v>166</v>
      </c>
      <c r="B3" s="305"/>
      <c r="C3" s="305"/>
      <c r="D3" s="305"/>
      <c r="E3" s="305"/>
      <c r="F3" s="305"/>
      <c r="G3" s="305"/>
      <c r="H3" s="305"/>
      <c r="I3" s="305"/>
      <c r="J3" s="305"/>
      <c r="K3" s="305"/>
      <c r="L3" s="5"/>
      <c r="N3" s="307"/>
      <c r="O3" s="307"/>
      <c r="P3" s="307"/>
      <c r="Q3" s="307"/>
      <c r="R3" s="307"/>
      <c r="S3" s="307"/>
      <c r="T3" s="307"/>
      <c r="U3" s="307"/>
      <c r="V3" s="307"/>
      <c r="W3" s="307"/>
      <c r="X3" s="307"/>
    </row>
    <row r="4" spans="1:24" ht="14.25">
      <c r="A4" s="304" t="s">
        <v>391</v>
      </c>
      <c r="B4" s="304"/>
      <c r="C4" s="304"/>
      <c r="D4" s="304"/>
      <c r="E4" s="304"/>
      <c r="F4" s="304"/>
      <c r="G4" s="304"/>
      <c r="H4" s="304"/>
      <c r="I4" s="304"/>
      <c r="J4" s="304"/>
      <c r="K4" s="304"/>
      <c r="L4" s="5"/>
      <c r="N4" s="307"/>
      <c r="O4" s="307"/>
      <c r="P4" s="307"/>
      <c r="Q4" s="307"/>
      <c r="R4" s="307"/>
      <c r="S4" s="307"/>
      <c r="T4" s="307"/>
      <c r="U4" s="307"/>
      <c r="V4" s="307"/>
      <c r="W4" s="307"/>
      <c r="X4" s="307"/>
    </row>
    <row r="5" spans="1:24" ht="13.5">
      <c r="A5" s="111"/>
      <c r="B5" s="111"/>
      <c r="C5" s="111"/>
      <c r="D5" s="111"/>
      <c r="E5" s="111"/>
      <c r="F5" s="111"/>
      <c r="G5" s="111"/>
      <c r="H5" s="111"/>
      <c r="I5" s="111"/>
      <c r="J5" s="111"/>
      <c r="K5" s="111"/>
      <c r="L5" s="15"/>
      <c r="N5" s="210"/>
      <c r="O5" s="210"/>
      <c r="P5" s="210"/>
      <c r="Q5" s="210"/>
      <c r="R5" s="210"/>
      <c r="S5" s="210"/>
      <c r="T5" s="210"/>
      <c r="U5" s="210"/>
      <c r="V5" s="210"/>
      <c r="W5" s="303"/>
      <c r="X5" s="303"/>
    </row>
    <row r="6" spans="1:24" ht="27">
      <c r="A6" s="81" t="s">
        <v>203</v>
      </c>
      <c r="B6" s="81" t="s">
        <v>204</v>
      </c>
      <c r="C6" s="81" t="s">
        <v>205</v>
      </c>
      <c r="D6" s="81" t="s">
        <v>206</v>
      </c>
      <c r="E6" s="81" t="s">
        <v>207</v>
      </c>
      <c r="F6" s="81" t="s">
        <v>208</v>
      </c>
      <c r="G6" s="81" t="s">
        <v>209</v>
      </c>
      <c r="H6" s="81" t="s">
        <v>210</v>
      </c>
      <c r="I6" s="82" t="s">
        <v>211</v>
      </c>
      <c r="J6" s="83" t="s">
        <v>393</v>
      </c>
      <c r="K6" s="83" t="s">
        <v>394</v>
      </c>
      <c r="L6" s="5"/>
      <c r="N6" s="211"/>
      <c r="O6" s="211"/>
      <c r="P6" s="211"/>
      <c r="Q6" s="211"/>
      <c r="R6" s="211"/>
      <c r="S6" s="211"/>
      <c r="T6" s="211"/>
      <c r="U6" s="211"/>
      <c r="V6" s="211"/>
      <c r="W6" s="211"/>
      <c r="X6" s="211"/>
    </row>
    <row r="7" spans="1:24" ht="13.5">
      <c r="A7" s="16" t="s">
        <v>292</v>
      </c>
      <c r="B7" s="114">
        <v>40771</v>
      </c>
      <c r="C7" s="16" t="s">
        <v>381</v>
      </c>
      <c r="D7" s="16" t="s">
        <v>70</v>
      </c>
      <c r="E7" s="16" t="s">
        <v>381</v>
      </c>
      <c r="F7" s="213" t="s">
        <v>293</v>
      </c>
      <c r="G7" s="16" t="s">
        <v>397</v>
      </c>
      <c r="H7" s="16" t="s">
        <v>392</v>
      </c>
      <c r="I7" s="8" t="s">
        <v>294</v>
      </c>
      <c r="J7" s="115">
        <v>42</v>
      </c>
      <c r="K7" s="115">
        <v>42</v>
      </c>
      <c r="N7" s="212"/>
      <c r="O7" s="212"/>
      <c r="P7" s="212"/>
      <c r="Q7" s="212"/>
      <c r="R7" s="212"/>
      <c r="S7" s="212"/>
      <c r="T7" s="212"/>
      <c r="U7" s="212"/>
      <c r="V7" s="212"/>
      <c r="W7" s="212"/>
      <c r="X7" s="212"/>
    </row>
    <row r="8" spans="1:11" ht="13.5">
      <c r="A8" s="16" t="s">
        <v>292</v>
      </c>
      <c r="B8" s="114">
        <v>40771</v>
      </c>
      <c r="C8" s="16" t="s">
        <v>381</v>
      </c>
      <c r="D8" s="16" t="s">
        <v>70</v>
      </c>
      <c r="E8" s="16" t="s">
        <v>381</v>
      </c>
      <c r="F8" s="184" t="s">
        <v>318</v>
      </c>
      <c r="G8" s="16" t="s">
        <v>397</v>
      </c>
      <c r="H8" s="16" t="s">
        <v>392</v>
      </c>
      <c r="I8" s="8" t="s">
        <v>294</v>
      </c>
      <c r="J8" s="115">
        <v>42</v>
      </c>
      <c r="K8" s="115">
        <v>42</v>
      </c>
    </row>
    <row r="9" spans="1:11" ht="13.5">
      <c r="A9" s="16" t="s">
        <v>78</v>
      </c>
      <c r="B9" s="114">
        <v>40771</v>
      </c>
      <c r="C9" s="16" t="s">
        <v>79</v>
      </c>
      <c r="D9" s="16" t="s">
        <v>70</v>
      </c>
      <c r="E9" s="16" t="s">
        <v>381</v>
      </c>
      <c r="F9" s="184" t="s">
        <v>80</v>
      </c>
      <c r="G9" s="16" t="s">
        <v>397</v>
      </c>
      <c r="H9" s="16" t="s">
        <v>275</v>
      </c>
      <c r="I9" s="8" t="s">
        <v>81</v>
      </c>
      <c r="J9" s="115">
        <v>109.5</v>
      </c>
      <c r="K9" s="115">
        <v>109.5</v>
      </c>
    </row>
    <row r="10" spans="1:11" ht="13.5">
      <c r="A10" s="16" t="s">
        <v>78</v>
      </c>
      <c r="B10" s="114">
        <v>40771</v>
      </c>
      <c r="C10" s="16" t="s">
        <v>79</v>
      </c>
      <c r="D10" s="16" t="s">
        <v>70</v>
      </c>
      <c r="E10" s="16" t="s">
        <v>381</v>
      </c>
      <c r="F10" s="184" t="s">
        <v>319</v>
      </c>
      <c r="G10" s="16" t="s">
        <v>397</v>
      </c>
      <c r="H10" s="16" t="s">
        <v>275</v>
      </c>
      <c r="I10" s="8" t="s">
        <v>81</v>
      </c>
      <c r="J10" s="115">
        <v>90</v>
      </c>
      <c r="K10" s="115">
        <v>90</v>
      </c>
    </row>
    <row r="11" spans="1:11" ht="13.5">
      <c r="A11" s="16" t="s">
        <v>78</v>
      </c>
      <c r="B11" s="114">
        <v>40771</v>
      </c>
      <c r="C11" s="16" t="s">
        <v>79</v>
      </c>
      <c r="D11" s="16" t="s">
        <v>70</v>
      </c>
      <c r="E11" s="16" t="s">
        <v>381</v>
      </c>
      <c r="F11" s="184" t="s">
        <v>295</v>
      </c>
      <c r="G11" s="16" t="s">
        <v>397</v>
      </c>
      <c r="H11" s="16" t="s">
        <v>76</v>
      </c>
      <c r="I11" s="8" t="s">
        <v>75</v>
      </c>
      <c r="J11" s="115">
        <v>17</v>
      </c>
      <c r="K11" s="115">
        <v>17</v>
      </c>
    </row>
    <row r="12" spans="1:11" ht="13.5">
      <c r="A12" s="16" t="s">
        <v>78</v>
      </c>
      <c r="B12" s="114">
        <v>40771</v>
      </c>
      <c r="C12" s="16" t="s">
        <v>79</v>
      </c>
      <c r="D12" s="16" t="s">
        <v>70</v>
      </c>
      <c r="E12" s="16" t="s">
        <v>381</v>
      </c>
      <c r="F12" s="184" t="s">
        <v>82</v>
      </c>
      <c r="G12" s="16" t="s">
        <v>397</v>
      </c>
      <c r="H12" s="16" t="s">
        <v>76</v>
      </c>
      <c r="I12" s="8" t="s">
        <v>75</v>
      </c>
      <c r="J12" s="115">
        <v>15</v>
      </c>
      <c r="K12" s="115">
        <v>17.5</v>
      </c>
    </row>
    <row r="13" spans="1:11" ht="13.5">
      <c r="A13" s="16" t="s">
        <v>78</v>
      </c>
      <c r="B13" s="114">
        <v>40771</v>
      </c>
      <c r="C13" s="16" t="s">
        <v>79</v>
      </c>
      <c r="D13" s="16" t="s">
        <v>396</v>
      </c>
      <c r="E13" s="16" t="s">
        <v>381</v>
      </c>
      <c r="F13" s="184" t="s">
        <v>80</v>
      </c>
      <c r="G13" s="16" t="s">
        <v>72</v>
      </c>
      <c r="H13" s="16" t="s">
        <v>74</v>
      </c>
      <c r="I13" s="8" t="s">
        <v>75</v>
      </c>
      <c r="J13" s="115">
        <v>22</v>
      </c>
      <c r="K13" s="115">
        <v>22</v>
      </c>
    </row>
    <row r="14" spans="1:11" ht="13.5">
      <c r="A14" s="16" t="s">
        <v>78</v>
      </c>
      <c r="B14" s="114">
        <v>40771</v>
      </c>
      <c r="C14" s="16" t="s">
        <v>79</v>
      </c>
      <c r="D14" s="16" t="s">
        <v>396</v>
      </c>
      <c r="E14" s="16" t="s">
        <v>381</v>
      </c>
      <c r="F14" s="184" t="s">
        <v>296</v>
      </c>
      <c r="G14" s="16" t="s">
        <v>397</v>
      </c>
      <c r="H14" s="16" t="s">
        <v>76</v>
      </c>
      <c r="I14" s="8" t="s">
        <v>75</v>
      </c>
      <c r="J14" s="115">
        <v>24</v>
      </c>
      <c r="K14" s="115">
        <v>24.5</v>
      </c>
    </row>
    <row r="15" spans="1:11" ht="13.5">
      <c r="A15" s="16" t="s">
        <v>78</v>
      </c>
      <c r="B15" s="114">
        <v>40771</v>
      </c>
      <c r="C15" s="16" t="s">
        <v>395</v>
      </c>
      <c r="D15" s="16" t="s">
        <v>396</v>
      </c>
      <c r="E15" s="16" t="s">
        <v>381</v>
      </c>
      <c r="F15" s="184" t="s">
        <v>296</v>
      </c>
      <c r="G15" s="16" t="s">
        <v>397</v>
      </c>
      <c r="H15" s="16" t="s">
        <v>76</v>
      </c>
      <c r="I15" s="8" t="s">
        <v>75</v>
      </c>
      <c r="J15" s="115">
        <v>24</v>
      </c>
      <c r="K15" s="115">
        <v>24</v>
      </c>
    </row>
    <row r="16" spans="1:11" ht="13.5">
      <c r="A16" s="16" t="s">
        <v>78</v>
      </c>
      <c r="B16" s="114">
        <v>40774</v>
      </c>
      <c r="C16" s="16" t="s">
        <v>79</v>
      </c>
      <c r="D16" s="16" t="s">
        <v>396</v>
      </c>
      <c r="E16" s="16" t="s">
        <v>381</v>
      </c>
      <c r="F16" s="184" t="s">
        <v>382</v>
      </c>
      <c r="G16" s="16" t="s">
        <v>72</v>
      </c>
      <c r="H16" s="16" t="s">
        <v>74</v>
      </c>
      <c r="I16" s="8" t="s">
        <v>75</v>
      </c>
      <c r="J16" s="115">
        <v>22</v>
      </c>
      <c r="K16" s="115">
        <v>22</v>
      </c>
    </row>
    <row r="17" spans="1:11" ht="13.5">
      <c r="A17" s="16" t="s">
        <v>104</v>
      </c>
      <c r="B17" s="114">
        <v>40771</v>
      </c>
      <c r="C17" s="16" t="s">
        <v>320</v>
      </c>
      <c r="D17" s="16" t="s">
        <v>302</v>
      </c>
      <c r="E17" s="16" t="s">
        <v>381</v>
      </c>
      <c r="F17" s="184" t="s">
        <v>383</v>
      </c>
      <c r="G17" s="16" t="s">
        <v>397</v>
      </c>
      <c r="H17" s="16" t="s">
        <v>76</v>
      </c>
      <c r="I17" s="8" t="s">
        <v>322</v>
      </c>
      <c r="J17" s="115">
        <v>24.5</v>
      </c>
      <c r="K17" s="115">
        <v>25.5</v>
      </c>
    </row>
    <row r="18" spans="1:11" ht="13.5">
      <c r="A18" s="16" t="s">
        <v>104</v>
      </c>
      <c r="B18" s="114">
        <v>40771</v>
      </c>
      <c r="C18" s="16" t="s">
        <v>323</v>
      </c>
      <c r="D18" s="16" t="s">
        <v>302</v>
      </c>
      <c r="E18" s="16" t="s">
        <v>381</v>
      </c>
      <c r="F18" s="184" t="s">
        <v>321</v>
      </c>
      <c r="G18" s="16" t="s">
        <v>397</v>
      </c>
      <c r="H18" s="16" t="s">
        <v>76</v>
      </c>
      <c r="I18" s="8" t="s">
        <v>103</v>
      </c>
      <c r="J18" s="115">
        <v>28</v>
      </c>
      <c r="K18" s="115">
        <v>29</v>
      </c>
    </row>
    <row r="19" spans="1:11" ht="13.5">
      <c r="A19" s="16" t="s">
        <v>104</v>
      </c>
      <c r="B19" s="114">
        <v>40771</v>
      </c>
      <c r="C19" s="16" t="s">
        <v>320</v>
      </c>
      <c r="D19" s="16" t="s">
        <v>102</v>
      </c>
      <c r="E19" s="16" t="s">
        <v>381</v>
      </c>
      <c r="F19" s="184" t="s">
        <v>384</v>
      </c>
      <c r="G19" s="16" t="s">
        <v>397</v>
      </c>
      <c r="H19" s="16" t="s">
        <v>76</v>
      </c>
      <c r="I19" s="8" t="s">
        <v>103</v>
      </c>
      <c r="J19" s="115">
        <v>19</v>
      </c>
      <c r="K19" s="115">
        <v>20</v>
      </c>
    </row>
    <row r="20" spans="1:11" ht="13.5">
      <c r="A20" s="16" t="s">
        <v>104</v>
      </c>
      <c r="B20" s="114">
        <v>40771</v>
      </c>
      <c r="C20" s="16" t="s">
        <v>320</v>
      </c>
      <c r="D20" s="16" t="s">
        <v>102</v>
      </c>
      <c r="E20" s="16" t="s">
        <v>381</v>
      </c>
      <c r="F20" s="184" t="s">
        <v>319</v>
      </c>
      <c r="G20" s="16" t="s">
        <v>397</v>
      </c>
      <c r="H20" s="16" t="s">
        <v>76</v>
      </c>
      <c r="I20" s="8" t="s">
        <v>103</v>
      </c>
      <c r="J20" s="115">
        <v>17.5</v>
      </c>
      <c r="K20" s="115">
        <v>18.5</v>
      </c>
    </row>
    <row r="21" spans="1:11" ht="13.5">
      <c r="A21" s="16" t="s">
        <v>104</v>
      </c>
      <c r="B21" s="114">
        <v>40771</v>
      </c>
      <c r="C21" s="16" t="s">
        <v>320</v>
      </c>
      <c r="D21" s="16" t="s">
        <v>102</v>
      </c>
      <c r="E21" s="16" t="s">
        <v>381</v>
      </c>
      <c r="F21" s="184" t="s">
        <v>325</v>
      </c>
      <c r="G21" s="16" t="s">
        <v>397</v>
      </c>
      <c r="H21" s="16" t="s">
        <v>76</v>
      </c>
      <c r="I21" s="8" t="s">
        <v>103</v>
      </c>
      <c r="J21" s="115">
        <v>20</v>
      </c>
      <c r="K21" s="115">
        <v>21</v>
      </c>
    </row>
    <row r="22" spans="1:11" ht="13.5">
      <c r="A22" s="16" t="s">
        <v>83</v>
      </c>
      <c r="B22" s="114">
        <v>40771</v>
      </c>
      <c r="C22" s="16" t="s">
        <v>109</v>
      </c>
      <c r="D22" s="16" t="s">
        <v>70</v>
      </c>
      <c r="E22" s="16" t="s">
        <v>381</v>
      </c>
      <c r="F22" s="184" t="s">
        <v>107</v>
      </c>
      <c r="G22" s="16" t="s">
        <v>72</v>
      </c>
      <c r="H22" s="16" t="s">
        <v>73</v>
      </c>
      <c r="I22" s="8" t="s">
        <v>85</v>
      </c>
      <c r="J22" s="115">
        <v>38</v>
      </c>
      <c r="K22" s="115">
        <v>38</v>
      </c>
    </row>
    <row r="23" spans="1:11" ht="13.5">
      <c r="A23" s="16" t="s">
        <v>83</v>
      </c>
      <c r="B23" s="114">
        <v>40771</v>
      </c>
      <c r="C23" s="16" t="s">
        <v>287</v>
      </c>
      <c r="D23" s="16" t="s">
        <v>70</v>
      </c>
      <c r="E23" s="16" t="s">
        <v>381</v>
      </c>
      <c r="F23" s="184" t="s">
        <v>90</v>
      </c>
      <c r="G23" s="16" t="s">
        <v>72</v>
      </c>
      <c r="H23" s="16" t="s">
        <v>73</v>
      </c>
      <c r="I23" s="8" t="s">
        <v>85</v>
      </c>
      <c r="J23" s="115">
        <v>40</v>
      </c>
      <c r="K23" s="115">
        <v>40</v>
      </c>
    </row>
    <row r="24" spans="1:11" ht="13.5">
      <c r="A24" s="16" t="s">
        <v>83</v>
      </c>
      <c r="B24" s="114">
        <v>40771</v>
      </c>
      <c r="C24" s="16" t="s">
        <v>106</v>
      </c>
      <c r="D24" s="16" t="s">
        <v>70</v>
      </c>
      <c r="E24" s="16" t="s">
        <v>381</v>
      </c>
      <c r="F24" s="184" t="s">
        <v>90</v>
      </c>
      <c r="G24" s="16" t="s">
        <v>72</v>
      </c>
      <c r="H24" s="16" t="s">
        <v>73</v>
      </c>
      <c r="I24" s="8" t="s">
        <v>85</v>
      </c>
      <c r="J24" s="115">
        <v>40</v>
      </c>
      <c r="K24" s="115">
        <v>40</v>
      </c>
    </row>
    <row r="25" spans="1:11" ht="13.5">
      <c r="A25" s="16" t="s">
        <v>83</v>
      </c>
      <c r="B25" s="114">
        <v>40771</v>
      </c>
      <c r="C25" s="16" t="s">
        <v>106</v>
      </c>
      <c r="D25" s="16" t="s">
        <v>70</v>
      </c>
      <c r="E25" s="16" t="s">
        <v>381</v>
      </c>
      <c r="F25" s="184" t="s">
        <v>89</v>
      </c>
      <c r="G25" s="16" t="s">
        <v>72</v>
      </c>
      <c r="H25" s="16" t="s">
        <v>73</v>
      </c>
      <c r="I25" s="8" t="s">
        <v>85</v>
      </c>
      <c r="J25" s="115">
        <v>34</v>
      </c>
      <c r="K25" s="115">
        <v>34</v>
      </c>
    </row>
    <row r="26" spans="1:11" ht="13.5">
      <c r="A26" s="16" t="s">
        <v>83</v>
      </c>
      <c r="B26" s="114">
        <v>40771</v>
      </c>
      <c r="C26" s="16" t="s">
        <v>96</v>
      </c>
      <c r="D26" s="16" t="s">
        <v>70</v>
      </c>
      <c r="E26" s="16" t="s">
        <v>381</v>
      </c>
      <c r="F26" s="184" t="s">
        <v>385</v>
      </c>
      <c r="G26" s="16" t="s">
        <v>72</v>
      </c>
      <c r="H26" s="16" t="s">
        <v>73</v>
      </c>
      <c r="I26" s="8" t="s">
        <v>85</v>
      </c>
      <c r="J26" s="115">
        <v>34</v>
      </c>
      <c r="K26" s="115">
        <v>34</v>
      </c>
    </row>
    <row r="27" spans="1:11" ht="13.5">
      <c r="A27" s="16" t="s">
        <v>83</v>
      </c>
      <c r="B27" s="114">
        <v>40771</v>
      </c>
      <c r="C27" s="16" t="s">
        <v>96</v>
      </c>
      <c r="D27" s="16" t="s">
        <v>70</v>
      </c>
      <c r="E27" s="16" t="s">
        <v>381</v>
      </c>
      <c r="F27" s="184" t="s">
        <v>99</v>
      </c>
      <c r="G27" s="16" t="s">
        <v>72</v>
      </c>
      <c r="H27" s="16" t="s">
        <v>73</v>
      </c>
      <c r="I27" s="8" t="s">
        <v>85</v>
      </c>
      <c r="J27" s="115">
        <v>23</v>
      </c>
      <c r="K27" s="115">
        <v>23</v>
      </c>
    </row>
    <row r="28" spans="1:11" ht="13.5">
      <c r="A28" s="16" t="s">
        <v>83</v>
      </c>
      <c r="B28" s="114">
        <v>40771</v>
      </c>
      <c r="C28" s="16" t="s">
        <v>96</v>
      </c>
      <c r="D28" s="16" t="s">
        <v>70</v>
      </c>
      <c r="E28" s="16" t="s">
        <v>381</v>
      </c>
      <c r="F28" s="184" t="s">
        <v>386</v>
      </c>
      <c r="G28" s="16" t="s">
        <v>72</v>
      </c>
      <c r="H28" s="16" t="s">
        <v>73</v>
      </c>
      <c r="I28" s="8" t="s">
        <v>85</v>
      </c>
      <c r="J28" s="115">
        <v>42</v>
      </c>
      <c r="K28" s="115">
        <v>42</v>
      </c>
    </row>
    <row r="29" spans="1:11" ht="13.5">
      <c r="A29" s="16" t="s">
        <v>83</v>
      </c>
      <c r="B29" s="114">
        <v>40771</v>
      </c>
      <c r="C29" s="16" t="s">
        <v>96</v>
      </c>
      <c r="D29" s="16" t="s">
        <v>70</v>
      </c>
      <c r="E29" s="16" t="s">
        <v>381</v>
      </c>
      <c r="F29" s="184" t="s">
        <v>297</v>
      </c>
      <c r="G29" s="16" t="s">
        <v>72</v>
      </c>
      <c r="H29" s="16" t="s">
        <v>73</v>
      </c>
      <c r="I29" s="8" t="s">
        <v>85</v>
      </c>
      <c r="J29" s="115">
        <v>38</v>
      </c>
      <c r="K29" s="115">
        <v>40</v>
      </c>
    </row>
    <row r="30" spans="1:11" ht="13.5">
      <c r="A30" s="16" t="s">
        <v>83</v>
      </c>
      <c r="B30" s="114">
        <v>40771</v>
      </c>
      <c r="C30" s="16" t="s">
        <v>288</v>
      </c>
      <c r="D30" s="16" t="s">
        <v>70</v>
      </c>
      <c r="E30" s="16" t="s">
        <v>381</v>
      </c>
      <c r="F30" s="184" t="s">
        <v>90</v>
      </c>
      <c r="G30" s="16" t="s">
        <v>72</v>
      </c>
      <c r="H30" s="16" t="s">
        <v>73</v>
      </c>
      <c r="I30" s="8" t="s">
        <v>85</v>
      </c>
      <c r="J30" s="115">
        <v>40</v>
      </c>
      <c r="K30" s="115">
        <v>40</v>
      </c>
    </row>
    <row r="31" spans="1:11" ht="13.5">
      <c r="A31" s="16" t="s">
        <v>83</v>
      </c>
      <c r="B31" s="114">
        <v>40771</v>
      </c>
      <c r="C31" s="16" t="s">
        <v>84</v>
      </c>
      <c r="D31" s="16" t="s">
        <v>70</v>
      </c>
      <c r="E31" s="16" t="s">
        <v>381</v>
      </c>
      <c r="F31" s="184" t="s">
        <v>91</v>
      </c>
      <c r="G31" s="16" t="s">
        <v>72</v>
      </c>
      <c r="H31" s="16" t="s">
        <v>73</v>
      </c>
      <c r="I31" s="8" t="s">
        <v>85</v>
      </c>
      <c r="J31" s="115">
        <v>42</v>
      </c>
      <c r="K31" s="115">
        <v>42</v>
      </c>
    </row>
    <row r="32" spans="1:11" ht="13.5">
      <c r="A32" s="16" t="s">
        <v>83</v>
      </c>
      <c r="B32" s="114">
        <v>40771</v>
      </c>
      <c r="C32" s="16" t="s">
        <v>84</v>
      </c>
      <c r="D32" s="16" t="s">
        <v>70</v>
      </c>
      <c r="E32" s="16" t="s">
        <v>381</v>
      </c>
      <c r="F32" s="184" t="s">
        <v>387</v>
      </c>
      <c r="G32" s="16" t="s">
        <v>72</v>
      </c>
      <c r="H32" s="16" t="s">
        <v>73</v>
      </c>
      <c r="I32" s="8" t="s">
        <v>85</v>
      </c>
      <c r="J32" s="115">
        <v>28</v>
      </c>
      <c r="K32" s="115">
        <v>28</v>
      </c>
    </row>
    <row r="33" spans="1:11" ht="13.5">
      <c r="A33" s="16" t="s">
        <v>83</v>
      </c>
      <c r="B33" s="114">
        <v>40771</v>
      </c>
      <c r="C33" s="16" t="s">
        <v>84</v>
      </c>
      <c r="D33" s="16" t="s">
        <v>70</v>
      </c>
      <c r="E33" s="16" t="s">
        <v>381</v>
      </c>
      <c r="F33" s="184" t="s">
        <v>92</v>
      </c>
      <c r="G33" s="16" t="s">
        <v>72</v>
      </c>
      <c r="H33" s="16" t="s">
        <v>73</v>
      </c>
      <c r="I33" s="8" t="s">
        <v>85</v>
      </c>
      <c r="J33" s="115">
        <v>35</v>
      </c>
      <c r="K33" s="115">
        <v>35</v>
      </c>
    </row>
    <row r="34" spans="1:11" ht="13.5">
      <c r="A34" s="16" t="s">
        <v>83</v>
      </c>
      <c r="B34" s="114">
        <v>40771</v>
      </c>
      <c r="C34" s="16" t="s">
        <v>326</v>
      </c>
      <c r="D34" s="16" t="s">
        <v>70</v>
      </c>
      <c r="E34" s="16" t="s">
        <v>381</v>
      </c>
      <c r="F34" s="184" t="s">
        <v>108</v>
      </c>
      <c r="G34" s="16" t="s">
        <v>397</v>
      </c>
      <c r="H34" s="16" t="s">
        <v>76</v>
      </c>
      <c r="I34" s="8" t="s">
        <v>85</v>
      </c>
      <c r="J34" s="115">
        <v>40</v>
      </c>
      <c r="K34" s="115">
        <v>40</v>
      </c>
    </row>
    <row r="35" spans="1:11" ht="13.5">
      <c r="A35" s="16" t="s">
        <v>83</v>
      </c>
      <c r="B35" s="114">
        <v>40771</v>
      </c>
      <c r="C35" s="16" t="s">
        <v>288</v>
      </c>
      <c r="D35" s="16" t="s">
        <v>70</v>
      </c>
      <c r="E35" s="16" t="s">
        <v>381</v>
      </c>
      <c r="F35" s="184" t="s">
        <v>89</v>
      </c>
      <c r="G35" s="16" t="s">
        <v>397</v>
      </c>
      <c r="H35" s="16" t="s">
        <v>76</v>
      </c>
      <c r="I35" s="8" t="s">
        <v>85</v>
      </c>
      <c r="J35" s="115">
        <v>36</v>
      </c>
      <c r="K35" s="115">
        <v>36</v>
      </c>
    </row>
    <row r="36" spans="1:11" ht="13.5">
      <c r="A36" s="16" t="s">
        <v>83</v>
      </c>
      <c r="B36" s="114">
        <v>40771</v>
      </c>
      <c r="C36" s="16" t="s">
        <v>106</v>
      </c>
      <c r="D36" s="16" t="s">
        <v>396</v>
      </c>
      <c r="E36" s="16" t="s">
        <v>381</v>
      </c>
      <c r="F36" s="184" t="s">
        <v>90</v>
      </c>
      <c r="G36" s="16" t="s">
        <v>72</v>
      </c>
      <c r="H36" s="16" t="s">
        <v>73</v>
      </c>
      <c r="I36" s="8" t="s">
        <v>85</v>
      </c>
      <c r="J36" s="115">
        <v>40</v>
      </c>
      <c r="K36" s="115">
        <v>40</v>
      </c>
    </row>
    <row r="37" spans="1:11" ht="13.5">
      <c r="A37" s="16" t="s">
        <v>83</v>
      </c>
      <c r="B37" s="114">
        <v>40771</v>
      </c>
      <c r="C37" s="16" t="s">
        <v>96</v>
      </c>
      <c r="D37" s="16" t="s">
        <v>396</v>
      </c>
      <c r="E37" s="16" t="s">
        <v>381</v>
      </c>
      <c r="F37" s="184" t="s">
        <v>89</v>
      </c>
      <c r="G37" s="16" t="s">
        <v>72</v>
      </c>
      <c r="H37" s="16" t="s">
        <v>73</v>
      </c>
      <c r="I37" s="8" t="s">
        <v>85</v>
      </c>
      <c r="J37" s="115">
        <v>35</v>
      </c>
      <c r="K37" s="115">
        <v>35</v>
      </c>
    </row>
    <row r="38" spans="1:11" ht="13.5">
      <c r="A38" s="16" t="s">
        <v>83</v>
      </c>
      <c r="B38" s="114">
        <v>40771</v>
      </c>
      <c r="C38" s="16" t="s">
        <v>109</v>
      </c>
      <c r="D38" s="16" t="s">
        <v>396</v>
      </c>
      <c r="E38" s="16" t="s">
        <v>381</v>
      </c>
      <c r="F38" s="184" t="s">
        <v>324</v>
      </c>
      <c r="G38" s="16" t="s">
        <v>397</v>
      </c>
      <c r="H38" s="16" t="s">
        <v>76</v>
      </c>
      <c r="I38" s="8" t="s">
        <v>85</v>
      </c>
      <c r="J38" s="115">
        <v>44</v>
      </c>
      <c r="K38" s="115">
        <v>44</v>
      </c>
    </row>
    <row r="39" spans="1:11" ht="13.5">
      <c r="A39" s="16" t="s">
        <v>83</v>
      </c>
      <c r="B39" s="114">
        <v>40771</v>
      </c>
      <c r="C39" s="16" t="s">
        <v>106</v>
      </c>
      <c r="D39" s="16" t="s">
        <v>396</v>
      </c>
      <c r="E39" s="16" t="s">
        <v>381</v>
      </c>
      <c r="F39" s="184" t="s">
        <v>324</v>
      </c>
      <c r="G39" s="16" t="s">
        <v>397</v>
      </c>
      <c r="H39" s="16" t="s">
        <v>76</v>
      </c>
      <c r="I39" s="8" t="s">
        <v>85</v>
      </c>
      <c r="J39" s="115">
        <v>44</v>
      </c>
      <c r="K39" s="115">
        <v>44</v>
      </c>
    </row>
    <row r="40" spans="1:11" ht="13.5">
      <c r="A40" s="16" t="s">
        <v>83</v>
      </c>
      <c r="B40" s="114">
        <v>40771</v>
      </c>
      <c r="C40" s="16" t="s">
        <v>96</v>
      </c>
      <c r="D40" s="16" t="s">
        <v>396</v>
      </c>
      <c r="E40" s="16" t="s">
        <v>381</v>
      </c>
      <c r="F40" s="184" t="s">
        <v>324</v>
      </c>
      <c r="G40" s="16" t="s">
        <v>397</v>
      </c>
      <c r="H40" s="16" t="s">
        <v>76</v>
      </c>
      <c r="I40" s="8" t="s">
        <v>85</v>
      </c>
      <c r="J40" s="115">
        <v>38</v>
      </c>
      <c r="K40" s="115">
        <v>38</v>
      </c>
    </row>
    <row r="41" spans="1:11" ht="13.5">
      <c r="A41" s="16" t="s">
        <v>83</v>
      </c>
      <c r="B41" s="114">
        <v>40771</v>
      </c>
      <c r="C41" s="16" t="s">
        <v>288</v>
      </c>
      <c r="D41" s="16" t="s">
        <v>396</v>
      </c>
      <c r="E41" s="16" t="s">
        <v>381</v>
      </c>
      <c r="F41" s="184" t="s">
        <v>324</v>
      </c>
      <c r="G41" s="16" t="s">
        <v>397</v>
      </c>
      <c r="H41" s="16" t="s">
        <v>76</v>
      </c>
      <c r="I41" s="8" t="s">
        <v>85</v>
      </c>
      <c r="J41" s="115">
        <v>40</v>
      </c>
      <c r="K41" s="115">
        <v>40</v>
      </c>
    </row>
    <row r="42" spans="1:11" ht="13.5">
      <c r="A42" s="16" t="s">
        <v>83</v>
      </c>
      <c r="B42" s="114">
        <v>40774</v>
      </c>
      <c r="C42" s="16" t="s">
        <v>109</v>
      </c>
      <c r="D42" s="16" t="s">
        <v>70</v>
      </c>
      <c r="E42" s="16" t="s">
        <v>381</v>
      </c>
      <c r="F42" s="184" t="s">
        <v>107</v>
      </c>
      <c r="G42" s="16" t="s">
        <v>72</v>
      </c>
      <c r="H42" s="16" t="s">
        <v>73</v>
      </c>
      <c r="I42" s="8" t="s">
        <v>85</v>
      </c>
      <c r="J42" s="115">
        <v>38</v>
      </c>
      <c r="K42" s="115">
        <v>38</v>
      </c>
    </row>
    <row r="43" spans="1:11" ht="13.5">
      <c r="A43" s="16" t="s">
        <v>83</v>
      </c>
      <c r="B43" s="114">
        <v>40774</v>
      </c>
      <c r="C43" s="16" t="s">
        <v>287</v>
      </c>
      <c r="D43" s="16" t="s">
        <v>70</v>
      </c>
      <c r="E43" s="16" t="s">
        <v>381</v>
      </c>
      <c r="F43" s="184" t="s">
        <v>90</v>
      </c>
      <c r="G43" s="16" t="s">
        <v>72</v>
      </c>
      <c r="H43" s="16" t="s">
        <v>73</v>
      </c>
      <c r="I43" s="8" t="s">
        <v>85</v>
      </c>
      <c r="J43" s="115">
        <v>40</v>
      </c>
      <c r="K43" s="115">
        <v>40</v>
      </c>
    </row>
    <row r="44" spans="1:11" ht="13.5">
      <c r="A44" s="16" t="s">
        <v>83</v>
      </c>
      <c r="B44" s="114">
        <v>40774</v>
      </c>
      <c r="C44" s="16" t="s">
        <v>106</v>
      </c>
      <c r="D44" s="16" t="s">
        <v>70</v>
      </c>
      <c r="E44" s="16" t="s">
        <v>381</v>
      </c>
      <c r="F44" s="184" t="s">
        <v>90</v>
      </c>
      <c r="G44" s="16" t="s">
        <v>72</v>
      </c>
      <c r="H44" s="16" t="s">
        <v>73</v>
      </c>
      <c r="I44" s="8" t="s">
        <v>85</v>
      </c>
      <c r="J44" s="115">
        <v>40</v>
      </c>
      <c r="K44" s="115">
        <v>40</v>
      </c>
    </row>
    <row r="45" spans="1:11" ht="13.5">
      <c r="A45" s="16" t="s">
        <v>83</v>
      </c>
      <c r="B45" s="114">
        <v>40774</v>
      </c>
      <c r="C45" s="16" t="s">
        <v>106</v>
      </c>
      <c r="D45" s="16" t="s">
        <v>70</v>
      </c>
      <c r="E45" s="16" t="s">
        <v>381</v>
      </c>
      <c r="F45" s="184" t="s">
        <v>89</v>
      </c>
      <c r="G45" s="16" t="s">
        <v>72</v>
      </c>
      <c r="H45" s="16" t="s">
        <v>73</v>
      </c>
      <c r="I45" s="8" t="s">
        <v>85</v>
      </c>
      <c r="J45" s="115">
        <v>34</v>
      </c>
      <c r="K45" s="115">
        <v>34</v>
      </c>
    </row>
    <row r="46" spans="1:11" ht="13.5">
      <c r="A46" s="16" t="s">
        <v>83</v>
      </c>
      <c r="B46" s="114">
        <v>40774</v>
      </c>
      <c r="C46" s="16" t="s">
        <v>96</v>
      </c>
      <c r="D46" s="16" t="s">
        <v>70</v>
      </c>
      <c r="E46" s="16" t="s">
        <v>381</v>
      </c>
      <c r="F46" s="184" t="s">
        <v>91</v>
      </c>
      <c r="G46" s="16" t="s">
        <v>72</v>
      </c>
      <c r="H46" s="16" t="s">
        <v>73</v>
      </c>
      <c r="I46" s="8" t="s">
        <v>85</v>
      </c>
      <c r="J46" s="115">
        <v>38</v>
      </c>
      <c r="K46" s="115">
        <v>38</v>
      </c>
    </row>
    <row r="47" spans="1:11" ht="13.5">
      <c r="A47" s="16" t="s">
        <v>83</v>
      </c>
      <c r="B47" s="114">
        <v>40774</v>
      </c>
      <c r="C47" s="16" t="s">
        <v>96</v>
      </c>
      <c r="D47" s="16" t="s">
        <v>70</v>
      </c>
      <c r="E47" s="16" t="s">
        <v>381</v>
      </c>
      <c r="F47" s="184" t="s">
        <v>385</v>
      </c>
      <c r="G47" s="16" t="s">
        <v>72</v>
      </c>
      <c r="H47" s="16" t="s">
        <v>73</v>
      </c>
      <c r="I47" s="8" t="s">
        <v>85</v>
      </c>
      <c r="J47" s="115">
        <v>34</v>
      </c>
      <c r="K47" s="115">
        <v>34</v>
      </c>
    </row>
    <row r="48" spans="1:11" ht="13.5">
      <c r="A48" s="16" t="s">
        <v>83</v>
      </c>
      <c r="B48" s="114">
        <v>40774</v>
      </c>
      <c r="C48" s="16" t="s">
        <v>96</v>
      </c>
      <c r="D48" s="16" t="s">
        <v>70</v>
      </c>
      <c r="E48" s="16" t="s">
        <v>381</v>
      </c>
      <c r="F48" s="184" t="s">
        <v>99</v>
      </c>
      <c r="G48" s="16" t="s">
        <v>72</v>
      </c>
      <c r="H48" s="16" t="s">
        <v>73</v>
      </c>
      <c r="I48" s="8" t="s">
        <v>85</v>
      </c>
      <c r="J48" s="115">
        <v>23</v>
      </c>
      <c r="K48" s="115">
        <v>23</v>
      </c>
    </row>
    <row r="49" spans="1:11" ht="13.5">
      <c r="A49" s="16" t="s">
        <v>83</v>
      </c>
      <c r="B49" s="114">
        <v>40774</v>
      </c>
      <c r="C49" s="16" t="s">
        <v>96</v>
      </c>
      <c r="D49" s="16" t="s">
        <v>70</v>
      </c>
      <c r="E49" s="16" t="s">
        <v>381</v>
      </c>
      <c r="F49" s="184" t="s">
        <v>107</v>
      </c>
      <c r="G49" s="16" t="s">
        <v>72</v>
      </c>
      <c r="H49" s="16" t="s">
        <v>73</v>
      </c>
      <c r="I49" s="8" t="s">
        <v>85</v>
      </c>
      <c r="J49" s="115">
        <v>40</v>
      </c>
      <c r="K49" s="115">
        <v>42</v>
      </c>
    </row>
    <row r="50" spans="1:11" ht="13.5">
      <c r="A50" s="16" t="s">
        <v>83</v>
      </c>
      <c r="B50" s="114">
        <v>40774</v>
      </c>
      <c r="C50" s="16" t="s">
        <v>288</v>
      </c>
      <c r="D50" s="16" t="s">
        <v>70</v>
      </c>
      <c r="E50" s="16" t="s">
        <v>381</v>
      </c>
      <c r="F50" s="184" t="s">
        <v>90</v>
      </c>
      <c r="G50" s="16" t="s">
        <v>72</v>
      </c>
      <c r="H50" s="16" t="s">
        <v>73</v>
      </c>
      <c r="I50" s="8" t="s">
        <v>85</v>
      </c>
      <c r="J50" s="115">
        <v>40</v>
      </c>
      <c r="K50" s="115">
        <v>40</v>
      </c>
    </row>
    <row r="51" spans="1:11" ht="13.5">
      <c r="A51" s="16" t="s">
        <v>83</v>
      </c>
      <c r="B51" s="114">
        <v>40774</v>
      </c>
      <c r="C51" s="16" t="s">
        <v>84</v>
      </c>
      <c r="D51" s="16" t="s">
        <v>70</v>
      </c>
      <c r="E51" s="16" t="s">
        <v>381</v>
      </c>
      <c r="F51" s="184" t="s">
        <v>91</v>
      </c>
      <c r="G51" s="16" t="s">
        <v>72</v>
      </c>
      <c r="H51" s="16" t="s">
        <v>73</v>
      </c>
      <c r="I51" s="8" t="s">
        <v>85</v>
      </c>
      <c r="J51" s="115">
        <v>42</v>
      </c>
      <c r="K51" s="115">
        <v>42</v>
      </c>
    </row>
    <row r="52" spans="1:11" ht="13.5">
      <c r="A52" s="16" t="s">
        <v>83</v>
      </c>
      <c r="B52" s="114">
        <v>40774</v>
      </c>
      <c r="C52" s="16" t="s">
        <v>84</v>
      </c>
      <c r="D52" s="16" t="s">
        <v>70</v>
      </c>
      <c r="E52" s="16" t="s">
        <v>381</v>
      </c>
      <c r="F52" s="184" t="s">
        <v>387</v>
      </c>
      <c r="G52" s="16" t="s">
        <v>72</v>
      </c>
      <c r="H52" s="16" t="s">
        <v>73</v>
      </c>
      <c r="I52" s="8" t="s">
        <v>85</v>
      </c>
      <c r="J52" s="115">
        <v>28</v>
      </c>
      <c r="K52" s="115">
        <v>28</v>
      </c>
    </row>
    <row r="53" spans="1:11" ht="13.5">
      <c r="A53" s="16" t="s">
        <v>83</v>
      </c>
      <c r="B53" s="114">
        <v>40774</v>
      </c>
      <c r="C53" s="16" t="s">
        <v>84</v>
      </c>
      <c r="D53" s="16" t="s">
        <v>70</v>
      </c>
      <c r="E53" s="16" t="s">
        <v>381</v>
      </c>
      <c r="F53" s="184" t="s">
        <v>92</v>
      </c>
      <c r="G53" s="16" t="s">
        <v>72</v>
      </c>
      <c r="H53" s="16" t="s">
        <v>73</v>
      </c>
      <c r="I53" s="8" t="s">
        <v>85</v>
      </c>
      <c r="J53" s="115">
        <v>35</v>
      </c>
      <c r="K53" s="115">
        <v>35</v>
      </c>
    </row>
    <row r="54" spans="1:11" ht="13.5">
      <c r="A54" s="16" t="s">
        <v>83</v>
      </c>
      <c r="B54" s="114">
        <v>40774</v>
      </c>
      <c r="C54" s="16" t="s">
        <v>106</v>
      </c>
      <c r="D54" s="16" t="s">
        <v>396</v>
      </c>
      <c r="E54" s="16" t="s">
        <v>381</v>
      </c>
      <c r="F54" s="184" t="s">
        <v>92</v>
      </c>
      <c r="G54" s="16" t="s">
        <v>72</v>
      </c>
      <c r="H54" s="16" t="s">
        <v>73</v>
      </c>
      <c r="I54" s="8" t="s">
        <v>85</v>
      </c>
      <c r="J54" s="115">
        <v>40</v>
      </c>
      <c r="K54" s="115">
        <v>40</v>
      </c>
    </row>
    <row r="55" spans="1:11" ht="13.5">
      <c r="A55" s="16" t="s">
        <v>83</v>
      </c>
      <c r="B55" s="114">
        <v>40774</v>
      </c>
      <c r="C55" s="16" t="s">
        <v>96</v>
      </c>
      <c r="D55" s="16" t="s">
        <v>396</v>
      </c>
      <c r="E55" s="16" t="s">
        <v>381</v>
      </c>
      <c r="F55" s="184" t="s">
        <v>89</v>
      </c>
      <c r="G55" s="16" t="s">
        <v>72</v>
      </c>
      <c r="H55" s="16" t="s">
        <v>73</v>
      </c>
      <c r="I55" s="8" t="s">
        <v>85</v>
      </c>
      <c r="J55" s="115">
        <v>35</v>
      </c>
      <c r="K55" s="115">
        <v>35</v>
      </c>
    </row>
    <row r="56" spans="1:11" ht="13.5">
      <c r="A56" s="16" t="s">
        <v>97</v>
      </c>
      <c r="B56" s="114">
        <v>40771</v>
      </c>
      <c r="C56" s="16" t="s">
        <v>98</v>
      </c>
      <c r="D56" s="16" t="s">
        <v>70</v>
      </c>
      <c r="E56" s="16" t="s">
        <v>381</v>
      </c>
      <c r="F56" s="184" t="s">
        <v>274</v>
      </c>
      <c r="G56" s="16" t="s">
        <v>72</v>
      </c>
      <c r="H56" s="16" t="s">
        <v>73</v>
      </c>
      <c r="I56" s="8" t="s">
        <v>77</v>
      </c>
      <c r="J56" s="115">
        <v>16</v>
      </c>
      <c r="K56" s="115">
        <v>16</v>
      </c>
    </row>
    <row r="57" spans="1:11" ht="13.5">
      <c r="A57" s="16" t="s">
        <v>97</v>
      </c>
      <c r="B57" s="114">
        <v>40774</v>
      </c>
      <c r="C57" s="16" t="s">
        <v>98</v>
      </c>
      <c r="D57" s="16" t="s">
        <v>70</v>
      </c>
      <c r="E57" s="16" t="s">
        <v>381</v>
      </c>
      <c r="F57" s="184" t="s">
        <v>274</v>
      </c>
      <c r="G57" s="16" t="s">
        <v>72</v>
      </c>
      <c r="H57" s="16" t="s">
        <v>73</v>
      </c>
      <c r="I57" s="8" t="s">
        <v>77</v>
      </c>
      <c r="J57" s="115">
        <v>16</v>
      </c>
      <c r="K57" s="115">
        <v>16</v>
      </c>
    </row>
    <row r="58" spans="1:11" ht="13.5">
      <c r="A58" s="16" t="s">
        <v>172</v>
      </c>
      <c r="B58" s="114">
        <v>40771</v>
      </c>
      <c r="C58" s="16" t="s">
        <v>278</v>
      </c>
      <c r="D58" s="16" t="s">
        <v>302</v>
      </c>
      <c r="E58" s="16" t="s">
        <v>381</v>
      </c>
      <c r="F58" s="184" t="s">
        <v>327</v>
      </c>
      <c r="G58" s="16" t="s">
        <v>397</v>
      </c>
      <c r="H58" s="16" t="s">
        <v>76</v>
      </c>
      <c r="I58" s="8" t="s">
        <v>328</v>
      </c>
      <c r="J58" s="115">
        <v>33</v>
      </c>
      <c r="K58" s="115">
        <v>36</v>
      </c>
    </row>
    <row r="59" spans="1:11" ht="13.5">
      <c r="A59" s="16" t="s">
        <v>172</v>
      </c>
      <c r="B59" s="114">
        <v>40771</v>
      </c>
      <c r="C59" s="16" t="s">
        <v>278</v>
      </c>
      <c r="D59" s="16" t="s">
        <v>302</v>
      </c>
      <c r="E59" s="16" t="s">
        <v>381</v>
      </c>
      <c r="F59" s="184" t="s">
        <v>101</v>
      </c>
      <c r="G59" s="16" t="s">
        <v>397</v>
      </c>
      <c r="H59" s="16" t="s">
        <v>76</v>
      </c>
      <c r="I59" s="8" t="s">
        <v>328</v>
      </c>
      <c r="J59" s="115">
        <v>29</v>
      </c>
      <c r="K59" s="115">
        <v>32</v>
      </c>
    </row>
    <row r="60" spans="1:11" ht="13.5">
      <c r="A60" s="16" t="s">
        <v>172</v>
      </c>
      <c r="B60" s="114">
        <v>40771</v>
      </c>
      <c r="C60" s="16" t="s">
        <v>278</v>
      </c>
      <c r="D60" s="16" t="s">
        <v>70</v>
      </c>
      <c r="E60" s="16" t="s">
        <v>381</v>
      </c>
      <c r="F60" s="184" t="s">
        <v>387</v>
      </c>
      <c r="G60" s="16" t="s">
        <v>72</v>
      </c>
      <c r="H60" s="16" t="s">
        <v>73</v>
      </c>
      <c r="I60" s="8" t="s">
        <v>111</v>
      </c>
      <c r="J60" s="115">
        <v>18.5</v>
      </c>
      <c r="K60" s="115">
        <v>18.5</v>
      </c>
    </row>
    <row r="61" spans="1:11" ht="13.5">
      <c r="A61" s="16" t="s">
        <v>172</v>
      </c>
      <c r="B61" s="114">
        <v>40771</v>
      </c>
      <c r="C61" s="16" t="s">
        <v>278</v>
      </c>
      <c r="D61" s="16" t="s">
        <v>70</v>
      </c>
      <c r="E61" s="16" t="s">
        <v>381</v>
      </c>
      <c r="F61" s="184" t="s">
        <v>325</v>
      </c>
      <c r="G61" s="16" t="s">
        <v>72</v>
      </c>
      <c r="H61" s="16" t="s">
        <v>73</v>
      </c>
      <c r="I61" s="8" t="s">
        <v>111</v>
      </c>
      <c r="J61" s="115">
        <v>27</v>
      </c>
      <c r="K61" s="115">
        <v>27</v>
      </c>
    </row>
    <row r="62" spans="1:11" ht="13.5">
      <c r="A62" s="16" t="s">
        <v>172</v>
      </c>
      <c r="B62" s="114">
        <v>40771</v>
      </c>
      <c r="C62" s="16" t="s">
        <v>278</v>
      </c>
      <c r="D62" s="16" t="s">
        <v>70</v>
      </c>
      <c r="E62" s="16" t="s">
        <v>381</v>
      </c>
      <c r="F62" s="184" t="s">
        <v>388</v>
      </c>
      <c r="G62" s="16" t="s">
        <v>72</v>
      </c>
      <c r="H62" s="16" t="s">
        <v>73</v>
      </c>
      <c r="I62" s="8" t="s">
        <v>111</v>
      </c>
      <c r="J62" s="115">
        <v>24</v>
      </c>
      <c r="K62" s="115">
        <v>24</v>
      </c>
    </row>
    <row r="63" spans="1:11" ht="13.5">
      <c r="A63" s="16" t="s">
        <v>172</v>
      </c>
      <c r="B63" s="114">
        <v>40771</v>
      </c>
      <c r="C63" s="16" t="s">
        <v>278</v>
      </c>
      <c r="D63" s="16" t="s">
        <v>70</v>
      </c>
      <c r="E63" s="16" t="s">
        <v>381</v>
      </c>
      <c r="F63" s="184" t="s">
        <v>389</v>
      </c>
      <c r="G63" s="16" t="s">
        <v>72</v>
      </c>
      <c r="H63" s="16" t="s">
        <v>73</v>
      </c>
      <c r="I63" s="8" t="s">
        <v>111</v>
      </c>
      <c r="J63" s="115">
        <v>20</v>
      </c>
      <c r="K63" s="115">
        <v>20</v>
      </c>
    </row>
    <row r="64" spans="1:11" ht="13.5">
      <c r="A64" s="16" t="s">
        <v>172</v>
      </c>
      <c r="B64" s="114">
        <v>40771</v>
      </c>
      <c r="C64" s="16" t="s">
        <v>278</v>
      </c>
      <c r="D64" s="16" t="s">
        <v>70</v>
      </c>
      <c r="E64" s="16" t="s">
        <v>381</v>
      </c>
      <c r="F64" s="184" t="s">
        <v>329</v>
      </c>
      <c r="G64" s="16" t="s">
        <v>397</v>
      </c>
      <c r="H64" s="16" t="s">
        <v>76</v>
      </c>
      <c r="I64" s="8" t="s">
        <v>111</v>
      </c>
      <c r="J64" s="115">
        <v>31</v>
      </c>
      <c r="K64" s="115">
        <v>34</v>
      </c>
    </row>
    <row r="65" spans="1:11" ht="13.5">
      <c r="A65" s="16" t="s">
        <v>172</v>
      </c>
      <c r="B65" s="114">
        <v>40774</v>
      </c>
      <c r="C65" s="16" t="s">
        <v>278</v>
      </c>
      <c r="D65" s="16" t="s">
        <v>70</v>
      </c>
      <c r="E65" s="16" t="s">
        <v>381</v>
      </c>
      <c r="F65" s="184" t="s">
        <v>387</v>
      </c>
      <c r="G65" s="16" t="s">
        <v>72</v>
      </c>
      <c r="H65" s="16" t="s">
        <v>73</v>
      </c>
      <c r="I65" s="8" t="s">
        <v>111</v>
      </c>
      <c r="J65" s="115">
        <v>18.5</v>
      </c>
      <c r="K65" s="115">
        <v>18.5</v>
      </c>
    </row>
    <row r="66" spans="1:11" ht="13.5">
      <c r="A66" s="16" t="s">
        <v>172</v>
      </c>
      <c r="B66" s="114">
        <v>40774</v>
      </c>
      <c r="C66" s="16" t="s">
        <v>278</v>
      </c>
      <c r="D66" s="16" t="s">
        <v>70</v>
      </c>
      <c r="E66" s="16" t="s">
        <v>381</v>
      </c>
      <c r="F66" s="184" t="s">
        <v>325</v>
      </c>
      <c r="G66" s="16" t="s">
        <v>72</v>
      </c>
      <c r="H66" s="16" t="s">
        <v>73</v>
      </c>
      <c r="I66" s="8" t="s">
        <v>111</v>
      </c>
      <c r="J66" s="115">
        <v>27</v>
      </c>
      <c r="K66" s="115">
        <v>27</v>
      </c>
    </row>
    <row r="67" spans="1:11" ht="13.5">
      <c r="A67" s="16" t="s">
        <v>172</v>
      </c>
      <c r="B67" s="114">
        <v>40774</v>
      </c>
      <c r="C67" s="16" t="s">
        <v>278</v>
      </c>
      <c r="D67" s="16" t="s">
        <v>70</v>
      </c>
      <c r="E67" s="16" t="s">
        <v>381</v>
      </c>
      <c r="F67" s="184" t="s">
        <v>388</v>
      </c>
      <c r="G67" s="16" t="s">
        <v>72</v>
      </c>
      <c r="H67" s="16" t="s">
        <v>73</v>
      </c>
      <c r="I67" s="8" t="s">
        <v>111</v>
      </c>
      <c r="J67" s="115">
        <v>24</v>
      </c>
      <c r="K67" s="115">
        <v>24</v>
      </c>
    </row>
    <row r="68" spans="1:11" ht="13.5">
      <c r="A68" s="16" t="s">
        <v>172</v>
      </c>
      <c r="B68" s="114">
        <v>40774</v>
      </c>
      <c r="C68" s="16" t="s">
        <v>278</v>
      </c>
      <c r="D68" s="16" t="s">
        <v>70</v>
      </c>
      <c r="E68" s="16" t="s">
        <v>381</v>
      </c>
      <c r="F68" s="184" t="s">
        <v>389</v>
      </c>
      <c r="G68" s="16" t="s">
        <v>72</v>
      </c>
      <c r="H68" s="16" t="s">
        <v>73</v>
      </c>
      <c r="I68" s="8" t="s">
        <v>111</v>
      </c>
      <c r="J68" s="115">
        <v>20</v>
      </c>
      <c r="K68" s="115">
        <v>20</v>
      </c>
    </row>
    <row r="69" spans="1:11" ht="13.5">
      <c r="A69" s="16" t="s">
        <v>298</v>
      </c>
      <c r="B69" s="114">
        <v>40771</v>
      </c>
      <c r="C69" s="16" t="s">
        <v>381</v>
      </c>
      <c r="D69" s="16" t="s">
        <v>299</v>
      </c>
      <c r="E69" s="16" t="s">
        <v>381</v>
      </c>
      <c r="F69" s="184" t="s">
        <v>300</v>
      </c>
      <c r="G69" s="16" t="s">
        <v>397</v>
      </c>
      <c r="H69" s="16" t="s">
        <v>392</v>
      </c>
      <c r="I69" s="8" t="s">
        <v>301</v>
      </c>
      <c r="J69" s="115">
        <v>13.5</v>
      </c>
      <c r="K69" s="115">
        <v>14</v>
      </c>
    </row>
    <row r="70" spans="1:11" ht="13.5">
      <c r="A70" s="16" t="s">
        <v>87</v>
      </c>
      <c r="B70" s="114">
        <v>40771</v>
      </c>
      <c r="C70" s="16" t="s">
        <v>100</v>
      </c>
      <c r="D70" s="16" t="s">
        <v>88</v>
      </c>
      <c r="E70" s="16" t="s">
        <v>381</v>
      </c>
      <c r="F70" s="184" t="s">
        <v>101</v>
      </c>
      <c r="G70" s="16" t="s">
        <v>397</v>
      </c>
      <c r="H70" s="16" t="s">
        <v>86</v>
      </c>
      <c r="I70" s="8" t="s">
        <v>75</v>
      </c>
      <c r="J70" s="115">
        <v>32</v>
      </c>
      <c r="K70" s="115">
        <v>32</v>
      </c>
    </row>
    <row r="71" spans="1:11" ht="13.5">
      <c r="A71" s="16" t="s">
        <v>87</v>
      </c>
      <c r="B71" s="114">
        <v>40771</v>
      </c>
      <c r="C71" s="16" t="s">
        <v>390</v>
      </c>
      <c r="D71" s="16" t="s">
        <v>70</v>
      </c>
      <c r="E71" s="16" t="s">
        <v>381</v>
      </c>
      <c r="F71" s="184" t="s">
        <v>89</v>
      </c>
      <c r="G71" s="16" t="s">
        <v>72</v>
      </c>
      <c r="H71" s="16" t="s">
        <v>73</v>
      </c>
      <c r="I71" s="8" t="s">
        <v>85</v>
      </c>
      <c r="J71" s="115">
        <v>30</v>
      </c>
      <c r="K71" s="115">
        <v>30</v>
      </c>
    </row>
    <row r="72" spans="1:11" ht="13.5">
      <c r="A72" s="16" t="s">
        <v>87</v>
      </c>
      <c r="B72" s="114">
        <v>40771</v>
      </c>
      <c r="C72" s="16" t="s">
        <v>390</v>
      </c>
      <c r="D72" s="16" t="s">
        <v>70</v>
      </c>
      <c r="E72" s="16" t="s">
        <v>381</v>
      </c>
      <c r="F72" s="184" t="s">
        <v>91</v>
      </c>
      <c r="G72" s="16" t="s">
        <v>72</v>
      </c>
      <c r="H72" s="16" t="s">
        <v>86</v>
      </c>
      <c r="I72" s="8" t="s">
        <v>85</v>
      </c>
      <c r="J72" s="115">
        <v>27</v>
      </c>
      <c r="K72" s="115">
        <v>27</v>
      </c>
    </row>
    <row r="73" spans="1:11" ht="13.5">
      <c r="A73" s="16" t="s">
        <v>87</v>
      </c>
      <c r="B73" s="114">
        <v>40771</v>
      </c>
      <c r="C73" s="16" t="s">
        <v>100</v>
      </c>
      <c r="D73" s="16" t="s">
        <v>398</v>
      </c>
      <c r="E73" s="16" t="s">
        <v>381</v>
      </c>
      <c r="F73" s="184" t="s">
        <v>319</v>
      </c>
      <c r="G73" s="16" t="s">
        <v>72</v>
      </c>
      <c r="H73" s="16" t="s">
        <v>86</v>
      </c>
      <c r="I73" s="8" t="s">
        <v>110</v>
      </c>
      <c r="J73" s="115">
        <v>39</v>
      </c>
      <c r="K73" s="115">
        <v>39</v>
      </c>
    </row>
    <row r="74" spans="1:11" ht="13.5">
      <c r="A74" s="16" t="s">
        <v>87</v>
      </c>
      <c r="B74" s="114">
        <v>40771</v>
      </c>
      <c r="C74" s="16" t="s">
        <v>100</v>
      </c>
      <c r="D74" s="16" t="s">
        <v>398</v>
      </c>
      <c r="E74" s="16" t="s">
        <v>381</v>
      </c>
      <c r="F74" s="184" t="s">
        <v>324</v>
      </c>
      <c r="G74" s="16" t="s">
        <v>72</v>
      </c>
      <c r="H74" s="16" t="s">
        <v>86</v>
      </c>
      <c r="I74" s="8" t="s">
        <v>110</v>
      </c>
      <c r="J74" s="115">
        <v>34</v>
      </c>
      <c r="K74" s="115">
        <v>34</v>
      </c>
    </row>
    <row r="75" spans="1:11" ht="13.5">
      <c r="A75" s="16" t="s">
        <v>87</v>
      </c>
      <c r="B75" s="114">
        <v>40774</v>
      </c>
      <c r="C75" s="16" t="s">
        <v>390</v>
      </c>
      <c r="D75" s="16" t="s">
        <v>70</v>
      </c>
      <c r="E75" s="16" t="s">
        <v>381</v>
      </c>
      <c r="F75" s="184" t="s">
        <v>89</v>
      </c>
      <c r="G75" s="16" t="s">
        <v>72</v>
      </c>
      <c r="H75" s="16" t="s">
        <v>73</v>
      </c>
      <c r="I75" s="8" t="s">
        <v>85</v>
      </c>
      <c r="J75" s="115">
        <v>30</v>
      </c>
      <c r="K75" s="115">
        <v>30</v>
      </c>
    </row>
    <row r="76" spans="1:11" ht="13.5">
      <c r="A76" s="16" t="s">
        <v>87</v>
      </c>
      <c r="B76" s="114">
        <v>40774</v>
      </c>
      <c r="C76" s="16" t="s">
        <v>390</v>
      </c>
      <c r="D76" s="16" t="s">
        <v>70</v>
      </c>
      <c r="E76" s="16" t="s">
        <v>381</v>
      </c>
      <c r="F76" s="184" t="s">
        <v>91</v>
      </c>
      <c r="G76" s="16" t="s">
        <v>72</v>
      </c>
      <c r="H76" s="16" t="s">
        <v>86</v>
      </c>
      <c r="I76" s="8" t="s">
        <v>85</v>
      </c>
      <c r="J76" s="115">
        <v>27</v>
      </c>
      <c r="K76" s="115">
        <v>27</v>
      </c>
    </row>
    <row r="77" spans="1:11" ht="13.5">
      <c r="A77" s="16" t="s">
        <v>87</v>
      </c>
      <c r="B77" s="114">
        <v>40774</v>
      </c>
      <c r="C77" s="16" t="s">
        <v>100</v>
      </c>
      <c r="D77" s="16" t="s">
        <v>398</v>
      </c>
      <c r="E77" s="16" t="s">
        <v>381</v>
      </c>
      <c r="F77" s="184" t="s">
        <v>319</v>
      </c>
      <c r="G77" s="16" t="s">
        <v>72</v>
      </c>
      <c r="H77" s="16" t="s">
        <v>86</v>
      </c>
      <c r="I77" s="8" t="s">
        <v>110</v>
      </c>
      <c r="J77" s="115">
        <v>39</v>
      </c>
      <c r="K77" s="115">
        <v>39</v>
      </c>
    </row>
    <row r="78" spans="1:11" ht="13.5">
      <c r="A78" s="16" t="s">
        <v>87</v>
      </c>
      <c r="B78" s="114">
        <v>40774</v>
      </c>
      <c r="C78" s="16" t="s">
        <v>100</v>
      </c>
      <c r="D78" s="16" t="s">
        <v>398</v>
      </c>
      <c r="E78" s="16" t="s">
        <v>381</v>
      </c>
      <c r="F78" s="184" t="s">
        <v>324</v>
      </c>
      <c r="G78" s="16" t="s">
        <v>72</v>
      </c>
      <c r="H78" s="16" t="s">
        <v>86</v>
      </c>
      <c r="I78" s="8" t="s">
        <v>110</v>
      </c>
      <c r="J78" s="115">
        <v>34</v>
      </c>
      <c r="K78" s="115">
        <v>34</v>
      </c>
    </row>
    <row r="79" spans="1:11" ht="13.5">
      <c r="A79" s="16"/>
      <c r="B79" s="16"/>
      <c r="C79" s="16"/>
      <c r="D79" s="16"/>
      <c r="E79" s="16"/>
      <c r="F79" s="16"/>
      <c r="G79" s="16"/>
      <c r="H79" s="16"/>
      <c r="I79" s="16"/>
      <c r="J79" s="16"/>
      <c r="K79" s="16"/>
    </row>
    <row r="80" spans="1:12" ht="13.5">
      <c r="A80" s="16"/>
      <c r="B80" s="16"/>
      <c r="C80" s="16"/>
      <c r="D80" s="16"/>
      <c r="E80" s="16"/>
      <c r="F80" s="16"/>
      <c r="G80" s="16"/>
      <c r="H80" s="16"/>
      <c r="I80" s="16"/>
      <c r="J80" s="16"/>
      <c r="K80" s="16"/>
      <c r="L80" s="5"/>
    </row>
    <row r="81" spans="1:12" ht="13.5">
      <c r="A81" s="16"/>
      <c r="B81" s="16"/>
      <c r="C81" s="16"/>
      <c r="D81" s="16"/>
      <c r="E81" s="16"/>
      <c r="F81" s="16"/>
      <c r="G81" s="16"/>
      <c r="H81" s="16"/>
      <c r="I81" s="16"/>
      <c r="J81" s="16"/>
      <c r="K81" s="16"/>
      <c r="L81" s="15"/>
    </row>
    <row r="82" spans="1:12" ht="11.25" customHeight="1">
      <c r="A82" s="16" t="s">
        <v>276</v>
      </c>
      <c r="B82" s="16"/>
      <c r="C82" s="16"/>
      <c r="D82" s="16"/>
      <c r="E82" s="16"/>
      <c r="F82" s="16"/>
      <c r="G82" s="16"/>
      <c r="H82" s="16"/>
      <c r="I82" s="16"/>
      <c r="J82" s="16"/>
      <c r="K82" s="16"/>
      <c r="L82" s="5"/>
    </row>
    <row r="83" spans="1:12" ht="12.75" customHeight="1">
      <c r="A83" s="16"/>
      <c r="B83" s="114"/>
      <c r="C83" s="16"/>
      <c r="D83" s="16"/>
      <c r="E83" s="16"/>
      <c r="F83" s="16"/>
      <c r="G83" s="16"/>
      <c r="H83" s="16"/>
      <c r="I83" s="16"/>
      <c r="J83" s="115"/>
      <c r="K83" s="16"/>
      <c r="L83" s="15"/>
    </row>
    <row r="84" spans="1:12" ht="12.75" customHeight="1">
      <c r="A84" s="16"/>
      <c r="B84" s="114"/>
      <c r="C84" s="16"/>
      <c r="D84" s="16"/>
      <c r="E84" s="16"/>
      <c r="F84" s="16"/>
      <c r="G84" s="16"/>
      <c r="H84" s="16"/>
      <c r="I84" s="16"/>
      <c r="J84" s="115"/>
      <c r="K84" s="16"/>
      <c r="L84" s="15"/>
    </row>
    <row r="85" spans="1:12" ht="12.75" customHeight="1">
      <c r="A85" s="16"/>
      <c r="B85" s="114"/>
      <c r="C85" s="16"/>
      <c r="D85" s="16"/>
      <c r="E85" s="16"/>
      <c r="F85" s="16"/>
      <c r="G85" s="16"/>
      <c r="H85" s="16"/>
      <c r="I85" s="16"/>
      <c r="J85" s="115"/>
      <c r="K85" s="16"/>
      <c r="L85" s="15"/>
    </row>
    <row r="86" spans="1:11" ht="13.5">
      <c r="A86" s="16"/>
      <c r="B86" s="114"/>
      <c r="C86" s="16"/>
      <c r="D86" s="16"/>
      <c r="E86" s="16"/>
      <c r="F86" s="16"/>
      <c r="G86" s="16"/>
      <c r="H86" s="16"/>
      <c r="I86" s="16"/>
      <c r="J86" s="115"/>
      <c r="K86" s="16"/>
    </row>
    <row r="87" spans="1:11" ht="13.5">
      <c r="A87" s="16"/>
      <c r="B87" s="114"/>
      <c r="C87" s="16"/>
      <c r="D87" s="16"/>
      <c r="E87" s="16"/>
      <c r="F87" s="16"/>
      <c r="G87" s="16"/>
      <c r="H87" s="16"/>
      <c r="I87" s="16"/>
      <c r="J87" s="115"/>
      <c r="K87" s="16"/>
    </row>
    <row r="88" spans="1:11" ht="13.5">
      <c r="A88" s="16"/>
      <c r="B88" s="114"/>
      <c r="C88" s="16"/>
      <c r="D88" s="16"/>
      <c r="E88" s="16"/>
      <c r="F88" s="16"/>
      <c r="G88" s="16"/>
      <c r="H88" s="16"/>
      <c r="I88" s="16"/>
      <c r="J88" s="115"/>
      <c r="K88" s="16"/>
    </row>
    <row r="89" spans="1:11" ht="13.5">
      <c r="A89" s="16"/>
      <c r="B89" s="114"/>
      <c r="C89" s="16"/>
      <c r="D89" s="16"/>
      <c r="E89" s="16"/>
      <c r="F89" s="16"/>
      <c r="G89" s="16"/>
      <c r="H89" s="16"/>
      <c r="I89" s="16"/>
      <c r="J89" s="115"/>
      <c r="K89" s="16"/>
    </row>
    <row r="90" spans="1:11" ht="13.5">
      <c r="A90" s="16"/>
      <c r="B90" s="114"/>
      <c r="C90" s="16"/>
      <c r="D90" s="16"/>
      <c r="E90" s="16"/>
      <c r="F90" s="116"/>
      <c r="G90" s="16"/>
      <c r="H90" s="16"/>
      <c r="I90" s="16"/>
      <c r="J90" s="115"/>
      <c r="K90" s="16"/>
    </row>
    <row r="91" spans="1:11" ht="13.5">
      <c r="A91" s="16"/>
      <c r="B91" s="114"/>
      <c r="C91" s="16"/>
      <c r="D91" s="16"/>
      <c r="E91" s="16"/>
      <c r="F91" s="116"/>
      <c r="G91" s="16"/>
      <c r="H91" s="16"/>
      <c r="I91" s="16"/>
      <c r="J91" s="115"/>
      <c r="K91" s="16"/>
    </row>
    <row r="92" spans="1:11" ht="13.5">
      <c r="A92" s="16"/>
      <c r="B92" s="16"/>
      <c r="C92" s="16"/>
      <c r="D92" s="16"/>
      <c r="E92" s="16"/>
      <c r="F92" s="16"/>
      <c r="G92" s="16"/>
      <c r="H92" s="16"/>
      <c r="I92" s="16"/>
      <c r="J92" s="16"/>
      <c r="K92" s="16"/>
    </row>
    <row r="93" spans="1:11" ht="13.5">
      <c r="A93" s="16"/>
      <c r="B93" s="16"/>
      <c r="C93" s="16"/>
      <c r="D93" s="16"/>
      <c r="E93" s="16"/>
      <c r="F93" s="16"/>
      <c r="G93" s="16"/>
      <c r="H93" s="16"/>
      <c r="I93" s="16"/>
      <c r="J93" s="16"/>
      <c r="K93" s="16"/>
    </row>
    <row r="94" spans="1:11" ht="13.5">
      <c r="A94" s="16"/>
      <c r="B94" s="16"/>
      <c r="C94" s="16"/>
      <c r="D94" s="16"/>
      <c r="E94" s="16"/>
      <c r="F94" s="16"/>
      <c r="G94" s="16"/>
      <c r="H94" s="16"/>
      <c r="I94" s="16"/>
      <c r="J94" s="16"/>
      <c r="K94" s="16"/>
    </row>
    <row r="95" spans="1:11" ht="13.5">
      <c r="A95" s="16"/>
      <c r="B95" s="16"/>
      <c r="C95" s="16"/>
      <c r="D95" s="16"/>
      <c r="E95" s="16"/>
      <c r="F95" s="16"/>
      <c r="G95" s="16"/>
      <c r="H95" s="16"/>
      <c r="I95" s="16"/>
      <c r="J95" s="16"/>
      <c r="K95" s="16"/>
    </row>
    <row r="96" spans="1:11" ht="13.5">
      <c r="A96" s="16"/>
      <c r="B96" s="114"/>
      <c r="C96" s="16"/>
      <c r="D96" s="16"/>
      <c r="E96" s="16"/>
      <c r="F96" s="16"/>
      <c r="G96" s="16"/>
      <c r="H96" s="16"/>
      <c r="I96" s="16"/>
      <c r="J96" s="115"/>
      <c r="K96" s="115"/>
    </row>
    <row r="97" spans="1:11" ht="13.5">
      <c r="A97" s="16"/>
      <c r="B97" s="16"/>
      <c r="C97" s="16"/>
      <c r="D97" s="16"/>
      <c r="E97" s="16"/>
      <c r="F97" s="16"/>
      <c r="G97" s="16"/>
      <c r="H97" s="16"/>
      <c r="I97" s="16"/>
      <c r="J97" s="16"/>
      <c r="K97" s="16"/>
    </row>
    <row r="98" spans="1:11" ht="13.5">
      <c r="A98" s="16"/>
      <c r="B98" s="16"/>
      <c r="C98" s="16"/>
      <c r="D98" s="16"/>
      <c r="E98" s="16"/>
      <c r="F98" s="16"/>
      <c r="G98" s="16"/>
      <c r="H98" s="16"/>
      <c r="I98" s="16"/>
      <c r="J98" s="16"/>
      <c r="K98" s="16"/>
    </row>
    <row r="99" spans="1:11" ht="13.5">
      <c r="A99" s="16"/>
      <c r="B99" s="16"/>
      <c r="C99" s="16"/>
      <c r="D99" s="16"/>
      <c r="E99" s="16"/>
      <c r="F99" s="16"/>
      <c r="G99" s="16"/>
      <c r="H99" s="16"/>
      <c r="I99" s="16"/>
      <c r="J99" s="16"/>
      <c r="K99" s="16"/>
    </row>
    <row r="100" spans="1:11" ht="13.5">
      <c r="A100" s="16"/>
      <c r="B100" s="16"/>
      <c r="C100" s="16"/>
      <c r="D100" s="16"/>
      <c r="E100" s="16"/>
      <c r="F100" s="16"/>
      <c r="G100" s="16"/>
      <c r="H100" s="16"/>
      <c r="I100" s="16"/>
      <c r="J100" s="16"/>
      <c r="K100" s="16"/>
    </row>
    <row r="101" spans="1:12" ht="13.5">
      <c r="A101" s="36"/>
      <c r="B101" s="36"/>
      <c r="C101" s="36"/>
      <c r="D101" s="36"/>
      <c r="E101" s="36"/>
      <c r="F101" s="36"/>
      <c r="G101" s="36"/>
      <c r="H101" s="36"/>
      <c r="I101" s="84"/>
      <c r="J101" s="36"/>
      <c r="K101" s="36"/>
      <c r="L101" s="5"/>
    </row>
    <row r="102" spans="1:11" ht="13.5">
      <c r="A102" s="85"/>
      <c r="B102" s="85"/>
      <c r="C102" s="85"/>
      <c r="D102" s="85"/>
      <c r="E102" s="85"/>
      <c r="F102" s="85"/>
      <c r="G102" s="85"/>
      <c r="H102" s="85"/>
      <c r="I102" s="86"/>
      <c r="J102" s="85"/>
      <c r="K102" s="85"/>
    </row>
    <row r="103" spans="1:11" ht="13.5">
      <c r="A103" s="85"/>
      <c r="B103" s="85"/>
      <c r="C103" s="85"/>
      <c r="D103" s="85"/>
      <c r="E103" s="85"/>
      <c r="F103" s="85"/>
      <c r="G103" s="85"/>
      <c r="H103" s="85"/>
      <c r="I103" s="86"/>
      <c r="J103" s="85"/>
      <c r="K103" s="85"/>
    </row>
    <row r="104" spans="1:11" ht="13.5">
      <c r="A104" s="85"/>
      <c r="B104" s="85"/>
      <c r="C104" s="85"/>
      <c r="D104" s="85"/>
      <c r="E104" s="85"/>
      <c r="F104" s="85"/>
      <c r="G104" s="85"/>
      <c r="H104" s="85"/>
      <c r="I104" s="86"/>
      <c r="J104" s="85"/>
      <c r="K104" s="85"/>
    </row>
    <row r="105" spans="1:11" ht="13.5">
      <c r="A105" s="85"/>
      <c r="B105" s="85"/>
      <c r="C105" s="85"/>
      <c r="D105" s="85"/>
      <c r="E105" s="85"/>
      <c r="F105" s="85"/>
      <c r="G105" s="85"/>
      <c r="H105" s="85"/>
      <c r="I105" s="86"/>
      <c r="J105" s="85"/>
      <c r="K105" s="85"/>
    </row>
    <row r="106" spans="1:11" ht="13.5">
      <c r="A106" s="85"/>
      <c r="B106" s="85"/>
      <c r="C106" s="85"/>
      <c r="D106" s="85"/>
      <c r="E106" s="85"/>
      <c r="F106" s="85"/>
      <c r="G106" s="85"/>
      <c r="H106" s="85"/>
      <c r="I106" s="86"/>
      <c r="J106" s="85"/>
      <c r="K106" s="85"/>
    </row>
    <row r="107" spans="1:11" ht="13.5">
      <c r="A107" s="85"/>
      <c r="B107" s="85"/>
      <c r="C107" s="85"/>
      <c r="D107" s="85"/>
      <c r="E107" s="85"/>
      <c r="F107" s="85"/>
      <c r="G107" s="85"/>
      <c r="H107" s="85"/>
      <c r="I107" s="86"/>
      <c r="J107" s="85"/>
      <c r="K107" s="85"/>
    </row>
    <row r="108" spans="1:11" ht="13.5">
      <c r="A108" s="85"/>
      <c r="B108" s="85"/>
      <c r="C108" s="85"/>
      <c r="D108" s="85"/>
      <c r="E108" s="85"/>
      <c r="F108" s="85"/>
      <c r="G108" s="85"/>
      <c r="H108" s="85"/>
      <c r="I108" s="86"/>
      <c r="J108" s="85"/>
      <c r="K108" s="85"/>
    </row>
    <row r="109" spans="1:11" ht="13.5">
      <c r="A109" s="85"/>
      <c r="B109" s="85"/>
      <c r="C109" s="85"/>
      <c r="D109" s="85"/>
      <c r="E109" s="85"/>
      <c r="F109" s="85"/>
      <c r="G109" s="85"/>
      <c r="H109" s="85"/>
      <c r="I109" s="86"/>
      <c r="J109" s="85"/>
      <c r="K109" s="85"/>
    </row>
    <row r="110" spans="1:11" ht="13.5">
      <c r="A110" s="85"/>
      <c r="B110" s="85"/>
      <c r="C110" s="85"/>
      <c r="D110" s="85"/>
      <c r="E110" s="85"/>
      <c r="F110" s="85"/>
      <c r="G110" s="85"/>
      <c r="H110" s="85"/>
      <c r="I110" s="86"/>
      <c r="J110" s="85"/>
      <c r="K110" s="85"/>
    </row>
    <row r="111" spans="1:11" ht="13.5">
      <c r="A111" s="85"/>
      <c r="B111" s="85"/>
      <c r="C111" s="85"/>
      <c r="D111" s="85"/>
      <c r="E111" s="85"/>
      <c r="F111" s="85"/>
      <c r="G111" s="85"/>
      <c r="H111" s="85"/>
      <c r="I111" s="86"/>
      <c r="J111" s="85"/>
      <c r="K111" s="85"/>
    </row>
    <row r="112" spans="1:11" ht="13.5">
      <c r="A112" s="85"/>
      <c r="B112" s="85"/>
      <c r="C112" s="85"/>
      <c r="D112" s="85"/>
      <c r="E112" s="85"/>
      <c r="F112" s="85"/>
      <c r="G112" s="85"/>
      <c r="H112" s="85"/>
      <c r="I112" s="86"/>
      <c r="J112" s="85"/>
      <c r="K112" s="85"/>
    </row>
    <row r="113" spans="1:11" ht="13.5">
      <c r="A113" s="85"/>
      <c r="B113" s="85"/>
      <c r="C113" s="85"/>
      <c r="D113" s="85"/>
      <c r="E113" s="85"/>
      <c r="F113" s="85"/>
      <c r="G113" s="85"/>
      <c r="H113" s="85"/>
      <c r="I113" s="86"/>
      <c r="J113" s="85"/>
      <c r="K113" s="85"/>
    </row>
    <row r="114" spans="1:11" ht="13.5">
      <c r="A114" s="85"/>
      <c r="B114" s="85"/>
      <c r="C114" s="85"/>
      <c r="D114" s="85"/>
      <c r="E114" s="85"/>
      <c r="F114" s="85"/>
      <c r="G114" s="85"/>
      <c r="H114" s="85"/>
      <c r="I114" s="86"/>
      <c r="J114" s="85"/>
      <c r="K114" s="85"/>
    </row>
    <row r="115" spans="1:11" ht="13.5">
      <c r="A115" s="85"/>
      <c r="B115" s="85"/>
      <c r="C115" s="85"/>
      <c r="D115" s="85"/>
      <c r="E115" s="85"/>
      <c r="F115" s="85"/>
      <c r="G115" s="85"/>
      <c r="H115" s="85"/>
      <c r="I115" s="86"/>
      <c r="J115" s="85"/>
      <c r="K115" s="85"/>
    </row>
    <row r="116" spans="1:11" ht="13.5">
      <c r="A116" s="85"/>
      <c r="B116" s="85"/>
      <c r="C116" s="85"/>
      <c r="D116" s="85"/>
      <c r="E116" s="85"/>
      <c r="F116" s="85"/>
      <c r="G116" s="85"/>
      <c r="H116" s="85"/>
      <c r="I116" s="86"/>
      <c r="J116" s="85"/>
      <c r="K116" s="85"/>
    </row>
    <row r="117" spans="1:11" ht="13.5">
      <c r="A117" s="85"/>
      <c r="B117" s="85"/>
      <c r="C117" s="85"/>
      <c r="D117" s="85"/>
      <c r="E117" s="85"/>
      <c r="F117" s="85"/>
      <c r="G117" s="85"/>
      <c r="H117" s="85"/>
      <c r="I117" s="86"/>
      <c r="J117" s="85"/>
      <c r="K117" s="85"/>
    </row>
    <row r="118" spans="1:11" ht="13.5">
      <c r="A118" s="85"/>
      <c r="B118" s="85"/>
      <c r="C118" s="85"/>
      <c r="D118" s="85"/>
      <c r="E118" s="85"/>
      <c r="F118" s="85"/>
      <c r="G118" s="85"/>
      <c r="H118" s="85"/>
      <c r="I118" s="86"/>
      <c r="J118" s="85"/>
      <c r="K118" s="85"/>
    </row>
    <row r="119" spans="1:11" ht="13.5">
      <c r="A119" s="85"/>
      <c r="B119" s="85"/>
      <c r="C119" s="85"/>
      <c r="D119" s="85"/>
      <c r="E119" s="85"/>
      <c r="F119" s="85"/>
      <c r="G119" s="85"/>
      <c r="H119" s="85"/>
      <c r="I119" s="86"/>
      <c r="J119" s="85"/>
      <c r="K119" s="85"/>
    </row>
    <row r="120" spans="1:11" ht="13.5">
      <c r="A120" s="85"/>
      <c r="B120" s="85"/>
      <c r="C120" s="85"/>
      <c r="D120" s="85"/>
      <c r="E120" s="85"/>
      <c r="F120" s="85"/>
      <c r="G120" s="85"/>
      <c r="H120" s="85"/>
      <c r="I120" s="86"/>
      <c r="J120" s="85"/>
      <c r="K120" s="85"/>
    </row>
    <row r="121" spans="1:11" ht="13.5">
      <c r="A121" s="85"/>
      <c r="B121" s="85"/>
      <c r="C121" s="85"/>
      <c r="D121" s="85"/>
      <c r="E121" s="85"/>
      <c r="F121" s="85"/>
      <c r="G121" s="85"/>
      <c r="H121" s="85"/>
      <c r="I121" s="86"/>
      <c r="J121" s="85"/>
      <c r="K121" s="85"/>
    </row>
    <row r="122" spans="1:11" ht="13.5">
      <c r="A122" s="85"/>
      <c r="B122" s="85"/>
      <c r="C122" s="85"/>
      <c r="D122" s="85"/>
      <c r="E122" s="85"/>
      <c r="F122" s="85"/>
      <c r="G122" s="85"/>
      <c r="H122" s="85"/>
      <c r="I122" s="86"/>
      <c r="J122" s="85"/>
      <c r="K122" s="85"/>
    </row>
    <row r="123" spans="1:11" ht="13.5">
      <c r="A123" s="85"/>
      <c r="B123" s="85"/>
      <c r="C123" s="85"/>
      <c r="D123" s="85"/>
      <c r="E123" s="85"/>
      <c r="F123" s="85"/>
      <c r="G123" s="85"/>
      <c r="H123" s="85"/>
      <c r="I123" s="86"/>
      <c r="J123" s="85"/>
      <c r="K123" s="85"/>
    </row>
  </sheetData>
  <sheetProtection/>
  <mergeCells count="8">
    <mergeCell ref="W5:X5"/>
    <mergeCell ref="A4:K4"/>
    <mergeCell ref="A1:K1"/>
    <mergeCell ref="A3:K3"/>
    <mergeCell ref="A2:K2"/>
    <mergeCell ref="N1:X1"/>
    <mergeCell ref="N3:X3"/>
    <mergeCell ref="N4:X4"/>
  </mergeCells>
  <printOptions horizontalCentered="1" verticalCentered="1"/>
  <pageMargins left="0.7086614173228347" right="0.7086614173228347" top="0.7086614173228347" bottom="0.7480314960629921" header="0.31496062992125984" footer="0.31496062992125984"/>
  <pageSetup horizontalDpi="600" verticalDpi="600" orientation="portrait" scale="67" r:id="rId1"/>
  <headerFooter>
    <oddFooter>&amp;C&amp;"Arial,Normal"&amp;10 11</oddFooter>
  </headerFooter>
</worksheet>
</file>

<file path=xl/worksheets/sheet11.xml><?xml version="1.0" encoding="utf-8"?>
<worksheet xmlns="http://schemas.openxmlformats.org/spreadsheetml/2006/main" xmlns:r="http://schemas.openxmlformats.org/officeDocument/2006/relationships">
  <dimension ref="A1:K16"/>
  <sheetViews>
    <sheetView zoomScalePageLayoutView="0" workbookViewId="0" topLeftCell="A13">
      <selection activeCell="F19" sqref="F19"/>
    </sheetView>
  </sheetViews>
  <sheetFormatPr defaultColWidth="11.421875" defaultRowHeight="15"/>
  <cols>
    <col min="1" max="1" width="18.7109375" style="5" customWidth="1"/>
    <col min="2" max="2" width="11.421875" style="5" customWidth="1"/>
    <col min="3" max="3" width="18.00390625" style="5" bestFit="1" customWidth="1"/>
    <col min="4" max="4" width="11.421875" style="5" customWidth="1"/>
    <col min="5" max="5" width="13.421875" style="5" bestFit="1" customWidth="1"/>
    <col min="6" max="6" width="7.57421875" style="5" bestFit="1" customWidth="1"/>
    <col min="7" max="7" width="7.421875" style="5" bestFit="1" customWidth="1"/>
    <col min="8" max="8" width="10.00390625" style="5" bestFit="1" customWidth="1"/>
    <col min="9" max="9" width="7.7109375" style="5" bestFit="1" customWidth="1"/>
    <col min="10" max="10" width="8.28125" style="5" bestFit="1" customWidth="1"/>
    <col min="11" max="16384" width="11.421875" style="5" customWidth="1"/>
  </cols>
  <sheetData>
    <row r="1" spans="1:11" ht="12.75">
      <c r="A1" s="274" t="s">
        <v>262</v>
      </c>
      <c r="B1" s="274"/>
      <c r="C1" s="274"/>
      <c r="D1" s="274"/>
      <c r="E1" s="274"/>
      <c r="F1" s="274"/>
      <c r="G1" s="274"/>
      <c r="H1" s="274"/>
      <c r="I1" s="274"/>
      <c r="J1" s="274"/>
      <c r="K1" s="18"/>
    </row>
    <row r="2" spans="1:11" s="15" customFormat="1" ht="12.75">
      <c r="A2" s="274" t="s">
        <v>261</v>
      </c>
      <c r="B2" s="274"/>
      <c r="C2" s="274"/>
      <c r="D2" s="274"/>
      <c r="E2" s="274"/>
      <c r="F2" s="274"/>
      <c r="G2" s="274"/>
      <c r="H2" s="274"/>
      <c r="I2" s="274"/>
      <c r="J2" s="274"/>
      <c r="K2" s="14"/>
    </row>
    <row r="3" spans="1:11" ht="12.75">
      <c r="A3" s="305" t="s">
        <v>167</v>
      </c>
      <c r="B3" s="305"/>
      <c r="C3" s="305"/>
      <c r="D3" s="305"/>
      <c r="E3" s="305"/>
      <c r="F3" s="305"/>
      <c r="G3" s="305"/>
      <c r="H3" s="305"/>
      <c r="I3" s="305"/>
      <c r="J3" s="305"/>
      <c r="K3" s="16"/>
    </row>
    <row r="4" spans="1:11" ht="12.75">
      <c r="A4" s="304" t="s">
        <v>332</v>
      </c>
      <c r="B4" s="304"/>
      <c r="C4" s="304"/>
      <c r="D4" s="304"/>
      <c r="E4" s="304"/>
      <c r="F4" s="304"/>
      <c r="G4" s="304"/>
      <c r="H4" s="304"/>
      <c r="I4" s="304"/>
      <c r="J4" s="304"/>
      <c r="K4" s="304"/>
    </row>
    <row r="5" spans="1:11" s="15" customFormat="1" ht="12.75">
      <c r="A5" s="111"/>
      <c r="B5" s="111"/>
      <c r="C5" s="111"/>
      <c r="D5" s="111"/>
      <c r="E5" s="111"/>
      <c r="F5" s="111"/>
      <c r="G5" s="111"/>
      <c r="H5" s="111"/>
      <c r="I5" s="111"/>
      <c r="J5" s="111"/>
      <c r="K5" s="16"/>
    </row>
    <row r="6" spans="1:10" ht="26.25">
      <c r="A6" s="81" t="s">
        <v>203</v>
      </c>
      <c r="B6" s="81" t="s">
        <v>204</v>
      </c>
      <c r="C6" s="81" t="s">
        <v>205</v>
      </c>
      <c r="D6" s="81" t="s">
        <v>206</v>
      </c>
      <c r="E6" s="81" t="s">
        <v>207</v>
      </c>
      <c r="F6" s="81" t="s">
        <v>208</v>
      </c>
      <c r="G6" s="81" t="s">
        <v>210</v>
      </c>
      <c r="H6" s="81" t="s">
        <v>211</v>
      </c>
      <c r="I6" s="83" t="s">
        <v>393</v>
      </c>
      <c r="J6" s="83" t="s">
        <v>394</v>
      </c>
    </row>
    <row r="7" spans="1:10" ht="12.75">
      <c r="A7" s="16"/>
      <c r="B7" s="114"/>
      <c r="C7" s="16"/>
      <c r="D7" s="16"/>
      <c r="E7" s="16"/>
      <c r="F7" s="16"/>
      <c r="G7" s="16"/>
      <c r="H7" s="16"/>
      <c r="I7" s="115"/>
      <c r="J7" s="115"/>
    </row>
    <row r="8" spans="1:10" ht="12.75">
      <c r="A8" s="16"/>
      <c r="B8" s="114"/>
      <c r="C8" s="16"/>
      <c r="D8" s="16"/>
      <c r="E8" s="16"/>
      <c r="F8" s="16"/>
      <c r="G8" s="16"/>
      <c r="H8" s="16"/>
      <c r="I8" s="115"/>
      <c r="J8" s="115"/>
    </row>
    <row r="9" spans="1:10" ht="12.75">
      <c r="A9" s="16"/>
      <c r="B9" s="114"/>
      <c r="C9" s="16"/>
      <c r="D9" s="16"/>
      <c r="E9" s="16"/>
      <c r="F9" s="16"/>
      <c r="G9" s="16"/>
      <c r="H9" s="16"/>
      <c r="I9" s="115"/>
      <c r="J9" s="115"/>
    </row>
    <row r="10" spans="1:10" ht="12.75">
      <c r="A10" s="16"/>
      <c r="D10" s="114" t="s">
        <v>399</v>
      </c>
      <c r="E10" s="16"/>
      <c r="F10" s="16"/>
      <c r="G10" s="16"/>
      <c r="H10" s="16"/>
      <c r="I10" s="115"/>
      <c r="J10" s="115"/>
    </row>
    <row r="11" spans="1:10" ht="12.75">
      <c r="A11" s="16"/>
      <c r="B11" s="114"/>
      <c r="C11" s="16"/>
      <c r="D11" s="16"/>
      <c r="E11" s="16"/>
      <c r="F11" s="16"/>
      <c r="G11" s="16"/>
      <c r="H11" s="16"/>
      <c r="I11" s="115"/>
      <c r="J11" s="115"/>
    </row>
    <row r="12" spans="1:10" ht="12.75">
      <c r="A12" s="16"/>
      <c r="B12" s="114"/>
      <c r="C12" s="16"/>
      <c r="D12" s="16"/>
      <c r="E12" s="16"/>
      <c r="F12" s="16"/>
      <c r="G12" s="16"/>
      <c r="H12" s="16"/>
      <c r="I12" s="115"/>
      <c r="J12" s="115"/>
    </row>
    <row r="13" spans="1:10" ht="12.75">
      <c r="A13" s="16"/>
      <c r="B13" s="16"/>
      <c r="C13" s="16"/>
      <c r="D13" s="16"/>
      <c r="E13" s="16"/>
      <c r="F13" s="16"/>
      <c r="G13" s="16"/>
      <c r="H13" s="16"/>
      <c r="I13" s="16"/>
      <c r="J13" s="16"/>
    </row>
    <row r="14" spans="1:10" ht="12.75">
      <c r="A14" s="16"/>
      <c r="B14" s="16"/>
      <c r="C14" s="16"/>
      <c r="D14" s="16"/>
      <c r="E14" s="16"/>
      <c r="F14" s="16"/>
      <c r="G14" s="16"/>
      <c r="H14" s="16"/>
      <c r="I14" s="16"/>
      <c r="J14" s="16"/>
    </row>
    <row r="15" spans="1:10" ht="12.75">
      <c r="A15" s="16" t="s">
        <v>113</v>
      </c>
      <c r="B15" s="16"/>
      <c r="C15" s="16"/>
      <c r="D15" s="16"/>
      <c r="E15" s="16"/>
      <c r="F15" s="16"/>
      <c r="G15" s="16"/>
      <c r="H15" s="16"/>
      <c r="I15" s="16"/>
      <c r="J15" s="16"/>
    </row>
    <row r="16" spans="1:10" ht="12.75">
      <c r="A16" s="16" t="s">
        <v>114</v>
      </c>
      <c r="B16" s="16"/>
      <c r="C16" s="16"/>
      <c r="D16" s="16"/>
      <c r="E16" s="16"/>
      <c r="F16" s="16"/>
      <c r="G16" s="16"/>
      <c r="H16" s="16"/>
      <c r="I16" s="16"/>
      <c r="J16" s="16"/>
    </row>
  </sheetData>
  <sheetProtection/>
  <mergeCells count="4">
    <mergeCell ref="A3:J3"/>
    <mergeCell ref="A2:J2"/>
    <mergeCell ref="A1:J1"/>
    <mergeCell ref="A4:K4"/>
  </mergeCells>
  <printOptions horizontalCentered="1" verticalCentered="1"/>
  <pageMargins left="0.7086614173228347" right="0.7086614173228347" top="0.7086614173228347" bottom="0.7480314960629921" header="0.31496062992125984" footer="0.31496062992125984"/>
  <pageSetup horizontalDpi="600" verticalDpi="600" orientation="portrait" scale="74" r:id="rId1"/>
  <headerFooter>
    <oddFooter>&amp;C&amp;"Arial,Normal"&amp;10 13</oddFooter>
  </headerFooter>
</worksheet>
</file>

<file path=xl/worksheets/sheet12.xml><?xml version="1.0" encoding="utf-8"?>
<worksheet xmlns="http://schemas.openxmlformats.org/spreadsheetml/2006/main" xmlns:r="http://schemas.openxmlformats.org/officeDocument/2006/relationships">
  <dimension ref="A1:K109"/>
  <sheetViews>
    <sheetView zoomScalePageLayoutView="0" workbookViewId="0" topLeftCell="A91">
      <selection activeCell="A1" sqref="A1:K109"/>
    </sheetView>
  </sheetViews>
  <sheetFormatPr defaultColWidth="11.421875" defaultRowHeight="15"/>
  <cols>
    <col min="1" max="1" width="11.57421875" style="5" customWidth="1"/>
    <col min="2" max="2" width="11.421875" style="5" customWidth="1"/>
    <col min="3" max="3" width="19.8515625" style="5" bestFit="1" customWidth="1"/>
    <col min="4" max="4" width="13.00390625" style="5" customWidth="1"/>
    <col min="5" max="5" width="14.7109375" style="5" customWidth="1"/>
    <col min="6" max="6" width="14.421875" style="5" customWidth="1"/>
    <col min="7" max="7" width="19.7109375" style="5" customWidth="1"/>
    <col min="8" max="8" width="14.421875" style="5" customWidth="1"/>
    <col min="9" max="9" width="11.7109375" style="5" customWidth="1"/>
    <col min="10" max="10" width="9.140625" style="5" customWidth="1"/>
    <col min="11" max="11" width="11.421875" style="12" customWidth="1"/>
    <col min="12" max="16384" width="11.421875" style="5" customWidth="1"/>
  </cols>
  <sheetData>
    <row r="1" spans="1:11" ht="12.75">
      <c r="A1" s="274" t="s">
        <v>263</v>
      </c>
      <c r="B1" s="274"/>
      <c r="C1" s="274"/>
      <c r="D1" s="274"/>
      <c r="E1" s="274"/>
      <c r="F1" s="274"/>
      <c r="G1" s="274"/>
      <c r="H1" s="274"/>
      <c r="I1" s="274"/>
      <c r="J1" s="274"/>
      <c r="K1" s="274"/>
    </row>
    <row r="2" spans="1:11" s="15" customFormat="1" ht="12.75">
      <c r="A2" s="274" t="s">
        <v>190</v>
      </c>
      <c r="B2" s="274"/>
      <c r="C2" s="274"/>
      <c r="D2" s="274"/>
      <c r="E2" s="274"/>
      <c r="F2" s="274"/>
      <c r="G2" s="274"/>
      <c r="H2" s="274"/>
      <c r="I2" s="274"/>
      <c r="J2" s="274"/>
      <c r="K2" s="274"/>
    </row>
    <row r="3" spans="1:11" ht="12.75">
      <c r="A3" s="305" t="s">
        <v>168</v>
      </c>
      <c r="B3" s="305"/>
      <c r="C3" s="305"/>
      <c r="D3" s="305"/>
      <c r="E3" s="305"/>
      <c r="F3" s="305"/>
      <c r="G3" s="305"/>
      <c r="H3" s="305"/>
      <c r="I3" s="305"/>
      <c r="J3" s="305"/>
      <c r="K3" s="36"/>
    </row>
    <row r="4" spans="1:11" ht="12.75">
      <c r="A4" s="304" t="s">
        <v>402</v>
      </c>
      <c r="B4" s="304"/>
      <c r="C4" s="304"/>
      <c r="D4" s="304"/>
      <c r="E4" s="304"/>
      <c r="F4" s="304"/>
      <c r="G4" s="304"/>
      <c r="H4" s="304"/>
      <c r="I4" s="304"/>
      <c r="J4" s="304"/>
      <c r="K4" s="36"/>
    </row>
    <row r="5" spans="1:11" s="15" customFormat="1" ht="12.75">
      <c r="A5" s="45"/>
      <c r="B5" s="45"/>
      <c r="C5" s="45"/>
      <c r="D5" s="45"/>
      <c r="E5" s="45"/>
      <c r="F5" s="45"/>
      <c r="G5" s="45"/>
      <c r="H5" s="45"/>
      <c r="I5" s="45"/>
      <c r="J5" s="45"/>
      <c r="K5" s="36"/>
    </row>
    <row r="6" spans="1:11" ht="26.25">
      <c r="A6" s="81" t="s">
        <v>203</v>
      </c>
      <c r="B6" s="81" t="s">
        <v>204</v>
      </c>
      <c r="C6" s="81" t="s">
        <v>205</v>
      </c>
      <c r="D6" s="81" t="s">
        <v>206</v>
      </c>
      <c r="E6" s="81" t="s">
        <v>207</v>
      </c>
      <c r="F6" s="81" t="s">
        <v>208</v>
      </c>
      <c r="G6" s="81" t="s">
        <v>209</v>
      </c>
      <c r="H6" s="81" t="s">
        <v>210</v>
      </c>
      <c r="I6" s="81" t="s">
        <v>211</v>
      </c>
      <c r="J6" s="83" t="s">
        <v>212</v>
      </c>
      <c r="K6" s="83" t="s">
        <v>216</v>
      </c>
    </row>
    <row r="7" spans="1:11" ht="12.75">
      <c r="A7" s="16" t="s">
        <v>122</v>
      </c>
      <c r="B7" s="114">
        <v>40765</v>
      </c>
      <c r="C7" s="16" t="s">
        <v>381</v>
      </c>
      <c r="D7" s="16" t="s">
        <v>102</v>
      </c>
      <c r="E7" s="16" t="s">
        <v>381</v>
      </c>
      <c r="F7" s="16" t="s">
        <v>381</v>
      </c>
      <c r="G7" s="16" t="s">
        <v>118</v>
      </c>
      <c r="H7" s="16" t="s">
        <v>381</v>
      </c>
      <c r="I7" s="184" t="s">
        <v>125</v>
      </c>
      <c r="J7" s="169">
        <v>950</v>
      </c>
      <c r="K7" s="115" t="s">
        <v>116</v>
      </c>
    </row>
    <row r="8" spans="1:11" ht="12.75">
      <c r="A8" s="16" t="s">
        <v>122</v>
      </c>
      <c r="B8" s="114">
        <v>40765</v>
      </c>
      <c r="C8" s="16" t="s">
        <v>381</v>
      </c>
      <c r="D8" s="16" t="s">
        <v>102</v>
      </c>
      <c r="E8" s="16" t="s">
        <v>381</v>
      </c>
      <c r="F8" s="16" t="s">
        <v>381</v>
      </c>
      <c r="G8" s="16" t="s">
        <v>119</v>
      </c>
      <c r="H8" s="16" t="s">
        <v>381</v>
      </c>
      <c r="I8" s="184" t="s">
        <v>125</v>
      </c>
      <c r="J8" s="169">
        <v>800</v>
      </c>
      <c r="K8" s="115" t="s">
        <v>116</v>
      </c>
    </row>
    <row r="9" spans="1:11" ht="12.75">
      <c r="A9" s="16" t="s">
        <v>78</v>
      </c>
      <c r="B9" s="114">
        <v>40765</v>
      </c>
      <c r="C9" s="16" t="s">
        <v>381</v>
      </c>
      <c r="D9" s="16" t="s">
        <v>70</v>
      </c>
      <c r="E9" s="16" t="s">
        <v>381</v>
      </c>
      <c r="F9" s="16" t="s">
        <v>381</v>
      </c>
      <c r="G9" s="16" t="s">
        <v>119</v>
      </c>
      <c r="H9" s="16" t="s">
        <v>381</v>
      </c>
      <c r="I9" s="184" t="s">
        <v>103</v>
      </c>
      <c r="J9" s="169">
        <v>1100</v>
      </c>
      <c r="K9" s="115" t="s">
        <v>116</v>
      </c>
    </row>
    <row r="10" spans="1:11" ht="12.75">
      <c r="A10" s="16" t="s">
        <v>78</v>
      </c>
      <c r="B10" s="114">
        <v>40765</v>
      </c>
      <c r="C10" s="16" t="s">
        <v>381</v>
      </c>
      <c r="D10" s="16" t="s">
        <v>396</v>
      </c>
      <c r="E10" s="16" t="s">
        <v>381</v>
      </c>
      <c r="F10" s="16" t="s">
        <v>381</v>
      </c>
      <c r="G10" s="16" t="s">
        <v>120</v>
      </c>
      <c r="H10" s="16" t="s">
        <v>381</v>
      </c>
      <c r="I10" s="184" t="s">
        <v>285</v>
      </c>
      <c r="J10" s="169">
        <v>900</v>
      </c>
      <c r="K10" s="115" t="s">
        <v>116</v>
      </c>
    </row>
    <row r="11" spans="1:11" ht="12.75">
      <c r="A11" s="16" t="s">
        <v>78</v>
      </c>
      <c r="B11" s="114">
        <v>40765</v>
      </c>
      <c r="C11" s="16" t="s">
        <v>381</v>
      </c>
      <c r="D11" s="16" t="s">
        <v>396</v>
      </c>
      <c r="E11" s="16" t="s">
        <v>381</v>
      </c>
      <c r="F11" s="16" t="s">
        <v>381</v>
      </c>
      <c r="G11" s="16" t="s">
        <v>117</v>
      </c>
      <c r="H11" s="16" t="s">
        <v>381</v>
      </c>
      <c r="I11" s="184" t="s">
        <v>285</v>
      </c>
      <c r="J11" s="169">
        <v>980</v>
      </c>
      <c r="K11" s="115" t="s">
        <v>116</v>
      </c>
    </row>
    <row r="12" spans="1:11" ht="12.75">
      <c r="A12" s="16" t="s">
        <v>78</v>
      </c>
      <c r="B12" s="114">
        <v>40765</v>
      </c>
      <c r="C12" s="16" t="s">
        <v>381</v>
      </c>
      <c r="D12" s="16" t="s">
        <v>396</v>
      </c>
      <c r="E12" s="16" t="s">
        <v>381</v>
      </c>
      <c r="F12" s="16" t="s">
        <v>381</v>
      </c>
      <c r="G12" s="16" t="s">
        <v>118</v>
      </c>
      <c r="H12" s="16" t="s">
        <v>381</v>
      </c>
      <c r="I12" s="184" t="s">
        <v>285</v>
      </c>
      <c r="J12" s="169">
        <v>1000</v>
      </c>
      <c r="K12" s="115" t="s">
        <v>116</v>
      </c>
    </row>
    <row r="13" spans="1:11" ht="12.75">
      <c r="A13" s="16" t="s">
        <v>268</v>
      </c>
      <c r="B13" s="114">
        <v>40765</v>
      </c>
      <c r="C13" s="16" t="s">
        <v>381</v>
      </c>
      <c r="D13" s="16" t="s">
        <v>88</v>
      </c>
      <c r="E13" s="16" t="s">
        <v>381</v>
      </c>
      <c r="F13" s="16" t="s">
        <v>381</v>
      </c>
      <c r="G13" s="16" t="s">
        <v>120</v>
      </c>
      <c r="H13" s="16" t="s">
        <v>381</v>
      </c>
      <c r="I13" s="184" t="s">
        <v>111</v>
      </c>
      <c r="J13" s="169">
        <v>1200</v>
      </c>
      <c r="K13" s="115" t="s">
        <v>116</v>
      </c>
    </row>
    <row r="14" spans="1:11" ht="12.75">
      <c r="A14" s="16" t="s">
        <v>268</v>
      </c>
      <c r="B14" s="114">
        <v>40765</v>
      </c>
      <c r="C14" s="16" t="s">
        <v>381</v>
      </c>
      <c r="D14" s="16" t="s">
        <v>88</v>
      </c>
      <c r="E14" s="16" t="s">
        <v>381</v>
      </c>
      <c r="F14" s="16" t="s">
        <v>381</v>
      </c>
      <c r="G14" s="16" t="s">
        <v>119</v>
      </c>
      <c r="H14" s="16" t="s">
        <v>381</v>
      </c>
      <c r="I14" s="184" t="s">
        <v>111</v>
      </c>
      <c r="J14" s="169">
        <v>1200</v>
      </c>
      <c r="K14" s="115" t="s">
        <v>116</v>
      </c>
    </row>
    <row r="15" spans="1:11" ht="12.75">
      <c r="A15" s="16" t="s">
        <v>268</v>
      </c>
      <c r="B15" s="114">
        <v>40765</v>
      </c>
      <c r="C15" s="16" t="s">
        <v>381</v>
      </c>
      <c r="D15" s="16" t="s">
        <v>398</v>
      </c>
      <c r="E15" s="16" t="s">
        <v>381</v>
      </c>
      <c r="F15" s="16" t="s">
        <v>381</v>
      </c>
      <c r="G15" s="16" t="s">
        <v>115</v>
      </c>
      <c r="H15" s="16" t="s">
        <v>381</v>
      </c>
      <c r="I15" s="184" t="s">
        <v>111</v>
      </c>
      <c r="J15" s="169">
        <v>1300</v>
      </c>
      <c r="K15" s="115" t="s">
        <v>116</v>
      </c>
    </row>
    <row r="16" spans="1:11" ht="12.75">
      <c r="A16" s="16" t="s">
        <v>268</v>
      </c>
      <c r="B16" s="114">
        <v>40765</v>
      </c>
      <c r="C16" s="16" t="s">
        <v>381</v>
      </c>
      <c r="D16" s="16" t="s">
        <v>398</v>
      </c>
      <c r="E16" s="16" t="s">
        <v>381</v>
      </c>
      <c r="F16" s="16" t="s">
        <v>381</v>
      </c>
      <c r="G16" s="16" t="s">
        <v>118</v>
      </c>
      <c r="H16" s="16" t="s">
        <v>381</v>
      </c>
      <c r="I16" s="184" t="s">
        <v>111</v>
      </c>
      <c r="J16" s="169">
        <v>1300</v>
      </c>
      <c r="K16" s="115" t="s">
        <v>116</v>
      </c>
    </row>
    <row r="17" spans="1:11" ht="12.75">
      <c r="A17" s="16" t="s">
        <v>268</v>
      </c>
      <c r="B17" s="114">
        <v>40765</v>
      </c>
      <c r="C17" s="16" t="s">
        <v>381</v>
      </c>
      <c r="D17" s="16" t="s">
        <v>398</v>
      </c>
      <c r="E17" s="16" t="s">
        <v>381</v>
      </c>
      <c r="F17" s="16" t="s">
        <v>381</v>
      </c>
      <c r="G17" s="16" t="s">
        <v>119</v>
      </c>
      <c r="H17" s="16" t="s">
        <v>381</v>
      </c>
      <c r="I17" s="184" t="s">
        <v>111</v>
      </c>
      <c r="J17" s="169">
        <v>1200</v>
      </c>
      <c r="K17" s="115" t="s">
        <v>116</v>
      </c>
    </row>
    <row r="18" spans="1:11" ht="12.75">
      <c r="A18" s="16" t="s">
        <v>268</v>
      </c>
      <c r="B18" s="114">
        <v>40765</v>
      </c>
      <c r="C18" s="16" t="s">
        <v>381</v>
      </c>
      <c r="D18" s="16" t="s">
        <v>398</v>
      </c>
      <c r="E18" s="16" t="s">
        <v>381</v>
      </c>
      <c r="F18" s="16" t="s">
        <v>381</v>
      </c>
      <c r="G18" s="16" t="s">
        <v>284</v>
      </c>
      <c r="H18" s="16" t="s">
        <v>381</v>
      </c>
      <c r="I18" s="184" t="s">
        <v>111</v>
      </c>
      <c r="J18" s="169">
        <v>1400</v>
      </c>
      <c r="K18" s="115" t="s">
        <v>116</v>
      </c>
    </row>
    <row r="19" spans="1:11" ht="12.75">
      <c r="A19" s="16" t="s">
        <v>268</v>
      </c>
      <c r="B19" s="114">
        <v>40765</v>
      </c>
      <c r="C19" s="16" t="s">
        <v>381</v>
      </c>
      <c r="D19" s="16" t="s">
        <v>123</v>
      </c>
      <c r="E19" s="16" t="s">
        <v>381</v>
      </c>
      <c r="F19" s="16" t="s">
        <v>381</v>
      </c>
      <c r="G19" s="16" t="s">
        <v>117</v>
      </c>
      <c r="H19" s="16" t="s">
        <v>381</v>
      </c>
      <c r="I19" s="184" t="s">
        <v>111</v>
      </c>
      <c r="J19" s="169">
        <v>1250</v>
      </c>
      <c r="K19" s="115" t="s">
        <v>116</v>
      </c>
    </row>
    <row r="20" spans="1:11" ht="12.75">
      <c r="A20" s="16" t="s">
        <v>268</v>
      </c>
      <c r="B20" s="114">
        <v>40765</v>
      </c>
      <c r="C20" s="16" t="s">
        <v>381</v>
      </c>
      <c r="D20" s="16" t="s">
        <v>123</v>
      </c>
      <c r="E20" s="16" t="s">
        <v>381</v>
      </c>
      <c r="F20" s="16" t="s">
        <v>381</v>
      </c>
      <c r="G20" s="16" t="s">
        <v>119</v>
      </c>
      <c r="H20" s="16" t="s">
        <v>381</v>
      </c>
      <c r="I20" s="184" t="s">
        <v>111</v>
      </c>
      <c r="J20" s="169">
        <v>1300</v>
      </c>
      <c r="K20" s="115" t="s">
        <v>116</v>
      </c>
    </row>
    <row r="21" spans="1:11" ht="12.75">
      <c r="A21" s="16" t="s">
        <v>104</v>
      </c>
      <c r="B21" s="114">
        <v>40765</v>
      </c>
      <c r="C21" s="16" t="s">
        <v>277</v>
      </c>
      <c r="D21" s="16" t="s">
        <v>88</v>
      </c>
      <c r="E21" s="16" t="s">
        <v>381</v>
      </c>
      <c r="F21" s="16" t="s">
        <v>381</v>
      </c>
      <c r="G21" s="16" t="s">
        <v>119</v>
      </c>
      <c r="H21" s="16" t="s">
        <v>381</v>
      </c>
      <c r="I21" s="184" t="s">
        <v>103</v>
      </c>
      <c r="J21" s="169">
        <v>1300</v>
      </c>
      <c r="K21" s="115" t="s">
        <v>116</v>
      </c>
    </row>
    <row r="22" spans="1:11" ht="12.75">
      <c r="A22" s="16" t="s">
        <v>104</v>
      </c>
      <c r="B22" s="114">
        <v>40765</v>
      </c>
      <c r="C22" s="16" t="s">
        <v>105</v>
      </c>
      <c r="D22" s="16" t="s">
        <v>102</v>
      </c>
      <c r="E22" s="16" t="s">
        <v>381</v>
      </c>
      <c r="F22" s="16" t="s">
        <v>381</v>
      </c>
      <c r="G22" s="16" t="s">
        <v>115</v>
      </c>
      <c r="H22" s="16" t="s">
        <v>381</v>
      </c>
      <c r="I22" s="184" t="s">
        <v>111</v>
      </c>
      <c r="J22" s="169">
        <v>1600</v>
      </c>
      <c r="K22" s="115" t="s">
        <v>116</v>
      </c>
    </row>
    <row r="23" spans="1:11" ht="12.75">
      <c r="A23" s="16" t="s">
        <v>104</v>
      </c>
      <c r="B23" s="114">
        <v>40765</v>
      </c>
      <c r="C23" s="16" t="s">
        <v>320</v>
      </c>
      <c r="D23" s="16" t="s">
        <v>102</v>
      </c>
      <c r="E23" s="16" t="s">
        <v>381</v>
      </c>
      <c r="F23" s="16" t="s">
        <v>381</v>
      </c>
      <c r="G23" s="16" t="s">
        <v>117</v>
      </c>
      <c r="H23" s="16" t="s">
        <v>381</v>
      </c>
      <c r="I23" s="184" t="s">
        <v>103</v>
      </c>
      <c r="J23" s="169">
        <v>975</v>
      </c>
      <c r="K23" s="115" t="s">
        <v>116</v>
      </c>
    </row>
    <row r="24" spans="1:11" ht="12.75">
      <c r="A24" s="16" t="s">
        <v>104</v>
      </c>
      <c r="B24" s="114">
        <v>40765</v>
      </c>
      <c r="C24" s="16" t="s">
        <v>320</v>
      </c>
      <c r="D24" s="16" t="s">
        <v>102</v>
      </c>
      <c r="E24" s="16" t="s">
        <v>381</v>
      </c>
      <c r="F24" s="16" t="s">
        <v>381</v>
      </c>
      <c r="G24" s="16" t="s">
        <v>118</v>
      </c>
      <c r="H24" s="16" t="s">
        <v>381</v>
      </c>
      <c r="I24" s="184" t="s">
        <v>103</v>
      </c>
      <c r="J24" s="169">
        <v>950</v>
      </c>
      <c r="K24" s="115" t="s">
        <v>116</v>
      </c>
    </row>
    <row r="25" spans="1:11" ht="12.75">
      <c r="A25" s="16" t="s">
        <v>104</v>
      </c>
      <c r="B25" s="114">
        <v>40765</v>
      </c>
      <c r="C25" s="16" t="s">
        <v>320</v>
      </c>
      <c r="D25" s="16" t="s">
        <v>102</v>
      </c>
      <c r="E25" s="16" t="s">
        <v>381</v>
      </c>
      <c r="F25" s="16" t="s">
        <v>381</v>
      </c>
      <c r="G25" s="16" t="s">
        <v>119</v>
      </c>
      <c r="H25" s="16" t="s">
        <v>381</v>
      </c>
      <c r="I25" s="184" t="s">
        <v>103</v>
      </c>
      <c r="J25" s="169">
        <v>925</v>
      </c>
      <c r="K25" s="115" t="s">
        <v>116</v>
      </c>
    </row>
    <row r="26" spans="1:11" ht="12.75">
      <c r="A26" s="16" t="s">
        <v>104</v>
      </c>
      <c r="B26" s="114">
        <v>40765</v>
      </c>
      <c r="C26" s="16" t="s">
        <v>277</v>
      </c>
      <c r="D26" s="16" t="s">
        <v>398</v>
      </c>
      <c r="E26" s="16" t="s">
        <v>381</v>
      </c>
      <c r="F26" s="16" t="s">
        <v>381</v>
      </c>
      <c r="G26" s="16" t="s">
        <v>115</v>
      </c>
      <c r="H26" s="16" t="s">
        <v>381</v>
      </c>
      <c r="I26" s="184" t="s">
        <v>111</v>
      </c>
      <c r="J26" s="169">
        <v>1400</v>
      </c>
      <c r="K26" s="115" t="s">
        <v>116</v>
      </c>
    </row>
    <row r="27" spans="1:11" ht="12.75">
      <c r="A27" s="16" t="s">
        <v>104</v>
      </c>
      <c r="B27" s="114">
        <v>40765</v>
      </c>
      <c r="C27" s="16" t="s">
        <v>320</v>
      </c>
      <c r="D27" s="16" t="s">
        <v>398</v>
      </c>
      <c r="E27" s="16" t="s">
        <v>381</v>
      </c>
      <c r="F27" s="16" t="s">
        <v>381</v>
      </c>
      <c r="G27" s="16" t="s">
        <v>120</v>
      </c>
      <c r="H27" s="16" t="s">
        <v>381</v>
      </c>
      <c r="I27" s="184" t="s">
        <v>103</v>
      </c>
      <c r="J27" s="169">
        <v>1000</v>
      </c>
      <c r="K27" s="115" t="s">
        <v>116</v>
      </c>
    </row>
    <row r="28" spans="1:11" ht="12.75">
      <c r="A28" s="16" t="s">
        <v>104</v>
      </c>
      <c r="B28" s="114">
        <v>40765</v>
      </c>
      <c r="C28" s="16" t="s">
        <v>320</v>
      </c>
      <c r="D28" s="16" t="s">
        <v>398</v>
      </c>
      <c r="E28" s="16" t="s">
        <v>381</v>
      </c>
      <c r="F28" s="16" t="s">
        <v>381</v>
      </c>
      <c r="G28" s="16" t="s">
        <v>119</v>
      </c>
      <c r="H28" s="16" t="s">
        <v>381</v>
      </c>
      <c r="I28" s="184" t="s">
        <v>111</v>
      </c>
      <c r="J28" s="169">
        <v>1300</v>
      </c>
      <c r="K28" s="115" t="s">
        <v>116</v>
      </c>
    </row>
    <row r="29" spans="1:11" ht="12.75">
      <c r="A29" s="16" t="s">
        <v>104</v>
      </c>
      <c r="B29" s="114">
        <v>40765</v>
      </c>
      <c r="C29" s="16" t="s">
        <v>277</v>
      </c>
      <c r="D29" s="16" t="s">
        <v>123</v>
      </c>
      <c r="E29" s="16" t="s">
        <v>381</v>
      </c>
      <c r="F29" s="16" t="s">
        <v>381</v>
      </c>
      <c r="G29" s="16" t="s">
        <v>118</v>
      </c>
      <c r="H29" s="16" t="s">
        <v>381</v>
      </c>
      <c r="I29" s="184" t="s">
        <v>103</v>
      </c>
      <c r="J29" s="169">
        <v>850</v>
      </c>
      <c r="K29" s="115" t="s">
        <v>116</v>
      </c>
    </row>
    <row r="30" spans="1:11" ht="12.75">
      <c r="A30" s="16" t="s">
        <v>104</v>
      </c>
      <c r="B30" s="114">
        <v>40765</v>
      </c>
      <c r="C30" s="16" t="s">
        <v>277</v>
      </c>
      <c r="D30" s="16" t="s">
        <v>123</v>
      </c>
      <c r="E30" s="16" t="s">
        <v>381</v>
      </c>
      <c r="F30" s="16" t="s">
        <v>381</v>
      </c>
      <c r="G30" s="16" t="s">
        <v>119</v>
      </c>
      <c r="H30" s="16" t="s">
        <v>381</v>
      </c>
      <c r="I30" s="184" t="s">
        <v>103</v>
      </c>
      <c r="J30" s="169">
        <v>1000</v>
      </c>
      <c r="K30" s="115" t="s">
        <v>116</v>
      </c>
    </row>
    <row r="31" spans="1:11" ht="12.75">
      <c r="A31" s="16" t="s">
        <v>333</v>
      </c>
      <c r="B31" s="114">
        <v>40765</v>
      </c>
      <c r="C31" s="16" t="s">
        <v>381</v>
      </c>
      <c r="D31" s="16" t="s">
        <v>57</v>
      </c>
      <c r="E31" s="16" t="s">
        <v>381</v>
      </c>
      <c r="F31" s="16" t="s">
        <v>381</v>
      </c>
      <c r="G31" s="16" t="s">
        <v>115</v>
      </c>
      <c r="H31" s="16" t="s">
        <v>381</v>
      </c>
      <c r="I31" s="184" t="s">
        <v>112</v>
      </c>
      <c r="J31" s="169">
        <v>600</v>
      </c>
      <c r="K31" s="115" t="s">
        <v>116</v>
      </c>
    </row>
    <row r="32" spans="1:11" ht="12.75">
      <c r="A32" s="16" t="s">
        <v>333</v>
      </c>
      <c r="B32" s="114">
        <v>40765</v>
      </c>
      <c r="C32" s="16" t="s">
        <v>381</v>
      </c>
      <c r="D32" s="16" t="s">
        <v>57</v>
      </c>
      <c r="E32" s="16" t="s">
        <v>381</v>
      </c>
      <c r="F32" s="16" t="s">
        <v>381</v>
      </c>
      <c r="G32" s="16" t="s">
        <v>117</v>
      </c>
      <c r="H32" s="16" t="s">
        <v>381</v>
      </c>
      <c r="I32" s="184" t="s">
        <v>112</v>
      </c>
      <c r="J32" s="169">
        <v>665</v>
      </c>
      <c r="K32" s="115" t="s">
        <v>116</v>
      </c>
    </row>
    <row r="33" spans="1:11" ht="12.75">
      <c r="A33" s="16" t="s">
        <v>333</v>
      </c>
      <c r="B33" s="114">
        <v>40765</v>
      </c>
      <c r="C33" s="16" t="s">
        <v>334</v>
      </c>
      <c r="D33" s="16" t="s">
        <v>57</v>
      </c>
      <c r="E33" s="16" t="s">
        <v>381</v>
      </c>
      <c r="F33" s="16" t="s">
        <v>381</v>
      </c>
      <c r="G33" s="16" t="s">
        <v>119</v>
      </c>
      <c r="H33" s="16" t="s">
        <v>381</v>
      </c>
      <c r="I33" s="184" t="s">
        <v>125</v>
      </c>
      <c r="J33" s="169">
        <v>450</v>
      </c>
      <c r="K33" s="115" t="s">
        <v>116</v>
      </c>
    </row>
    <row r="34" spans="1:11" ht="12.75">
      <c r="A34" s="16" t="s">
        <v>333</v>
      </c>
      <c r="B34" s="114">
        <v>40765</v>
      </c>
      <c r="C34" s="16" t="s">
        <v>71</v>
      </c>
      <c r="D34" s="16" t="s">
        <v>57</v>
      </c>
      <c r="E34" s="16" t="s">
        <v>381</v>
      </c>
      <c r="F34" s="16" t="s">
        <v>381</v>
      </c>
      <c r="G34" s="16" t="s">
        <v>284</v>
      </c>
      <c r="H34" s="16" t="s">
        <v>381</v>
      </c>
      <c r="I34" s="184" t="s">
        <v>112</v>
      </c>
      <c r="J34" s="169">
        <v>600</v>
      </c>
      <c r="K34" s="115" t="s">
        <v>116</v>
      </c>
    </row>
    <row r="35" spans="1:11" ht="12.75">
      <c r="A35" s="16" t="s">
        <v>83</v>
      </c>
      <c r="B35" s="114">
        <v>40765</v>
      </c>
      <c r="C35" s="16" t="s">
        <v>84</v>
      </c>
      <c r="D35" s="16" t="s">
        <v>57</v>
      </c>
      <c r="E35" s="16" t="s">
        <v>381</v>
      </c>
      <c r="F35" s="16" t="s">
        <v>381</v>
      </c>
      <c r="G35" s="16" t="s">
        <v>115</v>
      </c>
      <c r="H35" s="16" t="s">
        <v>381</v>
      </c>
      <c r="I35" s="184" t="s">
        <v>286</v>
      </c>
      <c r="J35" s="169">
        <v>1400</v>
      </c>
      <c r="K35" s="115" t="s">
        <v>116</v>
      </c>
    </row>
    <row r="36" spans="1:11" ht="12.75">
      <c r="A36" s="16" t="s">
        <v>83</v>
      </c>
      <c r="B36" s="114">
        <v>40765</v>
      </c>
      <c r="C36" s="16" t="s">
        <v>109</v>
      </c>
      <c r="D36" s="16" t="s">
        <v>57</v>
      </c>
      <c r="E36" s="16" t="s">
        <v>381</v>
      </c>
      <c r="F36" s="16" t="s">
        <v>381</v>
      </c>
      <c r="G36" s="16" t="s">
        <v>119</v>
      </c>
      <c r="H36" s="16" t="s">
        <v>381</v>
      </c>
      <c r="I36" s="184" t="s">
        <v>85</v>
      </c>
      <c r="J36" s="169">
        <v>1500</v>
      </c>
      <c r="K36" s="115" t="s">
        <v>116</v>
      </c>
    </row>
    <row r="37" spans="1:11" ht="12.75">
      <c r="A37" s="16" t="s">
        <v>83</v>
      </c>
      <c r="B37" s="114">
        <v>40765</v>
      </c>
      <c r="C37" s="16" t="s">
        <v>288</v>
      </c>
      <c r="D37" s="16" t="s">
        <v>57</v>
      </c>
      <c r="E37" s="16" t="s">
        <v>381</v>
      </c>
      <c r="F37" s="16" t="s">
        <v>381</v>
      </c>
      <c r="G37" s="16" t="s">
        <v>119</v>
      </c>
      <c r="H37" s="16" t="s">
        <v>381</v>
      </c>
      <c r="I37" s="184" t="s">
        <v>110</v>
      </c>
      <c r="J37" s="169">
        <v>1400</v>
      </c>
      <c r="K37" s="115" t="s">
        <v>116</v>
      </c>
    </row>
    <row r="38" spans="1:11" ht="12.75">
      <c r="A38" s="16" t="s">
        <v>83</v>
      </c>
      <c r="B38" s="114">
        <v>40765</v>
      </c>
      <c r="C38" s="16" t="s">
        <v>96</v>
      </c>
      <c r="D38" s="16" t="s">
        <v>70</v>
      </c>
      <c r="E38" s="16" t="s">
        <v>381</v>
      </c>
      <c r="F38" s="16" t="s">
        <v>381</v>
      </c>
      <c r="G38" s="16" t="s">
        <v>120</v>
      </c>
      <c r="H38" s="16" t="s">
        <v>381</v>
      </c>
      <c r="I38" s="184" t="s">
        <v>85</v>
      </c>
      <c r="J38" s="169">
        <v>1450</v>
      </c>
      <c r="K38" s="115" t="s">
        <v>116</v>
      </c>
    </row>
    <row r="39" spans="1:11" ht="12.75">
      <c r="A39" s="16" t="s">
        <v>83</v>
      </c>
      <c r="B39" s="114">
        <v>40765</v>
      </c>
      <c r="C39" s="16" t="s">
        <v>288</v>
      </c>
      <c r="D39" s="16" t="s">
        <v>70</v>
      </c>
      <c r="E39" s="16" t="s">
        <v>381</v>
      </c>
      <c r="F39" s="16" t="s">
        <v>381</v>
      </c>
      <c r="G39" s="16" t="s">
        <v>117</v>
      </c>
      <c r="H39" s="16" t="s">
        <v>381</v>
      </c>
      <c r="I39" s="184" t="s">
        <v>85</v>
      </c>
      <c r="J39" s="169">
        <v>1925</v>
      </c>
      <c r="K39" s="115" t="s">
        <v>116</v>
      </c>
    </row>
    <row r="40" spans="1:11" ht="12.75">
      <c r="A40" s="16" t="s">
        <v>83</v>
      </c>
      <c r="B40" s="114">
        <v>40765</v>
      </c>
      <c r="C40" s="16" t="s">
        <v>287</v>
      </c>
      <c r="D40" s="16" t="s">
        <v>70</v>
      </c>
      <c r="E40" s="16" t="s">
        <v>381</v>
      </c>
      <c r="F40" s="16" t="s">
        <v>381</v>
      </c>
      <c r="G40" s="16" t="s">
        <v>118</v>
      </c>
      <c r="H40" s="16" t="s">
        <v>381</v>
      </c>
      <c r="I40" s="184" t="s">
        <v>85</v>
      </c>
      <c r="J40" s="169">
        <v>1400</v>
      </c>
      <c r="K40" s="115" t="s">
        <v>116</v>
      </c>
    </row>
    <row r="41" spans="1:11" ht="12.75">
      <c r="A41" s="16" t="s">
        <v>83</v>
      </c>
      <c r="B41" s="114">
        <v>40765</v>
      </c>
      <c r="C41" s="16" t="s">
        <v>288</v>
      </c>
      <c r="D41" s="16" t="s">
        <v>70</v>
      </c>
      <c r="E41" s="16" t="s">
        <v>381</v>
      </c>
      <c r="F41" s="16" t="s">
        <v>381</v>
      </c>
      <c r="G41" s="16" t="s">
        <v>118</v>
      </c>
      <c r="H41" s="16" t="s">
        <v>381</v>
      </c>
      <c r="I41" s="184" t="s">
        <v>110</v>
      </c>
      <c r="J41" s="169">
        <v>1200</v>
      </c>
      <c r="K41" s="115" t="s">
        <v>116</v>
      </c>
    </row>
    <row r="42" spans="1:11" ht="12.75">
      <c r="A42" s="16" t="s">
        <v>83</v>
      </c>
      <c r="B42" s="114">
        <v>40765</v>
      </c>
      <c r="C42" s="16" t="s">
        <v>287</v>
      </c>
      <c r="D42" s="16" t="s">
        <v>70</v>
      </c>
      <c r="E42" s="16" t="s">
        <v>381</v>
      </c>
      <c r="F42" s="16" t="s">
        <v>381</v>
      </c>
      <c r="G42" s="16" t="s">
        <v>119</v>
      </c>
      <c r="H42" s="16" t="s">
        <v>381</v>
      </c>
      <c r="I42" s="184" t="s">
        <v>85</v>
      </c>
      <c r="J42" s="169">
        <v>1400</v>
      </c>
      <c r="K42" s="115" t="s">
        <v>116</v>
      </c>
    </row>
    <row r="43" spans="1:11" ht="12.75">
      <c r="A43" s="16" t="s">
        <v>83</v>
      </c>
      <c r="B43" s="114">
        <v>40765</v>
      </c>
      <c r="C43" s="16" t="s">
        <v>84</v>
      </c>
      <c r="D43" s="16" t="s">
        <v>70</v>
      </c>
      <c r="E43" s="16" t="s">
        <v>381</v>
      </c>
      <c r="F43" s="16" t="s">
        <v>381</v>
      </c>
      <c r="G43" s="16" t="s">
        <v>121</v>
      </c>
      <c r="H43" s="16" t="s">
        <v>381</v>
      </c>
      <c r="I43" s="184" t="s">
        <v>286</v>
      </c>
      <c r="J43" s="169">
        <v>1350</v>
      </c>
      <c r="K43" s="115" t="s">
        <v>116</v>
      </c>
    </row>
    <row r="44" spans="1:11" ht="12.75">
      <c r="A44" s="16" t="s">
        <v>83</v>
      </c>
      <c r="B44" s="114">
        <v>40765</v>
      </c>
      <c r="C44" s="16" t="s">
        <v>288</v>
      </c>
      <c r="D44" s="16" t="s">
        <v>70</v>
      </c>
      <c r="E44" s="16" t="s">
        <v>381</v>
      </c>
      <c r="F44" s="16" t="s">
        <v>381</v>
      </c>
      <c r="G44" s="16" t="s">
        <v>284</v>
      </c>
      <c r="H44" s="16" t="s">
        <v>381</v>
      </c>
      <c r="I44" s="184" t="s">
        <v>85</v>
      </c>
      <c r="J44" s="169">
        <v>1800</v>
      </c>
      <c r="K44" s="115" t="s">
        <v>116</v>
      </c>
    </row>
    <row r="45" spans="1:11" ht="12.75">
      <c r="A45" s="16" t="s">
        <v>83</v>
      </c>
      <c r="B45" s="114">
        <v>40765</v>
      </c>
      <c r="C45" s="16" t="s">
        <v>109</v>
      </c>
      <c r="D45" s="16" t="s">
        <v>396</v>
      </c>
      <c r="E45" s="16" t="s">
        <v>381</v>
      </c>
      <c r="F45" s="16" t="s">
        <v>381</v>
      </c>
      <c r="G45" s="16" t="s">
        <v>115</v>
      </c>
      <c r="H45" s="16" t="s">
        <v>381</v>
      </c>
      <c r="I45" s="184" t="s">
        <v>85</v>
      </c>
      <c r="J45" s="169">
        <v>1700</v>
      </c>
      <c r="K45" s="115" t="s">
        <v>116</v>
      </c>
    </row>
    <row r="46" spans="1:11" ht="12.75">
      <c r="A46" s="16" t="s">
        <v>83</v>
      </c>
      <c r="B46" s="114">
        <v>40765</v>
      </c>
      <c r="C46" s="16" t="s">
        <v>84</v>
      </c>
      <c r="D46" s="16" t="s">
        <v>396</v>
      </c>
      <c r="E46" s="16" t="s">
        <v>381</v>
      </c>
      <c r="F46" s="16" t="s">
        <v>381</v>
      </c>
      <c r="G46" s="16" t="s">
        <v>115</v>
      </c>
      <c r="H46" s="16" t="s">
        <v>381</v>
      </c>
      <c r="I46" s="184" t="s">
        <v>85</v>
      </c>
      <c r="J46" s="169">
        <v>1650</v>
      </c>
      <c r="K46" s="115" t="s">
        <v>116</v>
      </c>
    </row>
    <row r="47" spans="1:11" ht="12.75">
      <c r="A47" s="16" t="s">
        <v>83</v>
      </c>
      <c r="B47" s="114">
        <v>40765</v>
      </c>
      <c r="C47" s="16" t="s">
        <v>109</v>
      </c>
      <c r="D47" s="16" t="s">
        <v>396</v>
      </c>
      <c r="E47" s="16" t="s">
        <v>381</v>
      </c>
      <c r="F47" s="16" t="s">
        <v>381</v>
      </c>
      <c r="G47" s="16" t="s">
        <v>120</v>
      </c>
      <c r="H47" s="16" t="s">
        <v>381</v>
      </c>
      <c r="I47" s="184" t="s">
        <v>85</v>
      </c>
      <c r="J47" s="169">
        <v>1950</v>
      </c>
      <c r="K47" s="115" t="s">
        <v>116</v>
      </c>
    </row>
    <row r="48" spans="1:11" ht="12.75">
      <c r="A48" s="16" t="s">
        <v>83</v>
      </c>
      <c r="B48" s="114">
        <v>40765</v>
      </c>
      <c r="C48" s="16" t="s">
        <v>84</v>
      </c>
      <c r="D48" s="16" t="s">
        <v>396</v>
      </c>
      <c r="E48" s="16" t="s">
        <v>381</v>
      </c>
      <c r="F48" s="16" t="s">
        <v>381</v>
      </c>
      <c r="G48" s="16" t="s">
        <v>117</v>
      </c>
      <c r="H48" s="16" t="s">
        <v>381</v>
      </c>
      <c r="I48" s="184" t="s">
        <v>85</v>
      </c>
      <c r="J48" s="169">
        <v>2050</v>
      </c>
      <c r="K48" s="115" t="s">
        <v>116</v>
      </c>
    </row>
    <row r="49" spans="1:11" ht="12.75">
      <c r="A49" s="16" t="s">
        <v>83</v>
      </c>
      <c r="B49" s="114">
        <v>40765</v>
      </c>
      <c r="C49" s="16" t="s">
        <v>109</v>
      </c>
      <c r="D49" s="16" t="s">
        <v>396</v>
      </c>
      <c r="E49" s="16" t="s">
        <v>381</v>
      </c>
      <c r="F49" s="16" t="s">
        <v>381</v>
      </c>
      <c r="G49" s="16" t="s">
        <v>118</v>
      </c>
      <c r="H49" s="16" t="s">
        <v>381</v>
      </c>
      <c r="I49" s="184" t="s">
        <v>286</v>
      </c>
      <c r="J49" s="169">
        <v>1350</v>
      </c>
      <c r="K49" s="115" t="s">
        <v>116</v>
      </c>
    </row>
    <row r="50" spans="1:11" ht="12.75">
      <c r="A50" s="16" t="s">
        <v>83</v>
      </c>
      <c r="B50" s="114">
        <v>40765</v>
      </c>
      <c r="C50" s="16" t="s">
        <v>84</v>
      </c>
      <c r="D50" s="16" t="s">
        <v>396</v>
      </c>
      <c r="E50" s="16" t="s">
        <v>381</v>
      </c>
      <c r="F50" s="16" t="s">
        <v>381</v>
      </c>
      <c r="G50" s="16" t="s">
        <v>118</v>
      </c>
      <c r="H50" s="16" t="s">
        <v>381</v>
      </c>
      <c r="I50" s="184" t="s">
        <v>110</v>
      </c>
      <c r="J50" s="169">
        <v>1500</v>
      </c>
      <c r="K50" s="115" t="s">
        <v>116</v>
      </c>
    </row>
    <row r="51" spans="1:11" ht="12.75">
      <c r="A51" s="16" t="s">
        <v>83</v>
      </c>
      <c r="B51" s="114">
        <v>40765</v>
      </c>
      <c r="C51" s="16" t="s">
        <v>109</v>
      </c>
      <c r="D51" s="16" t="s">
        <v>396</v>
      </c>
      <c r="E51" s="16" t="s">
        <v>381</v>
      </c>
      <c r="F51" s="16" t="s">
        <v>381</v>
      </c>
      <c r="G51" s="16" t="s">
        <v>119</v>
      </c>
      <c r="H51" s="16" t="s">
        <v>381</v>
      </c>
      <c r="I51" s="184" t="s">
        <v>85</v>
      </c>
      <c r="J51" s="169">
        <v>1900</v>
      </c>
      <c r="K51" s="115" t="s">
        <v>116</v>
      </c>
    </row>
    <row r="52" spans="1:11" ht="12.75">
      <c r="A52" s="16" t="s">
        <v>83</v>
      </c>
      <c r="B52" s="114">
        <v>40765</v>
      </c>
      <c r="C52" s="16" t="s">
        <v>106</v>
      </c>
      <c r="D52" s="16" t="s">
        <v>396</v>
      </c>
      <c r="E52" s="16" t="s">
        <v>381</v>
      </c>
      <c r="F52" s="16" t="s">
        <v>381</v>
      </c>
      <c r="G52" s="16" t="s">
        <v>119</v>
      </c>
      <c r="H52" s="16" t="s">
        <v>381</v>
      </c>
      <c r="I52" s="184" t="s">
        <v>85</v>
      </c>
      <c r="J52" s="169">
        <v>1850</v>
      </c>
      <c r="K52" s="115" t="s">
        <v>116</v>
      </c>
    </row>
    <row r="53" spans="1:11" ht="12.75">
      <c r="A53" s="16" t="s">
        <v>83</v>
      </c>
      <c r="B53" s="114">
        <v>40765</v>
      </c>
      <c r="C53" s="16" t="s">
        <v>96</v>
      </c>
      <c r="D53" s="16" t="s">
        <v>396</v>
      </c>
      <c r="E53" s="16" t="s">
        <v>381</v>
      </c>
      <c r="F53" s="16" t="s">
        <v>381</v>
      </c>
      <c r="G53" s="16" t="s">
        <v>119</v>
      </c>
      <c r="H53" s="16" t="s">
        <v>381</v>
      </c>
      <c r="I53" s="184" t="s">
        <v>85</v>
      </c>
      <c r="J53" s="169">
        <v>1800</v>
      </c>
      <c r="K53" s="115" t="s">
        <v>116</v>
      </c>
    </row>
    <row r="54" spans="1:11" ht="12.75">
      <c r="A54" s="16" t="s">
        <v>83</v>
      </c>
      <c r="B54" s="114">
        <v>40765</v>
      </c>
      <c r="C54" s="16" t="s">
        <v>84</v>
      </c>
      <c r="D54" s="16" t="s">
        <v>396</v>
      </c>
      <c r="E54" s="16" t="s">
        <v>381</v>
      </c>
      <c r="F54" s="16" t="s">
        <v>381</v>
      </c>
      <c r="G54" s="16" t="s">
        <v>119</v>
      </c>
      <c r="H54" s="16" t="s">
        <v>381</v>
      </c>
      <c r="I54" s="184" t="s">
        <v>110</v>
      </c>
      <c r="J54" s="169">
        <v>1500</v>
      </c>
      <c r="K54" s="115" t="s">
        <v>116</v>
      </c>
    </row>
    <row r="55" spans="1:11" ht="12.75">
      <c r="A55" s="16" t="s">
        <v>83</v>
      </c>
      <c r="B55" s="114">
        <v>40765</v>
      </c>
      <c r="C55" s="16" t="s">
        <v>109</v>
      </c>
      <c r="D55" s="16" t="s">
        <v>396</v>
      </c>
      <c r="E55" s="16" t="s">
        <v>381</v>
      </c>
      <c r="F55" s="16" t="s">
        <v>381</v>
      </c>
      <c r="G55" s="16" t="s">
        <v>284</v>
      </c>
      <c r="H55" s="16" t="s">
        <v>381</v>
      </c>
      <c r="I55" s="184" t="s">
        <v>85</v>
      </c>
      <c r="J55" s="169">
        <v>1750</v>
      </c>
      <c r="K55" s="115" t="s">
        <v>116</v>
      </c>
    </row>
    <row r="56" spans="1:11" ht="12.75">
      <c r="A56" s="16" t="s">
        <v>83</v>
      </c>
      <c r="B56" s="114">
        <v>40765</v>
      </c>
      <c r="C56" s="16" t="s">
        <v>96</v>
      </c>
      <c r="D56" s="16" t="s">
        <v>398</v>
      </c>
      <c r="E56" s="16" t="s">
        <v>381</v>
      </c>
      <c r="F56" s="16" t="s">
        <v>381</v>
      </c>
      <c r="G56" s="16" t="s">
        <v>115</v>
      </c>
      <c r="H56" s="16" t="s">
        <v>381</v>
      </c>
      <c r="I56" s="184" t="s">
        <v>110</v>
      </c>
      <c r="J56" s="169">
        <v>1200</v>
      </c>
      <c r="K56" s="115" t="s">
        <v>116</v>
      </c>
    </row>
    <row r="57" spans="1:11" ht="12.75">
      <c r="A57" s="16" t="s">
        <v>83</v>
      </c>
      <c r="B57" s="114">
        <v>40765</v>
      </c>
      <c r="C57" s="16" t="s">
        <v>288</v>
      </c>
      <c r="D57" s="16" t="s">
        <v>398</v>
      </c>
      <c r="E57" s="16" t="s">
        <v>381</v>
      </c>
      <c r="F57" s="16" t="s">
        <v>381</v>
      </c>
      <c r="G57" s="16" t="s">
        <v>115</v>
      </c>
      <c r="H57" s="16" t="s">
        <v>381</v>
      </c>
      <c r="I57" s="184" t="s">
        <v>110</v>
      </c>
      <c r="J57" s="169">
        <v>1400</v>
      </c>
      <c r="K57" s="115" t="s">
        <v>116</v>
      </c>
    </row>
    <row r="58" spans="1:11" ht="12.75">
      <c r="A58" s="16" t="s">
        <v>83</v>
      </c>
      <c r="B58" s="114">
        <v>40765</v>
      </c>
      <c r="C58" s="16" t="s">
        <v>96</v>
      </c>
      <c r="D58" s="16" t="s">
        <v>398</v>
      </c>
      <c r="E58" s="16" t="s">
        <v>381</v>
      </c>
      <c r="F58" s="16" t="s">
        <v>381</v>
      </c>
      <c r="G58" s="16" t="s">
        <v>117</v>
      </c>
      <c r="H58" s="16" t="s">
        <v>381</v>
      </c>
      <c r="I58" s="184" t="s">
        <v>110</v>
      </c>
      <c r="J58" s="169">
        <v>1525</v>
      </c>
      <c r="K58" s="115" t="s">
        <v>116</v>
      </c>
    </row>
    <row r="59" spans="1:11" ht="12.75">
      <c r="A59" s="16" t="s">
        <v>83</v>
      </c>
      <c r="B59" s="114">
        <v>40765</v>
      </c>
      <c r="C59" s="16" t="s">
        <v>288</v>
      </c>
      <c r="D59" s="16" t="s">
        <v>398</v>
      </c>
      <c r="E59" s="16" t="s">
        <v>381</v>
      </c>
      <c r="F59" s="16" t="s">
        <v>381</v>
      </c>
      <c r="G59" s="16" t="s">
        <v>119</v>
      </c>
      <c r="H59" s="16" t="s">
        <v>381</v>
      </c>
      <c r="I59" s="184" t="s">
        <v>110</v>
      </c>
      <c r="J59" s="169">
        <v>1500</v>
      </c>
      <c r="K59" s="115" t="s">
        <v>116</v>
      </c>
    </row>
    <row r="60" spans="1:11" ht="12.75">
      <c r="A60" s="16" t="s">
        <v>83</v>
      </c>
      <c r="B60" s="114">
        <v>40765</v>
      </c>
      <c r="C60" s="16" t="s">
        <v>84</v>
      </c>
      <c r="D60" s="16" t="s">
        <v>398</v>
      </c>
      <c r="E60" s="16" t="s">
        <v>381</v>
      </c>
      <c r="F60" s="16" t="s">
        <v>381</v>
      </c>
      <c r="G60" s="16" t="s">
        <v>119</v>
      </c>
      <c r="H60" s="16" t="s">
        <v>381</v>
      </c>
      <c r="I60" s="184" t="s">
        <v>110</v>
      </c>
      <c r="J60" s="169">
        <v>1500</v>
      </c>
      <c r="K60" s="115" t="s">
        <v>116</v>
      </c>
    </row>
    <row r="61" spans="1:11" ht="12.75">
      <c r="A61" s="16" t="s">
        <v>83</v>
      </c>
      <c r="B61" s="114">
        <v>40765</v>
      </c>
      <c r="C61" s="16" t="s">
        <v>288</v>
      </c>
      <c r="D61" s="16" t="s">
        <v>123</v>
      </c>
      <c r="E61" s="16" t="s">
        <v>381</v>
      </c>
      <c r="F61" s="16" t="s">
        <v>381</v>
      </c>
      <c r="G61" s="16" t="s">
        <v>118</v>
      </c>
      <c r="H61" s="16" t="s">
        <v>381</v>
      </c>
      <c r="I61" s="184" t="s">
        <v>286</v>
      </c>
      <c r="J61" s="169">
        <v>1400</v>
      </c>
      <c r="K61" s="115" t="s">
        <v>116</v>
      </c>
    </row>
    <row r="62" spans="1:11" ht="12.75">
      <c r="A62" s="16" t="s">
        <v>401</v>
      </c>
      <c r="B62" s="114">
        <v>40765</v>
      </c>
      <c r="C62" s="16" t="s">
        <v>381</v>
      </c>
      <c r="D62" s="16" t="s">
        <v>398</v>
      </c>
      <c r="E62" s="16" t="s">
        <v>381</v>
      </c>
      <c r="F62" s="16" t="s">
        <v>381</v>
      </c>
      <c r="G62" s="16" t="s">
        <v>284</v>
      </c>
      <c r="H62" s="16" t="s">
        <v>381</v>
      </c>
      <c r="I62" s="184" t="s">
        <v>283</v>
      </c>
      <c r="J62" s="169">
        <v>700</v>
      </c>
      <c r="K62" s="115" t="s">
        <v>116</v>
      </c>
    </row>
    <row r="63" spans="1:11" ht="12.75">
      <c r="A63" s="16" t="s">
        <v>172</v>
      </c>
      <c r="B63" s="114">
        <v>40765</v>
      </c>
      <c r="C63" s="16" t="s">
        <v>381</v>
      </c>
      <c r="D63" s="16" t="s">
        <v>88</v>
      </c>
      <c r="E63" s="16" t="s">
        <v>381</v>
      </c>
      <c r="F63" s="16" t="s">
        <v>381</v>
      </c>
      <c r="G63" s="16" t="s">
        <v>117</v>
      </c>
      <c r="H63" s="16" t="s">
        <v>381</v>
      </c>
      <c r="I63" s="184" t="s">
        <v>111</v>
      </c>
      <c r="J63" s="169">
        <v>1225</v>
      </c>
      <c r="K63" s="115" t="s">
        <v>116</v>
      </c>
    </row>
    <row r="64" spans="1:11" ht="12.75">
      <c r="A64" s="16" t="s">
        <v>172</v>
      </c>
      <c r="B64" s="114">
        <v>40765</v>
      </c>
      <c r="C64" s="16" t="s">
        <v>381</v>
      </c>
      <c r="D64" s="16" t="s">
        <v>88</v>
      </c>
      <c r="E64" s="16" t="s">
        <v>381</v>
      </c>
      <c r="F64" s="16" t="s">
        <v>381</v>
      </c>
      <c r="G64" s="16" t="s">
        <v>119</v>
      </c>
      <c r="H64" s="16" t="s">
        <v>381</v>
      </c>
      <c r="I64" s="184" t="s">
        <v>111</v>
      </c>
      <c r="J64" s="169">
        <v>1060</v>
      </c>
      <c r="K64" s="115" t="s">
        <v>116</v>
      </c>
    </row>
    <row r="65" spans="1:11" s="15" customFormat="1" ht="12.75">
      <c r="A65" s="16" t="s">
        <v>172</v>
      </c>
      <c r="B65" s="114">
        <v>40765</v>
      </c>
      <c r="C65" s="16" t="s">
        <v>381</v>
      </c>
      <c r="D65" s="16" t="s">
        <v>57</v>
      </c>
      <c r="E65" s="16" t="s">
        <v>381</v>
      </c>
      <c r="F65" s="16" t="s">
        <v>381</v>
      </c>
      <c r="G65" s="16" t="s">
        <v>119</v>
      </c>
      <c r="H65" s="16" t="s">
        <v>381</v>
      </c>
      <c r="I65" s="184" t="s">
        <v>111</v>
      </c>
      <c r="J65" s="169">
        <v>1000</v>
      </c>
      <c r="K65" s="115" t="s">
        <v>116</v>
      </c>
    </row>
    <row r="66" spans="1:11" s="15" customFormat="1" ht="12.75">
      <c r="A66" s="16" t="s">
        <v>172</v>
      </c>
      <c r="B66" s="114">
        <v>40765</v>
      </c>
      <c r="C66" s="16" t="s">
        <v>381</v>
      </c>
      <c r="D66" s="16" t="s">
        <v>398</v>
      </c>
      <c r="E66" s="16" t="s">
        <v>381</v>
      </c>
      <c r="F66" s="16" t="s">
        <v>381</v>
      </c>
      <c r="G66" s="16" t="s">
        <v>115</v>
      </c>
      <c r="H66" s="16" t="s">
        <v>381</v>
      </c>
      <c r="I66" s="184" t="s">
        <v>111</v>
      </c>
      <c r="J66" s="169">
        <v>1100</v>
      </c>
      <c r="K66" s="115" t="s">
        <v>116</v>
      </c>
    </row>
    <row r="67" spans="1:11" s="15" customFormat="1" ht="12.75">
      <c r="A67" s="16" t="s">
        <v>172</v>
      </c>
      <c r="B67" s="114">
        <v>40765</v>
      </c>
      <c r="C67" s="16" t="s">
        <v>381</v>
      </c>
      <c r="D67" s="16" t="s">
        <v>398</v>
      </c>
      <c r="E67" s="16" t="s">
        <v>381</v>
      </c>
      <c r="F67" s="16" t="s">
        <v>381</v>
      </c>
      <c r="G67" s="16" t="s">
        <v>120</v>
      </c>
      <c r="H67" s="16" t="s">
        <v>381</v>
      </c>
      <c r="I67" s="184" t="s">
        <v>111</v>
      </c>
      <c r="J67" s="169">
        <v>1000</v>
      </c>
      <c r="K67" s="115" t="s">
        <v>116</v>
      </c>
    </row>
    <row r="68" spans="1:11" ht="12.75">
      <c r="A68" s="16" t="s">
        <v>172</v>
      </c>
      <c r="B68" s="114">
        <v>40765</v>
      </c>
      <c r="C68" s="16" t="s">
        <v>381</v>
      </c>
      <c r="D68" s="16" t="s">
        <v>398</v>
      </c>
      <c r="E68" s="16" t="s">
        <v>381</v>
      </c>
      <c r="F68" s="16" t="s">
        <v>381</v>
      </c>
      <c r="G68" s="16" t="s">
        <v>118</v>
      </c>
      <c r="H68" s="16" t="s">
        <v>381</v>
      </c>
      <c r="I68" s="184" t="s">
        <v>111</v>
      </c>
      <c r="J68" s="169">
        <v>1000</v>
      </c>
      <c r="K68" s="115" t="s">
        <v>116</v>
      </c>
    </row>
    <row r="69" spans="1:11" ht="12.75">
      <c r="A69" s="16" t="s">
        <v>172</v>
      </c>
      <c r="B69" s="114">
        <v>40765</v>
      </c>
      <c r="C69" s="16" t="s">
        <v>381</v>
      </c>
      <c r="D69" s="16" t="s">
        <v>398</v>
      </c>
      <c r="E69" s="16" t="s">
        <v>381</v>
      </c>
      <c r="F69" s="16" t="s">
        <v>381</v>
      </c>
      <c r="G69" s="16" t="s">
        <v>119</v>
      </c>
      <c r="H69" s="16" t="s">
        <v>381</v>
      </c>
      <c r="I69" s="184" t="s">
        <v>111</v>
      </c>
      <c r="J69" s="169">
        <v>1000</v>
      </c>
      <c r="K69" s="115" t="s">
        <v>116</v>
      </c>
    </row>
    <row r="70" spans="1:11" ht="12.75">
      <c r="A70" s="16" t="s">
        <v>172</v>
      </c>
      <c r="B70" s="114">
        <v>40765</v>
      </c>
      <c r="C70" s="16" t="s">
        <v>381</v>
      </c>
      <c r="D70" s="16" t="s">
        <v>398</v>
      </c>
      <c r="E70" s="16" t="s">
        <v>381</v>
      </c>
      <c r="F70" s="16" t="s">
        <v>381</v>
      </c>
      <c r="G70" s="16" t="s">
        <v>284</v>
      </c>
      <c r="H70" s="16" t="s">
        <v>381</v>
      </c>
      <c r="I70" s="184" t="s">
        <v>111</v>
      </c>
      <c r="J70" s="169">
        <v>1100</v>
      </c>
      <c r="K70" s="115" t="s">
        <v>116</v>
      </c>
    </row>
    <row r="71" spans="1:11" ht="12.75">
      <c r="A71" s="16" t="s">
        <v>172</v>
      </c>
      <c r="B71" s="114">
        <v>40765</v>
      </c>
      <c r="C71" s="16" t="s">
        <v>381</v>
      </c>
      <c r="D71" s="16" t="s">
        <v>123</v>
      </c>
      <c r="E71" s="16" t="s">
        <v>381</v>
      </c>
      <c r="F71" s="16" t="s">
        <v>381</v>
      </c>
      <c r="G71" s="16" t="s">
        <v>119</v>
      </c>
      <c r="H71" s="16" t="s">
        <v>381</v>
      </c>
      <c r="I71" s="184" t="s">
        <v>111</v>
      </c>
      <c r="J71" s="169">
        <v>1050</v>
      </c>
      <c r="K71" s="115" t="s">
        <v>116</v>
      </c>
    </row>
    <row r="72" spans="1:11" s="15" customFormat="1" ht="12.75">
      <c r="A72" s="16" t="s">
        <v>124</v>
      </c>
      <c r="B72" s="114">
        <v>40765</v>
      </c>
      <c r="C72" s="16" t="s">
        <v>335</v>
      </c>
      <c r="D72" s="16" t="s">
        <v>398</v>
      </c>
      <c r="E72" s="16" t="s">
        <v>381</v>
      </c>
      <c r="F72" s="16" t="s">
        <v>381</v>
      </c>
      <c r="G72" s="16" t="s">
        <v>115</v>
      </c>
      <c r="H72" s="16" t="s">
        <v>381</v>
      </c>
      <c r="I72" s="184" t="s">
        <v>125</v>
      </c>
      <c r="J72" s="169">
        <v>1000</v>
      </c>
      <c r="K72" s="115" t="s">
        <v>116</v>
      </c>
    </row>
    <row r="73" spans="1:11" ht="12.75">
      <c r="A73" s="16" t="s">
        <v>124</v>
      </c>
      <c r="B73" s="114">
        <v>40765</v>
      </c>
      <c r="C73" s="16" t="s">
        <v>335</v>
      </c>
      <c r="D73" s="16" t="s">
        <v>398</v>
      </c>
      <c r="E73" s="16" t="s">
        <v>381</v>
      </c>
      <c r="F73" s="16" t="s">
        <v>381</v>
      </c>
      <c r="G73" s="16" t="s">
        <v>117</v>
      </c>
      <c r="H73" s="16" t="s">
        <v>381</v>
      </c>
      <c r="I73" s="184" t="s">
        <v>125</v>
      </c>
      <c r="J73" s="169">
        <v>865</v>
      </c>
      <c r="K73" s="115" t="s">
        <v>116</v>
      </c>
    </row>
    <row r="74" spans="1:11" ht="12.75">
      <c r="A74" s="16" t="s">
        <v>124</v>
      </c>
      <c r="B74" s="114">
        <v>40765</v>
      </c>
      <c r="C74" s="16" t="s">
        <v>381</v>
      </c>
      <c r="D74" s="16" t="s">
        <v>398</v>
      </c>
      <c r="E74" s="16" t="s">
        <v>381</v>
      </c>
      <c r="F74" s="16" t="s">
        <v>381</v>
      </c>
      <c r="G74" s="16" t="s">
        <v>118</v>
      </c>
      <c r="H74" s="16" t="s">
        <v>381</v>
      </c>
      <c r="I74" s="184" t="s">
        <v>125</v>
      </c>
      <c r="J74" s="169">
        <v>825</v>
      </c>
      <c r="K74" s="115" t="s">
        <v>116</v>
      </c>
    </row>
    <row r="75" spans="1:11" s="15" customFormat="1" ht="12.75">
      <c r="A75" s="16" t="s">
        <v>124</v>
      </c>
      <c r="B75" s="114">
        <v>40765</v>
      </c>
      <c r="C75" s="16" t="s">
        <v>381</v>
      </c>
      <c r="D75" s="16" t="s">
        <v>398</v>
      </c>
      <c r="E75" s="16" t="s">
        <v>381</v>
      </c>
      <c r="F75" s="16" t="s">
        <v>381</v>
      </c>
      <c r="G75" s="16" t="s">
        <v>284</v>
      </c>
      <c r="H75" s="16" t="s">
        <v>381</v>
      </c>
      <c r="I75" s="184" t="s">
        <v>125</v>
      </c>
      <c r="J75" s="169">
        <v>720</v>
      </c>
      <c r="K75" s="115" t="s">
        <v>116</v>
      </c>
    </row>
    <row r="76" spans="1:11" ht="12.75">
      <c r="A76" s="16" t="s">
        <v>330</v>
      </c>
      <c r="B76" s="114">
        <v>40765</v>
      </c>
      <c r="C76" s="16" t="s">
        <v>381</v>
      </c>
      <c r="D76" s="16" t="s">
        <v>57</v>
      </c>
      <c r="E76" s="16" t="s">
        <v>381</v>
      </c>
      <c r="F76" s="16" t="s">
        <v>381</v>
      </c>
      <c r="G76" s="16" t="s">
        <v>120</v>
      </c>
      <c r="H76" s="16" t="s">
        <v>381</v>
      </c>
      <c r="I76" s="184" t="s">
        <v>93</v>
      </c>
      <c r="J76" s="169">
        <v>900</v>
      </c>
      <c r="K76" s="115" t="s">
        <v>116</v>
      </c>
    </row>
    <row r="77" spans="1:11" ht="12.75">
      <c r="A77" s="16" t="s">
        <v>330</v>
      </c>
      <c r="B77" s="114">
        <v>40765</v>
      </c>
      <c r="C77" s="16" t="s">
        <v>381</v>
      </c>
      <c r="D77" s="16" t="s">
        <v>57</v>
      </c>
      <c r="E77" s="16" t="s">
        <v>381</v>
      </c>
      <c r="F77" s="16" t="s">
        <v>381</v>
      </c>
      <c r="G77" s="16" t="s">
        <v>117</v>
      </c>
      <c r="H77" s="16" t="s">
        <v>381</v>
      </c>
      <c r="I77" s="184" t="s">
        <v>93</v>
      </c>
      <c r="J77" s="169">
        <v>1350</v>
      </c>
      <c r="K77" s="115" t="s">
        <v>116</v>
      </c>
    </row>
    <row r="78" spans="1:11" ht="12.75">
      <c r="A78" s="16" t="s">
        <v>330</v>
      </c>
      <c r="B78" s="114">
        <v>40765</v>
      </c>
      <c r="C78" s="16" t="s">
        <v>381</v>
      </c>
      <c r="D78" s="16" t="s">
        <v>57</v>
      </c>
      <c r="E78" s="16" t="s">
        <v>381</v>
      </c>
      <c r="F78" s="16" t="s">
        <v>381</v>
      </c>
      <c r="G78" s="16" t="s">
        <v>118</v>
      </c>
      <c r="H78" s="16" t="s">
        <v>381</v>
      </c>
      <c r="I78" s="184" t="s">
        <v>93</v>
      </c>
      <c r="J78" s="169">
        <v>1100</v>
      </c>
      <c r="K78" s="115" t="s">
        <v>116</v>
      </c>
    </row>
    <row r="79" spans="1:11" ht="12.75">
      <c r="A79" s="16" t="s">
        <v>330</v>
      </c>
      <c r="B79" s="114">
        <v>40765</v>
      </c>
      <c r="C79" s="16" t="s">
        <v>381</v>
      </c>
      <c r="D79" s="16" t="s">
        <v>57</v>
      </c>
      <c r="E79" s="16" t="s">
        <v>381</v>
      </c>
      <c r="F79" s="16" t="s">
        <v>381</v>
      </c>
      <c r="G79" s="16" t="s">
        <v>284</v>
      </c>
      <c r="H79" s="16" t="s">
        <v>381</v>
      </c>
      <c r="I79" s="184" t="s">
        <v>93</v>
      </c>
      <c r="J79" s="169">
        <v>1000</v>
      </c>
      <c r="K79" s="115" t="s">
        <v>116</v>
      </c>
    </row>
    <row r="80" spans="1:11" ht="12.75">
      <c r="A80" s="16" t="s">
        <v>330</v>
      </c>
      <c r="B80" s="114">
        <v>40765</v>
      </c>
      <c r="C80" s="16" t="s">
        <v>381</v>
      </c>
      <c r="D80" s="16" t="s">
        <v>299</v>
      </c>
      <c r="E80" s="16" t="s">
        <v>381</v>
      </c>
      <c r="F80" s="16" t="s">
        <v>381</v>
      </c>
      <c r="G80" s="16" t="s">
        <v>118</v>
      </c>
      <c r="H80" s="16" t="s">
        <v>381</v>
      </c>
      <c r="I80" s="184" t="s">
        <v>331</v>
      </c>
      <c r="J80" s="169">
        <v>400</v>
      </c>
      <c r="K80" s="115" t="s">
        <v>116</v>
      </c>
    </row>
    <row r="81" spans="1:11" ht="12.75">
      <c r="A81" s="16" t="s">
        <v>330</v>
      </c>
      <c r="B81" s="114">
        <v>40765</v>
      </c>
      <c r="C81" s="16" t="s">
        <v>381</v>
      </c>
      <c r="D81" s="16" t="s">
        <v>299</v>
      </c>
      <c r="E81" s="16" t="s">
        <v>381</v>
      </c>
      <c r="F81" s="16" t="s">
        <v>381</v>
      </c>
      <c r="G81" s="16" t="s">
        <v>119</v>
      </c>
      <c r="H81" s="16" t="s">
        <v>381</v>
      </c>
      <c r="I81" s="184" t="s">
        <v>331</v>
      </c>
      <c r="J81" s="169">
        <v>500</v>
      </c>
      <c r="K81" s="115" t="s">
        <v>116</v>
      </c>
    </row>
    <row r="82" spans="1:11" ht="12.75">
      <c r="A82" s="16" t="s">
        <v>87</v>
      </c>
      <c r="B82" s="114">
        <v>40765</v>
      </c>
      <c r="C82" s="16" t="s">
        <v>336</v>
      </c>
      <c r="D82" s="16" t="s">
        <v>398</v>
      </c>
      <c r="E82" s="16" t="s">
        <v>381</v>
      </c>
      <c r="F82" s="16" t="s">
        <v>381</v>
      </c>
      <c r="G82" s="16" t="s">
        <v>119</v>
      </c>
      <c r="H82" s="16" t="s">
        <v>381</v>
      </c>
      <c r="I82" s="184" t="s">
        <v>93</v>
      </c>
      <c r="J82" s="169">
        <v>500</v>
      </c>
      <c r="K82" s="115" t="s">
        <v>116</v>
      </c>
    </row>
    <row r="83" spans="1:11" ht="12.75">
      <c r="A83" s="16" t="s">
        <v>87</v>
      </c>
      <c r="B83" s="114">
        <v>40765</v>
      </c>
      <c r="C83" s="16" t="s">
        <v>100</v>
      </c>
      <c r="D83" s="16" t="s">
        <v>398</v>
      </c>
      <c r="E83" s="16" t="s">
        <v>381</v>
      </c>
      <c r="F83" s="16" t="s">
        <v>381</v>
      </c>
      <c r="G83" s="16" t="s">
        <v>119</v>
      </c>
      <c r="H83" s="16" t="s">
        <v>381</v>
      </c>
      <c r="I83" s="184" t="s">
        <v>93</v>
      </c>
      <c r="J83" s="169">
        <v>650</v>
      </c>
      <c r="K83" s="115" t="s">
        <v>116</v>
      </c>
    </row>
    <row r="84" spans="1:11" ht="12.75">
      <c r="A84" s="16" t="s">
        <v>87</v>
      </c>
      <c r="B84" s="114">
        <v>40765</v>
      </c>
      <c r="C84" s="16" t="s">
        <v>403</v>
      </c>
      <c r="D84" s="16" t="s">
        <v>398</v>
      </c>
      <c r="E84" s="16" t="s">
        <v>381</v>
      </c>
      <c r="F84" s="16" t="s">
        <v>381</v>
      </c>
      <c r="G84" s="16" t="s">
        <v>119</v>
      </c>
      <c r="H84" s="16" t="s">
        <v>381</v>
      </c>
      <c r="I84" s="184" t="s">
        <v>110</v>
      </c>
      <c r="J84" s="169">
        <v>1000</v>
      </c>
      <c r="K84" s="115" t="s">
        <v>116</v>
      </c>
    </row>
    <row r="85" spans="1:11" ht="12.75">
      <c r="A85" s="16" t="s">
        <v>87</v>
      </c>
      <c r="B85" s="114">
        <v>40765</v>
      </c>
      <c r="C85" s="16" t="s">
        <v>403</v>
      </c>
      <c r="D85" s="16" t="s">
        <v>398</v>
      </c>
      <c r="E85" s="16" t="s">
        <v>381</v>
      </c>
      <c r="F85" s="16" t="s">
        <v>381</v>
      </c>
      <c r="G85" s="16" t="s">
        <v>284</v>
      </c>
      <c r="H85" s="16" t="s">
        <v>381</v>
      </c>
      <c r="I85" s="184" t="s">
        <v>110</v>
      </c>
      <c r="J85" s="169">
        <v>1400</v>
      </c>
      <c r="K85" s="115" t="s">
        <v>116</v>
      </c>
    </row>
    <row r="86" spans="1:11" ht="12.75">
      <c r="A86" s="16" t="s">
        <v>279</v>
      </c>
      <c r="B86" s="114">
        <v>40765</v>
      </c>
      <c r="C86" s="16" t="s">
        <v>281</v>
      </c>
      <c r="D86" s="16" t="s">
        <v>398</v>
      </c>
      <c r="E86" s="16" t="s">
        <v>381</v>
      </c>
      <c r="F86" s="16" t="s">
        <v>381</v>
      </c>
      <c r="G86" s="16" t="s">
        <v>115</v>
      </c>
      <c r="H86" s="16" t="s">
        <v>381</v>
      </c>
      <c r="I86" s="184" t="s">
        <v>111</v>
      </c>
      <c r="J86" s="169">
        <v>1250</v>
      </c>
      <c r="K86" s="115" t="s">
        <v>116</v>
      </c>
    </row>
    <row r="87" spans="1:11" ht="12.75">
      <c r="A87" s="16" t="s">
        <v>279</v>
      </c>
      <c r="B87" s="114">
        <v>40765</v>
      </c>
      <c r="C87" s="16" t="s">
        <v>282</v>
      </c>
      <c r="D87" s="16" t="s">
        <v>398</v>
      </c>
      <c r="E87" s="16" t="s">
        <v>381</v>
      </c>
      <c r="F87" s="16" t="s">
        <v>381</v>
      </c>
      <c r="G87" s="16" t="s">
        <v>115</v>
      </c>
      <c r="H87" s="16" t="s">
        <v>381</v>
      </c>
      <c r="I87" s="184" t="s">
        <v>111</v>
      </c>
      <c r="J87" s="169">
        <v>1250</v>
      </c>
      <c r="K87" s="115" t="s">
        <v>116</v>
      </c>
    </row>
    <row r="88" spans="1:11" ht="12.75">
      <c r="A88" s="16" t="s">
        <v>279</v>
      </c>
      <c r="B88" s="114">
        <v>40765</v>
      </c>
      <c r="C88" s="16" t="s">
        <v>281</v>
      </c>
      <c r="D88" s="16" t="s">
        <v>398</v>
      </c>
      <c r="E88" s="16" t="s">
        <v>381</v>
      </c>
      <c r="F88" s="16" t="s">
        <v>381</v>
      </c>
      <c r="G88" s="16" t="s">
        <v>120</v>
      </c>
      <c r="H88" s="16" t="s">
        <v>381</v>
      </c>
      <c r="I88" s="184" t="s">
        <v>111</v>
      </c>
      <c r="J88" s="169">
        <v>1250</v>
      </c>
      <c r="K88" s="115" t="s">
        <v>116</v>
      </c>
    </row>
    <row r="89" spans="1:11" ht="12.75">
      <c r="A89" s="16" t="s">
        <v>279</v>
      </c>
      <c r="B89" s="114">
        <v>40765</v>
      </c>
      <c r="C89" s="16" t="s">
        <v>282</v>
      </c>
      <c r="D89" s="16" t="s">
        <v>398</v>
      </c>
      <c r="E89" s="16" t="s">
        <v>381</v>
      </c>
      <c r="F89" s="16" t="s">
        <v>381</v>
      </c>
      <c r="G89" s="16" t="s">
        <v>120</v>
      </c>
      <c r="H89" s="16" t="s">
        <v>381</v>
      </c>
      <c r="I89" s="184" t="s">
        <v>111</v>
      </c>
      <c r="J89" s="169">
        <v>1250</v>
      </c>
      <c r="K89" s="115" t="s">
        <v>116</v>
      </c>
    </row>
    <row r="90" spans="1:11" ht="12.75">
      <c r="A90" s="16" t="s">
        <v>279</v>
      </c>
      <c r="B90" s="114">
        <v>40765</v>
      </c>
      <c r="C90" s="16" t="s">
        <v>280</v>
      </c>
      <c r="D90" s="16" t="s">
        <v>398</v>
      </c>
      <c r="E90" s="16" t="s">
        <v>381</v>
      </c>
      <c r="F90" s="16" t="s">
        <v>381</v>
      </c>
      <c r="G90" s="16" t="s">
        <v>117</v>
      </c>
      <c r="H90" s="16" t="s">
        <v>381</v>
      </c>
      <c r="I90" s="184" t="s">
        <v>111</v>
      </c>
      <c r="J90" s="169">
        <v>1375</v>
      </c>
      <c r="K90" s="115" t="s">
        <v>116</v>
      </c>
    </row>
    <row r="91" spans="1:11" ht="12.75">
      <c r="A91" s="16" t="s">
        <v>279</v>
      </c>
      <c r="B91" s="114">
        <v>40765</v>
      </c>
      <c r="C91" s="16" t="s">
        <v>282</v>
      </c>
      <c r="D91" s="16" t="s">
        <v>398</v>
      </c>
      <c r="E91" s="16" t="s">
        <v>381</v>
      </c>
      <c r="F91" s="16" t="s">
        <v>381</v>
      </c>
      <c r="G91" s="16" t="s">
        <v>117</v>
      </c>
      <c r="H91" s="16" t="s">
        <v>381</v>
      </c>
      <c r="I91" s="184" t="s">
        <v>111</v>
      </c>
      <c r="J91" s="169">
        <v>1325</v>
      </c>
      <c r="K91" s="115" t="s">
        <v>116</v>
      </c>
    </row>
    <row r="92" spans="1:11" ht="12.75">
      <c r="A92" s="16" t="s">
        <v>279</v>
      </c>
      <c r="B92" s="114">
        <v>40765</v>
      </c>
      <c r="C92" s="16" t="s">
        <v>280</v>
      </c>
      <c r="D92" s="16" t="s">
        <v>398</v>
      </c>
      <c r="E92" s="16" t="s">
        <v>381</v>
      </c>
      <c r="F92" s="16" t="s">
        <v>381</v>
      </c>
      <c r="G92" s="16" t="s">
        <v>118</v>
      </c>
      <c r="H92" s="16" t="s">
        <v>381</v>
      </c>
      <c r="I92" s="184" t="s">
        <v>111</v>
      </c>
      <c r="J92" s="169">
        <v>1050</v>
      </c>
      <c r="K92" s="115" t="s">
        <v>116</v>
      </c>
    </row>
    <row r="93" spans="1:11" ht="12.75">
      <c r="A93" s="16" t="s">
        <v>279</v>
      </c>
      <c r="B93" s="114">
        <v>40765</v>
      </c>
      <c r="C93" s="16" t="s">
        <v>282</v>
      </c>
      <c r="D93" s="16" t="s">
        <v>398</v>
      </c>
      <c r="E93" s="16" t="s">
        <v>381</v>
      </c>
      <c r="F93" s="16" t="s">
        <v>381</v>
      </c>
      <c r="G93" s="16" t="s">
        <v>118</v>
      </c>
      <c r="H93" s="16" t="s">
        <v>381</v>
      </c>
      <c r="I93" s="184" t="s">
        <v>111</v>
      </c>
      <c r="J93" s="169">
        <v>1050</v>
      </c>
      <c r="K93" s="115" t="s">
        <v>116</v>
      </c>
    </row>
    <row r="94" spans="1:11" ht="12.75">
      <c r="A94" s="16" t="s">
        <v>279</v>
      </c>
      <c r="B94" s="114">
        <v>40765</v>
      </c>
      <c r="C94" s="16" t="s">
        <v>280</v>
      </c>
      <c r="D94" s="16" t="s">
        <v>398</v>
      </c>
      <c r="E94" s="16" t="s">
        <v>381</v>
      </c>
      <c r="F94" s="16" t="s">
        <v>381</v>
      </c>
      <c r="G94" s="16" t="s">
        <v>119</v>
      </c>
      <c r="H94" s="16" t="s">
        <v>381</v>
      </c>
      <c r="I94" s="184" t="s">
        <v>111</v>
      </c>
      <c r="J94" s="169">
        <v>1090</v>
      </c>
      <c r="K94" s="115" t="s">
        <v>116</v>
      </c>
    </row>
    <row r="95" spans="1:11" ht="12.75">
      <c r="A95" s="16" t="s">
        <v>279</v>
      </c>
      <c r="B95" s="114">
        <v>40765</v>
      </c>
      <c r="C95" s="16" t="s">
        <v>282</v>
      </c>
      <c r="D95" s="16" t="s">
        <v>398</v>
      </c>
      <c r="E95" s="16" t="s">
        <v>381</v>
      </c>
      <c r="F95" s="16" t="s">
        <v>381</v>
      </c>
      <c r="G95" s="16" t="s">
        <v>119</v>
      </c>
      <c r="H95" s="16" t="s">
        <v>381</v>
      </c>
      <c r="I95" s="184" t="s">
        <v>111</v>
      </c>
      <c r="J95" s="169">
        <v>1100</v>
      </c>
      <c r="K95" s="115" t="s">
        <v>116</v>
      </c>
    </row>
    <row r="96" spans="1:11" ht="12.75">
      <c r="A96" s="16" t="s">
        <v>94</v>
      </c>
      <c r="B96" s="114">
        <v>40765</v>
      </c>
      <c r="C96" s="16" t="s">
        <v>95</v>
      </c>
      <c r="D96" s="16" t="s">
        <v>57</v>
      </c>
      <c r="E96" s="16" t="s">
        <v>381</v>
      </c>
      <c r="F96" s="16" t="s">
        <v>381</v>
      </c>
      <c r="G96" s="16" t="s">
        <v>121</v>
      </c>
      <c r="H96" s="16" t="s">
        <v>381</v>
      </c>
      <c r="I96" s="184" t="s">
        <v>112</v>
      </c>
      <c r="J96" s="169">
        <v>900</v>
      </c>
      <c r="K96" s="115" t="s">
        <v>116</v>
      </c>
    </row>
    <row r="97" spans="1:11" ht="12.75">
      <c r="A97" s="16" t="s">
        <v>94</v>
      </c>
      <c r="B97" s="114">
        <v>40765</v>
      </c>
      <c r="C97" s="16" t="s">
        <v>337</v>
      </c>
      <c r="D97" s="16" t="s">
        <v>57</v>
      </c>
      <c r="E97" s="16" t="s">
        <v>381</v>
      </c>
      <c r="F97" s="16" t="s">
        <v>381</v>
      </c>
      <c r="G97" s="16" t="s">
        <v>121</v>
      </c>
      <c r="H97" s="16" t="s">
        <v>381</v>
      </c>
      <c r="I97" s="184" t="s">
        <v>112</v>
      </c>
      <c r="J97" s="169">
        <v>800</v>
      </c>
      <c r="K97" s="115" t="s">
        <v>116</v>
      </c>
    </row>
    <row r="98" spans="1:11" ht="12.75">
      <c r="A98" s="16" t="s">
        <v>338</v>
      </c>
      <c r="B98" s="114">
        <v>40765</v>
      </c>
      <c r="C98" s="16" t="s">
        <v>381</v>
      </c>
      <c r="D98" s="16" t="s">
        <v>398</v>
      </c>
      <c r="E98" s="16" t="s">
        <v>381</v>
      </c>
      <c r="F98" s="16" t="s">
        <v>381</v>
      </c>
      <c r="G98" s="16" t="s">
        <v>115</v>
      </c>
      <c r="H98" s="16" t="s">
        <v>381</v>
      </c>
      <c r="I98" s="184" t="s">
        <v>103</v>
      </c>
      <c r="J98" s="169">
        <v>750</v>
      </c>
      <c r="K98" s="115" t="s">
        <v>116</v>
      </c>
    </row>
    <row r="99" spans="1:11" ht="12.75">
      <c r="A99" s="16" t="s">
        <v>339</v>
      </c>
      <c r="B99" s="114">
        <v>40765</v>
      </c>
      <c r="C99" s="16" t="s">
        <v>381</v>
      </c>
      <c r="D99" s="16" t="s">
        <v>396</v>
      </c>
      <c r="E99" s="16" t="s">
        <v>381</v>
      </c>
      <c r="F99" s="16" t="s">
        <v>381</v>
      </c>
      <c r="G99" s="16" t="s">
        <v>115</v>
      </c>
      <c r="H99" s="16" t="s">
        <v>381</v>
      </c>
      <c r="I99" s="184" t="s">
        <v>340</v>
      </c>
      <c r="J99" s="169">
        <v>1300</v>
      </c>
      <c r="K99" s="115" t="s">
        <v>116</v>
      </c>
    </row>
    <row r="100" spans="1:11" ht="12.75">
      <c r="A100" s="16" t="s">
        <v>341</v>
      </c>
      <c r="B100" s="114">
        <v>40765</v>
      </c>
      <c r="C100" s="16" t="s">
        <v>381</v>
      </c>
      <c r="D100" s="16" t="s">
        <v>102</v>
      </c>
      <c r="E100" s="16" t="s">
        <v>381</v>
      </c>
      <c r="F100" s="16" t="s">
        <v>381</v>
      </c>
      <c r="G100" s="16" t="s">
        <v>115</v>
      </c>
      <c r="H100" s="16" t="s">
        <v>381</v>
      </c>
      <c r="I100" s="184" t="s">
        <v>342</v>
      </c>
      <c r="J100" s="169">
        <v>200</v>
      </c>
      <c r="K100" s="115" t="s">
        <v>116</v>
      </c>
    </row>
    <row r="101" spans="1:11" ht="12.75">
      <c r="A101" s="16" t="s">
        <v>341</v>
      </c>
      <c r="B101" s="114">
        <v>40765</v>
      </c>
      <c r="C101" s="16" t="s">
        <v>381</v>
      </c>
      <c r="D101" s="16" t="s">
        <v>102</v>
      </c>
      <c r="E101" s="16" t="s">
        <v>381</v>
      </c>
      <c r="F101" s="16" t="s">
        <v>381</v>
      </c>
      <c r="G101" s="16" t="s">
        <v>120</v>
      </c>
      <c r="H101" s="16" t="s">
        <v>381</v>
      </c>
      <c r="I101" s="184" t="s">
        <v>342</v>
      </c>
      <c r="J101" s="169">
        <v>180</v>
      </c>
      <c r="K101" s="115" t="s">
        <v>116</v>
      </c>
    </row>
    <row r="102" spans="1:11" ht="12.75">
      <c r="A102" s="16" t="s">
        <v>341</v>
      </c>
      <c r="B102" s="114">
        <v>40765</v>
      </c>
      <c r="C102" s="16" t="s">
        <v>381</v>
      </c>
      <c r="D102" s="16" t="s">
        <v>102</v>
      </c>
      <c r="E102" s="16" t="s">
        <v>381</v>
      </c>
      <c r="F102" s="16" t="s">
        <v>381</v>
      </c>
      <c r="G102" s="16" t="s">
        <v>117</v>
      </c>
      <c r="H102" s="16" t="s">
        <v>381</v>
      </c>
      <c r="I102" s="184" t="s">
        <v>343</v>
      </c>
      <c r="J102" s="169">
        <v>475</v>
      </c>
      <c r="K102" s="115" t="s">
        <v>116</v>
      </c>
    </row>
    <row r="103" spans="1:11" ht="12.75">
      <c r="A103" s="16" t="s">
        <v>341</v>
      </c>
      <c r="B103" s="114">
        <v>40765</v>
      </c>
      <c r="C103" s="16" t="s">
        <v>381</v>
      </c>
      <c r="D103" s="16" t="s">
        <v>102</v>
      </c>
      <c r="E103" s="16" t="s">
        <v>381</v>
      </c>
      <c r="F103" s="16" t="s">
        <v>381</v>
      </c>
      <c r="G103" s="16" t="s">
        <v>118</v>
      </c>
      <c r="H103" s="16" t="s">
        <v>381</v>
      </c>
      <c r="I103" s="184" t="s">
        <v>344</v>
      </c>
      <c r="J103" s="169">
        <v>2200</v>
      </c>
      <c r="K103" s="115" t="s">
        <v>116</v>
      </c>
    </row>
    <row r="104" spans="1:11" ht="12.75">
      <c r="A104" s="16" t="s">
        <v>341</v>
      </c>
      <c r="B104" s="114">
        <v>40765</v>
      </c>
      <c r="C104" s="16" t="s">
        <v>381</v>
      </c>
      <c r="D104" s="16" t="s">
        <v>102</v>
      </c>
      <c r="E104" s="16" t="s">
        <v>381</v>
      </c>
      <c r="F104" s="16" t="s">
        <v>381</v>
      </c>
      <c r="G104" s="16" t="s">
        <v>119</v>
      </c>
      <c r="H104" s="16" t="s">
        <v>381</v>
      </c>
      <c r="I104" s="184" t="s">
        <v>343</v>
      </c>
      <c r="J104" s="169">
        <v>410</v>
      </c>
      <c r="K104" s="115" t="s">
        <v>116</v>
      </c>
    </row>
    <row r="105" spans="1:11" ht="12.75">
      <c r="A105" s="16" t="s">
        <v>341</v>
      </c>
      <c r="B105" s="114">
        <v>40765</v>
      </c>
      <c r="C105" s="16" t="s">
        <v>381</v>
      </c>
      <c r="D105" s="16" t="s">
        <v>102</v>
      </c>
      <c r="E105" s="16" t="s">
        <v>381</v>
      </c>
      <c r="F105" s="16" t="s">
        <v>381</v>
      </c>
      <c r="G105" s="16" t="s">
        <v>284</v>
      </c>
      <c r="H105" s="16" t="s">
        <v>381</v>
      </c>
      <c r="I105" s="184" t="s">
        <v>344</v>
      </c>
      <c r="J105" s="169">
        <v>2200</v>
      </c>
      <c r="K105" s="115" t="s">
        <v>116</v>
      </c>
    </row>
    <row r="106" spans="1:11" ht="12.75">
      <c r="A106" s="16"/>
      <c r="B106" s="16"/>
      <c r="C106" s="16"/>
      <c r="D106" s="16"/>
      <c r="E106" s="16"/>
      <c r="F106" s="16"/>
      <c r="G106" s="16"/>
      <c r="H106" s="16"/>
      <c r="I106" s="16"/>
      <c r="J106" s="16"/>
      <c r="K106" s="16"/>
    </row>
    <row r="107" spans="1:11" ht="12.75">
      <c r="A107" s="16"/>
      <c r="B107" s="16"/>
      <c r="C107" s="16"/>
      <c r="D107" s="16"/>
      <c r="E107" s="16"/>
      <c r="F107" s="16"/>
      <c r="G107" s="16"/>
      <c r="H107" s="16"/>
      <c r="I107" s="16"/>
      <c r="J107" s="16"/>
      <c r="K107" s="16"/>
    </row>
    <row r="108" spans="1:11" ht="12.75">
      <c r="A108" s="16" t="s">
        <v>400</v>
      </c>
      <c r="B108" s="16"/>
      <c r="C108" s="16"/>
      <c r="D108" s="16"/>
      <c r="E108" s="16"/>
      <c r="F108" s="16"/>
      <c r="G108" s="16"/>
      <c r="H108" s="16"/>
      <c r="I108" s="16"/>
      <c r="J108" s="16"/>
      <c r="K108" s="16"/>
    </row>
    <row r="109" spans="1:11" ht="12.75">
      <c r="A109" s="16" t="s">
        <v>126</v>
      </c>
      <c r="B109" s="16"/>
      <c r="C109" s="16"/>
      <c r="D109" s="16"/>
      <c r="E109" s="16"/>
      <c r="F109" s="16"/>
      <c r="G109" s="16"/>
      <c r="H109" s="16"/>
      <c r="I109" s="16"/>
      <c r="J109" s="16"/>
      <c r="K109" s="16"/>
    </row>
  </sheetData>
  <sheetProtection/>
  <mergeCells count="4">
    <mergeCell ref="A1:K1"/>
    <mergeCell ref="A3:J3"/>
    <mergeCell ref="A4:J4"/>
    <mergeCell ref="A2:K2"/>
  </mergeCells>
  <printOptions horizontalCentered="1" verticalCentered="1"/>
  <pageMargins left="0.7086614173228347" right="0.7086614173228347" top="1.1023622047244095" bottom="0.7480314960629921" header="0.31496062992125984" footer="0.31496062992125984"/>
  <pageSetup horizontalDpi="600" verticalDpi="600" orientation="portrait" scale="57" r:id="rId1"/>
  <headerFooter>
    <oddFooter>&amp;C&amp;"Arial,Normal"&amp;10 14</oddFooter>
  </headerFooter>
  <rowBreaks count="1" manualBreakCount="1">
    <brk id="70" max="255" man="1"/>
  </rowBreaks>
</worksheet>
</file>

<file path=xl/worksheets/sheet13.xml><?xml version="1.0" encoding="utf-8"?>
<worksheet xmlns="http://schemas.openxmlformats.org/spreadsheetml/2006/main" xmlns:r="http://schemas.openxmlformats.org/officeDocument/2006/relationships">
  <dimension ref="A1:O48"/>
  <sheetViews>
    <sheetView zoomScalePageLayoutView="0" workbookViewId="0" topLeftCell="A46">
      <selection activeCell="O78" sqref="O78:O79"/>
    </sheetView>
  </sheetViews>
  <sheetFormatPr defaultColWidth="11.421875" defaultRowHeight="15"/>
  <cols>
    <col min="1" max="16384" width="11.421875" style="5" customWidth="1"/>
  </cols>
  <sheetData>
    <row r="1" spans="1:13" ht="12.75">
      <c r="A1" s="310" t="s">
        <v>265</v>
      </c>
      <c r="B1" s="311"/>
      <c r="C1" s="311"/>
      <c r="D1" s="311"/>
      <c r="E1" s="311"/>
      <c r="F1" s="311"/>
      <c r="G1" s="311"/>
      <c r="H1" s="311"/>
      <c r="I1" s="311"/>
      <c r="J1" s="311"/>
      <c r="K1" s="311"/>
      <c r="L1" s="311"/>
      <c r="M1" s="311"/>
    </row>
    <row r="2" spans="1:13" s="15" customFormat="1" ht="12.75">
      <c r="A2" s="310" t="s">
        <v>264</v>
      </c>
      <c r="B2" s="310"/>
      <c r="C2" s="310"/>
      <c r="D2" s="310"/>
      <c r="E2" s="310"/>
      <c r="F2" s="310"/>
      <c r="G2" s="310"/>
      <c r="H2" s="310"/>
      <c r="I2" s="310"/>
      <c r="J2" s="310"/>
      <c r="K2" s="310"/>
      <c r="L2" s="310"/>
      <c r="M2" s="310"/>
    </row>
    <row r="3" spans="1:13" ht="12.75">
      <c r="A3" s="310" t="s">
        <v>218</v>
      </c>
      <c r="B3" s="311"/>
      <c r="C3" s="311"/>
      <c r="D3" s="311"/>
      <c r="E3" s="311"/>
      <c r="F3" s="311"/>
      <c r="G3" s="311"/>
      <c r="H3" s="311"/>
      <c r="I3" s="311"/>
      <c r="J3" s="311"/>
      <c r="K3" s="311"/>
      <c r="L3" s="311"/>
      <c r="M3" s="311"/>
    </row>
    <row r="4" spans="1:13" s="15" customFormat="1" ht="12.75">
      <c r="A4" s="274" t="s">
        <v>156</v>
      </c>
      <c r="B4" s="274"/>
      <c r="C4" s="274"/>
      <c r="D4" s="274"/>
      <c r="E4" s="274"/>
      <c r="F4" s="274"/>
      <c r="G4" s="274"/>
      <c r="H4" s="274"/>
      <c r="I4" s="274"/>
      <c r="J4" s="274"/>
      <c r="K4" s="274"/>
      <c r="L4" s="274"/>
      <c r="M4" s="274"/>
    </row>
    <row r="5" spans="1:13" ht="12.75">
      <c r="A5" s="36"/>
      <c r="B5" s="36"/>
      <c r="C5" s="36"/>
      <c r="D5" s="36"/>
      <c r="E5" s="36"/>
      <c r="F5" s="36"/>
      <c r="G5" s="36"/>
      <c r="H5" s="36"/>
      <c r="I5" s="36"/>
      <c r="J5" s="36"/>
      <c r="K5" s="36"/>
      <c r="L5" s="36"/>
      <c r="M5" s="36"/>
    </row>
    <row r="6" spans="1:13" s="15" customFormat="1" ht="22.5" customHeight="1">
      <c r="A6" s="17" t="s">
        <v>127</v>
      </c>
      <c r="B6" s="17" t="s">
        <v>266</v>
      </c>
      <c r="C6" s="17" t="s">
        <v>69</v>
      </c>
      <c r="D6" s="17" t="s">
        <v>267</v>
      </c>
      <c r="E6" s="17" t="s">
        <v>78</v>
      </c>
      <c r="F6" s="17" t="s">
        <v>268</v>
      </c>
      <c r="G6" s="17" t="s">
        <v>104</v>
      </c>
      <c r="H6" s="17" t="s">
        <v>83</v>
      </c>
      <c r="I6" s="17" t="s">
        <v>172</v>
      </c>
      <c r="J6" s="17" t="s">
        <v>269</v>
      </c>
      <c r="K6" s="17" t="s">
        <v>124</v>
      </c>
      <c r="L6" s="17" t="s">
        <v>87</v>
      </c>
      <c r="M6" s="17" t="s">
        <v>94</v>
      </c>
    </row>
    <row r="7" spans="1:13" ht="12.75">
      <c r="A7" s="87" t="s">
        <v>128</v>
      </c>
      <c r="B7" s="88" t="s">
        <v>129</v>
      </c>
      <c r="C7" s="88">
        <v>57.63</v>
      </c>
      <c r="D7" s="88">
        <v>158.55</v>
      </c>
      <c r="E7" s="88">
        <v>101.13</v>
      </c>
      <c r="F7" s="88">
        <v>109.07</v>
      </c>
      <c r="G7" s="88">
        <v>349.04</v>
      </c>
      <c r="H7" s="88">
        <v>77.82</v>
      </c>
      <c r="I7" s="88">
        <v>104.83</v>
      </c>
      <c r="J7" s="88">
        <v>141.38</v>
      </c>
      <c r="K7" s="88">
        <v>1149.41</v>
      </c>
      <c r="L7" s="88">
        <v>118.8</v>
      </c>
      <c r="M7" s="88">
        <v>154.25</v>
      </c>
    </row>
    <row r="8" spans="1:13" ht="12.75">
      <c r="A8" s="87" t="s">
        <v>130</v>
      </c>
      <c r="B8" s="88" t="s">
        <v>129</v>
      </c>
      <c r="C8" s="88">
        <v>66.38</v>
      </c>
      <c r="D8" s="88">
        <v>202.78</v>
      </c>
      <c r="E8" s="88">
        <v>78.74</v>
      </c>
      <c r="F8" s="88">
        <v>103.34</v>
      </c>
      <c r="G8" s="88">
        <v>326.93</v>
      </c>
      <c r="H8" s="88">
        <v>90.34</v>
      </c>
      <c r="I8" s="88">
        <v>113.27</v>
      </c>
      <c r="J8" s="88">
        <v>198.98</v>
      </c>
      <c r="K8" s="88">
        <v>1076.82</v>
      </c>
      <c r="L8" s="88">
        <v>125.35</v>
      </c>
      <c r="M8" s="88">
        <v>148.65</v>
      </c>
    </row>
    <row r="9" spans="1:13" ht="12.75">
      <c r="A9" s="87" t="s">
        <v>131</v>
      </c>
      <c r="B9" s="88" t="s">
        <v>129</v>
      </c>
      <c r="C9" s="88" t="s">
        <v>129</v>
      </c>
      <c r="D9" s="88">
        <v>253.43</v>
      </c>
      <c r="E9" s="88">
        <v>66.35</v>
      </c>
      <c r="F9" s="88">
        <v>82.56</v>
      </c>
      <c r="G9" s="88">
        <v>252.02</v>
      </c>
      <c r="H9" s="88">
        <v>88.89</v>
      </c>
      <c r="I9" s="88">
        <v>127.62</v>
      </c>
      <c r="J9" s="88" t="s">
        <v>129</v>
      </c>
      <c r="K9" s="88">
        <v>1042.02</v>
      </c>
      <c r="L9" s="88">
        <v>137.37</v>
      </c>
      <c r="M9" s="88">
        <v>167.77</v>
      </c>
    </row>
    <row r="10" spans="1:13" ht="12.75">
      <c r="A10" s="87" t="s">
        <v>132</v>
      </c>
      <c r="B10" s="88" t="s">
        <v>129</v>
      </c>
      <c r="C10" s="88" t="s">
        <v>129</v>
      </c>
      <c r="D10" s="88" t="s">
        <v>129</v>
      </c>
      <c r="E10" s="88">
        <v>75.36</v>
      </c>
      <c r="F10" s="88">
        <v>42.68</v>
      </c>
      <c r="G10" s="88">
        <v>196.92</v>
      </c>
      <c r="H10" s="88">
        <v>86.7</v>
      </c>
      <c r="I10" s="88">
        <v>108.55</v>
      </c>
      <c r="J10" s="88" t="s">
        <v>129</v>
      </c>
      <c r="K10" s="88">
        <v>666.1</v>
      </c>
      <c r="L10" s="88">
        <v>162.11</v>
      </c>
      <c r="M10" s="88">
        <v>291.95</v>
      </c>
    </row>
    <row r="11" spans="1:13" ht="12.75">
      <c r="A11" s="87" t="s">
        <v>133</v>
      </c>
      <c r="B11" s="88" t="s">
        <v>129</v>
      </c>
      <c r="C11" s="88" t="s">
        <v>129</v>
      </c>
      <c r="D11" s="88" t="s">
        <v>129</v>
      </c>
      <c r="E11" s="88">
        <v>73.87</v>
      </c>
      <c r="F11" s="88">
        <v>35.84</v>
      </c>
      <c r="G11" s="88">
        <v>174.66</v>
      </c>
      <c r="H11" s="88">
        <v>92.8</v>
      </c>
      <c r="I11" s="88">
        <v>100.04</v>
      </c>
      <c r="J11" s="88" t="s">
        <v>129</v>
      </c>
      <c r="K11" s="88">
        <v>506.42</v>
      </c>
      <c r="L11" s="88">
        <v>180.55</v>
      </c>
      <c r="M11" s="88">
        <v>456.12</v>
      </c>
    </row>
    <row r="12" spans="1:13" ht="12.75">
      <c r="A12" s="87" t="s">
        <v>134</v>
      </c>
      <c r="B12" s="88" t="s">
        <v>129</v>
      </c>
      <c r="C12" s="88" t="s">
        <v>129</v>
      </c>
      <c r="D12" s="88" t="s">
        <v>129</v>
      </c>
      <c r="E12" s="88">
        <v>82.8</v>
      </c>
      <c r="F12" s="88">
        <v>34.25</v>
      </c>
      <c r="G12" s="88">
        <v>242.38</v>
      </c>
      <c r="H12" s="88">
        <v>101.93</v>
      </c>
      <c r="I12" s="88">
        <v>77.08</v>
      </c>
      <c r="J12" s="88" t="s">
        <v>129</v>
      </c>
      <c r="K12" s="88">
        <v>397.35</v>
      </c>
      <c r="L12" s="88">
        <v>185.12</v>
      </c>
      <c r="M12" s="88">
        <v>974.39</v>
      </c>
    </row>
    <row r="13" spans="1:13" ht="12.75">
      <c r="A13" s="87" t="s">
        <v>135</v>
      </c>
      <c r="B13" s="88" t="s">
        <v>129</v>
      </c>
      <c r="C13" s="88" t="s">
        <v>129</v>
      </c>
      <c r="D13" s="88" t="s">
        <v>129</v>
      </c>
      <c r="E13" s="88">
        <v>97.85</v>
      </c>
      <c r="F13" s="88">
        <v>37.11</v>
      </c>
      <c r="G13" s="88">
        <v>284.31</v>
      </c>
      <c r="H13" s="88">
        <v>111.89</v>
      </c>
      <c r="I13" s="88">
        <v>82.14</v>
      </c>
      <c r="J13" s="88" t="s">
        <v>129</v>
      </c>
      <c r="K13" s="88">
        <v>432.09</v>
      </c>
      <c r="L13" s="88">
        <v>208.58</v>
      </c>
      <c r="M13" s="88" t="s">
        <v>129</v>
      </c>
    </row>
    <row r="14" spans="1:13" ht="12.75">
      <c r="A14" s="87" t="s">
        <v>136</v>
      </c>
      <c r="B14" s="88">
        <v>1680.67</v>
      </c>
      <c r="C14" s="88" t="s">
        <v>129</v>
      </c>
      <c r="D14" s="88">
        <v>728.46</v>
      </c>
      <c r="E14" s="88">
        <v>118.29</v>
      </c>
      <c r="F14" s="88">
        <v>41.76</v>
      </c>
      <c r="G14" s="88">
        <v>252.62</v>
      </c>
      <c r="H14" s="88">
        <v>169.22</v>
      </c>
      <c r="I14" s="88">
        <v>142.1</v>
      </c>
      <c r="J14" s="88" t="s">
        <v>129</v>
      </c>
      <c r="K14" s="88">
        <v>388.1</v>
      </c>
      <c r="L14" s="88">
        <v>247.3</v>
      </c>
      <c r="M14" s="88" t="s">
        <v>129</v>
      </c>
    </row>
    <row r="15" spans="1:13" ht="12.75">
      <c r="A15" s="87" t="s">
        <v>137</v>
      </c>
      <c r="B15" s="88">
        <v>882.72</v>
      </c>
      <c r="C15" s="88">
        <v>186.74</v>
      </c>
      <c r="D15" s="88">
        <v>366.01</v>
      </c>
      <c r="E15" s="88">
        <v>161.04</v>
      </c>
      <c r="F15" s="88">
        <v>56.62</v>
      </c>
      <c r="G15" s="88">
        <v>375.3</v>
      </c>
      <c r="H15" s="88">
        <v>214.24</v>
      </c>
      <c r="I15" s="88">
        <v>249.44</v>
      </c>
      <c r="J15" s="88">
        <v>370.23</v>
      </c>
      <c r="K15" s="88">
        <v>328.17</v>
      </c>
      <c r="L15" s="88">
        <v>349.29</v>
      </c>
      <c r="M15" s="88">
        <v>504.2</v>
      </c>
    </row>
    <row r="16" spans="1:13" ht="12.75">
      <c r="A16" s="87" t="s">
        <v>138</v>
      </c>
      <c r="B16" s="88">
        <v>563.51</v>
      </c>
      <c r="C16" s="88">
        <v>228.41</v>
      </c>
      <c r="D16" s="88">
        <v>265.33</v>
      </c>
      <c r="E16" s="88">
        <v>187.34</v>
      </c>
      <c r="F16" s="88">
        <v>111.93</v>
      </c>
      <c r="G16" s="88" t="s">
        <v>129</v>
      </c>
      <c r="H16" s="88">
        <v>291.88</v>
      </c>
      <c r="I16" s="88">
        <v>361.85</v>
      </c>
      <c r="J16" s="88">
        <v>282.46</v>
      </c>
      <c r="K16" s="88">
        <v>311.49</v>
      </c>
      <c r="L16" s="88">
        <v>368.63</v>
      </c>
      <c r="M16" s="88">
        <v>474.28</v>
      </c>
    </row>
    <row r="17" spans="1:13" ht="12.75">
      <c r="A17" s="87" t="s">
        <v>139</v>
      </c>
      <c r="B17" s="88">
        <v>749.31</v>
      </c>
      <c r="C17" s="88">
        <v>109.98</v>
      </c>
      <c r="D17" s="88">
        <v>164.01</v>
      </c>
      <c r="E17" s="88">
        <v>280.7</v>
      </c>
      <c r="F17" s="88">
        <v>189.43</v>
      </c>
      <c r="G17" s="88" t="s">
        <v>129</v>
      </c>
      <c r="H17" s="88">
        <v>207.16</v>
      </c>
      <c r="I17" s="88">
        <v>393.75</v>
      </c>
      <c r="J17" s="88">
        <v>220.52</v>
      </c>
      <c r="K17" s="88">
        <v>320.57</v>
      </c>
      <c r="L17" s="88">
        <v>195.78</v>
      </c>
      <c r="M17" s="88">
        <v>361.32</v>
      </c>
    </row>
    <row r="18" spans="1:13" ht="12.75">
      <c r="A18" s="87" t="s">
        <v>140</v>
      </c>
      <c r="B18" s="88">
        <v>791.68</v>
      </c>
      <c r="C18" s="88">
        <v>80.31</v>
      </c>
      <c r="D18" s="88">
        <v>141.27</v>
      </c>
      <c r="E18" s="88" t="s">
        <v>129</v>
      </c>
      <c r="F18" s="88">
        <v>286.92</v>
      </c>
      <c r="G18" s="88" t="s">
        <v>129</v>
      </c>
      <c r="H18" s="88">
        <v>118.29</v>
      </c>
      <c r="I18" s="88">
        <v>401.51</v>
      </c>
      <c r="J18" s="88">
        <v>208.24</v>
      </c>
      <c r="K18" s="88">
        <v>345</v>
      </c>
      <c r="L18" s="88">
        <v>128.36</v>
      </c>
      <c r="M18" s="88">
        <v>286.53</v>
      </c>
    </row>
    <row r="19" spans="1:13" ht="12.75">
      <c r="A19" s="87" t="s">
        <v>141</v>
      </c>
      <c r="B19" s="88" t="s">
        <v>129</v>
      </c>
      <c r="C19" s="88">
        <v>73.15</v>
      </c>
      <c r="D19" s="88">
        <v>182.05</v>
      </c>
      <c r="E19" s="88">
        <v>64.76</v>
      </c>
      <c r="F19" s="88">
        <v>442.66</v>
      </c>
      <c r="G19" s="88">
        <v>360.5</v>
      </c>
      <c r="H19" s="88">
        <v>90.63</v>
      </c>
      <c r="I19" s="88">
        <v>438.29</v>
      </c>
      <c r="J19" s="88">
        <v>196.35</v>
      </c>
      <c r="K19" s="88">
        <v>453.06</v>
      </c>
      <c r="L19" s="88">
        <v>127.18</v>
      </c>
      <c r="M19" s="88">
        <v>247.16</v>
      </c>
    </row>
    <row r="20" spans="1:13" ht="12.75">
      <c r="A20" s="87" t="s">
        <v>142</v>
      </c>
      <c r="B20" s="88" t="s">
        <v>129</v>
      </c>
      <c r="C20" s="88">
        <v>91.47</v>
      </c>
      <c r="D20" s="88">
        <v>241.99</v>
      </c>
      <c r="E20" s="88">
        <v>86.73</v>
      </c>
      <c r="F20" s="88">
        <v>368.67</v>
      </c>
      <c r="G20" s="88">
        <v>499.47</v>
      </c>
      <c r="H20" s="88">
        <v>86.02</v>
      </c>
      <c r="I20" s="88">
        <v>425.87</v>
      </c>
      <c r="J20" s="88">
        <v>273.12</v>
      </c>
      <c r="K20" s="88">
        <v>435.7</v>
      </c>
      <c r="L20" s="88">
        <v>132.98</v>
      </c>
      <c r="M20" s="88">
        <v>228.99</v>
      </c>
    </row>
    <row r="21" spans="1:13" ht="12.75">
      <c r="A21" s="87" t="s">
        <v>143</v>
      </c>
      <c r="B21" s="88" t="s">
        <v>129</v>
      </c>
      <c r="C21" s="88">
        <v>94.55</v>
      </c>
      <c r="D21" s="88" t="s">
        <v>129</v>
      </c>
      <c r="E21" s="88">
        <v>75.53</v>
      </c>
      <c r="F21" s="88">
        <v>240.29</v>
      </c>
      <c r="G21" s="88">
        <v>392.13</v>
      </c>
      <c r="H21" s="88">
        <v>80.15</v>
      </c>
      <c r="I21" s="88">
        <v>237.33</v>
      </c>
      <c r="J21" s="88" t="s">
        <v>129</v>
      </c>
      <c r="K21" s="88">
        <v>396.12</v>
      </c>
      <c r="L21" s="88">
        <v>146.2</v>
      </c>
      <c r="M21" s="88">
        <v>277.91</v>
      </c>
    </row>
    <row r="22" spans="1:13" ht="12.75">
      <c r="A22" s="87" t="s">
        <v>144</v>
      </c>
      <c r="B22" s="88" t="s">
        <v>129</v>
      </c>
      <c r="C22" s="88" t="s">
        <v>129</v>
      </c>
      <c r="D22" s="88" t="s">
        <v>129</v>
      </c>
      <c r="E22" s="88">
        <v>75.52</v>
      </c>
      <c r="F22" s="88">
        <v>122.84</v>
      </c>
      <c r="G22" s="88">
        <v>291.85</v>
      </c>
      <c r="H22" s="88">
        <v>89.73</v>
      </c>
      <c r="I22" s="88">
        <v>155.42</v>
      </c>
      <c r="J22" s="88" t="s">
        <v>129</v>
      </c>
      <c r="K22" s="88">
        <v>470.06</v>
      </c>
      <c r="L22" s="88">
        <v>166.81</v>
      </c>
      <c r="M22" s="88">
        <v>354.46</v>
      </c>
    </row>
    <row r="23" spans="1:13" ht="12.75">
      <c r="A23" s="87" t="s">
        <v>145</v>
      </c>
      <c r="B23" s="88" t="s">
        <v>129</v>
      </c>
      <c r="C23" s="88" t="s">
        <v>129</v>
      </c>
      <c r="D23" s="88" t="s">
        <v>129</v>
      </c>
      <c r="E23" s="88">
        <v>85.67</v>
      </c>
      <c r="F23" s="88">
        <v>78.85</v>
      </c>
      <c r="G23" s="88">
        <v>186.43</v>
      </c>
      <c r="H23" s="88">
        <v>89.94</v>
      </c>
      <c r="I23" s="88">
        <v>109.87</v>
      </c>
      <c r="J23" s="88" t="s">
        <v>129</v>
      </c>
      <c r="K23" s="88">
        <v>743.35</v>
      </c>
      <c r="L23" s="88">
        <v>171.68</v>
      </c>
      <c r="M23" s="88">
        <v>416.83</v>
      </c>
    </row>
    <row r="24" spans="1:13" ht="12.75">
      <c r="A24" s="87" t="s">
        <v>146</v>
      </c>
      <c r="B24" s="88" t="s">
        <v>129</v>
      </c>
      <c r="C24" s="88" t="s">
        <v>129</v>
      </c>
      <c r="D24" s="88" t="s">
        <v>129</v>
      </c>
      <c r="E24" s="88">
        <v>80.98</v>
      </c>
      <c r="F24" s="88">
        <v>88.29</v>
      </c>
      <c r="G24" s="88">
        <v>192.66</v>
      </c>
      <c r="H24" s="88">
        <v>104.74</v>
      </c>
      <c r="I24" s="88">
        <v>77.84</v>
      </c>
      <c r="J24" s="88" t="s">
        <v>129</v>
      </c>
      <c r="K24" s="88">
        <v>579.74</v>
      </c>
      <c r="L24" s="88">
        <v>172.05</v>
      </c>
      <c r="M24" s="88">
        <v>432.27</v>
      </c>
    </row>
    <row r="25" spans="1:13" ht="12.75">
      <c r="A25" s="87" t="s">
        <v>147</v>
      </c>
      <c r="B25" s="88" t="s">
        <v>129</v>
      </c>
      <c r="C25" s="88" t="s">
        <v>129</v>
      </c>
      <c r="D25" s="88" t="s">
        <v>129</v>
      </c>
      <c r="E25" s="88">
        <v>96</v>
      </c>
      <c r="F25" s="88">
        <v>151.2</v>
      </c>
      <c r="G25" s="88">
        <v>236.19</v>
      </c>
      <c r="H25" s="88">
        <v>121.85</v>
      </c>
      <c r="I25" s="88">
        <v>82.31</v>
      </c>
      <c r="J25" s="88" t="s">
        <v>129</v>
      </c>
      <c r="K25" s="88">
        <v>841.18</v>
      </c>
      <c r="L25" s="88">
        <v>174.84</v>
      </c>
      <c r="M25" s="88" t="s">
        <v>129</v>
      </c>
    </row>
    <row r="26" spans="1:15" ht="12.75">
      <c r="A26" s="87" t="s">
        <v>148</v>
      </c>
      <c r="B26" s="88">
        <v>1700.68</v>
      </c>
      <c r="C26" s="88" t="s">
        <v>129</v>
      </c>
      <c r="D26" s="88">
        <v>637.36</v>
      </c>
      <c r="E26" s="88">
        <v>112.11</v>
      </c>
      <c r="F26" s="88">
        <v>196.81</v>
      </c>
      <c r="G26" s="88">
        <v>262.4</v>
      </c>
      <c r="H26" s="88">
        <v>133.49</v>
      </c>
      <c r="I26" s="88">
        <v>101.1</v>
      </c>
      <c r="J26" s="88" t="s">
        <v>129</v>
      </c>
      <c r="K26" s="88">
        <v>754.12</v>
      </c>
      <c r="L26" s="88">
        <v>181.89</v>
      </c>
      <c r="M26" s="88" t="s">
        <v>129</v>
      </c>
      <c r="O26" s="117"/>
    </row>
    <row r="27" spans="1:13" ht="12.75">
      <c r="A27" s="87" t="s">
        <v>149</v>
      </c>
      <c r="B27" s="88">
        <v>595.8</v>
      </c>
      <c r="C27" s="88">
        <v>373.48</v>
      </c>
      <c r="D27" s="88">
        <v>326.95</v>
      </c>
      <c r="E27" s="88">
        <v>123.3</v>
      </c>
      <c r="F27" s="88">
        <v>342.39</v>
      </c>
      <c r="G27" s="88">
        <v>261.52</v>
      </c>
      <c r="H27" s="88">
        <v>139.59</v>
      </c>
      <c r="I27" s="88">
        <v>121.08</v>
      </c>
      <c r="J27" s="88">
        <v>313.44</v>
      </c>
      <c r="K27" s="88">
        <v>658.1</v>
      </c>
      <c r="L27" s="88">
        <v>187.26</v>
      </c>
      <c r="M27" s="88" t="s">
        <v>129</v>
      </c>
    </row>
    <row r="28" spans="1:13" ht="12.75">
      <c r="A28" s="87" t="s">
        <v>150</v>
      </c>
      <c r="B28" s="88">
        <v>375.55</v>
      </c>
      <c r="C28" s="88">
        <v>152.29</v>
      </c>
      <c r="D28" s="88">
        <v>207.46</v>
      </c>
      <c r="E28" s="88">
        <v>136.77</v>
      </c>
      <c r="F28" s="88">
        <v>380.02</v>
      </c>
      <c r="G28" s="88">
        <v>196.5</v>
      </c>
      <c r="H28" s="88">
        <v>127.14</v>
      </c>
      <c r="I28" s="88">
        <v>127.37</v>
      </c>
      <c r="J28" s="88">
        <v>202.99</v>
      </c>
      <c r="K28" s="88">
        <v>685.1</v>
      </c>
      <c r="L28" s="88">
        <v>197.83</v>
      </c>
      <c r="M28" s="88">
        <v>473.36</v>
      </c>
    </row>
    <row r="29" spans="1:13" ht="12.75">
      <c r="A29" s="87" t="s">
        <v>151</v>
      </c>
      <c r="B29" s="88">
        <v>379.64</v>
      </c>
      <c r="C29" s="88">
        <v>92.16</v>
      </c>
      <c r="D29" s="88">
        <v>172.95</v>
      </c>
      <c r="E29" s="88">
        <v>170.42</v>
      </c>
      <c r="F29" s="88">
        <v>448.97</v>
      </c>
      <c r="G29" s="88" t="s">
        <v>129</v>
      </c>
      <c r="H29" s="88">
        <v>131.09</v>
      </c>
      <c r="I29" s="88">
        <v>134.33</v>
      </c>
      <c r="J29" s="88">
        <v>163.97</v>
      </c>
      <c r="K29" s="88">
        <v>791.82</v>
      </c>
      <c r="L29" s="88">
        <v>162.06</v>
      </c>
      <c r="M29" s="88">
        <v>373.54</v>
      </c>
    </row>
    <row r="30" spans="1:13" ht="12.75">
      <c r="A30" s="87" t="s">
        <v>152</v>
      </c>
      <c r="B30" s="88">
        <v>456.18</v>
      </c>
      <c r="C30" s="88">
        <v>83.88</v>
      </c>
      <c r="D30" s="88">
        <v>169.58</v>
      </c>
      <c r="E30" s="88">
        <v>226.8</v>
      </c>
      <c r="F30" s="88">
        <v>585.8</v>
      </c>
      <c r="G30" s="88" t="s">
        <v>129</v>
      </c>
      <c r="H30" s="88">
        <v>112.65</v>
      </c>
      <c r="I30" s="88">
        <v>145.4</v>
      </c>
      <c r="J30" s="88">
        <v>185.97</v>
      </c>
      <c r="K30" s="88">
        <v>941.17</v>
      </c>
      <c r="L30" s="88">
        <v>127.91</v>
      </c>
      <c r="M30" s="88">
        <v>271.87</v>
      </c>
    </row>
    <row r="31" spans="1:13" ht="12.75">
      <c r="A31" s="87" t="s">
        <v>153</v>
      </c>
      <c r="B31" s="88" t="s">
        <v>129</v>
      </c>
      <c r="C31" s="88">
        <v>95.73</v>
      </c>
      <c r="D31" s="88">
        <v>203.78</v>
      </c>
      <c r="E31" s="88">
        <v>114.18</v>
      </c>
      <c r="F31" s="88">
        <v>562.46</v>
      </c>
      <c r="G31" s="88" t="s">
        <v>129</v>
      </c>
      <c r="H31" s="88">
        <v>98.02</v>
      </c>
      <c r="I31" s="88">
        <v>163.94</v>
      </c>
      <c r="J31" s="88">
        <v>199.56</v>
      </c>
      <c r="K31" s="88">
        <v>1204.7</v>
      </c>
      <c r="L31" s="88">
        <v>139.08</v>
      </c>
      <c r="M31" s="88">
        <v>255.92</v>
      </c>
    </row>
    <row r="32" spans="1:13" ht="12.75">
      <c r="A32" s="87" t="s">
        <v>154</v>
      </c>
      <c r="B32" s="112" t="s">
        <v>129</v>
      </c>
      <c r="C32" s="113">
        <v>98.42</v>
      </c>
      <c r="D32" s="113">
        <v>281.9</v>
      </c>
      <c r="E32" s="113">
        <v>88.58</v>
      </c>
      <c r="F32" s="113">
        <v>313.55</v>
      </c>
      <c r="G32" s="113">
        <v>413.4</v>
      </c>
      <c r="H32" s="113">
        <v>108.77</v>
      </c>
      <c r="I32" s="113">
        <v>172.95</v>
      </c>
      <c r="J32" s="113">
        <v>256.08</v>
      </c>
      <c r="K32" s="113">
        <v>1200.68</v>
      </c>
      <c r="L32" s="113">
        <v>143.92</v>
      </c>
      <c r="M32" s="113">
        <v>234.33</v>
      </c>
    </row>
    <row r="33" spans="1:13" s="16" customFormat="1" ht="12.75">
      <c r="A33" s="118" t="s">
        <v>289</v>
      </c>
      <c r="B33" s="112"/>
      <c r="C33" s="113">
        <v>103</v>
      </c>
      <c r="D33" s="113">
        <v>362</v>
      </c>
      <c r="E33" s="113">
        <v>95</v>
      </c>
      <c r="F33" s="113">
        <v>192</v>
      </c>
      <c r="G33" s="113">
        <v>430</v>
      </c>
      <c r="H33" s="113">
        <v>108</v>
      </c>
      <c r="I33" s="113">
        <v>168</v>
      </c>
      <c r="J33" s="113"/>
      <c r="K33" s="113">
        <v>1344</v>
      </c>
      <c r="L33" s="113">
        <v>166</v>
      </c>
      <c r="M33" s="113">
        <v>263</v>
      </c>
    </row>
    <row r="34" spans="1:13" ht="12.75">
      <c r="A34" s="118" t="s">
        <v>290</v>
      </c>
      <c r="B34" s="121"/>
      <c r="C34" s="121">
        <v>104</v>
      </c>
      <c r="D34" s="121"/>
      <c r="E34" s="121">
        <v>89</v>
      </c>
      <c r="F34" s="121">
        <v>91</v>
      </c>
      <c r="G34" s="121">
        <v>277</v>
      </c>
      <c r="H34" s="121">
        <v>112</v>
      </c>
      <c r="I34" s="121">
        <v>145</v>
      </c>
      <c r="J34" s="121"/>
      <c r="K34" s="137">
        <v>1275</v>
      </c>
      <c r="L34" s="121">
        <v>176</v>
      </c>
      <c r="M34" s="121">
        <v>340</v>
      </c>
    </row>
    <row r="35" spans="1:13" s="16" customFormat="1" ht="12.75">
      <c r="A35" s="118" t="s">
        <v>311</v>
      </c>
      <c r="B35" s="121"/>
      <c r="C35" s="121"/>
      <c r="D35" s="121"/>
      <c r="E35" s="121">
        <v>99</v>
      </c>
      <c r="F35" s="121">
        <v>79</v>
      </c>
      <c r="G35" s="121">
        <v>198</v>
      </c>
      <c r="H35" s="121">
        <v>122</v>
      </c>
      <c r="I35" s="121">
        <v>114</v>
      </c>
      <c r="J35" s="121"/>
      <c r="K35" s="137">
        <v>898</v>
      </c>
      <c r="L35" s="121">
        <v>180</v>
      </c>
      <c r="M35" s="121">
        <v>419</v>
      </c>
    </row>
    <row r="36" spans="1:13" ht="12.75">
      <c r="A36" s="308" t="s">
        <v>217</v>
      </c>
      <c r="B36" s="309" t="s">
        <v>64</v>
      </c>
      <c r="C36" s="309" t="s">
        <v>64</v>
      </c>
      <c r="D36" s="309" t="s">
        <v>64</v>
      </c>
      <c r="E36" s="309" t="s">
        <v>64</v>
      </c>
      <c r="F36" s="309" t="s">
        <v>64</v>
      </c>
      <c r="G36" s="309" t="s">
        <v>64</v>
      </c>
      <c r="H36" s="309" t="s">
        <v>64</v>
      </c>
      <c r="I36" s="309" t="s">
        <v>64</v>
      </c>
      <c r="J36" s="309" t="s">
        <v>64</v>
      </c>
      <c r="K36" s="309" t="s">
        <v>64</v>
      </c>
      <c r="L36" s="309" t="s">
        <v>64</v>
      </c>
      <c r="M36" s="309" t="s">
        <v>64</v>
      </c>
    </row>
    <row r="37" spans="1:13" ht="12.75">
      <c r="A37" s="36"/>
      <c r="B37" s="36"/>
      <c r="C37" s="36"/>
      <c r="D37" s="36"/>
      <c r="E37" s="36"/>
      <c r="F37" s="36"/>
      <c r="G37" s="36"/>
      <c r="H37" s="36"/>
      <c r="I37" s="36"/>
      <c r="J37" s="36"/>
      <c r="K37" s="36"/>
      <c r="L37" s="36"/>
      <c r="M37" s="36"/>
    </row>
    <row r="38" spans="1:13" ht="12.75">
      <c r="A38" s="36"/>
      <c r="B38" s="36"/>
      <c r="C38" s="36"/>
      <c r="D38" s="36"/>
      <c r="E38" s="36"/>
      <c r="F38" s="36"/>
      <c r="G38" s="36"/>
      <c r="H38" s="36"/>
      <c r="I38" s="36"/>
      <c r="J38" s="36"/>
      <c r="K38" s="36"/>
      <c r="L38" s="36"/>
      <c r="M38" s="36"/>
    </row>
    <row r="39" spans="1:13" ht="12.75">
      <c r="A39" s="36"/>
      <c r="B39" s="36"/>
      <c r="C39" s="36"/>
      <c r="D39" s="36"/>
      <c r="E39" s="36"/>
      <c r="F39" s="36"/>
      <c r="G39" s="36"/>
      <c r="H39" s="36"/>
      <c r="I39" s="36"/>
      <c r="J39" s="36"/>
      <c r="K39" s="36"/>
      <c r="L39" s="36"/>
      <c r="M39" s="36"/>
    </row>
    <row r="40" spans="1:13" ht="12.75">
      <c r="A40" s="36"/>
      <c r="B40" s="36"/>
      <c r="C40" s="36"/>
      <c r="D40" s="36"/>
      <c r="E40" s="36"/>
      <c r="F40" s="36"/>
      <c r="G40" s="36"/>
      <c r="H40" s="36"/>
      <c r="I40" s="36"/>
      <c r="J40" s="36"/>
      <c r="K40" s="36"/>
      <c r="L40" s="36"/>
      <c r="M40" s="36"/>
    </row>
    <row r="41" spans="1:13" ht="12.75">
      <c r="A41" s="36"/>
      <c r="B41" s="36"/>
      <c r="C41" s="36"/>
      <c r="D41" s="36"/>
      <c r="E41" s="36"/>
      <c r="F41" s="36"/>
      <c r="G41" s="36"/>
      <c r="H41" s="36"/>
      <c r="I41" s="36"/>
      <c r="J41" s="36"/>
      <c r="K41" s="36"/>
      <c r="L41" s="36"/>
      <c r="M41" s="36"/>
    </row>
    <row r="42" spans="1:13" ht="12.75">
      <c r="A42" s="36"/>
      <c r="B42" s="36"/>
      <c r="C42" s="36"/>
      <c r="D42" s="36"/>
      <c r="E42" s="36"/>
      <c r="F42" s="36"/>
      <c r="G42" s="36"/>
      <c r="H42" s="36"/>
      <c r="I42" s="36"/>
      <c r="J42" s="36"/>
      <c r="K42" s="36"/>
      <c r="L42" s="36"/>
      <c r="M42" s="36"/>
    </row>
    <row r="43" spans="1:13" ht="12.75">
      <c r="A43" s="36"/>
      <c r="B43" s="36"/>
      <c r="C43" s="36"/>
      <c r="D43" s="36"/>
      <c r="E43" s="36"/>
      <c r="F43" s="36"/>
      <c r="G43" s="36"/>
      <c r="H43" s="36"/>
      <c r="I43" s="36"/>
      <c r="J43" s="36"/>
      <c r="K43" s="36"/>
      <c r="L43" s="36"/>
      <c r="M43" s="36"/>
    </row>
    <row r="44" spans="1:13" ht="12.75">
      <c r="A44" s="36"/>
      <c r="B44" s="36"/>
      <c r="C44" s="36"/>
      <c r="D44" s="36"/>
      <c r="E44" s="36"/>
      <c r="F44" s="36"/>
      <c r="G44" s="36"/>
      <c r="H44" s="36"/>
      <c r="I44" s="36"/>
      <c r="J44" s="36"/>
      <c r="K44" s="36"/>
      <c r="L44" s="36"/>
      <c r="M44" s="36"/>
    </row>
    <row r="45" spans="1:13" ht="12.75">
      <c r="A45" s="36"/>
      <c r="B45" s="36"/>
      <c r="C45" s="36"/>
      <c r="D45" s="36"/>
      <c r="E45" s="36"/>
      <c r="F45" s="36"/>
      <c r="G45" s="36"/>
      <c r="H45" s="36"/>
      <c r="I45" s="36"/>
      <c r="J45" s="36"/>
      <c r="K45" s="36"/>
      <c r="L45" s="36"/>
      <c r="M45" s="36"/>
    </row>
    <row r="46" spans="1:13" ht="12.75">
      <c r="A46" s="36"/>
      <c r="B46" s="36"/>
      <c r="C46" s="36"/>
      <c r="D46" s="36"/>
      <c r="E46" s="36"/>
      <c r="F46" s="36"/>
      <c r="G46" s="36"/>
      <c r="H46" s="36"/>
      <c r="I46" s="36"/>
      <c r="J46" s="36"/>
      <c r="K46" s="36"/>
      <c r="L46" s="36"/>
      <c r="M46" s="36"/>
    </row>
    <row r="47" spans="1:13" ht="12.75">
      <c r="A47" s="36"/>
      <c r="B47" s="36"/>
      <c r="C47" s="36"/>
      <c r="D47" s="36"/>
      <c r="E47" s="36"/>
      <c r="F47" s="36"/>
      <c r="G47" s="36"/>
      <c r="H47" s="36"/>
      <c r="I47" s="36"/>
      <c r="J47" s="36"/>
      <c r="K47" s="36"/>
      <c r="L47" s="36"/>
      <c r="M47" s="36"/>
    </row>
    <row r="48" spans="1:13" ht="12.75">
      <c r="A48" s="36"/>
      <c r="B48" s="36"/>
      <c r="C48" s="36"/>
      <c r="D48" s="36"/>
      <c r="E48" s="36"/>
      <c r="F48" s="36"/>
      <c r="G48" s="36"/>
      <c r="H48" s="36"/>
      <c r="I48" s="36"/>
      <c r="J48" s="36"/>
      <c r="K48" s="36"/>
      <c r="L48" s="36"/>
      <c r="M48" s="36"/>
    </row>
  </sheetData>
  <sheetProtection/>
  <mergeCells count="5">
    <mergeCell ref="A36:M36"/>
    <mergeCell ref="A1:M1"/>
    <mergeCell ref="A3:M3"/>
    <mergeCell ref="A2:M2"/>
    <mergeCell ref="A4:M4"/>
  </mergeCells>
  <printOptions horizontalCentered="1" verticalCentered="1"/>
  <pageMargins left="0.8661417322834646" right="0.7086614173228347" top="0.7480314960629921" bottom="0.7480314960629921" header="0.31496062992125984" footer="0.31496062992125984"/>
  <pageSetup horizontalDpi="600" verticalDpi="600" orientation="landscape" scale="76" r:id="rId2"/>
  <headerFooter>
    <oddFooter>&amp;C&amp;"Arial,Normal"&amp;10 16</oddFooter>
  </headerFooter>
  <drawing r:id="rId1"/>
</worksheet>
</file>

<file path=xl/worksheets/sheet14.xml><?xml version="1.0" encoding="utf-8"?>
<worksheet xmlns="http://schemas.openxmlformats.org/spreadsheetml/2006/main" xmlns:r="http://schemas.openxmlformats.org/officeDocument/2006/relationships">
  <dimension ref="A1:M55"/>
  <sheetViews>
    <sheetView zoomScalePageLayoutView="0" workbookViewId="0" topLeftCell="A1">
      <selection activeCell="H33" sqref="H33"/>
    </sheetView>
  </sheetViews>
  <sheetFormatPr defaultColWidth="11.421875" defaultRowHeight="15"/>
  <cols>
    <col min="1" max="1" width="10.57421875" style="8" customWidth="1"/>
    <col min="2" max="2" width="15.28125" style="5" bestFit="1" customWidth="1"/>
    <col min="3" max="3" width="9.7109375" style="5" customWidth="1"/>
    <col min="4" max="4" width="15.28125" style="5" bestFit="1" customWidth="1"/>
    <col min="5" max="5" width="9.7109375" style="5" customWidth="1"/>
    <col min="6" max="6" width="15.28125" style="5" bestFit="1" customWidth="1"/>
    <col min="7" max="7" width="9.7109375" style="5" customWidth="1"/>
    <col min="8" max="8" width="15.28125" style="5" bestFit="1" customWidth="1"/>
    <col min="9" max="9" width="9.7109375" style="5" customWidth="1"/>
    <col min="10" max="10" width="15.28125" style="5" bestFit="1" customWidth="1"/>
    <col min="11" max="11" width="9.57421875" style="5" customWidth="1"/>
    <col min="12" max="12" width="15.28125" style="5" bestFit="1" customWidth="1"/>
    <col min="13" max="16384" width="11.421875" style="5" customWidth="1"/>
  </cols>
  <sheetData>
    <row r="1" spans="1:13" ht="12.75">
      <c r="A1" s="274" t="s">
        <v>270</v>
      </c>
      <c r="B1" s="274"/>
      <c r="C1" s="274"/>
      <c r="D1" s="274"/>
      <c r="E1" s="274"/>
      <c r="F1" s="274"/>
      <c r="G1" s="274"/>
      <c r="H1" s="274"/>
      <c r="I1" s="274"/>
      <c r="J1" s="274"/>
      <c r="K1" s="274"/>
      <c r="L1" s="274"/>
      <c r="M1" s="274"/>
    </row>
    <row r="2" spans="1:13" s="15" customFormat="1" ht="12.75">
      <c r="A2" s="274" t="s">
        <v>219</v>
      </c>
      <c r="B2" s="274"/>
      <c r="C2" s="274"/>
      <c r="D2" s="274"/>
      <c r="E2" s="274"/>
      <c r="F2" s="274"/>
      <c r="G2" s="274"/>
      <c r="H2" s="274"/>
      <c r="I2" s="274"/>
      <c r="J2" s="274"/>
      <c r="K2" s="274"/>
      <c r="L2" s="274"/>
      <c r="M2" s="274"/>
    </row>
    <row r="3" spans="1:13" ht="12.75">
      <c r="A3" s="274" t="s">
        <v>155</v>
      </c>
      <c r="B3" s="274"/>
      <c r="C3" s="274"/>
      <c r="D3" s="274"/>
      <c r="E3" s="274"/>
      <c r="F3" s="274"/>
      <c r="G3" s="274"/>
      <c r="H3" s="274"/>
      <c r="I3" s="274"/>
      <c r="J3" s="274"/>
      <c r="K3" s="274"/>
      <c r="L3" s="274"/>
      <c r="M3" s="274"/>
    </row>
    <row r="4" spans="1:13" ht="12.75">
      <c r="A4" s="274" t="s">
        <v>156</v>
      </c>
      <c r="B4" s="274"/>
      <c r="C4" s="274"/>
      <c r="D4" s="274"/>
      <c r="E4" s="274"/>
      <c r="F4" s="274"/>
      <c r="G4" s="274"/>
      <c r="H4" s="274"/>
      <c r="I4" s="274"/>
      <c r="J4" s="274"/>
      <c r="K4" s="274"/>
      <c r="L4" s="274"/>
      <c r="M4" s="274"/>
    </row>
    <row r="5" spans="1:13" s="16" customFormat="1" ht="12.75">
      <c r="A5" s="74"/>
      <c r="B5" s="74"/>
      <c r="C5" s="74"/>
      <c r="D5" s="74"/>
      <c r="E5" s="74"/>
      <c r="F5" s="74"/>
      <c r="G5" s="74"/>
      <c r="H5" s="74"/>
      <c r="I5" s="74"/>
      <c r="J5" s="74"/>
      <c r="K5" s="74"/>
      <c r="L5" s="74"/>
      <c r="M5" s="74"/>
    </row>
    <row r="6" spans="1:13" ht="24.75" customHeight="1">
      <c r="A6" s="265" t="s">
        <v>127</v>
      </c>
      <c r="B6" s="312" t="s">
        <v>124</v>
      </c>
      <c r="C6" s="312"/>
      <c r="D6" s="312" t="s">
        <v>169</v>
      </c>
      <c r="E6" s="312"/>
      <c r="F6" s="312" t="s">
        <v>170</v>
      </c>
      <c r="G6" s="312"/>
      <c r="H6" s="312" t="s">
        <v>171</v>
      </c>
      <c r="I6" s="312"/>
      <c r="J6" s="312" t="s">
        <v>172</v>
      </c>
      <c r="K6" s="312"/>
      <c r="L6" s="312" t="s">
        <v>173</v>
      </c>
      <c r="M6" s="312"/>
    </row>
    <row r="7" spans="1:13" ht="24.75" customHeight="1">
      <c r="A7" s="272"/>
      <c r="B7" s="19" t="s">
        <v>271</v>
      </c>
      <c r="C7" s="19" t="s">
        <v>157</v>
      </c>
      <c r="D7" s="19" t="s">
        <v>271</v>
      </c>
      <c r="E7" s="19" t="s">
        <v>157</v>
      </c>
      <c r="F7" s="19" t="s">
        <v>271</v>
      </c>
      <c r="G7" s="19" t="s">
        <v>157</v>
      </c>
      <c r="H7" s="19" t="s">
        <v>271</v>
      </c>
      <c r="I7" s="19" t="s">
        <v>157</v>
      </c>
      <c r="J7" s="19" t="s">
        <v>271</v>
      </c>
      <c r="K7" s="19" t="s">
        <v>157</v>
      </c>
      <c r="L7" s="19" t="s">
        <v>271</v>
      </c>
      <c r="M7" s="19" t="s">
        <v>157</v>
      </c>
    </row>
    <row r="8" spans="1:13" ht="12.75">
      <c r="A8" s="87" t="s">
        <v>128</v>
      </c>
      <c r="B8" s="75">
        <v>2002.625</v>
      </c>
      <c r="C8" s="75">
        <v>1900</v>
      </c>
      <c r="D8" s="75">
        <v>388.75</v>
      </c>
      <c r="E8" s="75">
        <v>256.25</v>
      </c>
      <c r="F8" s="89">
        <v>0</v>
      </c>
      <c r="G8" s="89">
        <v>0</v>
      </c>
      <c r="H8" s="66"/>
      <c r="I8" s="66"/>
      <c r="J8" s="90">
        <v>481.53333333333336</v>
      </c>
      <c r="K8" s="90">
        <v>271.875</v>
      </c>
      <c r="L8" s="90">
        <v>585.5625</v>
      </c>
      <c r="M8" s="90">
        <v>264.1666666666667</v>
      </c>
    </row>
    <row r="9" spans="1:13" ht="12.75">
      <c r="A9" s="87" t="s">
        <v>130</v>
      </c>
      <c r="B9" s="75">
        <v>2244.7</v>
      </c>
      <c r="C9" s="75">
        <v>2050</v>
      </c>
      <c r="D9" s="75">
        <v>342.75</v>
      </c>
      <c r="E9" s="75">
        <v>225</v>
      </c>
      <c r="F9" s="89">
        <v>0</v>
      </c>
      <c r="G9" s="89">
        <v>0</v>
      </c>
      <c r="H9" s="66"/>
      <c r="I9" s="66"/>
      <c r="J9" s="90">
        <v>488.55</v>
      </c>
      <c r="K9" s="90">
        <v>274</v>
      </c>
      <c r="L9" s="90">
        <v>583</v>
      </c>
      <c r="M9" s="90">
        <v>250</v>
      </c>
    </row>
    <row r="10" spans="1:13" ht="12.75">
      <c r="A10" s="87" t="s">
        <v>131</v>
      </c>
      <c r="B10" s="75">
        <v>2765</v>
      </c>
      <c r="C10" s="75">
        <v>2418.75</v>
      </c>
      <c r="D10" s="75">
        <v>318.25</v>
      </c>
      <c r="E10" s="75">
        <v>225</v>
      </c>
      <c r="F10" s="89">
        <v>555.75</v>
      </c>
      <c r="G10" s="89">
        <v>246.875</v>
      </c>
      <c r="H10" s="66"/>
      <c r="I10" s="66"/>
      <c r="J10" s="90">
        <v>476</v>
      </c>
      <c r="K10" s="90">
        <v>275</v>
      </c>
      <c r="L10" s="90">
        <v>597.84375</v>
      </c>
      <c r="M10" s="90">
        <v>297.8125</v>
      </c>
    </row>
    <row r="11" spans="1:13" ht="12.75">
      <c r="A11" s="87" t="s">
        <v>132</v>
      </c>
      <c r="B11" s="75">
        <v>2714.875</v>
      </c>
      <c r="C11" s="75">
        <v>1800</v>
      </c>
      <c r="D11" s="75">
        <v>241.3125</v>
      </c>
      <c r="E11" s="75">
        <v>156.25</v>
      </c>
      <c r="F11" s="89">
        <v>438.25</v>
      </c>
      <c r="G11" s="89">
        <v>240.625</v>
      </c>
      <c r="H11" s="75">
        <v>669.5</v>
      </c>
      <c r="I11" s="75">
        <v>325</v>
      </c>
      <c r="J11" s="90">
        <v>440.2307692307692</v>
      </c>
      <c r="K11" s="90">
        <v>267.5</v>
      </c>
      <c r="L11" s="90">
        <v>597.28125</v>
      </c>
      <c r="M11" s="90">
        <v>301.41666666666663</v>
      </c>
    </row>
    <row r="12" spans="1:13" ht="12.75">
      <c r="A12" s="87" t="s">
        <v>133</v>
      </c>
      <c r="B12" s="75">
        <v>2092.45</v>
      </c>
      <c r="C12" s="75">
        <v>1305.8823529411766</v>
      </c>
      <c r="D12" s="75">
        <v>206.75</v>
      </c>
      <c r="E12" s="75">
        <v>100</v>
      </c>
      <c r="F12" s="89">
        <v>382.45</v>
      </c>
      <c r="G12" s="89">
        <v>207.5</v>
      </c>
      <c r="H12" s="75">
        <v>609</v>
      </c>
      <c r="I12" s="75">
        <v>342.5</v>
      </c>
      <c r="J12" s="90">
        <v>385.09375</v>
      </c>
      <c r="K12" s="90">
        <v>281.25</v>
      </c>
      <c r="L12" s="90">
        <v>525.95</v>
      </c>
      <c r="M12" s="90">
        <v>288.5</v>
      </c>
    </row>
    <row r="13" spans="1:13" ht="12.75">
      <c r="A13" s="87" t="s">
        <v>134</v>
      </c>
      <c r="B13" s="75">
        <v>1296.6875</v>
      </c>
      <c r="C13" s="75">
        <v>1037.5</v>
      </c>
      <c r="D13" s="75">
        <v>147.85</v>
      </c>
      <c r="E13" s="75">
        <v>100</v>
      </c>
      <c r="F13" s="89">
        <v>371.1875</v>
      </c>
      <c r="G13" s="89">
        <v>243.75</v>
      </c>
      <c r="H13" s="75">
        <v>705.5625</v>
      </c>
      <c r="I13" s="75">
        <v>412.5</v>
      </c>
      <c r="J13" s="90">
        <v>356.77777777777777</v>
      </c>
      <c r="K13" s="90">
        <v>247.91666666666669</v>
      </c>
      <c r="L13" s="90">
        <v>518</v>
      </c>
      <c r="M13" s="90">
        <v>279</v>
      </c>
    </row>
    <row r="14" spans="1:13" ht="12.75">
      <c r="A14" s="87" t="s">
        <v>135</v>
      </c>
      <c r="B14" s="75">
        <v>1214.875</v>
      </c>
      <c r="C14" s="75">
        <v>962.5</v>
      </c>
      <c r="D14" s="75">
        <v>188.95</v>
      </c>
      <c r="E14" s="75">
        <v>104.16666666666667</v>
      </c>
      <c r="F14" s="89">
        <v>395.625</v>
      </c>
      <c r="G14" s="89">
        <v>246.875</v>
      </c>
      <c r="H14" s="75">
        <v>765.75</v>
      </c>
      <c r="I14" s="75">
        <v>468.75</v>
      </c>
      <c r="J14" s="90">
        <v>373.375</v>
      </c>
      <c r="K14" s="90">
        <v>225</v>
      </c>
      <c r="L14" s="90">
        <v>525.1875</v>
      </c>
      <c r="M14" s="90">
        <v>292.1875</v>
      </c>
    </row>
    <row r="15" spans="1:13" ht="12.75">
      <c r="A15" s="87" t="s">
        <v>136</v>
      </c>
      <c r="B15" s="75">
        <v>1061.9722222222222</v>
      </c>
      <c r="C15" s="75">
        <v>901.4285714285714</v>
      </c>
      <c r="D15" s="75">
        <v>273.9512195121951</v>
      </c>
      <c r="E15" s="75">
        <v>118.38709677419355</v>
      </c>
      <c r="F15" s="89">
        <v>449.72727272727275</v>
      </c>
      <c r="G15" s="89">
        <v>261.3888888888889</v>
      </c>
      <c r="H15" s="75">
        <v>811.0909090909091</v>
      </c>
      <c r="I15" s="75">
        <v>466.6666666666667</v>
      </c>
      <c r="J15" s="90">
        <v>428.3611111111111</v>
      </c>
      <c r="K15" s="90">
        <v>309.72222222222223</v>
      </c>
      <c r="L15" s="90">
        <v>662.4583333333333</v>
      </c>
      <c r="M15" s="90">
        <v>392.3611111111111</v>
      </c>
    </row>
    <row r="16" spans="1:13" ht="12.75">
      <c r="A16" s="87" t="s">
        <v>137</v>
      </c>
      <c r="B16" s="75">
        <v>981.375</v>
      </c>
      <c r="C16" s="75">
        <v>796.875</v>
      </c>
      <c r="D16" s="75">
        <v>340.94444444444446</v>
      </c>
      <c r="E16" s="75">
        <v>152.85714285714286</v>
      </c>
      <c r="F16" s="89">
        <v>806.8</v>
      </c>
      <c r="G16" s="89">
        <v>341.93548387096774</v>
      </c>
      <c r="H16" s="66"/>
      <c r="I16" s="66"/>
      <c r="J16" s="90">
        <v>569.4666666666667</v>
      </c>
      <c r="K16" s="90">
        <v>443.75</v>
      </c>
      <c r="L16" s="90">
        <v>777.3572916666667</v>
      </c>
      <c r="M16" s="90">
        <v>521.5625</v>
      </c>
    </row>
    <row r="17" spans="1:13" ht="12.75">
      <c r="A17" s="87" t="s">
        <v>138</v>
      </c>
      <c r="B17" s="75">
        <v>920.75</v>
      </c>
      <c r="C17" s="75">
        <v>734.375</v>
      </c>
      <c r="D17" s="75">
        <v>398.02222222222224</v>
      </c>
      <c r="E17" s="75">
        <v>232.85714285714286</v>
      </c>
      <c r="F17" s="89">
        <v>921.5238095238095</v>
      </c>
      <c r="G17" s="89">
        <v>396.6666666666667</v>
      </c>
      <c r="H17" s="66"/>
      <c r="I17" s="66"/>
      <c r="J17" s="90">
        <v>883.45</v>
      </c>
      <c r="K17" s="90">
        <v>641.025641025641</v>
      </c>
      <c r="L17" s="90">
        <v>957.3929824561403</v>
      </c>
      <c r="M17" s="90">
        <v>599.21875</v>
      </c>
    </row>
    <row r="18" spans="1:13" ht="12.75">
      <c r="A18" s="87" t="s">
        <v>139</v>
      </c>
      <c r="B18" s="75"/>
      <c r="C18" s="75"/>
      <c r="D18" s="75">
        <v>610.1388888888889</v>
      </c>
      <c r="E18" s="75">
        <v>362.85714285714283</v>
      </c>
      <c r="F18" s="89"/>
      <c r="G18" s="89"/>
      <c r="H18" s="66"/>
      <c r="I18" s="66"/>
      <c r="J18" s="90">
        <v>741.75</v>
      </c>
      <c r="K18" s="90">
        <v>614.2857142857143</v>
      </c>
      <c r="L18" s="66"/>
      <c r="M18" s="66"/>
    </row>
    <row r="19" spans="1:13" ht="12.75">
      <c r="A19" s="87" t="s">
        <v>140</v>
      </c>
      <c r="B19" s="75">
        <v>913.9354838709677</v>
      </c>
      <c r="C19" s="75">
        <v>739.0625</v>
      </c>
      <c r="D19" s="75">
        <v>682.8888888888889</v>
      </c>
      <c r="E19" s="75">
        <v>430.95238095238096</v>
      </c>
      <c r="F19" s="89"/>
      <c r="G19" s="89"/>
      <c r="H19" s="66"/>
      <c r="I19" s="66"/>
      <c r="J19" s="66"/>
      <c r="K19" s="66"/>
      <c r="L19" s="66"/>
      <c r="M19" s="66"/>
    </row>
    <row r="20" spans="1:13" ht="12.75">
      <c r="A20" s="87" t="s">
        <v>141</v>
      </c>
      <c r="B20" s="75">
        <v>1002.775</v>
      </c>
      <c r="C20" s="75">
        <v>905</v>
      </c>
      <c r="D20" s="75">
        <v>600</v>
      </c>
      <c r="E20" s="75">
        <v>733.3333333333334</v>
      </c>
      <c r="F20" s="89"/>
      <c r="G20" s="89"/>
      <c r="H20" s="66"/>
      <c r="I20" s="66"/>
      <c r="J20" s="66"/>
      <c r="K20" s="66"/>
      <c r="L20" s="90">
        <v>615.7863300492611</v>
      </c>
      <c r="M20" s="90">
        <v>289.289314516129</v>
      </c>
    </row>
    <row r="21" spans="1:13" ht="12.75">
      <c r="A21" s="87" t="s">
        <v>142</v>
      </c>
      <c r="B21" s="75">
        <v>1099.84375</v>
      </c>
      <c r="C21" s="75">
        <v>856.25</v>
      </c>
      <c r="D21" s="75">
        <v>1061.28125</v>
      </c>
      <c r="E21" s="75">
        <v>856.25</v>
      </c>
      <c r="F21" s="89">
        <v>697.875</v>
      </c>
      <c r="G21" s="89">
        <v>308.3333333333333</v>
      </c>
      <c r="H21" s="66"/>
      <c r="I21" s="66"/>
      <c r="J21" s="66"/>
      <c r="K21" s="66"/>
      <c r="L21" s="90">
        <v>566.96875</v>
      </c>
      <c r="M21" s="90">
        <v>262.5</v>
      </c>
    </row>
    <row r="22" spans="1:13" ht="12.75">
      <c r="A22" s="87" t="s">
        <v>143</v>
      </c>
      <c r="B22" s="75">
        <v>1072.9375</v>
      </c>
      <c r="C22" s="75">
        <v>850</v>
      </c>
      <c r="D22" s="75">
        <v>868.1875</v>
      </c>
      <c r="E22" s="75">
        <v>609.375</v>
      </c>
      <c r="F22" s="89">
        <v>537.6129032258065</v>
      </c>
      <c r="G22" s="89">
        <v>257.8125</v>
      </c>
      <c r="H22" s="66"/>
      <c r="I22" s="66"/>
      <c r="J22" s="66"/>
      <c r="K22" s="66"/>
      <c r="L22" s="90">
        <v>501</v>
      </c>
      <c r="M22" s="90">
        <v>292</v>
      </c>
    </row>
    <row r="23" spans="1:13" ht="12.75">
      <c r="A23" s="87" t="s">
        <v>144</v>
      </c>
      <c r="B23" s="75">
        <v>1164.96875</v>
      </c>
      <c r="C23" s="75">
        <v>910.9375</v>
      </c>
      <c r="D23" s="75">
        <v>644.28125</v>
      </c>
      <c r="E23" s="75">
        <v>326.5625</v>
      </c>
      <c r="F23" s="89">
        <v>402.34375</v>
      </c>
      <c r="G23" s="89">
        <v>273.4375</v>
      </c>
      <c r="H23" s="66"/>
      <c r="I23" s="66"/>
      <c r="J23" s="90">
        <v>864.875</v>
      </c>
      <c r="K23" s="90">
        <v>580</v>
      </c>
      <c r="L23" s="90">
        <v>508.23487903225805</v>
      </c>
      <c r="M23" s="90">
        <v>278.90625</v>
      </c>
    </row>
    <row r="24" spans="1:13" ht="12.75">
      <c r="A24" s="87" t="s">
        <v>145</v>
      </c>
      <c r="B24" s="75">
        <v>1658</v>
      </c>
      <c r="C24" s="75">
        <v>1432.5</v>
      </c>
      <c r="D24" s="75">
        <v>547.59375</v>
      </c>
      <c r="E24" s="75">
        <v>226.5625</v>
      </c>
      <c r="F24" s="89">
        <v>417.75</v>
      </c>
      <c r="G24" s="89">
        <v>238.75</v>
      </c>
      <c r="H24" s="90">
        <v>561</v>
      </c>
      <c r="I24" s="90">
        <v>337.5</v>
      </c>
      <c r="J24" s="90">
        <v>667.1</v>
      </c>
      <c r="K24" s="90">
        <v>295.25</v>
      </c>
      <c r="L24" s="90">
        <v>519.2125</v>
      </c>
      <c r="M24" s="90">
        <v>298.125</v>
      </c>
    </row>
    <row r="25" spans="1:13" ht="12.75">
      <c r="A25" s="87" t="s">
        <v>146</v>
      </c>
      <c r="B25" s="75">
        <v>1817.53125</v>
      </c>
      <c r="C25" s="75">
        <v>1323.4375</v>
      </c>
      <c r="D25" s="75">
        <v>407.1111111111111</v>
      </c>
      <c r="E25" s="75">
        <v>207.14285714285714</v>
      </c>
      <c r="F25" s="89">
        <v>399.375</v>
      </c>
      <c r="G25" s="89">
        <v>245.3125</v>
      </c>
      <c r="H25" s="90">
        <f>SUM(E25+E29)/2</f>
        <v>458.07142857142856</v>
      </c>
      <c r="I25" s="90">
        <f>SUM(F25+F29)/2</f>
        <v>199.6875</v>
      </c>
      <c r="J25" s="90">
        <v>457.71875</v>
      </c>
      <c r="K25" s="90">
        <v>239.0625</v>
      </c>
      <c r="L25" s="90">
        <v>607.359375</v>
      </c>
      <c r="M25" s="90">
        <v>312.1875</v>
      </c>
    </row>
    <row r="26" spans="1:13" ht="12.75">
      <c r="A26" s="87" t="s">
        <v>147</v>
      </c>
      <c r="B26" s="75">
        <v>1869.55</v>
      </c>
      <c r="C26" s="75">
        <v>1520</v>
      </c>
      <c r="D26" s="75">
        <v>431.1777777777778</v>
      </c>
      <c r="E26" s="75">
        <v>314.2857142857143</v>
      </c>
      <c r="F26" s="89">
        <v>465.60526315789474</v>
      </c>
      <c r="G26" s="89">
        <v>255</v>
      </c>
      <c r="H26" s="90">
        <f>SUM(E26+E30)/2</f>
        <v>536.1428571428571</v>
      </c>
      <c r="I26" s="90">
        <f>SUM(F26+F30)/2</f>
        <v>232.80263157894737</v>
      </c>
      <c r="J26" s="90">
        <v>369.275</v>
      </c>
      <c r="K26" s="90">
        <v>236.875</v>
      </c>
      <c r="L26" s="90">
        <v>555.5625</v>
      </c>
      <c r="M26" s="90">
        <v>326.375</v>
      </c>
    </row>
    <row r="27" spans="1:13" ht="12.75">
      <c r="A27" s="87" t="s">
        <v>148</v>
      </c>
      <c r="B27" s="75">
        <v>1835</v>
      </c>
      <c r="C27" s="75">
        <v>1420</v>
      </c>
      <c r="D27" s="75">
        <v>567</v>
      </c>
      <c r="E27" s="75">
        <v>388</v>
      </c>
      <c r="F27" s="89">
        <v>453.3666666666667</v>
      </c>
      <c r="G27" s="89">
        <v>268.75</v>
      </c>
      <c r="H27" s="75">
        <v>844</v>
      </c>
      <c r="I27" s="75">
        <v>455</v>
      </c>
      <c r="J27" s="90">
        <v>412.5</v>
      </c>
      <c r="K27" s="90">
        <v>276</v>
      </c>
      <c r="L27" s="90">
        <v>592</v>
      </c>
      <c r="M27" s="90">
        <v>331.5</v>
      </c>
    </row>
    <row r="28" spans="1:13" ht="12.75">
      <c r="A28" s="87" t="s">
        <v>149</v>
      </c>
      <c r="B28" s="75">
        <v>1727</v>
      </c>
      <c r="C28" s="75">
        <v>1086</v>
      </c>
      <c r="D28" s="75">
        <v>818</v>
      </c>
      <c r="E28" s="75">
        <v>671</v>
      </c>
      <c r="F28" s="89">
        <v>699.5384615384615</v>
      </c>
      <c r="G28" s="89">
        <v>350</v>
      </c>
      <c r="H28" s="66"/>
      <c r="I28" s="66"/>
      <c r="J28" s="90">
        <v>442</v>
      </c>
      <c r="K28" s="90">
        <v>312</v>
      </c>
      <c r="L28" s="90">
        <v>614</v>
      </c>
      <c r="M28" s="90">
        <v>356.5</v>
      </c>
    </row>
    <row r="29" spans="1:13" ht="12.75">
      <c r="A29" s="87" t="s">
        <v>150</v>
      </c>
      <c r="B29" s="75">
        <v>1776</v>
      </c>
      <c r="C29" s="75">
        <v>1148</v>
      </c>
      <c r="D29" s="75">
        <v>993</v>
      </c>
      <c r="E29" s="75">
        <v>709</v>
      </c>
      <c r="F29" s="89"/>
      <c r="G29" s="89"/>
      <c r="H29" s="66"/>
      <c r="I29" s="66"/>
      <c r="J29" s="90">
        <v>405</v>
      </c>
      <c r="K29" s="90">
        <v>314</v>
      </c>
      <c r="L29" s="90">
        <v>667</v>
      </c>
      <c r="M29" s="90">
        <v>344</v>
      </c>
    </row>
    <row r="30" spans="1:13" ht="12.75">
      <c r="A30" s="87" t="s">
        <v>151</v>
      </c>
      <c r="B30" s="75">
        <v>1759</v>
      </c>
      <c r="C30" s="75">
        <v>1428</v>
      </c>
      <c r="D30" s="75">
        <v>966</v>
      </c>
      <c r="E30" s="75">
        <v>758</v>
      </c>
      <c r="F30" s="89"/>
      <c r="G30" s="89"/>
      <c r="H30" s="66"/>
      <c r="I30" s="66"/>
      <c r="J30" s="90">
        <v>383</v>
      </c>
      <c r="K30" s="90">
        <v>359</v>
      </c>
      <c r="L30" s="66"/>
      <c r="M30" s="66"/>
    </row>
    <row r="31" spans="1:13" ht="12.75">
      <c r="A31" s="87" t="s">
        <v>152</v>
      </c>
      <c r="B31" s="75">
        <v>1869</v>
      </c>
      <c r="C31" s="75">
        <v>1606</v>
      </c>
      <c r="D31" s="75">
        <v>1123</v>
      </c>
      <c r="E31" s="75">
        <v>884</v>
      </c>
      <c r="F31" s="89"/>
      <c r="G31" s="89"/>
      <c r="H31" s="66"/>
      <c r="I31" s="66"/>
      <c r="J31" s="90">
        <v>437</v>
      </c>
      <c r="K31" s="90">
        <v>353</v>
      </c>
      <c r="L31" s="66"/>
      <c r="M31" s="66"/>
    </row>
    <row r="32" spans="1:13" ht="12.75">
      <c r="A32" s="87" t="s">
        <v>153</v>
      </c>
      <c r="B32" s="75">
        <v>2318</v>
      </c>
      <c r="C32" s="75">
        <v>1813</v>
      </c>
      <c r="D32" s="75">
        <v>1430</v>
      </c>
      <c r="E32" s="75">
        <v>1290</v>
      </c>
      <c r="F32" s="89"/>
      <c r="G32" s="89"/>
      <c r="H32" s="66"/>
      <c r="I32" s="66"/>
      <c r="J32" s="90">
        <v>492</v>
      </c>
      <c r="K32" s="90">
        <v>393</v>
      </c>
      <c r="L32" s="90">
        <v>612</v>
      </c>
      <c r="M32" s="90">
        <v>286</v>
      </c>
    </row>
    <row r="33" spans="1:13" ht="12.75">
      <c r="A33" s="87" t="s">
        <v>154</v>
      </c>
      <c r="B33" s="75">
        <v>2513</v>
      </c>
      <c r="C33" s="75">
        <v>2166</v>
      </c>
      <c r="D33" s="75">
        <v>1341</v>
      </c>
      <c r="E33" s="75">
        <v>769</v>
      </c>
      <c r="F33" s="89"/>
      <c r="G33" s="89"/>
      <c r="H33" s="66"/>
      <c r="I33" s="66"/>
      <c r="J33" s="90">
        <v>511</v>
      </c>
      <c r="K33" s="90">
        <v>379</v>
      </c>
      <c r="L33" s="90">
        <v>664</v>
      </c>
      <c r="M33" s="90">
        <v>358.5</v>
      </c>
    </row>
    <row r="34" spans="1:13" s="16" customFormat="1" ht="12.75">
      <c r="A34" s="118" t="s">
        <v>289</v>
      </c>
      <c r="B34" s="75">
        <v>2910</v>
      </c>
      <c r="C34" s="219">
        <v>2625</v>
      </c>
      <c r="D34" s="75">
        <v>969</v>
      </c>
      <c r="E34" s="75">
        <v>529</v>
      </c>
      <c r="F34" s="89">
        <v>453</v>
      </c>
      <c r="G34" s="89">
        <v>217</v>
      </c>
      <c r="H34" s="66"/>
      <c r="I34" s="66"/>
      <c r="J34" s="90">
        <v>544</v>
      </c>
      <c r="K34" s="90">
        <v>387</v>
      </c>
      <c r="L34" s="90">
        <v>596</v>
      </c>
      <c r="M34" s="90">
        <v>341</v>
      </c>
    </row>
    <row r="35" spans="1:13" ht="12.75">
      <c r="A35" s="118" t="s">
        <v>290</v>
      </c>
      <c r="B35" s="120">
        <v>2989</v>
      </c>
      <c r="C35" s="219">
        <v>2928</v>
      </c>
      <c r="D35" s="66">
        <v>651</v>
      </c>
      <c r="E35" s="66">
        <v>253</v>
      </c>
      <c r="F35" s="119">
        <v>462</v>
      </c>
      <c r="G35" s="119">
        <v>271</v>
      </c>
      <c r="H35" s="66"/>
      <c r="I35" s="66"/>
      <c r="J35" s="66">
        <v>632</v>
      </c>
      <c r="K35" s="66">
        <v>358</v>
      </c>
      <c r="L35" s="66">
        <v>644</v>
      </c>
      <c r="M35" s="66">
        <v>337</v>
      </c>
    </row>
    <row r="36" spans="1:13" s="16" customFormat="1" ht="12.75">
      <c r="A36" s="214" t="s">
        <v>311</v>
      </c>
      <c r="B36" s="215">
        <v>2989</v>
      </c>
      <c r="C36" s="215">
        <v>2964</v>
      </c>
      <c r="D36" s="215">
        <v>423</v>
      </c>
      <c r="E36" s="215">
        <v>216</v>
      </c>
      <c r="F36" s="216">
        <v>485</v>
      </c>
      <c r="G36" s="216">
        <v>273</v>
      </c>
      <c r="H36" s="215">
        <v>998</v>
      </c>
      <c r="I36" s="215">
        <v>470</v>
      </c>
      <c r="J36" s="217">
        <v>535</v>
      </c>
      <c r="K36" s="217">
        <v>330</v>
      </c>
      <c r="L36" s="218">
        <v>603</v>
      </c>
      <c r="M36" s="218">
        <v>332</v>
      </c>
    </row>
    <row r="37" spans="3:13" ht="12.75">
      <c r="C37" s="36"/>
      <c r="D37" s="36"/>
      <c r="E37" s="36"/>
      <c r="F37" s="36"/>
      <c r="G37" s="36"/>
      <c r="H37" s="36"/>
      <c r="I37" s="36"/>
      <c r="J37" s="36"/>
      <c r="K37" s="36"/>
      <c r="L37" s="36"/>
      <c r="M37" s="36"/>
    </row>
    <row r="38" spans="1:13" ht="12.75">
      <c r="A38" s="313" t="s">
        <v>217</v>
      </c>
      <c r="B38" s="313"/>
      <c r="C38" s="36"/>
      <c r="D38" s="36"/>
      <c r="E38" s="36"/>
      <c r="F38" s="36"/>
      <c r="G38" s="36"/>
      <c r="H38" s="36"/>
      <c r="I38" s="36"/>
      <c r="J38" s="36"/>
      <c r="K38" s="36"/>
      <c r="L38" s="36"/>
      <c r="M38" s="36"/>
    </row>
    <row r="39" spans="1:13" ht="12.75">
      <c r="A39" s="84"/>
      <c r="B39" s="36"/>
      <c r="C39" s="36"/>
      <c r="D39" s="36"/>
      <c r="E39" s="36"/>
      <c r="F39" s="36"/>
      <c r="G39" s="36"/>
      <c r="H39" s="36"/>
      <c r="I39" s="36"/>
      <c r="J39" s="36"/>
      <c r="K39" s="36"/>
      <c r="L39" s="36"/>
      <c r="M39" s="36"/>
    </row>
    <row r="40" spans="1:13" ht="12.75">
      <c r="A40" s="84"/>
      <c r="B40" s="36"/>
      <c r="C40" s="36"/>
      <c r="D40" s="36"/>
      <c r="E40" s="36"/>
      <c r="F40" s="36"/>
      <c r="G40" s="36"/>
      <c r="H40" s="36"/>
      <c r="I40" s="36"/>
      <c r="J40" s="36"/>
      <c r="K40" s="36"/>
      <c r="L40" s="36"/>
      <c r="M40" s="36"/>
    </row>
    <row r="41" spans="1:13" ht="12.75">
      <c r="A41" s="84"/>
      <c r="B41" s="36"/>
      <c r="C41" s="36"/>
      <c r="D41" s="36"/>
      <c r="E41" s="36"/>
      <c r="F41" s="36"/>
      <c r="G41" s="36"/>
      <c r="H41" s="36"/>
      <c r="I41" s="36"/>
      <c r="J41" s="36"/>
      <c r="K41" s="36"/>
      <c r="L41" s="36"/>
      <c r="M41" s="36"/>
    </row>
    <row r="42" spans="1:13" ht="12.75">
      <c r="A42" s="84"/>
      <c r="B42" s="36"/>
      <c r="C42" s="36"/>
      <c r="D42" s="36"/>
      <c r="E42" s="36"/>
      <c r="F42" s="36"/>
      <c r="G42" s="36"/>
      <c r="H42" s="36"/>
      <c r="I42" s="36"/>
      <c r="J42" s="36"/>
      <c r="K42" s="36"/>
      <c r="L42" s="36"/>
      <c r="M42" s="36"/>
    </row>
    <row r="43" spans="1:13" ht="12.75">
      <c r="A43" s="84"/>
      <c r="B43" s="36"/>
      <c r="C43" s="36"/>
      <c r="D43" s="36"/>
      <c r="E43" s="36"/>
      <c r="F43" s="36"/>
      <c r="G43" s="36"/>
      <c r="H43" s="36"/>
      <c r="I43" s="36"/>
      <c r="J43" s="36"/>
      <c r="K43" s="36"/>
      <c r="L43" s="36"/>
      <c r="M43" s="36"/>
    </row>
    <row r="44" spans="1:13" ht="12.75">
      <c r="A44" s="84"/>
      <c r="B44" s="36"/>
      <c r="C44" s="36"/>
      <c r="D44" s="36"/>
      <c r="E44" s="36"/>
      <c r="F44" s="36"/>
      <c r="G44" s="36"/>
      <c r="H44" s="36"/>
      <c r="I44" s="36"/>
      <c r="J44" s="36"/>
      <c r="K44" s="36"/>
      <c r="L44" s="36"/>
      <c r="M44" s="36"/>
    </row>
    <row r="45" spans="1:13" ht="12.75">
      <c r="A45" s="84"/>
      <c r="B45" s="36"/>
      <c r="C45" s="36"/>
      <c r="D45" s="36"/>
      <c r="E45" s="36"/>
      <c r="F45" s="36"/>
      <c r="G45" s="36"/>
      <c r="H45" s="36"/>
      <c r="I45" s="36"/>
      <c r="J45" s="36"/>
      <c r="K45" s="36"/>
      <c r="L45" s="36"/>
      <c r="M45" s="36"/>
    </row>
    <row r="46" spans="1:13" ht="12.75">
      <c r="A46" s="84"/>
      <c r="B46" s="36"/>
      <c r="C46" s="36"/>
      <c r="D46" s="36"/>
      <c r="E46" s="36"/>
      <c r="F46" s="36"/>
      <c r="G46" s="36"/>
      <c r="H46" s="36"/>
      <c r="I46" s="36"/>
      <c r="J46" s="36"/>
      <c r="K46" s="36"/>
      <c r="L46" s="36"/>
      <c r="M46" s="36"/>
    </row>
    <row r="47" spans="1:13" ht="12.75">
      <c r="A47" s="84"/>
      <c r="B47" s="36"/>
      <c r="C47" s="36"/>
      <c r="D47" s="36"/>
      <c r="E47" s="36"/>
      <c r="F47" s="36"/>
      <c r="G47" s="36"/>
      <c r="H47" s="36"/>
      <c r="I47" s="36"/>
      <c r="J47" s="36"/>
      <c r="K47" s="36"/>
      <c r="L47" s="36"/>
      <c r="M47" s="36"/>
    </row>
    <row r="48" spans="1:13" ht="12.75">
      <c r="A48" s="84"/>
      <c r="B48" s="36"/>
      <c r="C48" s="36"/>
      <c r="D48" s="36"/>
      <c r="E48" s="36"/>
      <c r="F48" s="36"/>
      <c r="G48" s="36"/>
      <c r="H48" s="36"/>
      <c r="I48" s="36"/>
      <c r="J48" s="36"/>
      <c r="K48" s="36"/>
      <c r="L48" s="36"/>
      <c r="M48" s="36"/>
    </row>
    <row r="49" spans="1:13" ht="12.75">
      <c r="A49" s="84"/>
      <c r="B49" s="36"/>
      <c r="C49" s="36"/>
      <c r="D49" s="36"/>
      <c r="E49" s="36"/>
      <c r="F49" s="36"/>
      <c r="G49" s="36"/>
      <c r="H49" s="36"/>
      <c r="I49" s="36"/>
      <c r="J49" s="36"/>
      <c r="K49" s="36"/>
      <c r="L49" s="36"/>
      <c r="M49" s="36"/>
    </row>
    <row r="50" spans="1:13" ht="12.75">
      <c r="A50" s="84"/>
      <c r="B50" s="36"/>
      <c r="C50" s="36"/>
      <c r="D50" s="36"/>
      <c r="E50" s="36"/>
      <c r="F50" s="36"/>
      <c r="G50" s="36"/>
      <c r="H50" s="36"/>
      <c r="I50" s="36"/>
      <c r="J50" s="36"/>
      <c r="K50" s="36"/>
      <c r="L50" s="36"/>
      <c r="M50" s="36"/>
    </row>
    <row r="51" spans="1:13" ht="12.75">
      <c r="A51" s="84"/>
      <c r="B51" s="36"/>
      <c r="C51" s="36"/>
      <c r="D51" s="36"/>
      <c r="E51" s="36"/>
      <c r="F51" s="36"/>
      <c r="G51" s="36"/>
      <c r="H51" s="36"/>
      <c r="I51" s="36"/>
      <c r="J51" s="36"/>
      <c r="K51" s="36"/>
      <c r="L51" s="36"/>
      <c r="M51" s="36"/>
    </row>
    <row r="52" spans="1:13" ht="12.75">
      <c r="A52" s="84"/>
      <c r="B52" s="36"/>
      <c r="C52" s="36"/>
      <c r="D52" s="36"/>
      <c r="E52" s="36"/>
      <c r="F52" s="36"/>
      <c r="G52" s="36"/>
      <c r="H52" s="36"/>
      <c r="I52" s="36"/>
      <c r="J52" s="36"/>
      <c r="K52" s="36"/>
      <c r="L52" s="36"/>
      <c r="M52" s="36"/>
    </row>
    <row r="53" spans="1:13" ht="12.75">
      <c r="A53" s="84"/>
      <c r="B53" s="36"/>
      <c r="C53" s="36"/>
      <c r="D53" s="36"/>
      <c r="E53" s="36"/>
      <c r="F53" s="36"/>
      <c r="G53" s="36"/>
      <c r="H53" s="36"/>
      <c r="I53" s="36"/>
      <c r="J53" s="36"/>
      <c r="K53" s="36"/>
      <c r="L53" s="36"/>
      <c r="M53" s="36"/>
    </row>
    <row r="54" spans="1:13" ht="12.75">
      <c r="A54" s="84"/>
      <c r="B54" s="36"/>
      <c r="C54" s="36"/>
      <c r="D54" s="36"/>
      <c r="E54" s="36"/>
      <c r="F54" s="36"/>
      <c r="G54" s="36"/>
      <c r="H54" s="36"/>
      <c r="I54" s="36"/>
      <c r="J54" s="36"/>
      <c r="K54" s="36"/>
      <c r="L54" s="36"/>
      <c r="M54" s="36"/>
    </row>
    <row r="55" spans="1:13" ht="12.75">
      <c r="A55" s="84"/>
      <c r="B55" s="36"/>
      <c r="C55" s="36"/>
      <c r="D55" s="36"/>
      <c r="E55" s="36"/>
      <c r="F55" s="36"/>
      <c r="G55" s="36"/>
      <c r="H55" s="36"/>
      <c r="I55" s="36"/>
      <c r="J55" s="36"/>
      <c r="K55" s="36"/>
      <c r="L55" s="36"/>
      <c r="M55" s="36"/>
    </row>
  </sheetData>
  <sheetProtection/>
  <mergeCells count="12">
    <mergeCell ref="A38:B38"/>
    <mergeCell ref="B6:C6"/>
    <mergeCell ref="D6:E6"/>
    <mergeCell ref="F6:G6"/>
    <mergeCell ref="H6:I6"/>
    <mergeCell ref="A1:M1"/>
    <mergeCell ref="A3:M3"/>
    <mergeCell ref="A4:M4"/>
    <mergeCell ref="A6:A7"/>
    <mergeCell ref="J6:K6"/>
    <mergeCell ref="L6:M6"/>
    <mergeCell ref="A2:M2"/>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75" r:id="rId2"/>
  <headerFooter>
    <oddFooter>&amp;C&amp;"Arial,Normal"&amp;10 17</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J16"/>
    </sheetView>
  </sheetViews>
  <sheetFormatPr defaultColWidth="11.421875" defaultRowHeight="15"/>
  <sheetData/>
  <sheetProtection/>
  <printOptions/>
  <pageMargins left="0.7086614173228347" right="0.7086614173228347" top="0.7480314960629921" bottom="0.7480314960629921" header="0.31496062992125984" footer="0.31496062992125984"/>
  <pageSetup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B2:M71"/>
  <sheetViews>
    <sheetView zoomScalePageLayoutView="0" workbookViewId="0" topLeftCell="A40">
      <selection activeCell="A1" sqref="A1:N70"/>
    </sheetView>
  </sheetViews>
  <sheetFormatPr defaultColWidth="11.421875" defaultRowHeight="15"/>
  <cols>
    <col min="1" max="1" width="1.421875" style="0" customWidth="1"/>
    <col min="2" max="2" width="12.57421875" style="0" customWidth="1"/>
  </cols>
  <sheetData>
    <row r="2" spans="6:9" ht="14.25">
      <c r="F2" s="318" t="s">
        <v>405</v>
      </c>
      <c r="G2" s="318"/>
      <c r="H2" s="318"/>
      <c r="I2" s="318"/>
    </row>
    <row r="4" spans="2:13" ht="14.25">
      <c r="B4" s="151"/>
      <c r="C4" s="151"/>
      <c r="D4" s="151"/>
      <c r="E4" s="151"/>
      <c r="F4" s="151"/>
      <c r="G4" s="151"/>
      <c r="H4" s="151"/>
      <c r="I4" s="151"/>
      <c r="J4" s="151"/>
      <c r="K4" s="151"/>
      <c r="L4" s="151"/>
      <c r="M4" s="151"/>
    </row>
    <row r="5" spans="2:13" ht="14.25">
      <c r="B5" s="314" t="s">
        <v>203</v>
      </c>
      <c r="C5" s="316" t="s">
        <v>406</v>
      </c>
      <c r="D5" s="316"/>
      <c r="E5" s="316"/>
      <c r="F5" s="316"/>
      <c r="G5" s="316"/>
      <c r="H5" s="316"/>
      <c r="I5" s="316"/>
      <c r="J5" s="316"/>
      <c r="K5" s="316"/>
      <c r="L5" s="316"/>
      <c r="M5" s="316"/>
    </row>
    <row r="6" spans="2:13" ht="14.25">
      <c r="B6" s="315"/>
      <c r="C6" s="152">
        <v>2000</v>
      </c>
      <c r="D6" s="152">
        <v>2001</v>
      </c>
      <c r="E6" s="152">
        <v>2002</v>
      </c>
      <c r="F6" s="152">
        <v>2003</v>
      </c>
      <c r="G6" s="152">
        <v>2004</v>
      </c>
      <c r="H6" s="152">
        <v>2005</v>
      </c>
      <c r="I6" s="152">
        <v>2006</v>
      </c>
      <c r="J6" s="152">
        <v>2007</v>
      </c>
      <c r="K6" s="152">
        <v>2008</v>
      </c>
      <c r="L6" s="152">
        <v>2009</v>
      </c>
      <c r="M6" s="152">
        <v>2010</v>
      </c>
    </row>
    <row r="7" spans="2:13" ht="14.25">
      <c r="B7" s="153"/>
      <c r="C7" s="153"/>
      <c r="D7" s="153"/>
      <c r="E7" s="153"/>
      <c r="F7" s="153"/>
      <c r="G7" s="153"/>
      <c r="H7" s="153"/>
      <c r="I7" s="153"/>
      <c r="J7" s="153"/>
      <c r="K7" s="153"/>
      <c r="L7" s="153"/>
      <c r="M7" s="153"/>
    </row>
    <row r="8" spans="2:13" ht="14.25">
      <c r="B8" s="16" t="s">
        <v>345</v>
      </c>
      <c r="C8" s="154">
        <v>800</v>
      </c>
      <c r="D8" s="154">
        <v>850</v>
      </c>
      <c r="E8" s="154">
        <v>1220</v>
      </c>
      <c r="F8" s="154">
        <v>1280</v>
      </c>
      <c r="G8" s="154">
        <v>1320</v>
      </c>
      <c r="H8" s="155">
        <v>1360</v>
      </c>
      <c r="I8" s="154">
        <v>3820</v>
      </c>
      <c r="J8" s="154">
        <v>5664</v>
      </c>
      <c r="K8" s="155">
        <v>5953</v>
      </c>
      <c r="L8" s="156">
        <v>6779</v>
      </c>
      <c r="M8" s="156">
        <v>7876</v>
      </c>
    </row>
    <row r="9" spans="2:13" ht="14.25">
      <c r="B9" s="157" t="s">
        <v>404</v>
      </c>
      <c r="C9" s="157"/>
      <c r="D9" s="157"/>
      <c r="E9" s="157"/>
      <c r="F9" s="157"/>
      <c r="G9" s="157"/>
      <c r="H9" s="157"/>
      <c r="I9" s="157"/>
      <c r="J9" s="157"/>
      <c r="K9" s="157"/>
      <c r="L9" s="157"/>
      <c r="M9" s="157"/>
    </row>
    <row r="10" spans="2:13" ht="14.25">
      <c r="B10" s="16"/>
      <c r="C10" s="16"/>
      <c r="D10" s="16"/>
      <c r="E10" s="16"/>
      <c r="F10" s="16"/>
      <c r="G10" s="16"/>
      <c r="H10" s="16"/>
      <c r="I10" s="16"/>
      <c r="J10" s="16"/>
      <c r="K10" s="16"/>
      <c r="L10" s="16"/>
      <c r="M10" s="16"/>
    </row>
    <row r="11" spans="2:13" ht="14.25">
      <c r="B11" s="314" t="s">
        <v>203</v>
      </c>
      <c r="C11" s="316" t="s">
        <v>410</v>
      </c>
      <c r="D11" s="316"/>
      <c r="E11" s="316"/>
      <c r="F11" s="316"/>
      <c r="G11" s="316"/>
      <c r="H11" s="316"/>
      <c r="I11" s="316"/>
      <c r="J11" s="316"/>
      <c r="K11" s="316"/>
      <c r="L11" s="316"/>
      <c r="M11" s="316"/>
    </row>
    <row r="12" spans="2:13" ht="14.25">
      <c r="B12" s="315"/>
      <c r="C12" s="158">
        <v>2000</v>
      </c>
      <c r="D12" s="158">
        <v>2001</v>
      </c>
      <c r="E12" s="158">
        <v>2002</v>
      </c>
      <c r="F12" s="158">
        <v>2003</v>
      </c>
      <c r="G12" s="158">
        <v>2004</v>
      </c>
      <c r="H12" s="158">
        <v>2005</v>
      </c>
      <c r="I12" s="158">
        <v>2006</v>
      </c>
      <c r="J12" s="158">
        <v>2007</v>
      </c>
      <c r="K12" s="158">
        <v>2008</v>
      </c>
      <c r="L12" s="158">
        <v>2009</v>
      </c>
      <c r="M12" s="158">
        <v>2010</v>
      </c>
    </row>
    <row r="13" spans="2:13" ht="14.25">
      <c r="B13" s="16"/>
      <c r="C13" s="16"/>
      <c r="D13" s="16"/>
      <c r="E13" s="16"/>
      <c r="F13" s="16"/>
      <c r="G13" s="16"/>
      <c r="H13" s="16"/>
      <c r="I13" s="16"/>
      <c r="J13" s="16"/>
      <c r="K13" s="16"/>
      <c r="L13" s="16"/>
      <c r="M13" s="16"/>
    </row>
    <row r="14" spans="2:13" ht="14.25">
      <c r="B14" s="16" t="s">
        <v>345</v>
      </c>
      <c r="C14" s="145">
        <v>4800</v>
      </c>
      <c r="D14" s="145">
        <v>5253.065465881537</v>
      </c>
      <c r="E14" s="145">
        <v>8010.4112029293865</v>
      </c>
      <c r="F14" s="145">
        <v>8211.351378098867</v>
      </c>
      <c r="G14" s="145">
        <v>12667.187886585183</v>
      </c>
      <c r="H14" s="145">
        <v>17336.671779900043</v>
      </c>
      <c r="I14" s="145">
        <v>23705.715275372357</v>
      </c>
      <c r="J14" s="145">
        <v>28597.27844029887</v>
      </c>
      <c r="K14" s="145">
        <v>47893.71072294521</v>
      </c>
      <c r="L14" s="145">
        <v>57514.2560245435</v>
      </c>
      <c r="M14" s="145">
        <v>76386.36251175216</v>
      </c>
    </row>
    <row r="15" spans="2:13" ht="14.25">
      <c r="B15" s="157" t="s">
        <v>407</v>
      </c>
      <c r="C15" s="157"/>
      <c r="D15" s="157"/>
      <c r="E15" s="157"/>
      <c r="F15" s="157"/>
      <c r="G15" s="157"/>
      <c r="H15" s="157"/>
      <c r="I15" s="157"/>
      <c r="J15" s="157"/>
      <c r="K15" s="157"/>
      <c r="L15" s="157"/>
      <c r="M15" s="157"/>
    </row>
    <row r="16" spans="2:13" ht="14.25">
      <c r="B16" s="16"/>
      <c r="C16" s="16"/>
      <c r="D16" s="16"/>
      <c r="E16" s="16"/>
      <c r="F16" s="16"/>
      <c r="G16" s="16"/>
      <c r="H16" s="16"/>
      <c r="I16" s="16"/>
      <c r="J16" s="16"/>
      <c r="K16" s="16"/>
      <c r="L16" s="16"/>
      <c r="M16" s="16"/>
    </row>
    <row r="17" spans="2:13" ht="14.25">
      <c r="B17" s="16"/>
      <c r="C17" s="16"/>
      <c r="D17" s="16"/>
      <c r="E17" s="16"/>
      <c r="F17" s="16"/>
      <c r="G17" s="16"/>
      <c r="H17" s="16"/>
      <c r="I17" s="16"/>
      <c r="J17" s="16"/>
      <c r="K17" s="16"/>
      <c r="L17" s="16"/>
      <c r="M17" s="16"/>
    </row>
    <row r="18" spans="2:13" ht="14.25">
      <c r="B18" s="16"/>
      <c r="C18" s="16"/>
      <c r="D18" s="16"/>
      <c r="E18" s="16"/>
      <c r="F18" s="16"/>
      <c r="G18" s="16"/>
      <c r="H18" s="16"/>
      <c r="I18" s="16"/>
      <c r="J18" s="16"/>
      <c r="K18" s="16"/>
      <c r="L18" s="16"/>
      <c r="M18" s="16"/>
    </row>
    <row r="19" spans="2:13" ht="14.25">
      <c r="B19" s="16"/>
      <c r="C19" s="16"/>
      <c r="D19" s="16"/>
      <c r="E19" s="16"/>
      <c r="F19" s="16"/>
      <c r="G19" s="16"/>
      <c r="H19" s="16"/>
      <c r="I19" s="16"/>
      <c r="J19" s="16"/>
      <c r="K19" s="16"/>
      <c r="L19" s="16"/>
      <c r="M19" s="16"/>
    </row>
    <row r="20" spans="2:13" ht="14.25">
      <c r="B20" s="16"/>
      <c r="C20" s="16"/>
      <c r="D20" s="16"/>
      <c r="E20" s="16"/>
      <c r="F20" s="16"/>
      <c r="G20" s="16"/>
      <c r="H20" s="16"/>
      <c r="I20" s="16"/>
      <c r="J20" s="16"/>
      <c r="K20" s="16"/>
      <c r="L20" s="16"/>
      <c r="M20" s="16"/>
    </row>
    <row r="21" spans="2:13" ht="15">
      <c r="B21" s="16"/>
      <c r="C21" s="16"/>
      <c r="D21" s="16"/>
      <c r="E21" s="16"/>
      <c r="F21" s="16"/>
      <c r="G21" s="16"/>
      <c r="H21" s="16"/>
      <c r="I21" s="16"/>
      <c r="J21" s="16"/>
      <c r="K21" s="16"/>
      <c r="L21" s="16"/>
      <c r="M21" s="16"/>
    </row>
    <row r="22" spans="2:13" ht="15">
      <c r="B22" s="16"/>
      <c r="C22" s="16"/>
      <c r="D22" s="16"/>
      <c r="E22" s="16"/>
      <c r="F22" s="16"/>
      <c r="G22" s="16"/>
      <c r="H22" s="16"/>
      <c r="I22" s="16"/>
      <c r="J22" s="16"/>
      <c r="K22" s="16"/>
      <c r="L22" s="16"/>
      <c r="M22" s="16"/>
    </row>
    <row r="23" spans="2:13" ht="15">
      <c r="B23" s="16"/>
      <c r="C23" s="16"/>
      <c r="D23" s="16"/>
      <c r="E23" s="16"/>
      <c r="F23" s="16"/>
      <c r="G23" s="16"/>
      <c r="H23" s="16"/>
      <c r="I23" s="16"/>
      <c r="J23" s="16"/>
      <c r="K23" s="16"/>
      <c r="L23" s="16"/>
      <c r="M23" s="16"/>
    </row>
    <row r="24" spans="2:13" ht="15">
      <c r="B24" s="16"/>
      <c r="C24" s="16"/>
      <c r="D24" s="16"/>
      <c r="E24" s="16"/>
      <c r="F24" s="16"/>
      <c r="G24" s="16"/>
      <c r="H24" s="16"/>
      <c r="I24" s="16"/>
      <c r="J24" s="16"/>
      <c r="K24" s="16"/>
      <c r="L24" s="16"/>
      <c r="M24" s="16"/>
    </row>
    <row r="25" spans="2:13" ht="15">
      <c r="B25" s="16"/>
      <c r="C25" s="16"/>
      <c r="D25" s="16"/>
      <c r="E25" s="16"/>
      <c r="F25" s="16"/>
      <c r="G25" s="16"/>
      <c r="H25" s="16"/>
      <c r="I25" s="16"/>
      <c r="J25" s="16"/>
      <c r="K25" s="16"/>
      <c r="L25" s="16"/>
      <c r="M25" s="16"/>
    </row>
    <row r="26" spans="2:13" ht="15">
      <c r="B26" s="16"/>
      <c r="C26" s="16"/>
      <c r="D26" s="16"/>
      <c r="E26" s="16"/>
      <c r="F26" s="16"/>
      <c r="G26" s="16"/>
      <c r="H26" s="16"/>
      <c r="I26" s="16"/>
      <c r="J26" s="16"/>
      <c r="K26" s="16"/>
      <c r="L26" s="16"/>
      <c r="M26" s="16"/>
    </row>
    <row r="27" spans="2:13" ht="15">
      <c r="B27" s="16"/>
      <c r="C27" s="16"/>
      <c r="D27" s="16"/>
      <c r="E27" s="16"/>
      <c r="F27" s="16"/>
      <c r="G27" s="16"/>
      <c r="H27" s="16"/>
      <c r="I27" s="16"/>
      <c r="J27" s="16"/>
      <c r="K27" s="16"/>
      <c r="L27" s="16"/>
      <c r="M27" s="16"/>
    </row>
    <row r="28" spans="2:13" ht="15">
      <c r="B28" s="16"/>
      <c r="C28" s="16"/>
      <c r="D28" s="16"/>
      <c r="E28" s="16"/>
      <c r="F28" s="16"/>
      <c r="G28" s="16"/>
      <c r="H28" s="16"/>
      <c r="I28" s="16"/>
      <c r="J28" s="16"/>
      <c r="K28" s="16"/>
      <c r="L28" s="16"/>
      <c r="M28" s="16"/>
    </row>
    <row r="29" spans="2:13" ht="15">
      <c r="B29" s="16"/>
      <c r="C29" s="16"/>
      <c r="D29" s="16"/>
      <c r="E29" s="16"/>
      <c r="F29" s="16"/>
      <c r="G29" s="16"/>
      <c r="H29" s="16"/>
      <c r="I29" s="16"/>
      <c r="J29" s="16"/>
      <c r="K29" s="16"/>
      <c r="L29" s="16"/>
      <c r="M29" s="16"/>
    </row>
    <row r="30" spans="2:13" ht="15">
      <c r="B30" s="16"/>
      <c r="C30" s="16"/>
      <c r="D30" s="16"/>
      <c r="E30" s="16"/>
      <c r="F30" s="16"/>
      <c r="G30" s="16"/>
      <c r="H30" s="16"/>
      <c r="I30" s="16"/>
      <c r="J30" s="16"/>
      <c r="K30" s="16"/>
      <c r="L30" s="16"/>
      <c r="M30" s="16"/>
    </row>
    <row r="31" spans="2:13" ht="15">
      <c r="B31" s="16"/>
      <c r="C31" s="16"/>
      <c r="D31" s="16"/>
      <c r="E31" s="16"/>
      <c r="F31" s="16"/>
      <c r="G31" s="16"/>
      <c r="H31" s="16"/>
      <c r="I31" s="16"/>
      <c r="J31" s="16"/>
      <c r="K31" s="16"/>
      <c r="L31" s="16"/>
      <c r="M31" s="16"/>
    </row>
    <row r="32" spans="2:13" ht="14.25">
      <c r="B32" s="16"/>
      <c r="C32" s="16"/>
      <c r="D32" s="16"/>
      <c r="E32" s="16"/>
      <c r="F32" s="16"/>
      <c r="G32" s="16"/>
      <c r="H32" s="16"/>
      <c r="I32" s="16"/>
      <c r="J32" s="16"/>
      <c r="K32" s="16"/>
      <c r="L32" s="16"/>
      <c r="M32" s="16"/>
    </row>
    <row r="33" spans="2:13" ht="14.25">
      <c r="B33" s="16"/>
      <c r="C33" s="16"/>
      <c r="D33" s="16"/>
      <c r="E33" s="16"/>
      <c r="F33" s="16"/>
      <c r="G33" s="16"/>
      <c r="H33" s="16"/>
      <c r="I33" s="16"/>
      <c r="J33" s="16"/>
      <c r="K33" s="16"/>
      <c r="L33" s="16"/>
      <c r="M33" s="16"/>
    </row>
    <row r="34" spans="2:13" ht="14.25">
      <c r="B34" s="16"/>
      <c r="C34" s="16"/>
      <c r="D34" s="16"/>
      <c r="E34" s="16"/>
      <c r="F34" s="16"/>
      <c r="G34" s="16"/>
      <c r="H34" s="16"/>
      <c r="I34" s="16"/>
      <c r="J34" s="16"/>
      <c r="K34" s="16"/>
      <c r="L34" s="16"/>
      <c r="M34" s="16"/>
    </row>
    <row r="35" spans="2:13" ht="14.25">
      <c r="B35" s="16"/>
      <c r="C35" s="16"/>
      <c r="D35" s="16"/>
      <c r="E35" s="16"/>
      <c r="F35" s="16"/>
      <c r="G35" s="16"/>
      <c r="H35" s="16"/>
      <c r="I35" s="16"/>
      <c r="J35" s="16"/>
      <c r="K35" s="16"/>
      <c r="L35" s="16"/>
      <c r="M35" s="16"/>
    </row>
    <row r="36" spans="2:13" ht="14.25">
      <c r="B36" s="16"/>
      <c r="C36" s="16"/>
      <c r="D36" s="16"/>
      <c r="E36" s="16"/>
      <c r="F36" s="16"/>
      <c r="G36" s="16"/>
      <c r="H36" s="16"/>
      <c r="I36" s="16"/>
      <c r="J36" s="16"/>
      <c r="K36" s="16"/>
      <c r="L36" s="16"/>
      <c r="M36" s="16"/>
    </row>
    <row r="37" spans="2:13" ht="14.25">
      <c r="B37" s="16"/>
      <c r="C37" s="16"/>
      <c r="D37" s="16"/>
      <c r="E37" s="16"/>
      <c r="F37" s="16"/>
      <c r="G37" s="16"/>
      <c r="H37" s="16"/>
      <c r="I37" s="16"/>
      <c r="J37" s="16"/>
      <c r="K37" s="16"/>
      <c r="L37" s="16"/>
      <c r="M37" s="16"/>
    </row>
    <row r="38" spans="2:13" ht="14.25">
      <c r="B38" s="16"/>
      <c r="C38" s="16"/>
      <c r="D38" s="16"/>
      <c r="E38" s="16"/>
      <c r="F38" s="16"/>
      <c r="G38" s="16"/>
      <c r="H38" s="16"/>
      <c r="I38" s="16"/>
      <c r="J38" s="16"/>
      <c r="K38" s="16"/>
      <c r="L38" s="16"/>
      <c r="M38" s="16"/>
    </row>
    <row r="39" spans="2:13" ht="14.25">
      <c r="B39" s="16"/>
      <c r="C39" s="16"/>
      <c r="D39" s="16"/>
      <c r="E39" s="16"/>
      <c r="F39" s="16"/>
      <c r="G39" s="16"/>
      <c r="H39" s="16"/>
      <c r="I39" s="16"/>
      <c r="J39" s="16"/>
      <c r="K39" s="16"/>
      <c r="L39" s="16"/>
      <c r="M39" s="16"/>
    </row>
    <row r="40" spans="2:13" ht="14.25">
      <c r="B40" s="16"/>
      <c r="C40" s="16"/>
      <c r="D40" s="16"/>
      <c r="E40" s="16"/>
      <c r="F40" s="16"/>
      <c r="G40" s="16"/>
      <c r="H40" s="16"/>
      <c r="I40" s="16"/>
      <c r="J40" s="16"/>
      <c r="K40" s="16"/>
      <c r="L40" s="16"/>
      <c r="M40" s="16"/>
    </row>
    <row r="41" spans="2:13" ht="14.25">
      <c r="B41" s="16"/>
      <c r="C41" s="16"/>
      <c r="D41" s="16"/>
      <c r="E41" s="16"/>
      <c r="F41" s="317" t="s">
        <v>351</v>
      </c>
      <c r="G41" s="317"/>
      <c r="H41" s="317"/>
      <c r="I41" s="317"/>
      <c r="J41" s="16"/>
      <c r="K41" s="16"/>
      <c r="L41" s="16"/>
      <c r="M41" s="16"/>
    </row>
    <row r="42" spans="2:13" ht="14.25">
      <c r="B42" s="16"/>
      <c r="C42" s="16"/>
      <c r="D42" s="16"/>
      <c r="E42" s="16"/>
      <c r="F42" s="16"/>
      <c r="G42" s="16"/>
      <c r="H42" s="16"/>
      <c r="I42" s="16"/>
      <c r="J42" s="16"/>
      <c r="K42" s="16"/>
      <c r="L42" s="16"/>
      <c r="M42" s="16"/>
    </row>
    <row r="43" spans="2:13" ht="14.25">
      <c r="B43" s="16"/>
      <c r="C43" s="16"/>
      <c r="D43" s="16"/>
      <c r="E43" s="16"/>
      <c r="F43" s="16"/>
      <c r="G43" s="16"/>
      <c r="H43" s="16"/>
      <c r="I43" s="16"/>
      <c r="J43" s="16"/>
      <c r="K43" s="16"/>
      <c r="L43" s="16"/>
      <c r="M43" s="16"/>
    </row>
    <row r="44" spans="2:13" ht="14.25">
      <c r="B44" s="314" t="s">
        <v>203</v>
      </c>
      <c r="C44" s="316" t="s">
        <v>347</v>
      </c>
      <c r="D44" s="316"/>
      <c r="E44" s="316"/>
      <c r="F44" s="316"/>
      <c r="G44" s="316"/>
      <c r="H44" s="316"/>
      <c r="I44" s="316"/>
      <c r="J44" s="316"/>
      <c r="K44" s="316"/>
      <c r="L44" s="316"/>
      <c r="M44" s="316"/>
    </row>
    <row r="45" spans="2:13" ht="14.25">
      <c r="B45" s="315"/>
      <c r="C45" s="158">
        <v>2000</v>
      </c>
      <c r="D45" s="158">
        <v>2001</v>
      </c>
      <c r="E45" s="158">
        <v>2002</v>
      </c>
      <c r="F45" s="158">
        <v>2003</v>
      </c>
      <c r="G45" s="158">
        <v>2004</v>
      </c>
      <c r="H45" s="158">
        <v>2005</v>
      </c>
      <c r="I45" s="158">
        <v>2006</v>
      </c>
      <c r="J45" s="158">
        <v>2007</v>
      </c>
      <c r="K45" s="158">
        <v>2008</v>
      </c>
      <c r="L45" s="158">
        <v>2009</v>
      </c>
      <c r="M45" s="158">
        <v>2010</v>
      </c>
    </row>
    <row r="46" spans="2:13" ht="14.25">
      <c r="B46" s="16" t="s">
        <v>350</v>
      </c>
      <c r="C46" s="145">
        <v>4800</v>
      </c>
      <c r="D46" s="145">
        <v>5253.065465881537</v>
      </c>
      <c r="E46" s="145">
        <v>8010.4112029293865</v>
      </c>
      <c r="F46" s="145">
        <v>8211.351378098867</v>
      </c>
      <c r="G46" s="145">
        <v>12667.187886585183</v>
      </c>
      <c r="H46" s="145">
        <v>17336.671779900043</v>
      </c>
      <c r="I46" s="145">
        <v>23705.715275372357</v>
      </c>
      <c r="J46" s="145">
        <v>28597.27844029887</v>
      </c>
      <c r="K46" s="145">
        <v>47893.71072294521</v>
      </c>
      <c r="L46" s="145">
        <v>57514.2560245435</v>
      </c>
      <c r="M46" s="145">
        <v>76386.36251175216</v>
      </c>
    </row>
    <row r="47" spans="2:13" ht="14.25">
      <c r="B47" s="215" t="s">
        <v>348</v>
      </c>
      <c r="C47" s="215">
        <v>4041.841</v>
      </c>
      <c r="D47" s="215">
        <v>4423.343</v>
      </c>
      <c r="E47" s="215">
        <v>6357.947</v>
      </c>
      <c r="F47" s="215">
        <v>6410.191</v>
      </c>
      <c r="G47" s="215">
        <v>10104.442</v>
      </c>
      <c r="H47" s="215">
        <v>11938.038</v>
      </c>
      <c r="I47" s="215">
        <v>15432.593</v>
      </c>
      <c r="J47" s="215">
        <v>20872.322</v>
      </c>
      <c r="K47" s="215">
        <v>35330.215</v>
      </c>
      <c r="L47" s="215">
        <v>38506.044</v>
      </c>
      <c r="M47" s="215">
        <v>55011.49</v>
      </c>
    </row>
    <row r="48" spans="2:13" ht="14.25">
      <c r="B48" s="145" t="s">
        <v>411</v>
      </c>
      <c r="C48" s="145"/>
      <c r="D48" s="145"/>
      <c r="E48" s="145"/>
      <c r="F48" s="145"/>
      <c r="G48" s="145"/>
      <c r="H48" s="145"/>
      <c r="I48" s="145"/>
      <c r="J48" s="145"/>
      <c r="K48" s="145"/>
      <c r="L48" s="145"/>
      <c r="M48" s="145"/>
    </row>
    <row r="49" spans="2:13" ht="14.25">
      <c r="B49" s="145"/>
      <c r="C49" s="145"/>
      <c r="D49" s="145"/>
      <c r="E49" s="145"/>
      <c r="F49" s="145"/>
      <c r="G49" s="145"/>
      <c r="H49" s="145"/>
      <c r="I49" s="145"/>
      <c r="J49" s="145"/>
      <c r="K49" s="145"/>
      <c r="L49" s="145"/>
      <c r="M49" s="145"/>
    </row>
    <row r="50" spans="2:13" ht="14.25">
      <c r="B50" s="16"/>
      <c r="C50" s="16"/>
      <c r="D50" s="16"/>
      <c r="E50" s="16"/>
      <c r="F50" s="16"/>
      <c r="G50" s="16"/>
      <c r="H50" s="16"/>
      <c r="I50" s="16"/>
      <c r="J50" s="16"/>
      <c r="K50" s="16"/>
      <c r="L50" s="16"/>
      <c r="M50" s="16"/>
    </row>
    <row r="51" spans="2:13" ht="14.25">
      <c r="B51" s="16"/>
      <c r="C51" s="16"/>
      <c r="D51" s="16"/>
      <c r="E51" s="16"/>
      <c r="F51" s="16"/>
      <c r="G51" s="16"/>
      <c r="H51" s="16"/>
      <c r="I51" s="16"/>
      <c r="J51" s="16"/>
      <c r="K51" s="16"/>
      <c r="L51" s="16"/>
      <c r="M51" s="16"/>
    </row>
    <row r="52" spans="2:13" ht="14.25">
      <c r="B52" s="16"/>
      <c r="C52" s="16"/>
      <c r="D52" s="16"/>
      <c r="E52" s="16"/>
      <c r="F52" s="16"/>
      <c r="G52" s="16"/>
      <c r="H52" s="16"/>
      <c r="I52" s="16"/>
      <c r="J52" s="16"/>
      <c r="K52" s="16"/>
      <c r="L52" s="16"/>
      <c r="M52" s="16"/>
    </row>
    <row r="53" spans="2:13" ht="14.25">
      <c r="B53" s="16"/>
      <c r="C53" s="16"/>
      <c r="D53" s="16"/>
      <c r="E53" s="16"/>
      <c r="F53" s="16"/>
      <c r="G53" s="16"/>
      <c r="H53" s="16"/>
      <c r="I53" s="16"/>
      <c r="J53" s="16"/>
      <c r="K53" s="16"/>
      <c r="L53" s="16"/>
      <c r="M53" s="16"/>
    </row>
    <row r="54" spans="2:13" ht="14.25">
      <c r="B54" s="16"/>
      <c r="C54" s="16"/>
      <c r="D54" s="16"/>
      <c r="E54" s="16"/>
      <c r="F54" s="16"/>
      <c r="G54" s="16"/>
      <c r="H54" s="16"/>
      <c r="I54" s="16"/>
      <c r="J54" s="16"/>
      <c r="K54" s="16"/>
      <c r="L54" s="16"/>
      <c r="M54" s="16"/>
    </row>
    <row r="55" spans="2:13" ht="14.25">
      <c r="B55" s="16"/>
      <c r="C55" s="16"/>
      <c r="D55" s="16"/>
      <c r="E55" s="16"/>
      <c r="F55" s="16"/>
      <c r="G55" s="16"/>
      <c r="H55" s="16"/>
      <c r="I55" s="16"/>
      <c r="J55" s="16"/>
      <c r="K55" s="16"/>
      <c r="L55" s="16"/>
      <c r="M55" s="16"/>
    </row>
    <row r="56" spans="2:13" ht="14.25">
      <c r="B56" s="16"/>
      <c r="C56" s="16"/>
      <c r="D56" s="16"/>
      <c r="E56" s="16"/>
      <c r="F56" s="16"/>
      <c r="G56" s="16"/>
      <c r="H56" s="16"/>
      <c r="I56" s="16"/>
      <c r="J56" s="16"/>
      <c r="K56" s="16"/>
      <c r="L56" s="16"/>
      <c r="M56" s="16"/>
    </row>
    <row r="57" spans="2:13" ht="14.25">
      <c r="B57" s="16"/>
      <c r="C57" s="16"/>
      <c r="D57" s="16"/>
      <c r="E57" s="16"/>
      <c r="F57" s="16"/>
      <c r="G57" s="16"/>
      <c r="H57" s="16"/>
      <c r="I57" s="16"/>
      <c r="J57" s="16"/>
      <c r="K57" s="16"/>
      <c r="L57" s="16"/>
      <c r="M57" s="16"/>
    </row>
    <row r="58" spans="2:13" ht="14.25">
      <c r="B58" s="16"/>
      <c r="C58" s="16"/>
      <c r="D58" s="16"/>
      <c r="E58" s="16"/>
      <c r="F58" s="16"/>
      <c r="G58" s="16"/>
      <c r="H58" s="16"/>
      <c r="I58" s="16"/>
      <c r="J58" s="16"/>
      <c r="K58" s="16"/>
      <c r="L58" s="16"/>
      <c r="M58" s="16"/>
    </row>
    <row r="59" spans="2:13" ht="14.25">
      <c r="B59" s="16"/>
      <c r="C59" s="16"/>
      <c r="D59" s="16"/>
      <c r="E59" s="16"/>
      <c r="F59" s="16"/>
      <c r="G59" s="16"/>
      <c r="H59" s="16"/>
      <c r="I59" s="16"/>
      <c r="J59" s="16"/>
      <c r="K59" s="16"/>
      <c r="L59" s="16"/>
      <c r="M59" s="16"/>
    </row>
    <row r="60" spans="2:13" ht="14.25">
      <c r="B60" s="16"/>
      <c r="C60" s="16"/>
      <c r="D60" s="16"/>
      <c r="E60" s="16"/>
      <c r="F60" s="16"/>
      <c r="G60" s="16"/>
      <c r="H60" s="16"/>
      <c r="I60" s="16"/>
      <c r="J60" s="16"/>
      <c r="K60" s="16"/>
      <c r="L60" s="16"/>
      <c r="M60" s="16"/>
    </row>
    <row r="61" spans="2:13" ht="14.25">
      <c r="B61" s="16"/>
      <c r="C61" s="16"/>
      <c r="D61" s="16"/>
      <c r="E61" s="16"/>
      <c r="F61" s="16"/>
      <c r="G61" s="16"/>
      <c r="H61" s="16"/>
      <c r="I61" s="16"/>
      <c r="J61" s="16"/>
      <c r="K61" s="16"/>
      <c r="L61" s="16"/>
      <c r="M61" s="16"/>
    </row>
    <row r="62" spans="2:13" ht="14.25">
      <c r="B62" s="16"/>
      <c r="C62" s="16"/>
      <c r="D62" s="16"/>
      <c r="E62" s="16"/>
      <c r="F62" s="16"/>
      <c r="G62" s="16"/>
      <c r="H62" s="16"/>
      <c r="I62" s="16"/>
      <c r="J62" s="16"/>
      <c r="K62" s="16"/>
      <c r="L62" s="16"/>
      <c r="M62" s="16"/>
    </row>
    <row r="63" spans="2:13" ht="14.25">
      <c r="B63" s="16"/>
      <c r="C63" s="16"/>
      <c r="D63" s="16"/>
      <c r="E63" s="16"/>
      <c r="F63" s="16"/>
      <c r="G63" s="16"/>
      <c r="H63" s="16"/>
      <c r="I63" s="16"/>
      <c r="J63" s="16"/>
      <c r="K63" s="16"/>
      <c r="L63" s="16"/>
      <c r="M63" s="16"/>
    </row>
    <row r="64" spans="2:13" ht="14.25">
      <c r="B64" s="16"/>
      <c r="C64" s="16"/>
      <c r="D64" s="16"/>
      <c r="E64" s="16"/>
      <c r="F64" s="16"/>
      <c r="G64" s="16"/>
      <c r="H64" s="16"/>
      <c r="I64" s="16"/>
      <c r="J64" s="16"/>
      <c r="K64" s="16"/>
      <c r="L64" s="16"/>
      <c r="M64" s="16"/>
    </row>
    <row r="65" spans="2:13" ht="14.25">
      <c r="B65" s="16"/>
      <c r="C65" s="16"/>
      <c r="D65" s="16"/>
      <c r="E65" s="16"/>
      <c r="F65" s="16"/>
      <c r="G65" s="16"/>
      <c r="H65" s="16"/>
      <c r="I65" s="16"/>
      <c r="J65" s="16"/>
      <c r="K65" s="16"/>
      <c r="L65" s="16"/>
      <c r="M65" s="16"/>
    </row>
    <row r="66" spans="2:13" ht="14.25">
      <c r="B66" s="16"/>
      <c r="C66" s="16"/>
      <c r="D66" s="16"/>
      <c r="E66" s="16"/>
      <c r="F66" s="16"/>
      <c r="G66" s="16"/>
      <c r="H66" s="16"/>
      <c r="I66" s="16"/>
      <c r="J66" s="16"/>
      <c r="K66" s="16"/>
      <c r="L66" s="16"/>
      <c r="M66" s="16"/>
    </row>
    <row r="67" spans="2:13" ht="14.25">
      <c r="B67" s="16"/>
      <c r="C67" s="16"/>
      <c r="D67" s="16"/>
      <c r="E67" s="16"/>
      <c r="F67" s="16"/>
      <c r="G67" s="16"/>
      <c r="H67" s="16"/>
      <c r="I67" s="16"/>
      <c r="J67" s="16"/>
      <c r="K67" s="16"/>
      <c r="L67" s="16"/>
      <c r="M67" s="16"/>
    </row>
    <row r="68" spans="2:13" ht="14.25">
      <c r="B68" s="16"/>
      <c r="C68" s="16"/>
      <c r="D68" s="16"/>
      <c r="E68" s="16"/>
      <c r="F68" s="16"/>
      <c r="G68" s="16"/>
      <c r="H68" s="16"/>
      <c r="I68" s="16"/>
      <c r="J68" s="16"/>
      <c r="K68" s="16"/>
      <c r="L68" s="16"/>
      <c r="M68" s="16"/>
    </row>
    <row r="69" spans="2:13" ht="14.25">
      <c r="B69" s="16"/>
      <c r="C69" s="16"/>
      <c r="D69" s="16"/>
      <c r="E69" s="16"/>
      <c r="F69" s="16"/>
      <c r="G69" s="16"/>
      <c r="H69" s="16"/>
      <c r="I69" s="16"/>
      <c r="J69" s="16"/>
      <c r="K69" s="16"/>
      <c r="L69" s="16"/>
      <c r="M69" s="16"/>
    </row>
    <row r="70" spans="2:13" ht="14.25">
      <c r="B70" s="16"/>
      <c r="C70" s="16"/>
      <c r="D70" s="16"/>
      <c r="E70" s="16"/>
      <c r="F70" s="16"/>
      <c r="G70" s="16"/>
      <c r="H70" s="16"/>
      <c r="I70" s="16"/>
      <c r="J70" s="16"/>
      <c r="K70" s="16"/>
      <c r="L70" s="16"/>
      <c r="M70" s="16"/>
    </row>
    <row r="71" spans="2:13" ht="14.25">
      <c r="B71" s="151"/>
      <c r="C71" s="151"/>
      <c r="D71" s="151"/>
      <c r="E71" s="151"/>
      <c r="F71" s="151"/>
      <c r="G71" s="151"/>
      <c r="H71" s="151"/>
      <c r="I71" s="151"/>
      <c r="J71" s="151"/>
      <c r="K71" s="151"/>
      <c r="L71" s="151"/>
      <c r="M71" s="151"/>
    </row>
  </sheetData>
  <sheetProtection/>
  <mergeCells count="8">
    <mergeCell ref="B44:B45"/>
    <mergeCell ref="C44:M44"/>
    <mergeCell ref="F41:I41"/>
    <mergeCell ref="F2:I2"/>
    <mergeCell ref="B5:B6"/>
    <mergeCell ref="C5:M5"/>
    <mergeCell ref="B11:B12"/>
    <mergeCell ref="C11:M11"/>
  </mergeCells>
  <printOptions/>
  <pageMargins left="0.1968503937007874" right="0.15748031496062992" top="0.17" bottom="0.37" header="0.17" footer="0.31496062992125984"/>
  <pageSetup fitToHeight="3" fitToWidth="1" horizontalDpi="600" verticalDpi="600" orientation="landscape" scale="97"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2:L70"/>
  <sheetViews>
    <sheetView zoomScalePageLayoutView="0" workbookViewId="0" topLeftCell="A55">
      <selection activeCell="A1" sqref="A1:L69"/>
    </sheetView>
  </sheetViews>
  <sheetFormatPr defaultColWidth="11.421875" defaultRowHeight="15"/>
  <cols>
    <col min="1" max="1" width="13.421875" style="0" customWidth="1"/>
  </cols>
  <sheetData>
    <row r="2" spans="5:8" ht="14.25">
      <c r="E2" s="318" t="s">
        <v>416</v>
      </c>
      <c r="F2" s="318"/>
      <c r="G2" s="318"/>
      <c r="H2" s="318"/>
    </row>
    <row r="4" spans="1:12" ht="14.25">
      <c r="A4" s="314" t="s">
        <v>203</v>
      </c>
      <c r="B4" s="316" t="s">
        <v>406</v>
      </c>
      <c r="C4" s="316"/>
      <c r="D4" s="316"/>
      <c r="E4" s="316"/>
      <c r="F4" s="316"/>
      <c r="G4" s="316"/>
      <c r="H4" s="316"/>
      <c r="I4" s="316"/>
      <c r="J4" s="316"/>
      <c r="K4" s="316"/>
      <c r="L4" s="316"/>
    </row>
    <row r="5" spans="1:12" ht="14.25">
      <c r="A5" s="315"/>
      <c r="B5" s="152">
        <v>2000</v>
      </c>
      <c r="C5" s="152">
        <v>2001</v>
      </c>
      <c r="D5" s="152">
        <v>2002</v>
      </c>
      <c r="E5" s="152">
        <v>2003</v>
      </c>
      <c r="F5" s="152">
        <v>2004</v>
      </c>
      <c r="G5" s="152">
        <v>2005</v>
      </c>
      <c r="H5" s="152">
        <v>2006</v>
      </c>
      <c r="I5" s="152">
        <v>2007</v>
      </c>
      <c r="J5" s="152">
        <v>2008</v>
      </c>
      <c r="K5" s="152">
        <v>2009</v>
      </c>
      <c r="L5" s="152">
        <v>2010</v>
      </c>
    </row>
    <row r="6" spans="1:12" ht="14.25">
      <c r="A6" s="153"/>
      <c r="B6" s="153"/>
      <c r="C6" s="153"/>
      <c r="D6" s="153"/>
      <c r="E6" s="153"/>
      <c r="F6" s="153"/>
      <c r="G6" s="153"/>
      <c r="H6" s="153"/>
      <c r="I6" s="153"/>
      <c r="J6" s="153"/>
      <c r="K6" s="153"/>
      <c r="L6" s="153"/>
    </row>
    <row r="7" spans="1:12" ht="14.25">
      <c r="A7" s="16" t="s">
        <v>15</v>
      </c>
      <c r="B7" s="154">
        <v>5832</v>
      </c>
      <c r="C7" s="154">
        <v>6020</v>
      </c>
      <c r="D7" s="154">
        <v>6550</v>
      </c>
      <c r="E7" s="154">
        <v>6990</v>
      </c>
      <c r="F7" s="154">
        <v>7200</v>
      </c>
      <c r="G7" s="155">
        <v>7124.98</v>
      </c>
      <c r="H7" s="154">
        <v>7620.89</v>
      </c>
      <c r="I7" s="154">
        <v>9922.09</v>
      </c>
      <c r="J7" s="155">
        <v>10053.9</v>
      </c>
      <c r="K7" s="156">
        <v>12467.68</v>
      </c>
      <c r="L7" s="156">
        <v>13143.119999837352</v>
      </c>
    </row>
    <row r="8" spans="1:12" ht="14.25">
      <c r="A8" s="157" t="s">
        <v>346</v>
      </c>
      <c r="B8" s="157"/>
      <c r="C8" s="157"/>
      <c r="D8" s="157"/>
      <c r="E8" s="157"/>
      <c r="F8" s="157"/>
      <c r="G8" s="157"/>
      <c r="H8" s="157"/>
      <c r="I8" s="157"/>
      <c r="J8" s="157"/>
      <c r="K8" s="157"/>
      <c r="L8" s="157"/>
    </row>
    <row r="9" spans="1:12" ht="14.25">
      <c r="A9" s="16"/>
      <c r="B9" s="16"/>
      <c r="C9" s="16"/>
      <c r="D9" s="16"/>
      <c r="E9" s="16"/>
      <c r="F9" s="16"/>
      <c r="G9" s="16"/>
      <c r="H9" s="16"/>
      <c r="I9" s="16"/>
      <c r="J9" s="16"/>
      <c r="K9" s="16"/>
      <c r="L9" s="16"/>
    </row>
    <row r="10" spans="1:12" ht="14.25">
      <c r="A10" s="314" t="s">
        <v>203</v>
      </c>
      <c r="B10" s="316" t="s">
        <v>408</v>
      </c>
      <c r="C10" s="316"/>
      <c r="D10" s="316"/>
      <c r="E10" s="316"/>
      <c r="F10" s="316"/>
      <c r="G10" s="316"/>
      <c r="H10" s="316"/>
      <c r="I10" s="316"/>
      <c r="J10" s="316"/>
      <c r="K10" s="316"/>
      <c r="L10" s="316"/>
    </row>
    <row r="11" spans="1:12" ht="14.25">
      <c r="A11" s="315"/>
      <c r="B11" s="158">
        <v>2000</v>
      </c>
      <c r="C11" s="158">
        <v>2001</v>
      </c>
      <c r="D11" s="158">
        <v>2002</v>
      </c>
      <c r="E11" s="158">
        <v>2003</v>
      </c>
      <c r="F11" s="158">
        <v>2004</v>
      </c>
      <c r="G11" s="158">
        <v>2005</v>
      </c>
      <c r="H11" s="158">
        <v>2006</v>
      </c>
      <c r="I11" s="158">
        <v>2007</v>
      </c>
      <c r="J11" s="158">
        <v>2008</v>
      </c>
      <c r="K11" s="158">
        <v>2009</v>
      </c>
      <c r="L11" s="158">
        <v>2010</v>
      </c>
    </row>
    <row r="12" spans="1:12" ht="14.25">
      <c r="A12" s="16"/>
      <c r="B12" s="16"/>
      <c r="C12" s="16"/>
      <c r="D12" s="16"/>
      <c r="E12" s="16"/>
      <c r="F12" s="16"/>
      <c r="G12" s="16"/>
      <c r="H12" s="16"/>
      <c r="I12" s="16"/>
      <c r="J12" s="16"/>
      <c r="K12" s="16"/>
      <c r="L12" s="16"/>
    </row>
    <row r="13" spans="1:12" ht="14.25">
      <c r="A13" s="16" t="s">
        <v>15</v>
      </c>
      <c r="B13" s="145">
        <v>31000</v>
      </c>
      <c r="C13" s="145">
        <v>28000</v>
      </c>
      <c r="D13" s="145">
        <v>30000</v>
      </c>
      <c r="E13" s="145">
        <v>29000</v>
      </c>
      <c r="F13" s="145">
        <v>29500</v>
      </c>
      <c r="G13" s="145">
        <v>32000</v>
      </c>
      <c r="H13" s="145">
        <v>37917.040123458624</v>
      </c>
      <c r="I13" s="145">
        <v>43001.3008160287</v>
      </c>
      <c r="J13" s="145">
        <v>70364.49606866612</v>
      </c>
      <c r="K13" s="145">
        <v>41095.37418173652</v>
      </c>
      <c r="L13" s="145">
        <v>60355.75154420438</v>
      </c>
    </row>
    <row r="14" spans="1:12" ht="14.25">
      <c r="A14" s="157" t="s">
        <v>409</v>
      </c>
      <c r="B14" s="157"/>
      <c r="C14" s="157"/>
      <c r="D14" s="157"/>
      <c r="E14" s="157"/>
      <c r="F14" s="157"/>
      <c r="G14" s="157"/>
      <c r="H14" s="157"/>
      <c r="I14" s="157"/>
      <c r="J14" s="157"/>
      <c r="K14" s="157"/>
      <c r="L14" s="157"/>
    </row>
    <row r="15" spans="1:12" ht="14.25">
      <c r="A15" s="16"/>
      <c r="B15" s="16"/>
      <c r="C15" s="16"/>
      <c r="D15" s="16"/>
      <c r="E15" s="16"/>
      <c r="F15" s="16"/>
      <c r="G15" s="16"/>
      <c r="H15" s="16"/>
      <c r="I15" s="16"/>
      <c r="J15" s="16"/>
      <c r="K15" s="16"/>
      <c r="L15" s="16"/>
    </row>
    <row r="16" spans="1:12" ht="14.25">
      <c r="A16" s="16"/>
      <c r="B16" s="16"/>
      <c r="C16" s="16"/>
      <c r="D16" s="16"/>
      <c r="E16" s="16"/>
      <c r="F16" s="16"/>
      <c r="G16" s="16"/>
      <c r="H16" s="16"/>
      <c r="I16" s="16"/>
      <c r="J16" s="16"/>
      <c r="K16" s="16"/>
      <c r="L16" s="16"/>
    </row>
    <row r="17" spans="1:12" ht="14.25">
      <c r="A17" s="16"/>
      <c r="B17" s="16"/>
      <c r="C17" s="16"/>
      <c r="D17" s="16"/>
      <c r="E17" s="16"/>
      <c r="F17" s="16"/>
      <c r="G17" s="16"/>
      <c r="H17" s="16"/>
      <c r="I17" s="16"/>
      <c r="J17" s="16"/>
      <c r="K17" s="16"/>
      <c r="L17" s="16"/>
    </row>
    <row r="18" spans="1:12" ht="14.25">
      <c r="A18" s="16"/>
      <c r="B18" s="16"/>
      <c r="C18" s="16"/>
      <c r="D18" s="16"/>
      <c r="E18" s="16"/>
      <c r="F18" s="16"/>
      <c r="G18" s="16"/>
      <c r="H18" s="16"/>
      <c r="I18" s="16"/>
      <c r="J18" s="16"/>
      <c r="K18" s="16"/>
      <c r="L18" s="16"/>
    </row>
    <row r="19" spans="1:12" ht="14.25">
      <c r="A19" s="16"/>
      <c r="B19" s="16"/>
      <c r="C19" s="16"/>
      <c r="D19" s="16"/>
      <c r="E19" s="16"/>
      <c r="F19" s="16"/>
      <c r="G19" s="16"/>
      <c r="H19" s="16"/>
      <c r="I19" s="16"/>
      <c r="J19" s="16"/>
      <c r="K19" s="16"/>
      <c r="L19" s="16"/>
    </row>
    <row r="20" spans="1:12" ht="15">
      <c r="A20" s="16"/>
      <c r="B20" s="16"/>
      <c r="C20" s="16"/>
      <c r="D20" s="16"/>
      <c r="E20" s="16"/>
      <c r="F20" s="16"/>
      <c r="G20" s="16"/>
      <c r="H20" s="16"/>
      <c r="I20" s="16"/>
      <c r="J20" s="16"/>
      <c r="K20" s="16"/>
      <c r="L20" s="16"/>
    </row>
    <row r="21" spans="1:12" ht="15">
      <c r="A21" s="16"/>
      <c r="B21" s="16"/>
      <c r="C21" s="16"/>
      <c r="D21" s="16"/>
      <c r="E21" s="16"/>
      <c r="F21" s="16"/>
      <c r="G21" s="16"/>
      <c r="H21" s="16"/>
      <c r="I21" s="16"/>
      <c r="J21" s="16"/>
      <c r="K21" s="16"/>
      <c r="L21" s="16"/>
    </row>
    <row r="22" spans="1:12" ht="15">
      <c r="A22" s="16"/>
      <c r="B22" s="16"/>
      <c r="C22" s="16"/>
      <c r="D22" s="16"/>
      <c r="E22" s="16"/>
      <c r="F22" s="16"/>
      <c r="G22" s="16"/>
      <c r="H22" s="16"/>
      <c r="I22" s="16"/>
      <c r="J22" s="16"/>
      <c r="K22" s="16"/>
      <c r="L22" s="16"/>
    </row>
    <row r="23" spans="1:12" ht="15">
      <c r="A23" s="16"/>
      <c r="B23" s="16"/>
      <c r="C23" s="16"/>
      <c r="D23" s="16"/>
      <c r="E23" s="16"/>
      <c r="F23" s="16"/>
      <c r="G23" s="16"/>
      <c r="H23" s="16"/>
      <c r="I23" s="16"/>
      <c r="J23" s="16"/>
      <c r="K23" s="16"/>
      <c r="L23" s="16"/>
    </row>
    <row r="24" spans="1:12" ht="15">
      <c r="A24" s="16"/>
      <c r="B24" s="16"/>
      <c r="C24" s="16"/>
      <c r="D24" s="16"/>
      <c r="E24" s="16"/>
      <c r="F24" s="16"/>
      <c r="G24" s="16"/>
      <c r="H24" s="16"/>
      <c r="I24" s="16"/>
      <c r="J24" s="16"/>
      <c r="K24" s="16"/>
      <c r="L24" s="16"/>
    </row>
    <row r="25" spans="1:12" ht="15">
      <c r="A25" s="16"/>
      <c r="B25" s="16"/>
      <c r="C25" s="16"/>
      <c r="D25" s="16"/>
      <c r="E25" s="16"/>
      <c r="F25" s="16"/>
      <c r="G25" s="16"/>
      <c r="H25" s="16"/>
      <c r="I25" s="16"/>
      <c r="J25" s="16"/>
      <c r="K25" s="16"/>
      <c r="L25" s="16"/>
    </row>
    <row r="26" spans="1:12" ht="15">
      <c r="A26" s="16"/>
      <c r="B26" s="16"/>
      <c r="C26" s="16"/>
      <c r="D26" s="16"/>
      <c r="E26" s="16"/>
      <c r="F26" s="16"/>
      <c r="G26" s="16"/>
      <c r="H26" s="16"/>
      <c r="I26" s="16"/>
      <c r="J26" s="16"/>
      <c r="K26" s="16"/>
      <c r="L26" s="16"/>
    </row>
    <row r="27" spans="1:12" ht="15">
      <c r="A27" s="16"/>
      <c r="B27" s="16"/>
      <c r="C27" s="16"/>
      <c r="D27" s="16"/>
      <c r="E27" s="16"/>
      <c r="F27" s="16"/>
      <c r="G27" s="16"/>
      <c r="H27" s="16"/>
      <c r="I27" s="16"/>
      <c r="J27" s="16"/>
      <c r="K27" s="16"/>
      <c r="L27" s="16"/>
    </row>
    <row r="28" spans="1:12" ht="15">
      <c r="A28" s="16"/>
      <c r="B28" s="16"/>
      <c r="C28" s="16"/>
      <c r="D28" s="16"/>
      <c r="E28" s="16"/>
      <c r="F28" s="16"/>
      <c r="G28" s="16"/>
      <c r="H28" s="16"/>
      <c r="I28" s="16"/>
      <c r="J28" s="16"/>
      <c r="K28" s="16"/>
      <c r="L28" s="16"/>
    </row>
    <row r="29" spans="1:12" ht="15">
      <c r="A29" s="16"/>
      <c r="B29" s="16"/>
      <c r="C29" s="16"/>
      <c r="D29" s="16"/>
      <c r="E29" s="16"/>
      <c r="F29" s="16"/>
      <c r="G29" s="16"/>
      <c r="H29" s="16"/>
      <c r="I29" s="16"/>
      <c r="J29" s="16"/>
      <c r="K29" s="16"/>
      <c r="L29" s="16"/>
    </row>
    <row r="30" spans="1:12" ht="15">
      <c r="A30" s="16"/>
      <c r="B30" s="16"/>
      <c r="C30" s="16"/>
      <c r="D30" s="16"/>
      <c r="E30" s="16"/>
      <c r="F30" s="16"/>
      <c r="G30" s="16"/>
      <c r="H30" s="16"/>
      <c r="I30" s="16"/>
      <c r="J30" s="16"/>
      <c r="K30" s="16"/>
      <c r="L30" s="16"/>
    </row>
    <row r="31" spans="1:12" ht="14.25">
      <c r="A31" s="16"/>
      <c r="B31" s="16"/>
      <c r="C31" s="16"/>
      <c r="D31" s="16"/>
      <c r="E31" s="16"/>
      <c r="F31" s="16"/>
      <c r="G31" s="16"/>
      <c r="H31" s="16"/>
      <c r="I31" s="16"/>
      <c r="J31" s="16"/>
      <c r="K31" s="16"/>
      <c r="L31" s="16"/>
    </row>
    <row r="32" spans="1:12" ht="14.25">
      <c r="A32" s="16"/>
      <c r="B32" s="16"/>
      <c r="C32" s="16"/>
      <c r="D32" s="16"/>
      <c r="E32" s="16"/>
      <c r="F32" s="16"/>
      <c r="G32" s="16"/>
      <c r="H32" s="16"/>
      <c r="I32" s="16"/>
      <c r="J32" s="16"/>
      <c r="K32" s="16"/>
      <c r="L32" s="16"/>
    </row>
    <row r="33" spans="1:12" ht="14.25">
      <c r="A33" s="16"/>
      <c r="B33" s="16"/>
      <c r="C33" s="16"/>
      <c r="D33" s="16"/>
      <c r="E33" s="16"/>
      <c r="F33" s="16"/>
      <c r="G33" s="16"/>
      <c r="H33" s="16"/>
      <c r="I33" s="16"/>
      <c r="J33" s="16"/>
      <c r="K33" s="16"/>
      <c r="L33" s="16"/>
    </row>
    <row r="34" spans="1:12" ht="14.25">
      <c r="A34" s="16"/>
      <c r="B34" s="16"/>
      <c r="C34" s="16"/>
      <c r="D34" s="16"/>
      <c r="E34" s="16"/>
      <c r="F34" s="16"/>
      <c r="G34" s="16"/>
      <c r="H34" s="16"/>
      <c r="I34" s="16"/>
      <c r="J34" s="16"/>
      <c r="K34" s="16"/>
      <c r="L34" s="16"/>
    </row>
    <row r="35" spans="1:12" ht="14.25">
      <c r="A35" s="16"/>
      <c r="B35" s="16"/>
      <c r="C35" s="16"/>
      <c r="D35" s="16"/>
      <c r="E35" s="16"/>
      <c r="F35" s="16"/>
      <c r="G35" s="16"/>
      <c r="H35" s="16"/>
      <c r="I35" s="16"/>
      <c r="J35" s="16"/>
      <c r="K35" s="16"/>
      <c r="L35" s="16"/>
    </row>
    <row r="36" spans="1:12" ht="14.25">
      <c r="A36" s="16"/>
      <c r="B36" s="16"/>
      <c r="C36" s="16"/>
      <c r="D36" s="16"/>
      <c r="E36" s="16"/>
      <c r="F36" s="16"/>
      <c r="G36" s="16"/>
      <c r="H36" s="16"/>
      <c r="I36" s="16"/>
      <c r="J36" s="16"/>
      <c r="K36" s="16"/>
      <c r="L36" s="16"/>
    </row>
    <row r="37" spans="1:12" ht="14.25">
      <c r="A37" s="16"/>
      <c r="B37" s="16"/>
      <c r="C37" s="16"/>
      <c r="D37" s="16"/>
      <c r="E37" s="16"/>
      <c r="F37" s="16"/>
      <c r="G37" s="16"/>
      <c r="H37" s="16"/>
      <c r="I37" s="16"/>
      <c r="J37" s="16"/>
      <c r="K37" s="16"/>
      <c r="L37" s="16"/>
    </row>
    <row r="38" spans="1:12" ht="14.25">
      <c r="A38" s="16"/>
      <c r="B38" s="16"/>
      <c r="C38" s="16"/>
      <c r="D38" s="16"/>
      <c r="E38" s="16"/>
      <c r="F38" s="16"/>
      <c r="G38" s="16"/>
      <c r="H38" s="16"/>
      <c r="I38" s="16"/>
      <c r="J38" s="16"/>
      <c r="K38" s="16"/>
      <c r="L38" s="16"/>
    </row>
    <row r="39" spans="1:12" ht="14.25">
      <c r="A39" s="16"/>
      <c r="B39" s="16"/>
      <c r="C39" s="16"/>
      <c r="D39" s="16"/>
      <c r="E39" s="16"/>
      <c r="F39" s="16"/>
      <c r="G39" s="16"/>
      <c r="H39" s="16"/>
      <c r="I39" s="16"/>
      <c r="J39" s="16"/>
      <c r="K39" s="16"/>
      <c r="L39" s="16"/>
    </row>
    <row r="40" spans="1:12" ht="14.25">
      <c r="A40" s="16"/>
      <c r="B40" s="16"/>
      <c r="C40" s="16"/>
      <c r="D40" s="16"/>
      <c r="E40" s="16"/>
      <c r="F40" s="16"/>
      <c r="G40" s="16"/>
      <c r="H40" s="16"/>
      <c r="I40" s="16"/>
      <c r="J40" s="16"/>
      <c r="K40" s="16"/>
      <c r="L40" s="16"/>
    </row>
    <row r="41" spans="1:12" ht="14.25">
      <c r="A41" s="16"/>
      <c r="B41" s="16"/>
      <c r="C41" s="16"/>
      <c r="D41" s="16"/>
      <c r="E41" s="318" t="s">
        <v>349</v>
      </c>
      <c r="F41" s="318"/>
      <c r="G41" s="318"/>
      <c r="H41" s="318"/>
      <c r="I41" s="16"/>
      <c r="J41" s="16"/>
      <c r="K41" s="16"/>
      <c r="L41" s="16"/>
    </row>
    <row r="42" spans="1:12" ht="14.25">
      <c r="A42" s="16"/>
      <c r="B42" s="16"/>
      <c r="C42" s="16"/>
      <c r="D42" s="16"/>
      <c r="E42" s="16"/>
      <c r="F42" s="16"/>
      <c r="G42" s="16"/>
      <c r="H42" s="16"/>
      <c r="I42" s="16"/>
      <c r="J42" s="16"/>
      <c r="K42" s="16"/>
      <c r="L42" s="16"/>
    </row>
    <row r="43" spans="1:12" ht="14.25">
      <c r="A43" s="16"/>
      <c r="B43" s="16"/>
      <c r="C43" s="16"/>
      <c r="D43" s="16"/>
      <c r="E43" s="16"/>
      <c r="F43" s="16"/>
      <c r="G43" s="16"/>
      <c r="H43" s="16"/>
      <c r="I43" s="16"/>
      <c r="J43" s="16"/>
      <c r="K43" s="16"/>
      <c r="L43" s="16"/>
    </row>
    <row r="44" spans="1:12" ht="14.25">
      <c r="A44" s="314" t="s">
        <v>203</v>
      </c>
      <c r="B44" s="316" t="s">
        <v>347</v>
      </c>
      <c r="C44" s="316"/>
      <c r="D44" s="316"/>
      <c r="E44" s="316"/>
      <c r="F44" s="316"/>
      <c r="G44" s="316"/>
      <c r="H44" s="316"/>
      <c r="I44" s="316"/>
      <c r="J44" s="316"/>
      <c r="K44" s="316"/>
      <c r="L44" s="316"/>
    </row>
    <row r="45" spans="1:12" ht="14.25">
      <c r="A45" s="315"/>
      <c r="B45" s="158">
        <v>2000</v>
      </c>
      <c r="C45" s="158">
        <v>2001</v>
      </c>
      <c r="D45" s="158">
        <v>2002</v>
      </c>
      <c r="E45" s="158">
        <v>2003</v>
      </c>
      <c r="F45" s="158">
        <v>2004</v>
      </c>
      <c r="G45" s="158">
        <v>2005</v>
      </c>
      <c r="H45" s="158">
        <v>2006</v>
      </c>
      <c r="I45" s="158">
        <v>2007</v>
      </c>
      <c r="J45" s="158">
        <v>2008</v>
      </c>
      <c r="K45" s="158">
        <v>2009</v>
      </c>
      <c r="L45" s="158">
        <v>2010</v>
      </c>
    </row>
    <row r="46" spans="1:12" ht="14.25">
      <c r="A46" s="16" t="s">
        <v>350</v>
      </c>
      <c r="B46" s="145">
        <v>31000</v>
      </c>
      <c r="C46" s="145">
        <v>28000</v>
      </c>
      <c r="D46" s="145">
        <v>30000</v>
      </c>
      <c r="E46" s="145">
        <v>29000</v>
      </c>
      <c r="F46" s="145">
        <v>29500</v>
      </c>
      <c r="G46" s="145">
        <v>32000</v>
      </c>
      <c r="H46" s="145">
        <v>37917.040123458624</v>
      </c>
      <c r="I46" s="145">
        <v>43001.3008160287</v>
      </c>
      <c r="J46" s="145">
        <v>70364.49606866612</v>
      </c>
      <c r="K46" s="145">
        <v>41095.37418173652</v>
      </c>
      <c r="L46" s="145">
        <v>60355.75154420438</v>
      </c>
    </row>
    <row r="47" spans="1:12" ht="14.25">
      <c r="A47" s="215" t="s">
        <v>348</v>
      </c>
      <c r="B47" s="215">
        <v>6062.188</v>
      </c>
      <c r="C47" s="215">
        <v>7450.472</v>
      </c>
      <c r="D47" s="215">
        <v>12784.065</v>
      </c>
      <c r="E47" s="215">
        <v>12817.626</v>
      </c>
      <c r="F47" s="215">
        <v>11304.563</v>
      </c>
      <c r="G47" s="215">
        <v>17916.195</v>
      </c>
      <c r="H47" s="215">
        <v>22463.222</v>
      </c>
      <c r="I47" s="215">
        <v>26884.527</v>
      </c>
      <c r="J47" s="215">
        <v>51865.315</v>
      </c>
      <c r="K47" s="215">
        <v>23474.385</v>
      </c>
      <c r="L47" s="215">
        <v>44112.113</v>
      </c>
    </row>
    <row r="48" spans="1:12" ht="14.25">
      <c r="A48" s="16" t="s">
        <v>411</v>
      </c>
      <c r="B48" s="16"/>
      <c r="C48" s="16"/>
      <c r="D48" s="16"/>
      <c r="E48" s="16"/>
      <c r="F48" s="16"/>
      <c r="G48" s="16"/>
      <c r="H48" s="16"/>
      <c r="I48" s="16"/>
      <c r="J48" s="16"/>
      <c r="K48" s="16"/>
      <c r="L48" s="16"/>
    </row>
    <row r="49" spans="1:12" ht="14.25">
      <c r="A49" s="16"/>
      <c r="B49" s="16"/>
      <c r="C49" s="16"/>
      <c r="D49" s="16"/>
      <c r="E49" s="16"/>
      <c r="F49" s="16"/>
      <c r="G49" s="16"/>
      <c r="H49" s="16"/>
      <c r="I49" s="16"/>
      <c r="J49" s="16"/>
      <c r="K49" s="16"/>
      <c r="L49" s="16"/>
    </row>
    <row r="50" spans="1:12" ht="14.25">
      <c r="A50" s="16"/>
      <c r="B50" s="16"/>
      <c r="C50" s="16"/>
      <c r="D50" s="16"/>
      <c r="E50" s="16"/>
      <c r="F50" s="16"/>
      <c r="G50" s="16"/>
      <c r="H50" s="16"/>
      <c r="I50" s="16"/>
      <c r="J50" s="16"/>
      <c r="K50" s="16"/>
      <c r="L50" s="16"/>
    </row>
    <row r="51" spans="1:12" ht="14.25">
      <c r="A51" s="16"/>
      <c r="B51" s="16"/>
      <c r="C51" s="16"/>
      <c r="D51" s="16"/>
      <c r="E51" s="16"/>
      <c r="F51" s="16"/>
      <c r="G51" s="16"/>
      <c r="H51" s="16"/>
      <c r="I51" s="16"/>
      <c r="J51" s="16"/>
      <c r="K51" s="16"/>
      <c r="L51" s="16"/>
    </row>
    <row r="52" spans="1:12" ht="14.25">
      <c r="A52" s="16"/>
      <c r="B52" s="16"/>
      <c r="C52" s="16"/>
      <c r="D52" s="16"/>
      <c r="E52" s="16"/>
      <c r="F52" s="16"/>
      <c r="G52" s="16"/>
      <c r="H52" s="16"/>
      <c r="I52" s="16"/>
      <c r="J52" s="16"/>
      <c r="K52" s="16"/>
      <c r="L52" s="16"/>
    </row>
    <row r="53" spans="1:12" ht="14.25">
      <c r="A53" s="16"/>
      <c r="B53" s="16"/>
      <c r="C53" s="16"/>
      <c r="D53" s="16"/>
      <c r="E53" s="16"/>
      <c r="F53" s="16"/>
      <c r="G53" s="16"/>
      <c r="H53" s="16"/>
      <c r="I53" s="16"/>
      <c r="J53" s="16"/>
      <c r="K53" s="16"/>
      <c r="L53" s="16"/>
    </row>
    <row r="54" spans="1:12" ht="14.25">
      <c r="A54" s="16"/>
      <c r="B54" s="16"/>
      <c r="C54" s="16"/>
      <c r="D54" s="16"/>
      <c r="E54" s="16"/>
      <c r="F54" s="16"/>
      <c r="G54" s="16"/>
      <c r="H54" s="16"/>
      <c r="I54" s="16"/>
      <c r="J54" s="16"/>
      <c r="K54" s="16"/>
      <c r="L54" s="16"/>
    </row>
    <row r="55" spans="1:12" ht="14.25">
      <c r="A55" s="16"/>
      <c r="B55" s="16"/>
      <c r="C55" s="16"/>
      <c r="D55" s="16"/>
      <c r="E55" s="16"/>
      <c r="F55" s="16"/>
      <c r="G55" s="16"/>
      <c r="H55" s="16"/>
      <c r="I55" s="16"/>
      <c r="J55" s="16"/>
      <c r="K55" s="16"/>
      <c r="L55" s="16"/>
    </row>
    <row r="56" spans="1:12" ht="14.25">
      <c r="A56" s="16"/>
      <c r="B56" s="16"/>
      <c r="C56" s="16"/>
      <c r="D56" s="16"/>
      <c r="E56" s="16"/>
      <c r="F56" s="16"/>
      <c r="G56" s="16"/>
      <c r="H56" s="16"/>
      <c r="I56" s="16"/>
      <c r="J56" s="16"/>
      <c r="K56" s="16"/>
      <c r="L56" s="16"/>
    </row>
    <row r="57" spans="1:12" ht="14.25">
      <c r="A57" s="16"/>
      <c r="B57" s="16"/>
      <c r="C57" s="16"/>
      <c r="D57" s="16"/>
      <c r="E57" s="16"/>
      <c r="F57" s="16"/>
      <c r="G57" s="16"/>
      <c r="H57" s="16"/>
      <c r="I57" s="16"/>
      <c r="J57" s="16"/>
      <c r="K57" s="16"/>
      <c r="L57" s="16"/>
    </row>
    <row r="58" spans="1:12" ht="14.25">
      <c r="A58" s="16"/>
      <c r="B58" s="16"/>
      <c r="C58" s="16"/>
      <c r="D58" s="16"/>
      <c r="E58" s="16"/>
      <c r="F58" s="16"/>
      <c r="G58" s="16"/>
      <c r="H58" s="16"/>
      <c r="I58" s="16"/>
      <c r="J58" s="16"/>
      <c r="K58" s="16"/>
      <c r="L58" s="16"/>
    </row>
    <row r="59" spans="1:12" ht="14.25">
      <c r="A59" s="16"/>
      <c r="B59" s="16"/>
      <c r="C59" s="16"/>
      <c r="D59" s="16"/>
      <c r="E59" s="16"/>
      <c r="F59" s="16"/>
      <c r="G59" s="16"/>
      <c r="H59" s="16"/>
      <c r="I59" s="16"/>
      <c r="J59" s="16"/>
      <c r="K59" s="16"/>
      <c r="L59" s="16"/>
    </row>
    <row r="60" spans="1:12" ht="14.25">
      <c r="A60" s="16"/>
      <c r="B60" s="16"/>
      <c r="C60" s="16"/>
      <c r="D60" s="16"/>
      <c r="E60" s="16"/>
      <c r="F60" s="16"/>
      <c r="G60" s="16"/>
      <c r="H60" s="16"/>
      <c r="I60" s="16"/>
      <c r="J60" s="16"/>
      <c r="K60" s="16"/>
      <c r="L60" s="16"/>
    </row>
    <row r="61" spans="1:12" ht="14.25">
      <c r="A61" s="16"/>
      <c r="B61" s="16"/>
      <c r="C61" s="16"/>
      <c r="D61" s="16"/>
      <c r="E61" s="16"/>
      <c r="F61" s="16"/>
      <c r="G61" s="16"/>
      <c r="H61" s="16"/>
      <c r="I61" s="16"/>
      <c r="J61" s="16"/>
      <c r="K61" s="16"/>
      <c r="L61" s="16"/>
    </row>
    <row r="62" spans="1:12" ht="14.25">
      <c r="A62" s="16"/>
      <c r="B62" s="16"/>
      <c r="C62" s="16"/>
      <c r="D62" s="16"/>
      <c r="E62" s="16"/>
      <c r="F62" s="16"/>
      <c r="G62" s="16"/>
      <c r="H62" s="16"/>
      <c r="I62" s="16"/>
      <c r="J62" s="16"/>
      <c r="K62" s="16"/>
      <c r="L62" s="16"/>
    </row>
    <row r="63" spans="1:12" ht="14.25">
      <c r="A63" s="16"/>
      <c r="B63" s="16"/>
      <c r="C63" s="16"/>
      <c r="D63" s="16"/>
      <c r="E63" s="16"/>
      <c r="F63" s="16"/>
      <c r="G63" s="16"/>
      <c r="H63" s="16"/>
      <c r="I63" s="16"/>
      <c r="J63" s="16"/>
      <c r="K63" s="16"/>
      <c r="L63" s="16"/>
    </row>
    <row r="64" spans="1:12" ht="14.25">
      <c r="A64" s="16"/>
      <c r="B64" s="16"/>
      <c r="C64" s="16"/>
      <c r="D64" s="16"/>
      <c r="E64" s="16"/>
      <c r="F64" s="16"/>
      <c r="G64" s="16"/>
      <c r="H64" s="16"/>
      <c r="I64" s="16"/>
      <c r="J64" s="16"/>
      <c r="K64" s="16"/>
      <c r="L64" s="16"/>
    </row>
    <row r="65" spans="1:12" ht="14.25">
      <c r="A65" s="16"/>
      <c r="B65" s="16"/>
      <c r="C65" s="16"/>
      <c r="D65" s="16"/>
      <c r="E65" s="16"/>
      <c r="F65" s="16"/>
      <c r="G65" s="16"/>
      <c r="H65" s="16"/>
      <c r="I65" s="16"/>
      <c r="J65" s="16"/>
      <c r="K65" s="16"/>
      <c r="L65" s="16"/>
    </row>
    <row r="66" spans="1:12" ht="14.25">
      <c r="A66" s="16"/>
      <c r="B66" s="16"/>
      <c r="C66" s="16"/>
      <c r="D66" s="16"/>
      <c r="E66" s="16"/>
      <c r="F66" s="16"/>
      <c r="G66" s="16"/>
      <c r="H66" s="16"/>
      <c r="I66" s="16"/>
      <c r="J66" s="16"/>
      <c r="K66" s="16"/>
      <c r="L66" s="16"/>
    </row>
    <row r="67" spans="1:12" ht="14.25">
      <c r="A67" s="16"/>
      <c r="B67" s="16"/>
      <c r="C67" s="16"/>
      <c r="D67" s="16"/>
      <c r="E67" s="16"/>
      <c r="F67" s="16"/>
      <c r="G67" s="16"/>
      <c r="H67" s="16"/>
      <c r="I67" s="16"/>
      <c r="J67" s="16"/>
      <c r="K67" s="16"/>
      <c r="L67" s="16"/>
    </row>
    <row r="68" spans="1:12" ht="14.25">
      <c r="A68" s="16"/>
      <c r="B68" s="16"/>
      <c r="C68" s="16"/>
      <c r="D68" s="16"/>
      <c r="E68" s="16"/>
      <c r="F68" s="16"/>
      <c r="G68" s="16"/>
      <c r="H68" s="16"/>
      <c r="I68" s="16"/>
      <c r="J68" s="16"/>
      <c r="K68" s="16"/>
      <c r="L68" s="16"/>
    </row>
    <row r="69" spans="1:12" ht="14.25">
      <c r="A69" s="16"/>
      <c r="B69" s="16"/>
      <c r="C69" s="16"/>
      <c r="D69" s="16"/>
      <c r="E69" s="16"/>
      <c r="F69" s="16"/>
      <c r="G69" s="16"/>
      <c r="H69" s="16"/>
      <c r="I69" s="16"/>
      <c r="J69" s="16"/>
      <c r="K69" s="16"/>
      <c r="L69" s="16"/>
    </row>
    <row r="70" spans="1:12" ht="14.25">
      <c r="A70" s="151"/>
      <c r="B70" s="151"/>
      <c r="C70" s="151"/>
      <c r="D70" s="151"/>
      <c r="E70" s="151"/>
      <c r="F70" s="151"/>
      <c r="G70" s="151"/>
      <c r="H70" s="151"/>
      <c r="I70" s="151"/>
      <c r="J70" s="151"/>
      <c r="K70" s="151"/>
      <c r="L70" s="151"/>
    </row>
  </sheetData>
  <sheetProtection/>
  <mergeCells count="8">
    <mergeCell ref="A44:A45"/>
    <mergeCell ref="B44:L44"/>
    <mergeCell ref="E41:H41"/>
    <mergeCell ref="E2:H2"/>
    <mergeCell ref="A4:A5"/>
    <mergeCell ref="B4:L4"/>
    <mergeCell ref="A10:A11"/>
    <mergeCell ref="B10:L10"/>
  </mergeCells>
  <printOptions/>
  <pageMargins left="0.19" right="0.17" top="0.17" bottom="0.7480314960629921" header="0.17" footer="0.31496062992125984"/>
  <pageSetup fitToHeight="3" fitToWidth="1" horizontalDpi="600" verticalDpi="600" orientation="landscape" scale="97"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2:L72"/>
  <sheetViews>
    <sheetView zoomScalePageLayoutView="0" workbookViewId="0" topLeftCell="A51">
      <selection activeCell="A1" sqref="A1:L72"/>
    </sheetView>
  </sheetViews>
  <sheetFormatPr defaultColWidth="11.421875" defaultRowHeight="15"/>
  <cols>
    <col min="1" max="1" width="13.421875" style="0" customWidth="1"/>
    <col min="8" max="8" width="13.421875" style="0" customWidth="1"/>
  </cols>
  <sheetData>
    <row r="2" spans="5:8" ht="14.25">
      <c r="E2" s="319" t="s">
        <v>417</v>
      </c>
      <c r="F2" s="319"/>
      <c r="G2" s="319"/>
      <c r="H2" s="319"/>
    </row>
    <row r="4" spans="1:12" ht="14.25">
      <c r="A4" s="16"/>
      <c r="B4" s="16"/>
      <c r="C4" s="16"/>
      <c r="D4" s="16"/>
      <c r="E4" s="16"/>
      <c r="F4" s="16"/>
      <c r="G4" s="16"/>
      <c r="H4" s="16"/>
      <c r="I4" s="16"/>
      <c r="J4" s="16"/>
      <c r="K4" s="16"/>
      <c r="L4" s="16"/>
    </row>
    <row r="5" spans="1:12" ht="14.25">
      <c r="A5" s="314" t="s">
        <v>203</v>
      </c>
      <c r="B5" s="316" t="s">
        <v>406</v>
      </c>
      <c r="C5" s="316"/>
      <c r="D5" s="316"/>
      <c r="E5" s="316"/>
      <c r="F5" s="316"/>
      <c r="G5" s="316"/>
      <c r="H5" s="316"/>
      <c r="I5" s="316"/>
      <c r="J5" s="316"/>
      <c r="K5" s="316"/>
      <c r="L5" s="316"/>
    </row>
    <row r="6" spans="1:12" ht="14.25">
      <c r="A6" s="315"/>
      <c r="B6" s="152">
        <v>2000</v>
      </c>
      <c r="C6" s="152">
        <v>2001</v>
      </c>
      <c r="D6" s="152">
        <v>2002</v>
      </c>
      <c r="E6" s="152">
        <v>2003</v>
      </c>
      <c r="F6" s="152">
        <v>2004</v>
      </c>
      <c r="G6" s="152">
        <v>2005</v>
      </c>
      <c r="H6" s="152">
        <v>2006</v>
      </c>
      <c r="I6" s="152">
        <v>2007</v>
      </c>
      <c r="J6" s="152">
        <v>2008</v>
      </c>
      <c r="K6" s="152">
        <v>2009</v>
      </c>
      <c r="L6" s="152">
        <v>2010</v>
      </c>
    </row>
    <row r="7" spans="1:12" ht="14.25">
      <c r="A7" s="153"/>
      <c r="B7" s="153"/>
      <c r="C7" s="153"/>
      <c r="D7" s="153"/>
      <c r="E7" s="153"/>
      <c r="F7" s="153"/>
      <c r="G7" s="153"/>
      <c r="H7" s="153"/>
      <c r="I7" s="153"/>
      <c r="J7" s="153"/>
      <c r="K7" s="153"/>
      <c r="L7" s="153"/>
    </row>
    <row r="8" spans="1:12" ht="14.25">
      <c r="A8" s="16" t="s">
        <v>7</v>
      </c>
      <c r="B8" s="159">
        <v>35790</v>
      </c>
      <c r="C8" s="159">
        <v>34715</v>
      </c>
      <c r="D8" s="159">
        <v>34865</v>
      </c>
      <c r="E8" s="159">
        <v>35410</v>
      </c>
      <c r="F8" s="159">
        <v>36095</v>
      </c>
      <c r="G8" s="160">
        <v>34819.5</v>
      </c>
      <c r="H8" s="159">
        <v>35247.16</v>
      </c>
      <c r="I8" s="159">
        <v>34972.17</v>
      </c>
      <c r="J8" s="160">
        <v>34962.69</v>
      </c>
      <c r="K8" s="161">
        <v>35075.36</v>
      </c>
      <c r="L8" s="162">
        <v>35029.30997912113</v>
      </c>
    </row>
    <row r="9" spans="1:12" ht="14.25">
      <c r="A9" s="157" t="s">
        <v>346</v>
      </c>
      <c r="B9" s="157"/>
      <c r="C9" s="157"/>
      <c r="D9" s="157"/>
      <c r="E9" s="157"/>
      <c r="F9" s="157"/>
      <c r="G9" s="157"/>
      <c r="H9" s="157"/>
      <c r="I9" s="157"/>
      <c r="J9" s="157"/>
      <c r="K9" s="157"/>
      <c r="L9" s="157"/>
    </row>
    <row r="10" spans="1:12" ht="14.25">
      <c r="A10" s="16"/>
      <c r="B10" s="16"/>
      <c r="C10" s="16"/>
      <c r="D10" s="16"/>
      <c r="E10" s="16"/>
      <c r="F10" s="16"/>
      <c r="G10" s="16"/>
      <c r="H10" s="16"/>
      <c r="I10" s="16"/>
      <c r="J10" s="16"/>
      <c r="K10" s="16"/>
      <c r="L10" s="16"/>
    </row>
    <row r="11" spans="1:12" ht="14.25">
      <c r="A11" s="314" t="s">
        <v>203</v>
      </c>
      <c r="B11" s="316" t="s">
        <v>412</v>
      </c>
      <c r="C11" s="316"/>
      <c r="D11" s="316"/>
      <c r="E11" s="316"/>
      <c r="F11" s="316"/>
      <c r="G11" s="316"/>
      <c r="H11" s="316"/>
      <c r="I11" s="316"/>
      <c r="J11" s="316"/>
      <c r="K11" s="316"/>
      <c r="L11" s="316"/>
    </row>
    <row r="12" spans="1:12" ht="14.25">
      <c r="A12" s="315"/>
      <c r="B12" s="158">
        <v>2000</v>
      </c>
      <c r="C12" s="158">
        <v>2001</v>
      </c>
      <c r="D12" s="158">
        <v>2002</v>
      </c>
      <c r="E12" s="158">
        <v>2003</v>
      </c>
      <c r="F12" s="158">
        <v>2004</v>
      </c>
      <c r="G12" s="158">
        <v>2005</v>
      </c>
      <c r="H12" s="158">
        <v>2006</v>
      </c>
      <c r="I12" s="158">
        <v>2007</v>
      </c>
      <c r="J12" s="158">
        <v>2008</v>
      </c>
      <c r="K12" s="158">
        <v>2009</v>
      </c>
      <c r="L12" s="158">
        <v>2010</v>
      </c>
    </row>
    <row r="13" spans="1:12" ht="14.25">
      <c r="A13" s="16"/>
      <c r="B13" s="16"/>
      <c r="C13" s="16"/>
      <c r="D13" s="16"/>
      <c r="E13" s="16"/>
      <c r="F13" s="16"/>
      <c r="G13" s="16"/>
      <c r="H13" s="16"/>
      <c r="I13" s="16"/>
      <c r="J13" s="16"/>
      <c r="K13" s="16"/>
      <c r="L13" s="16"/>
    </row>
    <row r="14" spans="1:12" ht="14.25">
      <c r="A14" s="16" t="s">
        <v>7</v>
      </c>
      <c r="B14" s="145">
        <v>805000</v>
      </c>
      <c r="C14" s="145">
        <v>1135000</v>
      </c>
      <c r="D14" s="145">
        <v>1050000</v>
      </c>
      <c r="E14" s="145">
        <v>1150000</v>
      </c>
      <c r="F14" s="145">
        <v>1250000</v>
      </c>
      <c r="G14" s="145">
        <v>1300000</v>
      </c>
      <c r="H14" s="145">
        <v>1471857.6600882215</v>
      </c>
      <c r="I14" s="145">
        <v>1507842.8770338118</v>
      </c>
      <c r="J14" s="145">
        <v>1504100.8588990043</v>
      </c>
      <c r="K14" s="145">
        <v>1330617.4050276077</v>
      </c>
      <c r="L14" s="145">
        <v>1624242.4040596802</v>
      </c>
    </row>
    <row r="15" spans="1:12" ht="14.25">
      <c r="A15" s="157" t="s">
        <v>413</v>
      </c>
      <c r="B15" s="157"/>
      <c r="C15" s="157"/>
      <c r="D15" s="157"/>
      <c r="E15" s="157"/>
      <c r="F15" s="157"/>
      <c r="G15" s="157"/>
      <c r="H15" s="157"/>
      <c r="I15" s="157"/>
      <c r="J15" s="157"/>
      <c r="K15" s="157"/>
      <c r="L15" s="157"/>
    </row>
    <row r="16" spans="1:12" ht="14.25">
      <c r="A16" s="16"/>
      <c r="B16" s="16"/>
      <c r="C16" s="16"/>
      <c r="D16" s="16"/>
      <c r="E16" s="16"/>
      <c r="F16" s="16"/>
      <c r="G16" s="16"/>
      <c r="H16" s="16"/>
      <c r="I16" s="16"/>
      <c r="J16" s="16"/>
      <c r="K16" s="16"/>
      <c r="L16" s="16"/>
    </row>
    <row r="17" spans="1:12" ht="14.25">
      <c r="A17" s="16"/>
      <c r="B17" s="16"/>
      <c r="C17" s="16"/>
      <c r="D17" s="16"/>
      <c r="E17" s="16"/>
      <c r="F17" s="16"/>
      <c r="G17" s="16"/>
      <c r="H17" s="16"/>
      <c r="I17" s="16"/>
      <c r="J17" s="16"/>
      <c r="K17" s="16"/>
      <c r="L17" s="16"/>
    </row>
    <row r="18" spans="1:12" ht="14.25">
      <c r="A18" s="16"/>
      <c r="B18" s="16"/>
      <c r="C18" s="16"/>
      <c r="D18" s="16"/>
      <c r="E18" s="16"/>
      <c r="F18" s="16"/>
      <c r="G18" s="16"/>
      <c r="H18" s="16"/>
      <c r="I18" s="16"/>
      <c r="J18" s="16"/>
      <c r="K18" s="16"/>
      <c r="L18" s="16"/>
    </row>
    <row r="19" spans="1:12" ht="14.25">
      <c r="A19" s="16"/>
      <c r="B19" s="16"/>
      <c r="C19" s="16"/>
      <c r="D19" s="16"/>
      <c r="E19" s="16"/>
      <c r="F19" s="16"/>
      <c r="G19" s="16"/>
      <c r="H19" s="16"/>
      <c r="I19" s="16"/>
      <c r="J19" s="16"/>
      <c r="K19" s="16"/>
      <c r="L19" s="16"/>
    </row>
    <row r="20" spans="1:12" ht="15">
      <c r="A20" s="16"/>
      <c r="B20" s="16"/>
      <c r="C20" s="16"/>
      <c r="D20" s="16"/>
      <c r="E20" s="16"/>
      <c r="F20" s="16"/>
      <c r="G20" s="16"/>
      <c r="H20" s="16"/>
      <c r="I20" s="16"/>
      <c r="J20" s="16"/>
      <c r="K20" s="16"/>
      <c r="L20" s="16"/>
    </row>
    <row r="21" spans="1:12" ht="15">
      <c r="A21" s="16"/>
      <c r="B21" s="16"/>
      <c r="C21" s="16"/>
      <c r="D21" s="16"/>
      <c r="E21" s="16"/>
      <c r="F21" s="16"/>
      <c r="G21" s="16"/>
      <c r="H21" s="16"/>
      <c r="I21" s="16"/>
      <c r="J21" s="16"/>
      <c r="K21" s="16"/>
      <c r="L21" s="16"/>
    </row>
    <row r="22" spans="1:12" ht="15">
      <c r="A22" s="16"/>
      <c r="B22" s="16"/>
      <c r="C22" s="16"/>
      <c r="D22" s="16"/>
      <c r="E22" s="16"/>
      <c r="F22" s="16"/>
      <c r="G22" s="16"/>
      <c r="H22" s="16"/>
      <c r="I22" s="16"/>
      <c r="J22" s="16"/>
      <c r="K22" s="16"/>
      <c r="L22" s="16"/>
    </row>
    <row r="23" spans="1:12" ht="15">
      <c r="A23" s="16"/>
      <c r="B23" s="16"/>
      <c r="C23" s="16"/>
      <c r="D23" s="16"/>
      <c r="E23" s="16"/>
      <c r="F23" s="16"/>
      <c r="G23" s="16"/>
      <c r="H23" s="16"/>
      <c r="I23" s="16"/>
      <c r="J23" s="16"/>
      <c r="K23" s="16"/>
      <c r="L23" s="16"/>
    </row>
    <row r="24" spans="1:12" ht="15">
      <c r="A24" s="16"/>
      <c r="B24" s="16"/>
      <c r="C24" s="16"/>
      <c r="D24" s="16"/>
      <c r="E24" s="16"/>
      <c r="F24" s="16"/>
      <c r="G24" s="16"/>
      <c r="H24" s="16"/>
      <c r="I24" s="16"/>
      <c r="J24" s="16"/>
      <c r="K24" s="16"/>
      <c r="L24" s="16"/>
    </row>
    <row r="25" spans="1:12" ht="15">
      <c r="A25" s="16"/>
      <c r="B25" s="16"/>
      <c r="C25" s="16"/>
      <c r="D25" s="16"/>
      <c r="E25" s="16"/>
      <c r="F25" s="16"/>
      <c r="G25" s="16"/>
      <c r="H25" s="16"/>
      <c r="I25" s="16"/>
      <c r="J25" s="16"/>
      <c r="K25" s="16"/>
      <c r="L25" s="16"/>
    </row>
    <row r="26" spans="1:12" ht="15">
      <c r="A26" s="16"/>
      <c r="B26" s="16"/>
      <c r="C26" s="16"/>
      <c r="D26" s="16"/>
      <c r="E26" s="16"/>
      <c r="F26" s="16"/>
      <c r="G26" s="16"/>
      <c r="H26" s="16"/>
      <c r="I26" s="16"/>
      <c r="J26" s="16"/>
      <c r="K26" s="16"/>
      <c r="L26" s="16"/>
    </row>
    <row r="27" spans="1:12" ht="15">
      <c r="A27" s="16"/>
      <c r="B27" s="16"/>
      <c r="C27" s="16"/>
      <c r="D27" s="16"/>
      <c r="E27" s="16"/>
      <c r="F27" s="16"/>
      <c r="G27" s="16"/>
      <c r="H27" s="16"/>
      <c r="I27" s="16"/>
      <c r="J27" s="16"/>
      <c r="K27" s="16"/>
      <c r="L27" s="16"/>
    </row>
    <row r="28" spans="1:12" ht="15">
      <c r="A28" s="16"/>
      <c r="B28" s="16"/>
      <c r="C28" s="16"/>
      <c r="D28" s="16"/>
      <c r="E28" s="16"/>
      <c r="F28" s="16"/>
      <c r="G28" s="16"/>
      <c r="H28" s="16"/>
      <c r="I28" s="16"/>
      <c r="J28" s="16"/>
      <c r="K28" s="16"/>
      <c r="L28" s="16"/>
    </row>
    <row r="29" spans="1:12" ht="15">
      <c r="A29" s="16"/>
      <c r="B29" s="16"/>
      <c r="C29" s="16"/>
      <c r="D29" s="16"/>
      <c r="E29" s="16"/>
      <c r="F29" s="16"/>
      <c r="G29" s="16"/>
      <c r="H29" s="16"/>
      <c r="I29" s="16"/>
      <c r="J29" s="16"/>
      <c r="K29" s="16"/>
      <c r="L29" s="16"/>
    </row>
    <row r="30" spans="1:12" ht="15">
      <c r="A30" s="16"/>
      <c r="B30" s="16"/>
      <c r="C30" s="16"/>
      <c r="D30" s="16"/>
      <c r="E30" s="16"/>
      <c r="F30" s="16"/>
      <c r="G30" s="16"/>
      <c r="H30" s="16"/>
      <c r="I30" s="16"/>
      <c r="J30" s="16"/>
      <c r="K30" s="16"/>
      <c r="L30" s="16"/>
    </row>
    <row r="31" spans="1:12" ht="14.25">
      <c r="A31" s="16"/>
      <c r="B31" s="16"/>
      <c r="C31" s="16"/>
      <c r="D31" s="16"/>
      <c r="E31" s="16"/>
      <c r="F31" s="16"/>
      <c r="G31" s="16"/>
      <c r="H31" s="16"/>
      <c r="I31" s="16"/>
      <c r="J31" s="16"/>
      <c r="K31" s="16"/>
      <c r="L31" s="16"/>
    </row>
    <row r="32" spans="1:12" ht="14.25">
      <c r="A32" s="16"/>
      <c r="B32" s="16"/>
      <c r="C32" s="16"/>
      <c r="D32" s="16"/>
      <c r="E32" s="16"/>
      <c r="F32" s="16"/>
      <c r="G32" s="16"/>
      <c r="H32" s="16"/>
      <c r="I32" s="16"/>
      <c r="J32" s="16"/>
      <c r="K32" s="16"/>
      <c r="L32" s="16"/>
    </row>
    <row r="33" spans="1:12" ht="14.25">
      <c r="A33" s="16"/>
      <c r="B33" s="16"/>
      <c r="C33" s="16"/>
      <c r="D33" s="16"/>
      <c r="E33" s="16"/>
      <c r="F33" s="16"/>
      <c r="G33" s="16"/>
      <c r="H33" s="16"/>
      <c r="I33" s="16"/>
      <c r="J33" s="16"/>
      <c r="K33" s="16"/>
      <c r="L33" s="16"/>
    </row>
    <row r="34" spans="1:12" ht="14.25">
      <c r="A34" s="16"/>
      <c r="B34" s="16"/>
      <c r="C34" s="16"/>
      <c r="D34" s="16"/>
      <c r="E34" s="16"/>
      <c r="F34" s="16"/>
      <c r="G34" s="16"/>
      <c r="H34" s="16"/>
      <c r="I34" s="16"/>
      <c r="J34" s="16"/>
      <c r="K34" s="16"/>
      <c r="L34" s="16"/>
    </row>
    <row r="35" spans="1:12" ht="14.25">
      <c r="A35" s="16"/>
      <c r="B35" s="16"/>
      <c r="C35" s="16"/>
      <c r="D35" s="16"/>
      <c r="E35" s="16"/>
      <c r="F35" s="16"/>
      <c r="G35" s="16"/>
      <c r="H35" s="16"/>
      <c r="I35" s="16"/>
      <c r="J35" s="16"/>
      <c r="K35" s="16"/>
      <c r="L35" s="16"/>
    </row>
    <row r="36" spans="1:12" ht="14.25">
      <c r="A36" s="16"/>
      <c r="B36" s="16"/>
      <c r="C36" s="16"/>
      <c r="D36" s="16"/>
      <c r="E36" s="16"/>
      <c r="F36" s="16"/>
      <c r="G36" s="16"/>
      <c r="H36" s="16"/>
      <c r="I36" s="16"/>
      <c r="J36" s="16"/>
      <c r="K36" s="16"/>
      <c r="L36" s="16"/>
    </row>
    <row r="37" spans="1:12" ht="14.25">
      <c r="A37" s="16"/>
      <c r="B37" s="16"/>
      <c r="C37" s="16"/>
      <c r="D37" s="16"/>
      <c r="E37" s="16"/>
      <c r="F37" s="16"/>
      <c r="G37" s="16"/>
      <c r="H37" s="16"/>
      <c r="I37" s="16"/>
      <c r="J37" s="16"/>
      <c r="K37" s="16"/>
      <c r="L37" s="16"/>
    </row>
    <row r="38" spans="1:12" ht="14.25">
      <c r="A38" s="16"/>
      <c r="B38" s="16"/>
      <c r="C38" s="16"/>
      <c r="D38" s="16"/>
      <c r="E38" s="16"/>
      <c r="F38" s="16"/>
      <c r="G38" s="16"/>
      <c r="H38" s="16"/>
      <c r="I38" s="16"/>
      <c r="J38" s="16"/>
      <c r="K38" s="16"/>
      <c r="L38" s="16"/>
    </row>
    <row r="39" spans="1:12" ht="14.25">
      <c r="A39" s="16"/>
      <c r="B39" s="16"/>
      <c r="C39" s="16"/>
      <c r="D39" s="16"/>
      <c r="E39" s="16"/>
      <c r="F39" s="16"/>
      <c r="G39" s="16"/>
      <c r="H39" s="16"/>
      <c r="I39" s="16"/>
      <c r="J39" s="16"/>
      <c r="K39" s="16"/>
      <c r="L39" s="16"/>
    </row>
    <row r="40" spans="1:12" ht="14.25">
      <c r="A40" s="16"/>
      <c r="B40" s="16"/>
      <c r="C40" s="16"/>
      <c r="D40" s="16"/>
      <c r="E40" s="16"/>
      <c r="F40" s="16"/>
      <c r="G40" s="16"/>
      <c r="H40" s="16"/>
      <c r="I40" s="16"/>
      <c r="J40" s="16"/>
      <c r="K40" s="16"/>
      <c r="L40" s="16"/>
    </row>
    <row r="41" spans="1:12" ht="14.25">
      <c r="A41" s="16"/>
      <c r="B41" s="16"/>
      <c r="C41" s="16"/>
      <c r="D41" s="16"/>
      <c r="E41" s="318" t="s">
        <v>414</v>
      </c>
      <c r="F41" s="318"/>
      <c r="G41" s="318"/>
      <c r="H41" s="318"/>
      <c r="I41" s="16"/>
      <c r="J41" s="16"/>
      <c r="K41" s="16"/>
      <c r="L41" s="16"/>
    </row>
    <row r="42" spans="1:12" ht="14.25">
      <c r="A42" s="16"/>
      <c r="B42" s="16"/>
      <c r="C42" s="16"/>
      <c r="D42" s="16"/>
      <c r="E42" s="16"/>
      <c r="F42" s="16"/>
      <c r="G42" s="16"/>
      <c r="H42" s="16"/>
      <c r="I42" s="16"/>
      <c r="J42" s="16"/>
      <c r="K42" s="16"/>
      <c r="L42" s="16"/>
    </row>
    <row r="43" spans="1:12" ht="14.25">
      <c r="A43" s="16"/>
      <c r="B43" s="16"/>
      <c r="C43" s="16"/>
      <c r="D43" s="16"/>
      <c r="E43" s="16"/>
      <c r="F43" s="16"/>
      <c r="G43" s="16"/>
      <c r="H43" s="16"/>
      <c r="I43" s="16"/>
      <c r="J43" s="16"/>
      <c r="K43" s="16"/>
      <c r="L43" s="16"/>
    </row>
    <row r="44" spans="1:12" ht="14.25">
      <c r="A44" s="16"/>
      <c r="B44" s="16"/>
      <c r="C44" s="16"/>
      <c r="D44" s="16"/>
      <c r="E44" s="16"/>
      <c r="F44" s="16"/>
      <c r="G44" s="16"/>
      <c r="H44" s="16"/>
      <c r="I44" s="16"/>
      <c r="J44" s="16"/>
      <c r="K44" s="16"/>
      <c r="L44" s="16"/>
    </row>
    <row r="45" spans="1:12" ht="14.25">
      <c r="A45" s="314" t="s">
        <v>203</v>
      </c>
      <c r="B45" s="316" t="s">
        <v>347</v>
      </c>
      <c r="C45" s="316"/>
      <c r="D45" s="316"/>
      <c r="E45" s="316"/>
      <c r="F45" s="316"/>
      <c r="G45" s="316"/>
      <c r="H45" s="316"/>
      <c r="I45" s="316"/>
      <c r="J45" s="316"/>
      <c r="K45" s="316"/>
      <c r="L45" s="316"/>
    </row>
    <row r="46" spans="1:12" ht="14.25">
      <c r="A46" s="315"/>
      <c r="B46" s="158">
        <v>2000</v>
      </c>
      <c r="C46" s="158">
        <v>2001</v>
      </c>
      <c r="D46" s="158">
        <v>2002</v>
      </c>
      <c r="E46" s="158">
        <v>2003</v>
      </c>
      <c r="F46" s="158">
        <v>2004</v>
      </c>
      <c r="G46" s="158">
        <v>2005</v>
      </c>
      <c r="H46" s="158">
        <v>2006</v>
      </c>
      <c r="I46" s="158">
        <v>2007</v>
      </c>
      <c r="J46" s="158">
        <v>2008</v>
      </c>
      <c r="K46" s="158">
        <v>2009</v>
      </c>
      <c r="L46" s="158">
        <v>2010</v>
      </c>
    </row>
    <row r="47" spans="1:12" ht="14.25">
      <c r="A47" s="16" t="s">
        <v>350</v>
      </c>
      <c r="B47" s="145">
        <v>805000</v>
      </c>
      <c r="C47" s="145">
        <v>1135000</v>
      </c>
      <c r="D47" s="145">
        <v>1050000</v>
      </c>
      <c r="E47" s="145">
        <v>1150000</v>
      </c>
      <c r="F47" s="145">
        <v>1250000</v>
      </c>
      <c r="G47" s="145">
        <v>1300000</v>
      </c>
      <c r="H47" s="145">
        <v>1471857.6600882215</v>
      </c>
      <c r="I47" s="145">
        <v>1507842.8770338118</v>
      </c>
      <c r="J47" s="145">
        <v>1504100.8588990043</v>
      </c>
      <c r="K47" s="145">
        <v>1330617.4050276077</v>
      </c>
      <c r="L47" s="145">
        <v>1624242.4040596802</v>
      </c>
    </row>
    <row r="48" spans="1:12" ht="14.25">
      <c r="A48" s="215" t="s">
        <v>348</v>
      </c>
      <c r="B48" s="215">
        <v>387714.053</v>
      </c>
      <c r="C48" s="215">
        <v>540746.438</v>
      </c>
      <c r="D48" s="215">
        <v>548194.21</v>
      </c>
      <c r="E48" s="215">
        <v>596407.956</v>
      </c>
      <c r="F48" s="215">
        <v>739048.423</v>
      </c>
      <c r="G48" s="215">
        <v>639371.196</v>
      </c>
      <c r="H48" s="215">
        <v>725107.866</v>
      </c>
      <c r="I48" s="215">
        <v>774634.4</v>
      </c>
      <c r="J48" s="215">
        <v>770708.218</v>
      </c>
      <c r="K48" s="215">
        <v>678499.468</v>
      </c>
      <c r="L48" s="215">
        <v>837149.04</v>
      </c>
    </row>
    <row r="49" spans="1:12" ht="14.25">
      <c r="A49" s="145" t="s">
        <v>415</v>
      </c>
      <c r="B49" s="145"/>
      <c r="C49" s="145"/>
      <c r="D49" s="145"/>
      <c r="E49" s="145"/>
      <c r="F49" s="145"/>
      <c r="G49" s="145"/>
      <c r="H49" s="145"/>
      <c r="I49" s="145"/>
      <c r="J49" s="145"/>
      <c r="K49" s="145"/>
      <c r="L49" s="145"/>
    </row>
    <row r="50" spans="1:12" ht="14.25">
      <c r="A50" s="145"/>
      <c r="B50" s="145"/>
      <c r="C50" s="145"/>
      <c r="D50" s="145"/>
      <c r="E50" s="145"/>
      <c r="F50" s="145"/>
      <c r="G50" s="145"/>
      <c r="H50" s="145"/>
      <c r="I50" s="145"/>
      <c r="J50" s="145"/>
      <c r="K50" s="145"/>
      <c r="L50" s="145"/>
    </row>
    <row r="51" spans="1:12" ht="14.25">
      <c r="A51" s="16"/>
      <c r="B51" s="16"/>
      <c r="C51" s="16"/>
      <c r="D51" s="16"/>
      <c r="E51" s="16"/>
      <c r="F51" s="16"/>
      <c r="G51" s="16"/>
      <c r="H51" s="16"/>
      <c r="I51" s="16"/>
      <c r="J51" s="16"/>
      <c r="K51" s="16"/>
      <c r="L51" s="16"/>
    </row>
    <row r="52" spans="1:12" ht="14.25">
      <c r="A52" s="16"/>
      <c r="B52" s="16"/>
      <c r="C52" s="16"/>
      <c r="D52" s="16"/>
      <c r="E52" s="16"/>
      <c r="F52" s="16"/>
      <c r="G52" s="16"/>
      <c r="H52" s="16"/>
      <c r="I52" s="16"/>
      <c r="J52" s="16"/>
      <c r="K52" s="16"/>
      <c r="L52" s="16"/>
    </row>
    <row r="53" spans="1:12" ht="14.25">
      <c r="A53" s="16"/>
      <c r="B53" s="16"/>
      <c r="C53" s="16"/>
      <c r="D53" s="16"/>
      <c r="E53" s="16"/>
      <c r="F53" s="16"/>
      <c r="G53" s="16"/>
      <c r="H53" s="16"/>
      <c r="I53" s="16"/>
      <c r="J53" s="16"/>
      <c r="K53" s="16"/>
      <c r="L53" s="16"/>
    </row>
    <row r="54" spans="1:12" ht="14.25">
      <c r="A54" s="16"/>
      <c r="B54" s="16"/>
      <c r="C54" s="16"/>
      <c r="D54" s="16"/>
      <c r="E54" s="16"/>
      <c r="F54" s="16"/>
      <c r="G54" s="16"/>
      <c r="H54" s="16"/>
      <c r="I54" s="16"/>
      <c r="J54" s="16"/>
      <c r="K54" s="16"/>
      <c r="L54" s="16"/>
    </row>
    <row r="55" spans="1:12" ht="14.25">
      <c r="A55" s="16"/>
      <c r="B55" s="16"/>
      <c r="C55" s="16"/>
      <c r="D55" s="16"/>
      <c r="E55" s="16"/>
      <c r="F55" s="16"/>
      <c r="G55" s="16"/>
      <c r="H55" s="16"/>
      <c r="I55" s="16"/>
      <c r="J55" s="16"/>
      <c r="K55" s="16"/>
      <c r="L55" s="16"/>
    </row>
    <row r="56" spans="1:12" ht="14.25">
      <c r="A56" s="16"/>
      <c r="B56" s="16"/>
      <c r="C56" s="16"/>
      <c r="D56" s="16"/>
      <c r="E56" s="16"/>
      <c r="F56" s="16"/>
      <c r="G56" s="16"/>
      <c r="H56" s="16"/>
      <c r="I56" s="16"/>
      <c r="J56" s="16"/>
      <c r="K56" s="16"/>
      <c r="L56" s="16"/>
    </row>
    <row r="57" spans="1:12" ht="14.25">
      <c r="A57" s="16"/>
      <c r="B57" s="16"/>
      <c r="C57" s="16"/>
      <c r="D57" s="16"/>
      <c r="E57" s="16"/>
      <c r="F57" s="16"/>
      <c r="G57" s="16"/>
      <c r="H57" s="16"/>
      <c r="I57" s="16"/>
      <c r="J57" s="16"/>
      <c r="K57" s="16"/>
      <c r="L57" s="16"/>
    </row>
    <row r="58" spans="1:12" ht="14.25">
      <c r="A58" s="16"/>
      <c r="B58" s="16"/>
      <c r="C58" s="16"/>
      <c r="D58" s="16"/>
      <c r="E58" s="16"/>
      <c r="F58" s="16"/>
      <c r="G58" s="16"/>
      <c r="H58" s="16"/>
      <c r="I58" s="16"/>
      <c r="J58" s="16"/>
      <c r="K58" s="16"/>
      <c r="L58" s="16"/>
    </row>
    <row r="59" spans="1:12" ht="14.25">
      <c r="A59" s="16"/>
      <c r="B59" s="16"/>
      <c r="C59" s="16"/>
      <c r="D59" s="16"/>
      <c r="E59" s="16"/>
      <c r="F59" s="16"/>
      <c r="G59" s="16"/>
      <c r="H59" s="16"/>
      <c r="I59" s="16"/>
      <c r="J59" s="16"/>
      <c r="K59" s="16"/>
      <c r="L59" s="16"/>
    </row>
    <row r="60" spans="1:12" ht="14.25">
      <c r="A60" s="16"/>
      <c r="B60" s="16"/>
      <c r="C60" s="16"/>
      <c r="D60" s="16"/>
      <c r="E60" s="16"/>
      <c r="F60" s="16"/>
      <c r="G60" s="16"/>
      <c r="H60" s="16"/>
      <c r="I60" s="16"/>
      <c r="J60" s="16"/>
      <c r="K60" s="16"/>
      <c r="L60" s="16"/>
    </row>
    <row r="61" spans="1:12" ht="14.25">
      <c r="A61" s="16"/>
      <c r="B61" s="16"/>
      <c r="C61" s="16"/>
      <c r="D61" s="16"/>
      <c r="E61" s="16"/>
      <c r="F61" s="16"/>
      <c r="G61" s="16"/>
      <c r="H61" s="16"/>
      <c r="I61" s="16"/>
      <c r="J61" s="16"/>
      <c r="K61" s="16"/>
      <c r="L61" s="16"/>
    </row>
    <row r="62" spans="1:12" ht="14.25">
      <c r="A62" s="16"/>
      <c r="B62" s="16"/>
      <c r="C62" s="16"/>
      <c r="D62" s="16"/>
      <c r="E62" s="16"/>
      <c r="F62" s="16"/>
      <c r="G62" s="16"/>
      <c r="H62" s="16"/>
      <c r="I62" s="16"/>
      <c r="J62" s="16"/>
      <c r="K62" s="16"/>
      <c r="L62" s="16"/>
    </row>
    <row r="63" spans="1:12" ht="14.25">
      <c r="A63" s="16"/>
      <c r="B63" s="16"/>
      <c r="C63" s="16"/>
      <c r="D63" s="16"/>
      <c r="E63" s="16"/>
      <c r="F63" s="16"/>
      <c r="G63" s="16"/>
      <c r="H63" s="16"/>
      <c r="I63" s="16"/>
      <c r="J63" s="16"/>
      <c r="K63" s="16"/>
      <c r="L63" s="16"/>
    </row>
    <row r="64" spans="1:12" ht="14.25">
      <c r="A64" s="16"/>
      <c r="B64" s="16"/>
      <c r="C64" s="16"/>
      <c r="D64" s="16"/>
      <c r="E64" s="16"/>
      <c r="F64" s="16"/>
      <c r="G64" s="16"/>
      <c r="H64" s="16"/>
      <c r="I64" s="16"/>
      <c r="J64" s="16"/>
      <c r="K64" s="16"/>
      <c r="L64" s="16"/>
    </row>
    <row r="65" spans="1:12" ht="14.25">
      <c r="A65" s="16"/>
      <c r="B65" s="16"/>
      <c r="C65" s="16"/>
      <c r="D65" s="16"/>
      <c r="E65" s="16"/>
      <c r="F65" s="16"/>
      <c r="G65" s="16"/>
      <c r="H65" s="16"/>
      <c r="I65" s="16"/>
      <c r="J65" s="16"/>
      <c r="K65" s="16"/>
      <c r="L65" s="16"/>
    </row>
    <row r="66" spans="1:12" ht="14.25">
      <c r="A66" s="16"/>
      <c r="B66" s="16"/>
      <c r="C66" s="16"/>
      <c r="D66" s="16"/>
      <c r="E66" s="16"/>
      <c r="F66" s="16"/>
      <c r="G66" s="16"/>
      <c r="H66" s="16"/>
      <c r="I66" s="16"/>
      <c r="J66" s="16"/>
      <c r="K66" s="16"/>
      <c r="L66" s="16"/>
    </row>
    <row r="67" spans="1:12" ht="14.25">
      <c r="A67" s="16"/>
      <c r="B67" s="16"/>
      <c r="C67" s="16"/>
      <c r="D67" s="16"/>
      <c r="E67" s="16"/>
      <c r="F67" s="16"/>
      <c r="G67" s="16"/>
      <c r="H67" s="16"/>
      <c r="I67" s="16"/>
      <c r="J67" s="16"/>
      <c r="K67" s="16"/>
      <c r="L67" s="16"/>
    </row>
    <row r="68" spans="1:12" ht="14.25">
      <c r="A68" s="16"/>
      <c r="B68" s="16"/>
      <c r="C68" s="16"/>
      <c r="D68" s="16"/>
      <c r="E68" s="16"/>
      <c r="F68" s="16"/>
      <c r="G68" s="16"/>
      <c r="H68" s="16"/>
      <c r="I68" s="16"/>
      <c r="J68" s="16"/>
      <c r="K68" s="16"/>
      <c r="L68" s="16"/>
    </row>
    <row r="69" spans="1:12" ht="14.25">
      <c r="A69" s="16"/>
      <c r="B69" s="16"/>
      <c r="C69" s="16"/>
      <c r="D69" s="16"/>
      <c r="E69" s="16"/>
      <c r="F69" s="16"/>
      <c r="G69" s="16"/>
      <c r="H69" s="16"/>
      <c r="I69" s="16"/>
      <c r="J69" s="16"/>
      <c r="K69" s="16"/>
      <c r="L69" s="16"/>
    </row>
    <row r="70" spans="1:12" ht="14.25">
      <c r="A70" s="16"/>
      <c r="B70" s="16"/>
      <c r="C70" s="16"/>
      <c r="D70" s="16"/>
      <c r="E70" s="16"/>
      <c r="F70" s="16"/>
      <c r="G70" s="16"/>
      <c r="H70" s="16"/>
      <c r="I70" s="16"/>
      <c r="J70" s="16"/>
      <c r="K70" s="16"/>
      <c r="L70" s="16"/>
    </row>
    <row r="71" spans="1:12" ht="14.25">
      <c r="A71" s="16"/>
      <c r="B71" s="16"/>
      <c r="C71" s="16"/>
      <c r="D71" s="16"/>
      <c r="E71" s="16"/>
      <c r="F71" s="16"/>
      <c r="G71" s="16"/>
      <c r="H71" s="16"/>
      <c r="I71" s="16"/>
      <c r="J71" s="16"/>
      <c r="K71" s="16"/>
      <c r="L71" s="16"/>
    </row>
    <row r="72" spans="1:12" ht="14.25">
      <c r="A72" s="16"/>
      <c r="B72" s="16"/>
      <c r="C72" s="16"/>
      <c r="D72" s="16"/>
      <c r="E72" s="16"/>
      <c r="F72" s="16"/>
      <c r="G72" s="16"/>
      <c r="H72" s="16"/>
      <c r="I72" s="16"/>
      <c r="J72" s="16"/>
      <c r="K72" s="16"/>
      <c r="L72" s="16"/>
    </row>
  </sheetData>
  <sheetProtection/>
  <mergeCells count="8">
    <mergeCell ref="A45:A46"/>
    <mergeCell ref="B45:L45"/>
    <mergeCell ref="E2:H2"/>
    <mergeCell ref="E41:H41"/>
    <mergeCell ref="A5:A6"/>
    <mergeCell ref="B5:L5"/>
    <mergeCell ref="A11:A12"/>
    <mergeCell ref="B11:L11"/>
  </mergeCells>
  <printOptions/>
  <pageMargins left="0.7086614173228347" right="0.7086614173228347" top="0.7480314960629921" bottom="0.7480314960629921" header="0.31496062992125984" footer="0.31496062992125984"/>
  <pageSetup fitToHeight="3" fitToWidth="1" horizontalDpi="600" verticalDpi="600" orientation="landscape" scale="86"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3:L71"/>
  <sheetViews>
    <sheetView zoomScalePageLayoutView="0" workbookViewId="0" topLeftCell="A22">
      <selection activeCell="A1" sqref="A1:L71"/>
    </sheetView>
  </sheetViews>
  <sheetFormatPr defaultColWidth="11.421875" defaultRowHeight="15"/>
  <cols>
    <col min="1" max="1" width="24.00390625" style="0" customWidth="1"/>
    <col min="2" max="2" width="11.57421875" style="0" customWidth="1"/>
  </cols>
  <sheetData>
    <row r="3" spans="5:8" ht="14.25">
      <c r="E3" s="318" t="s">
        <v>418</v>
      </c>
      <c r="F3" s="318"/>
      <c r="G3" s="318"/>
      <c r="H3" s="318"/>
    </row>
    <row r="5" spans="1:12" ht="14.25">
      <c r="A5" s="16"/>
      <c r="B5" s="16"/>
      <c r="C5" s="16"/>
      <c r="D5" s="16"/>
      <c r="E5" s="16"/>
      <c r="F5" s="16"/>
      <c r="G5" s="16"/>
      <c r="H5" s="16"/>
      <c r="I5" s="16"/>
      <c r="J5" s="16"/>
      <c r="K5" s="16"/>
      <c r="L5" s="16"/>
    </row>
    <row r="6" spans="1:12" ht="14.25">
      <c r="A6" s="314" t="s">
        <v>203</v>
      </c>
      <c r="B6" s="316" t="s">
        <v>406</v>
      </c>
      <c r="C6" s="316"/>
      <c r="D6" s="316"/>
      <c r="E6" s="316"/>
      <c r="F6" s="316"/>
      <c r="G6" s="316"/>
      <c r="H6" s="316"/>
      <c r="I6" s="316"/>
      <c r="J6" s="316"/>
      <c r="K6" s="316"/>
      <c r="L6" s="316"/>
    </row>
    <row r="7" spans="1:12" ht="14.25">
      <c r="A7" s="315"/>
      <c r="B7" s="152">
        <v>2000</v>
      </c>
      <c r="C7" s="152">
        <v>2001</v>
      </c>
      <c r="D7" s="152">
        <v>2002</v>
      </c>
      <c r="E7" s="152">
        <v>2003</v>
      </c>
      <c r="F7" s="152">
        <v>2004</v>
      </c>
      <c r="G7" s="152">
        <v>2005</v>
      </c>
      <c r="H7" s="152">
        <v>2006</v>
      </c>
      <c r="I7" s="152">
        <v>2007</v>
      </c>
      <c r="J7" s="152">
        <v>2008</v>
      </c>
      <c r="K7" s="152">
        <v>2009</v>
      </c>
      <c r="L7" s="152">
        <v>2010</v>
      </c>
    </row>
    <row r="8" spans="1:12" ht="14.25">
      <c r="A8" s="153"/>
      <c r="B8" s="153"/>
      <c r="C8" s="153"/>
      <c r="D8" s="153"/>
      <c r="E8" s="153"/>
      <c r="F8" s="153"/>
      <c r="G8" s="153"/>
      <c r="H8" s="153"/>
      <c r="I8" s="153"/>
      <c r="J8" s="153"/>
      <c r="K8" s="153"/>
      <c r="L8" s="153"/>
    </row>
    <row r="9" spans="1:12" ht="14.25">
      <c r="A9" s="16" t="s">
        <v>352</v>
      </c>
      <c r="B9" s="159">
        <v>7808</v>
      </c>
      <c r="C9" s="159">
        <v>8300</v>
      </c>
      <c r="D9" s="159">
        <v>8650</v>
      </c>
      <c r="E9" s="159">
        <v>8900</v>
      </c>
      <c r="F9" s="159">
        <v>9230</v>
      </c>
      <c r="G9" s="160">
        <v>9616.27</v>
      </c>
      <c r="H9" s="154">
        <v>9733</v>
      </c>
      <c r="I9" s="154">
        <v>10067</v>
      </c>
      <c r="J9" s="155">
        <v>11134</v>
      </c>
      <c r="K9" s="156">
        <v>12555</v>
      </c>
      <c r="L9" s="156">
        <v>15458</v>
      </c>
    </row>
    <row r="10" spans="1:12" ht="14.25">
      <c r="A10" s="157" t="s">
        <v>346</v>
      </c>
      <c r="B10" s="157"/>
      <c r="C10" s="157"/>
      <c r="D10" s="157"/>
      <c r="E10" s="157"/>
      <c r="F10" s="157"/>
      <c r="G10" s="157"/>
      <c r="H10" s="157"/>
      <c r="I10" s="157"/>
      <c r="J10" s="157"/>
      <c r="K10" s="157"/>
      <c r="L10" s="157"/>
    </row>
    <row r="11" spans="1:12" ht="14.25">
      <c r="A11" s="16"/>
      <c r="B11" s="16"/>
      <c r="C11" s="16"/>
      <c r="D11" s="16"/>
      <c r="E11" s="16"/>
      <c r="F11" s="16"/>
      <c r="G11" s="16"/>
      <c r="H11" s="16"/>
      <c r="I11" s="16"/>
      <c r="J11" s="16"/>
      <c r="K11" s="16"/>
      <c r="L11" s="16"/>
    </row>
    <row r="12" spans="1:12" ht="14.25">
      <c r="A12" s="16"/>
      <c r="B12" s="16"/>
      <c r="C12" s="16"/>
      <c r="D12" s="16"/>
      <c r="E12" s="16"/>
      <c r="F12" s="16"/>
      <c r="G12" s="16"/>
      <c r="H12" s="16"/>
      <c r="I12" s="16"/>
      <c r="J12" s="16"/>
      <c r="K12" s="16"/>
      <c r="L12" s="16"/>
    </row>
    <row r="13" spans="1:12" ht="14.25">
      <c r="A13" s="314" t="s">
        <v>203</v>
      </c>
      <c r="B13" s="316" t="s">
        <v>408</v>
      </c>
      <c r="C13" s="316"/>
      <c r="D13" s="316"/>
      <c r="E13" s="316"/>
      <c r="F13" s="316"/>
      <c r="G13" s="316"/>
      <c r="H13" s="316"/>
      <c r="I13" s="316"/>
      <c r="J13" s="316"/>
      <c r="K13" s="316"/>
      <c r="L13" s="316"/>
    </row>
    <row r="14" spans="1:12" ht="14.25">
      <c r="A14" s="315"/>
      <c r="B14" s="158">
        <v>2000</v>
      </c>
      <c r="C14" s="158">
        <v>2001</v>
      </c>
      <c r="D14" s="158">
        <v>2002</v>
      </c>
      <c r="E14" s="158">
        <v>2003</v>
      </c>
      <c r="F14" s="158">
        <v>2004</v>
      </c>
      <c r="G14" s="158">
        <v>2005</v>
      </c>
      <c r="H14" s="158">
        <v>2006</v>
      </c>
      <c r="I14" s="158">
        <v>2007</v>
      </c>
      <c r="J14" s="158">
        <v>2008</v>
      </c>
      <c r="K14" s="158">
        <v>2009</v>
      </c>
      <c r="L14" s="158">
        <v>2010</v>
      </c>
    </row>
    <row r="15" spans="1:12" ht="14.25">
      <c r="A15" s="16"/>
      <c r="B15" s="16"/>
      <c r="C15" s="16"/>
      <c r="D15" s="16"/>
      <c r="E15" s="16"/>
      <c r="F15" s="16"/>
      <c r="G15" s="16"/>
      <c r="H15" s="16"/>
      <c r="I15" s="16"/>
      <c r="J15" s="16"/>
      <c r="K15" s="16"/>
      <c r="L15" s="16"/>
    </row>
    <row r="16" spans="1:12" ht="14.25">
      <c r="A16" s="16" t="s">
        <v>352</v>
      </c>
      <c r="B16" s="145">
        <v>11300</v>
      </c>
      <c r="C16" s="145">
        <v>12500</v>
      </c>
      <c r="D16" s="145">
        <v>13000</v>
      </c>
      <c r="E16" s="145">
        <v>14000</v>
      </c>
      <c r="F16" s="145">
        <v>13600</v>
      </c>
      <c r="G16" s="145">
        <v>14500</v>
      </c>
      <c r="H16" s="145">
        <v>18909.71896222577</v>
      </c>
      <c r="I16" s="145">
        <v>22666.43194692204</v>
      </c>
      <c r="J16" s="145">
        <v>24161.561512221073</v>
      </c>
      <c r="K16" s="145">
        <v>28406.440709792503</v>
      </c>
      <c r="L16" s="145">
        <v>33570.13425969392</v>
      </c>
    </row>
    <row r="17" spans="1:12" ht="14.25">
      <c r="A17" s="157" t="s">
        <v>346</v>
      </c>
      <c r="B17" s="157"/>
      <c r="C17" s="157"/>
      <c r="D17" s="157"/>
      <c r="E17" s="157"/>
      <c r="F17" s="157"/>
      <c r="G17" s="157"/>
      <c r="H17" s="157"/>
      <c r="I17" s="157"/>
      <c r="J17" s="157"/>
      <c r="K17" s="157"/>
      <c r="L17" s="157"/>
    </row>
    <row r="18" spans="1:12" ht="14.25">
      <c r="A18" s="16"/>
      <c r="B18" s="16"/>
      <c r="C18" s="16"/>
      <c r="D18" s="16"/>
      <c r="E18" s="16"/>
      <c r="F18" s="16"/>
      <c r="G18" s="16"/>
      <c r="H18" s="16"/>
      <c r="I18" s="16"/>
      <c r="J18" s="16"/>
      <c r="K18" s="16"/>
      <c r="L18" s="16"/>
    </row>
    <row r="19" spans="1:12" ht="14.25">
      <c r="A19" s="16"/>
      <c r="B19" s="16"/>
      <c r="C19" s="16"/>
      <c r="D19" s="16"/>
      <c r="E19" s="16"/>
      <c r="F19" s="16"/>
      <c r="G19" s="16"/>
      <c r="H19" s="16"/>
      <c r="I19" s="16"/>
      <c r="J19" s="16"/>
      <c r="K19" s="16"/>
      <c r="L19" s="16"/>
    </row>
    <row r="20" spans="1:12" ht="14.25">
      <c r="A20" s="16"/>
      <c r="B20" s="16"/>
      <c r="C20" s="16"/>
      <c r="D20" s="16"/>
      <c r="E20" s="16"/>
      <c r="F20" s="16"/>
      <c r="G20" s="16"/>
      <c r="H20" s="16"/>
      <c r="I20" s="16"/>
      <c r="J20" s="16"/>
      <c r="K20" s="16"/>
      <c r="L20" s="16"/>
    </row>
    <row r="21" spans="1:12" ht="14.25">
      <c r="A21" s="16"/>
      <c r="B21" s="16"/>
      <c r="C21" s="16"/>
      <c r="D21" s="16"/>
      <c r="E21" s="16"/>
      <c r="F21" s="16"/>
      <c r="G21" s="16"/>
      <c r="H21" s="16"/>
      <c r="I21" s="16"/>
      <c r="J21" s="16"/>
      <c r="K21" s="16"/>
      <c r="L21" s="16"/>
    </row>
    <row r="22" spans="1:12" ht="15">
      <c r="A22" s="16"/>
      <c r="B22" s="16"/>
      <c r="C22" s="16"/>
      <c r="D22" s="16"/>
      <c r="E22" s="16"/>
      <c r="F22" s="16"/>
      <c r="G22" s="16"/>
      <c r="H22" s="16"/>
      <c r="I22" s="16"/>
      <c r="J22" s="16"/>
      <c r="K22" s="16"/>
      <c r="L22" s="16"/>
    </row>
    <row r="23" spans="1:12" ht="15">
      <c r="A23" s="16"/>
      <c r="B23" s="16"/>
      <c r="C23" s="16"/>
      <c r="D23" s="16"/>
      <c r="E23" s="16"/>
      <c r="F23" s="16"/>
      <c r="G23" s="16"/>
      <c r="H23" s="16"/>
      <c r="I23" s="16"/>
      <c r="J23" s="16"/>
      <c r="K23" s="16"/>
      <c r="L23" s="16"/>
    </row>
    <row r="24" spans="1:12" ht="15">
      <c r="A24" s="16"/>
      <c r="B24" s="16"/>
      <c r="C24" s="16"/>
      <c r="D24" s="16"/>
      <c r="E24" s="16"/>
      <c r="F24" s="16"/>
      <c r="G24" s="16"/>
      <c r="H24" s="16"/>
      <c r="I24" s="16"/>
      <c r="J24" s="16"/>
      <c r="K24" s="16"/>
      <c r="L24" s="16"/>
    </row>
    <row r="25" spans="1:12" ht="15">
      <c r="A25" s="16"/>
      <c r="B25" s="16"/>
      <c r="C25" s="16"/>
      <c r="D25" s="16"/>
      <c r="E25" s="16"/>
      <c r="F25" s="16"/>
      <c r="G25" s="16"/>
      <c r="H25" s="16"/>
      <c r="I25" s="16"/>
      <c r="J25" s="16"/>
      <c r="K25" s="16"/>
      <c r="L25" s="16"/>
    </row>
    <row r="26" spans="1:12" ht="15">
      <c r="A26" s="16"/>
      <c r="B26" s="16"/>
      <c r="C26" s="16"/>
      <c r="D26" s="16"/>
      <c r="E26" s="16"/>
      <c r="F26" s="16"/>
      <c r="G26" s="16"/>
      <c r="H26" s="16"/>
      <c r="I26" s="16"/>
      <c r="J26" s="16"/>
      <c r="K26" s="16"/>
      <c r="L26" s="16"/>
    </row>
    <row r="27" spans="1:12" ht="15">
      <c r="A27" s="16"/>
      <c r="B27" s="16"/>
      <c r="C27" s="16"/>
      <c r="D27" s="16"/>
      <c r="E27" s="16"/>
      <c r="F27" s="16"/>
      <c r="G27" s="16"/>
      <c r="H27" s="16"/>
      <c r="I27" s="16"/>
      <c r="J27" s="16"/>
      <c r="K27" s="16"/>
      <c r="L27" s="16"/>
    </row>
    <row r="28" spans="1:12" ht="15">
      <c r="A28" s="16"/>
      <c r="B28" s="16"/>
      <c r="C28" s="16"/>
      <c r="D28" s="16"/>
      <c r="E28" s="16"/>
      <c r="F28" s="16"/>
      <c r="G28" s="16"/>
      <c r="H28" s="16"/>
      <c r="I28" s="16"/>
      <c r="J28" s="16"/>
      <c r="K28" s="16"/>
      <c r="L28" s="16"/>
    </row>
    <row r="29" spans="1:12" ht="15">
      <c r="A29" s="16"/>
      <c r="B29" s="16"/>
      <c r="C29" s="16"/>
      <c r="D29" s="16"/>
      <c r="E29" s="16"/>
      <c r="F29" s="16"/>
      <c r="G29" s="16"/>
      <c r="H29" s="16"/>
      <c r="I29" s="16"/>
      <c r="J29" s="16"/>
      <c r="K29" s="16"/>
      <c r="L29" s="16"/>
    </row>
    <row r="30" spans="1:12" ht="15">
      <c r="A30" s="16"/>
      <c r="B30" s="16"/>
      <c r="C30" s="16"/>
      <c r="D30" s="16"/>
      <c r="E30" s="16"/>
      <c r="F30" s="16"/>
      <c r="G30" s="16"/>
      <c r="H30" s="16"/>
      <c r="I30" s="16"/>
      <c r="J30" s="16"/>
      <c r="K30" s="16"/>
      <c r="L30" s="16"/>
    </row>
    <row r="31" spans="1:12" ht="15">
      <c r="A31" s="16"/>
      <c r="B31" s="16"/>
      <c r="C31" s="16"/>
      <c r="D31" s="16"/>
      <c r="E31" s="16"/>
      <c r="F31" s="16"/>
      <c r="G31" s="16"/>
      <c r="H31" s="16"/>
      <c r="I31" s="16"/>
      <c r="J31" s="16"/>
      <c r="K31" s="16"/>
      <c r="L31" s="16"/>
    </row>
    <row r="32" spans="1:12" ht="15">
      <c r="A32" s="16"/>
      <c r="B32" s="16"/>
      <c r="C32" s="16"/>
      <c r="D32" s="16"/>
      <c r="E32" s="16"/>
      <c r="F32" s="16"/>
      <c r="G32" s="16"/>
      <c r="H32" s="16"/>
      <c r="I32" s="16"/>
      <c r="J32" s="16"/>
      <c r="K32" s="16"/>
      <c r="L32" s="16"/>
    </row>
    <row r="33" spans="1:12" ht="14.25">
      <c r="A33" s="16"/>
      <c r="B33" s="16"/>
      <c r="C33" s="16"/>
      <c r="D33" s="16"/>
      <c r="E33" s="16"/>
      <c r="F33" s="16"/>
      <c r="G33" s="16"/>
      <c r="H33" s="16"/>
      <c r="I33" s="16"/>
      <c r="J33" s="16"/>
      <c r="K33" s="16"/>
      <c r="L33" s="16"/>
    </row>
    <row r="34" spans="1:12" ht="14.25">
      <c r="A34" s="16"/>
      <c r="B34" s="16"/>
      <c r="C34" s="16"/>
      <c r="D34" s="16"/>
      <c r="E34" s="16"/>
      <c r="F34" s="16"/>
      <c r="G34" s="16"/>
      <c r="H34" s="16"/>
      <c r="I34" s="16"/>
      <c r="J34" s="16"/>
      <c r="K34" s="16"/>
      <c r="L34" s="16"/>
    </row>
    <row r="35" spans="1:12" ht="14.25">
      <c r="A35" s="16"/>
      <c r="B35" s="16"/>
      <c r="C35" s="16"/>
      <c r="D35" s="16"/>
      <c r="E35" s="16"/>
      <c r="F35" s="16"/>
      <c r="G35" s="16"/>
      <c r="H35" s="16"/>
      <c r="I35" s="16"/>
      <c r="J35" s="16"/>
      <c r="K35" s="16"/>
      <c r="L35" s="16"/>
    </row>
    <row r="36" spans="1:12" ht="14.25">
      <c r="A36" s="16"/>
      <c r="B36" s="16"/>
      <c r="C36" s="16"/>
      <c r="D36" s="16"/>
      <c r="E36" s="16"/>
      <c r="F36" s="16"/>
      <c r="G36" s="16"/>
      <c r="H36" s="16"/>
      <c r="I36" s="16"/>
      <c r="J36" s="16"/>
      <c r="K36" s="16"/>
      <c r="L36" s="16"/>
    </row>
    <row r="37" spans="1:12" ht="14.25">
      <c r="A37" s="16"/>
      <c r="B37" s="16"/>
      <c r="C37" s="16"/>
      <c r="D37" s="16"/>
      <c r="E37" s="16"/>
      <c r="F37" s="16"/>
      <c r="G37" s="16"/>
      <c r="H37" s="16"/>
      <c r="I37" s="16"/>
      <c r="J37" s="16"/>
      <c r="K37" s="16"/>
      <c r="L37" s="16"/>
    </row>
    <row r="38" spans="1:12" ht="14.25">
      <c r="A38" s="16"/>
      <c r="B38" s="16"/>
      <c r="C38" s="16"/>
      <c r="D38" s="16"/>
      <c r="E38" s="16"/>
      <c r="F38" s="16"/>
      <c r="G38" s="16"/>
      <c r="H38" s="16"/>
      <c r="I38" s="16"/>
      <c r="J38" s="16"/>
      <c r="K38" s="16"/>
      <c r="L38" s="16"/>
    </row>
    <row r="39" spans="1:12" ht="14.25">
      <c r="A39" s="16"/>
      <c r="B39" s="16"/>
      <c r="C39" s="16"/>
      <c r="D39" s="16"/>
      <c r="E39" s="16"/>
      <c r="F39" s="16"/>
      <c r="G39" s="16"/>
      <c r="H39" s="16"/>
      <c r="I39" s="16"/>
      <c r="J39" s="16"/>
      <c r="K39" s="16"/>
      <c r="L39" s="16"/>
    </row>
    <row r="40" spans="1:12" ht="14.25">
      <c r="A40" s="16"/>
      <c r="B40" s="16"/>
      <c r="C40" s="16"/>
      <c r="D40" s="16"/>
      <c r="E40" s="16"/>
      <c r="F40" s="16"/>
      <c r="G40" s="16"/>
      <c r="H40" s="16"/>
      <c r="I40" s="16"/>
      <c r="J40" s="16"/>
      <c r="K40" s="16"/>
      <c r="L40" s="16"/>
    </row>
    <row r="41" spans="1:12" ht="14.25">
      <c r="A41" s="16"/>
      <c r="B41" s="16"/>
      <c r="C41" s="16"/>
      <c r="D41" s="16"/>
      <c r="E41" s="16"/>
      <c r="F41" s="16"/>
      <c r="G41" s="16"/>
      <c r="H41" s="16"/>
      <c r="I41" s="16"/>
      <c r="J41" s="16"/>
      <c r="K41" s="16"/>
      <c r="L41" s="16"/>
    </row>
    <row r="42" spans="1:12" ht="14.25">
      <c r="A42" s="16"/>
      <c r="B42" s="16"/>
      <c r="C42" s="16"/>
      <c r="D42" s="16"/>
      <c r="E42" s="16"/>
      <c r="F42" s="16"/>
      <c r="G42" s="16"/>
      <c r="H42" s="16"/>
      <c r="I42" s="16"/>
      <c r="J42" s="16"/>
      <c r="K42" s="16"/>
      <c r="L42" s="16"/>
    </row>
    <row r="43" spans="1:12" ht="14.25">
      <c r="A43" s="16"/>
      <c r="B43" s="16"/>
      <c r="C43" s="16"/>
      <c r="D43" s="16"/>
      <c r="E43" s="318" t="s">
        <v>353</v>
      </c>
      <c r="F43" s="318"/>
      <c r="G43" s="318"/>
      <c r="H43" s="318"/>
      <c r="I43" s="16"/>
      <c r="J43" s="16"/>
      <c r="K43" s="16"/>
      <c r="L43" s="16"/>
    </row>
    <row r="44" spans="1:12" ht="14.25">
      <c r="A44" s="16"/>
      <c r="B44" s="16"/>
      <c r="C44" s="16"/>
      <c r="D44" s="16"/>
      <c r="E44" s="16"/>
      <c r="F44" s="16"/>
      <c r="G44" s="16"/>
      <c r="H44" s="16"/>
      <c r="I44" s="16"/>
      <c r="J44" s="16"/>
      <c r="K44" s="16"/>
      <c r="L44" s="16"/>
    </row>
    <row r="45" spans="1:12" ht="14.25">
      <c r="A45" s="16"/>
      <c r="B45" s="16"/>
      <c r="C45" s="16"/>
      <c r="D45" s="16"/>
      <c r="E45" s="16"/>
      <c r="F45" s="16"/>
      <c r="G45" s="16"/>
      <c r="H45" s="16"/>
      <c r="I45" s="16"/>
      <c r="J45" s="16"/>
      <c r="K45" s="16"/>
      <c r="L45" s="16"/>
    </row>
    <row r="46" spans="1:12" ht="14.25">
      <c r="A46" s="314" t="s">
        <v>203</v>
      </c>
      <c r="B46" s="316" t="s">
        <v>347</v>
      </c>
      <c r="C46" s="316"/>
      <c r="D46" s="316"/>
      <c r="E46" s="316"/>
      <c r="F46" s="316"/>
      <c r="G46" s="316"/>
      <c r="H46" s="316"/>
      <c r="I46" s="316"/>
      <c r="J46" s="316"/>
      <c r="K46" s="316"/>
      <c r="L46" s="316"/>
    </row>
    <row r="47" spans="1:12" ht="14.25">
      <c r="A47" s="315"/>
      <c r="B47" s="158">
        <v>2000</v>
      </c>
      <c r="C47" s="158">
        <v>2001</v>
      </c>
      <c r="D47" s="158">
        <v>2002</v>
      </c>
      <c r="E47" s="158">
        <v>2003</v>
      </c>
      <c r="F47" s="158">
        <v>2004</v>
      </c>
      <c r="G47" s="158">
        <v>2005</v>
      </c>
      <c r="H47" s="158">
        <v>2006</v>
      </c>
      <c r="I47" s="158">
        <v>2007</v>
      </c>
      <c r="J47" s="158">
        <v>2008</v>
      </c>
      <c r="K47" s="158">
        <v>2009</v>
      </c>
      <c r="L47" s="158">
        <v>2010</v>
      </c>
    </row>
    <row r="48" spans="1:12" ht="14.25">
      <c r="A48" s="16" t="s">
        <v>350</v>
      </c>
      <c r="B48" s="145">
        <v>11300</v>
      </c>
      <c r="C48" s="145">
        <v>12500</v>
      </c>
      <c r="D48" s="145">
        <v>13000</v>
      </c>
      <c r="E48" s="145">
        <v>14000</v>
      </c>
      <c r="F48" s="145">
        <v>13600</v>
      </c>
      <c r="G48" s="145">
        <v>14500</v>
      </c>
      <c r="H48" s="145">
        <v>18909.71896222577</v>
      </c>
      <c r="I48" s="145">
        <v>22666.43194692204</v>
      </c>
      <c r="J48" s="145">
        <v>24161.561512221073</v>
      </c>
      <c r="K48" s="145">
        <v>28406.440709792503</v>
      </c>
      <c r="L48" s="145">
        <v>33570.13425969392</v>
      </c>
    </row>
    <row r="49" spans="1:12" ht="14.25">
      <c r="A49" s="218" t="s">
        <v>419</v>
      </c>
      <c r="B49" s="215">
        <v>5777.3330000000005</v>
      </c>
      <c r="C49" s="215">
        <v>6844.9450000000015</v>
      </c>
      <c r="D49" s="215">
        <v>6488.700000000002</v>
      </c>
      <c r="E49" s="215">
        <v>8900.512999999999</v>
      </c>
      <c r="F49" s="215">
        <v>7567.294000000003</v>
      </c>
      <c r="G49" s="215">
        <v>8724.196000000004</v>
      </c>
      <c r="H49" s="215">
        <v>10918.194000000001</v>
      </c>
      <c r="I49" s="215">
        <v>12922.946000000002</v>
      </c>
      <c r="J49" s="215">
        <v>13921.009000000002</v>
      </c>
      <c r="K49" s="215">
        <v>18248.767999999996</v>
      </c>
      <c r="L49" s="215">
        <v>21211.836999999992</v>
      </c>
    </row>
    <row r="50" spans="1:12" ht="14.25">
      <c r="A50" s="16" t="s">
        <v>420</v>
      </c>
      <c r="B50" s="16"/>
      <c r="C50" s="16"/>
      <c r="D50" s="16"/>
      <c r="E50" s="16"/>
      <c r="F50" s="16"/>
      <c r="G50" s="16"/>
      <c r="H50" s="16"/>
      <c r="I50" s="16"/>
      <c r="J50" s="16"/>
      <c r="K50" s="16"/>
      <c r="L50" s="16"/>
    </row>
    <row r="51" spans="1:12" ht="14.25">
      <c r="A51" s="16"/>
      <c r="B51" s="16"/>
      <c r="C51" s="16"/>
      <c r="D51" s="16"/>
      <c r="E51" s="16"/>
      <c r="F51" s="16"/>
      <c r="G51" s="16"/>
      <c r="H51" s="16"/>
      <c r="I51" s="16"/>
      <c r="J51" s="16"/>
      <c r="K51" s="16"/>
      <c r="L51" s="16"/>
    </row>
    <row r="52" spans="1:12" ht="14.25">
      <c r="A52" s="16"/>
      <c r="B52" s="16"/>
      <c r="C52" s="16"/>
      <c r="D52" s="16"/>
      <c r="E52" s="16"/>
      <c r="F52" s="16"/>
      <c r="G52" s="16"/>
      <c r="H52" s="16"/>
      <c r="I52" s="16"/>
      <c r="J52" s="16"/>
      <c r="K52" s="16"/>
      <c r="L52" s="16"/>
    </row>
    <row r="53" spans="1:12" ht="14.25">
      <c r="A53" s="16"/>
      <c r="B53" s="16"/>
      <c r="C53" s="16"/>
      <c r="D53" s="16"/>
      <c r="E53" s="16"/>
      <c r="F53" s="16"/>
      <c r="G53" s="16"/>
      <c r="H53" s="16"/>
      <c r="I53" s="16"/>
      <c r="J53" s="16"/>
      <c r="K53" s="16"/>
      <c r="L53" s="16"/>
    </row>
    <row r="54" spans="1:12" ht="14.25">
      <c r="A54" s="16"/>
      <c r="B54" s="16"/>
      <c r="C54" s="16"/>
      <c r="D54" s="16"/>
      <c r="E54" s="16"/>
      <c r="F54" s="16"/>
      <c r="G54" s="16"/>
      <c r="H54" s="16"/>
      <c r="I54" s="16"/>
      <c r="J54" s="16"/>
      <c r="K54" s="16"/>
      <c r="L54" s="16"/>
    </row>
    <row r="55" spans="1:12" ht="14.25">
      <c r="A55" s="16"/>
      <c r="B55" s="16"/>
      <c r="C55" s="16"/>
      <c r="D55" s="16"/>
      <c r="E55" s="16"/>
      <c r="F55" s="16"/>
      <c r="G55" s="16"/>
      <c r="H55" s="16"/>
      <c r="I55" s="16"/>
      <c r="J55" s="16"/>
      <c r="K55" s="16"/>
      <c r="L55" s="16"/>
    </row>
    <row r="56" spans="1:12" ht="14.25">
      <c r="A56" s="16"/>
      <c r="B56" s="16"/>
      <c r="C56" s="16"/>
      <c r="D56" s="16"/>
      <c r="E56" s="16"/>
      <c r="F56" s="16"/>
      <c r="G56" s="16"/>
      <c r="H56" s="16"/>
      <c r="I56" s="16"/>
      <c r="J56" s="16"/>
      <c r="K56" s="16"/>
      <c r="L56" s="16"/>
    </row>
    <row r="57" spans="1:12" ht="14.25">
      <c r="A57" s="16"/>
      <c r="B57" s="16"/>
      <c r="C57" s="16"/>
      <c r="D57" s="16"/>
      <c r="E57" s="16"/>
      <c r="F57" s="16"/>
      <c r="G57" s="16"/>
      <c r="H57" s="16"/>
      <c r="I57" s="16"/>
      <c r="J57" s="16"/>
      <c r="K57" s="16"/>
      <c r="L57" s="16"/>
    </row>
    <row r="58" spans="1:12" ht="14.25">
      <c r="A58" s="16"/>
      <c r="B58" s="16"/>
      <c r="C58" s="16"/>
      <c r="D58" s="16"/>
      <c r="E58" s="16"/>
      <c r="F58" s="16"/>
      <c r="G58" s="16"/>
      <c r="H58" s="16"/>
      <c r="I58" s="16"/>
      <c r="J58" s="16"/>
      <c r="K58" s="16"/>
      <c r="L58" s="16"/>
    </row>
    <row r="59" spans="1:12" ht="14.25">
      <c r="A59" s="16"/>
      <c r="B59" s="16"/>
      <c r="C59" s="16"/>
      <c r="D59" s="16"/>
      <c r="E59" s="16"/>
      <c r="F59" s="16"/>
      <c r="G59" s="16"/>
      <c r="H59" s="16"/>
      <c r="I59" s="16"/>
      <c r="J59" s="16"/>
      <c r="K59" s="16"/>
      <c r="L59" s="16"/>
    </row>
    <row r="60" spans="1:12" ht="14.25">
      <c r="A60" s="16"/>
      <c r="B60" s="16"/>
      <c r="C60" s="16"/>
      <c r="D60" s="16"/>
      <c r="E60" s="16"/>
      <c r="F60" s="16"/>
      <c r="G60" s="16"/>
      <c r="H60" s="16"/>
      <c r="I60" s="16"/>
      <c r="J60" s="16"/>
      <c r="K60" s="16"/>
      <c r="L60" s="16"/>
    </row>
    <row r="61" spans="1:12" ht="14.25">
      <c r="A61" s="16"/>
      <c r="B61" s="16"/>
      <c r="C61" s="16"/>
      <c r="D61" s="16"/>
      <c r="E61" s="16"/>
      <c r="F61" s="16"/>
      <c r="G61" s="16"/>
      <c r="H61" s="16"/>
      <c r="I61" s="16"/>
      <c r="J61" s="16"/>
      <c r="K61" s="16"/>
      <c r="L61" s="16"/>
    </row>
    <row r="62" spans="1:12" ht="14.25">
      <c r="A62" s="16"/>
      <c r="B62" s="16"/>
      <c r="C62" s="16"/>
      <c r="D62" s="16"/>
      <c r="E62" s="16"/>
      <c r="F62" s="16"/>
      <c r="G62" s="16"/>
      <c r="H62" s="16"/>
      <c r="I62" s="16"/>
      <c r="J62" s="16"/>
      <c r="K62" s="16"/>
      <c r="L62" s="16"/>
    </row>
    <row r="63" spans="1:12" ht="14.25">
      <c r="A63" s="16"/>
      <c r="B63" s="16"/>
      <c r="C63" s="16"/>
      <c r="D63" s="16"/>
      <c r="E63" s="16"/>
      <c r="F63" s="16"/>
      <c r="G63" s="16"/>
      <c r="H63" s="16"/>
      <c r="I63" s="16"/>
      <c r="J63" s="16"/>
      <c r="K63" s="16"/>
      <c r="L63" s="16"/>
    </row>
    <row r="64" spans="1:12" ht="14.25">
      <c r="A64" s="16"/>
      <c r="B64" s="16"/>
      <c r="C64" s="16"/>
      <c r="D64" s="16"/>
      <c r="E64" s="16"/>
      <c r="F64" s="16"/>
      <c r="G64" s="16"/>
      <c r="H64" s="16"/>
      <c r="I64" s="16"/>
      <c r="J64" s="16"/>
      <c r="K64" s="16"/>
      <c r="L64" s="16"/>
    </row>
    <row r="65" spans="1:12" ht="14.25">
      <c r="A65" s="16"/>
      <c r="B65" s="16"/>
      <c r="C65" s="16"/>
      <c r="D65" s="16"/>
      <c r="E65" s="16"/>
      <c r="F65" s="16"/>
      <c r="G65" s="16"/>
      <c r="H65" s="16"/>
      <c r="I65" s="16"/>
      <c r="J65" s="16"/>
      <c r="K65" s="16"/>
      <c r="L65" s="16"/>
    </row>
    <row r="66" spans="1:12" ht="14.25">
      <c r="A66" s="16"/>
      <c r="B66" s="16"/>
      <c r="C66" s="16"/>
      <c r="D66" s="16"/>
      <c r="E66" s="16"/>
      <c r="F66" s="16"/>
      <c r="G66" s="16"/>
      <c r="H66" s="16"/>
      <c r="I66" s="16"/>
      <c r="J66" s="16"/>
      <c r="K66" s="16"/>
      <c r="L66" s="16"/>
    </row>
    <row r="67" spans="1:12" ht="14.25">
      <c r="A67" s="16"/>
      <c r="B67" s="16"/>
      <c r="C67" s="16"/>
      <c r="D67" s="16"/>
      <c r="E67" s="16"/>
      <c r="F67" s="16"/>
      <c r="G67" s="16"/>
      <c r="H67" s="16"/>
      <c r="I67" s="16"/>
      <c r="J67" s="16"/>
      <c r="K67" s="16"/>
      <c r="L67" s="16"/>
    </row>
    <row r="68" spans="1:12" ht="14.25">
      <c r="A68" s="16"/>
      <c r="B68" s="16"/>
      <c r="C68" s="16"/>
      <c r="D68" s="16"/>
      <c r="E68" s="16"/>
      <c r="F68" s="16"/>
      <c r="G68" s="16"/>
      <c r="H68" s="16"/>
      <c r="I68" s="16"/>
      <c r="J68" s="16"/>
      <c r="K68" s="16"/>
      <c r="L68" s="16"/>
    </row>
    <row r="69" spans="1:12" ht="14.25">
      <c r="A69" s="16"/>
      <c r="B69" s="16"/>
      <c r="C69" s="16"/>
      <c r="D69" s="16"/>
      <c r="E69" s="16"/>
      <c r="F69" s="16"/>
      <c r="G69" s="16"/>
      <c r="H69" s="16"/>
      <c r="I69" s="16"/>
      <c r="J69" s="16"/>
      <c r="K69" s="16"/>
      <c r="L69" s="16"/>
    </row>
    <row r="70" spans="1:12" ht="14.25">
      <c r="A70" s="16"/>
      <c r="B70" s="16"/>
      <c r="C70" s="16"/>
      <c r="D70" s="16"/>
      <c r="E70" s="16"/>
      <c r="F70" s="16"/>
      <c r="G70" s="16"/>
      <c r="H70" s="16"/>
      <c r="I70" s="16"/>
      <c r="J70" s="16"/>
      <c r="K70" s="16"/>
      <c r="L70" s="16"/>
    </row>
    <row r="71" spans="1:12" ht="14.25">
      <c r="A71" s="16"/>
      <c r="B71" s="16"/>
      <c r="C71" s="16"/>
      <c r="D71" s="16"/>
      <c r="E71" s="16"/>
      <c r="F71" s="16"/>
      <c r="G71" s="16"/>
      <c r="H71" s="16"/>
      <c r="I71" s="16"/>
      <c r="J71" s="16"/>
      <c r="K71" s="16"/>
      <c r="L71" s="16"/>
    </row>
  </sheetData>
  <sheetProtection/>
  <mergeCells count="8">
    <mergeCell ref="A46:A47"/>
    <mergeCell ref="B46:L46"/>
    <mergeCell ref="E3:H3"/>
    <mergeCell ref="E43:H43"/>
    <mergeCell ref="A6:A7"/>
    <mergeCell ref="B6:L6"/>
    <mergeCell ref="A13:A14"/>
    <mergeCell ref="B13:L13"/>
  </mergeCells>
  <printOptions/>
  <pageMargins left="0.7086614173228347" right="0.7086614173228347" top="0.7480314960629921" bottom="0.7480314960629921" header="0.31496062992125984" footer="0.31496062992125984"/>
  <pageSetup fitToHeight="3" fitToWidth="1" horizontalDpi="600" verticalDpi="600" orientation="landscape" scale="8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T39"/>
  <sheetViews>
    <sheetView zoomScalePageLayoutView="0" workbookViewId="0" topLeftCell="A15">
      <selection activeCell="A1" sqref="A1:F29"/>
    </sheetView>
  </sheetViews>
  <sheetFormatPr defaultColWidth="11.421875" defaultRowHeight="15"/>
  <cols>
    <col min="1" max="1" width="10.57421875" style="0" customWidth="1"/>
    <col min="2" max="2" width="18.00390625" style="0" bestFit="1" customWidth="1"/>
    <col min="3" max="4" width="16.140625" style="0" customWidth="1"/>
    <col min="5" max="5" width="27.7109375" style="0" customWidth="1"/>
    <col min="6" max="6" width="13.57421875" style="176" customWidth="1"/>
  </cols>
  <sheetData>
    <row r="1" spans="1:6" s="1" customFormat="1" ht="14.25">
      <c r="A1" s="254" t="s">
        <v>186</v>
      </c>
      <c r="B1" s="254"/>
      <c r="C1" s="254"/>
      <c r="D1" s="254"/>
      <c r="E1" s="254"/>
      <c r="F1" s="170"/>
    </row>
    <row r="2" spans="1:6" s="1" customFormat="1" ht="14.25">
      <c r="A2" s="55"/>
      <c r="B2" s="55"/>
      <c r="C2" s="55"/>
      <c r="D2" s="55"/>
      <c r="E2" s="55"/>
      <c r="F2" s="171"/>
    </row>
    <row r="3" spans="1:6" s="1" customFormat="1" ht="14.25">
      <c r="A3" s="56" t="s">
        <v>185</v>
      </c>
      <c r="B3" s="255" t="s">
        <v>184</v>
      </c>
      <c r="C3" s="255"/>
      <c r="D3" s="255"/>
      <c r="E3" s="255"/>
      <c r="F3" s="172" t="s">
        <v>183</v>
      </c>
    </row>
    <row r="4" spans="1:6" s="1" customFormat="1" ht="14.25">
      <c r="A4" s="55"/>
      <c r="B4" s="55"/>
      <c r="C4" s="55"/>
      <c r="D4" s="55"/>
      <c r="E4" s="55"/>
      <c r="F4" s="177"/>
    </row>
    <row r="5" spans="1:6" s="1" customFormat="1" ht="15">
      <c r="A5" s="57"/>
      <c r="B5" s="256" t="s">
        <v>187</v>
      </c>
      <c r="C5" s="256"/>
      <c r="D5" s="256"/>
      <c r="E5" s="256"/>
      <c r="F5" s="178"/>
    </row>
    <row r="6" spans="1:6" s="1" customFormat="1" ht="15" customHeight="1">
      <c r="A6" s="58">
        <v>1</v>
      </c>
      <c r="B6" s="251" t="s">
        <v>213</v>
      </c>
      <c r="C6" s="251"/>
      <c r="D6" s="251"/>
      <c r="E6" s="251"/>
      <c r="F6" s="179">
        <v>4</v>
      </c>
    </row>
    <row r="7" spans="1:6" s="1" customFormat="1" ht="15" customHeight="1">
      <c r="A7" s="58">
        <v>2</v>
      </c>
      <c r="B7" s="251" t="s">
        <v>18</v>
      </c>
      <c r="C7" s="251"/>
      <c r="D7" s="251"/>
      <c r="E7" s="251"/>
      <c r="F7" s="179">
        <v>5</v>
      </c>
    </row>
    <row r="8" spans="1:6" s="1" customFormat="1" ht="15" customHeight="1">
      <c r="A8" s="58">
        <v>3</v>
      </c>
      <c r="B8" s="251" t="s">
        <v>214</v>
      </c>
      <c r="C8" s="251"/>
      <c r="D8" s="251"/>
      <c r="E8" s="251"/>
      <c r="F8" s="179">
        <v>6</v>
      </c>
    </row>
    <row r="9" spans="1:6" s="1" customFormat="1" ht="15" customHeight="1">
      <c r="A9" s="58">
        <v>4</v>
      </c>
      <c r="B9" s="251" t="s">
        <v>215</v>
      </c>
      <c r="C9" s="251"/>
      <c r="D9" s="251"/>
      <c r="E9" s="251"/>
      <c r="F9" s="179">
        <v>8</v>
      </c>
    </row>
    <row r="10" spans="1:6" s="1" customFormat="1" ht="15" customHeight="1">
      <c r="A10" s="58">
        <v>5</v>
      </c>
      <c r="B10" s="251" t="s">
        <v>231</v>
      </c>
      <c r="C10" s="251"/>
      <c r="D10" s="251"/>
      <c r="E10" s="251"/>
      <c r="F10" s="179">
        <v>9</v>
      </c>
    </row>
    <row r="11" spans="1:6" s="1" customFormat="1" ht="15" customHeight="1">
      <c r="A11" s="58">
        <v>6</v>
      </c>
      <c r="B11" s="251" t="s">
        <v>188</v>
      </c>
      <c r="C11" s="251"/>
      <c r="D11" s="251"/>
      <c r="E11" s="251"/>
      <c r="F11" s="179">
        <v>10</v>
      </c>
    </row>
    <row r="12" spans="1:20" s="1" customFormat="1" ht="15" customHeight="1">
      <c r="A12" s="58">
        <v>7</v>
      </c>
      <c r="B12" s="251" t="s">
        <v>189</v>
      </c>
      <c r="C12" s="251"/>
      <c r="D12" s="251"/>
      <c r="E12" s="251"/>
      <c r="F12" s="179">
        <v>11</v>
      </c>
      <c r="G12" s="10"/>
      <c r="H12" s="10"/>
      <c r="I12" s="10"/>
      <c r="J12" s="10"/>
      <c r="K12" s="10"/>
      <c r="L12" s="10"/>
      <c r="M12" s="10"/>
      <c r="N12" s="10"/>
      <c r="O12" s="10"/>
      <c r="P12" s="10"/>
      <c r="Q12" s="10"/>
      <c r="R12" s="10"/>
      <c r="S12" s="10"/>
      <c r="T12" s="10"/>
    </row>
    <row r="13" spans="1:20" s="1" customFormat="1" ht="15" customHeight="1">
      <c r="A13" s="58">
        <v>8</v>
      </c>
      <c r="B13" s="251" t="s">
        <v>261</v>
      </c>
      <c r="C13" s="251"/>
      <c r="D13" s="251"/>
      <c r="E13" s="251"/>
      <c r="F13" s="179">
        <v>13</v>
      </c>
      <c r="G13" s="11"/>
      <c r="H13" s="11"/>
      <c r="I13" s="11"/>
      <c r="J13" s="11"/>
      <c r="K13" s="11"/>
      <c r="L13" s="11"/>
      <c r="M13" s="11"/>
      <c r="N13" s="11"/>
      <c r="O13" s="11"/>
      <c r="P13" s="11"/>
      <c r="Q13" s="11"/>
      <c r="R13" s="11"/>
      <c r="S13" s="11"/>
      <c r="T13" s="11"/>
    </row>
    <row r="14" spans="1:20" s="1" customFormat="1" ht="15" customHeight="1">
      <c r="A14" s="58">
        <v>9</v>
      </c>
      <c r="B14" s="251" t="s">
        <v>190</v>
      </c>
      <c r="C14" s="251"/>
      <c r="D14" s="251"/>
      <c r="E14" s="251"/>
      <c r="F14" s="179">
        <v>14</v>
      </c>
      <c r="G14" s="4"/>
      <c r="H14" s="4"/>
      <c r="I14" s="4"/>
      <c r="J14" s="4"/>
      <c r="K14" s="4"/>
      <c r="L14" s="4"/>
      <c r="M14" s="4"/>
      <c r="N14" s="4"/>
      <c r="O14" s="4"/>
      <c r="P14" s="4"/>
      <c r="Q14" s="4"/>
      <c r="R14" s="4"/>
      <c r="S14" s="4"/>
      <c r="T14" s="4"/>
    </row>
    <row r="15" spans="1:20" s="1" customFormat="1" ht="15" customHeight="1">
      <c r="A15" s="58"/>
      <c r="B15" s="59"/>
      <c r="C15" s="59"/>
      <c r="D15" s="59"/>
      <c r="E15" s="59"/>
      <c r="F15" s="180"/>
      <c r="G15" s="4"/>
      <c r="H15" s="4"/>
      <c r="I15" s="4"/>
      <c r="J15" s="4"/>
      <c r="K15" s="4"/>
      <c r="L15" s="4"/>
      <c r="M15" s="4"/>
      <c r="N15" s="4"/>
      <c r="O15" s="4"/>
      <c r="P15" s="4"/>
      <c r="Q15" s="4"/>
      <c r="R15" s="4"/>
      <c r="S15" s="4"/>
      <c r="T15" s="4"/>
    </row>
    <row r="16" spans="1:20" s="1" customFormat="1" ht="15" customHeight="1">
      <c r="A16" s="58"/>
      <c r="B16" s="60" t="s">
        <v>191</v>
      </c>
      <c r="C16" s="59"/>
      <c r="D16" s="59"/>
      <c r="E16" s="59"/>
      <c r="F16" s="180"/>
      <c r="G16" s="4"/>
      <c r="H16" s="4"/>
      <c r="I16" s="4"/>
      <c r="J16" s="4"/>
      <c r="K16" s="4"/>
      <c r="L16" s="4"/>
      <c r="M16" s="4"/>
      <c r="N16" s="4"/>
      <c r="O16" s="4"/>
      <c r="P16" s="4"/>
      <c r="Q16" s="4"/>
      <c r="R16" s="4"/>
      <c r="S16" s="4"/>
      <c r="T16" s="4"/>
    </row>
    <row r="17" spans="1:20" s="1" customFormat="1" ht="15" customHeight="1">
      <c r="A17" s="58">
        <v>10</v>
      </c>
      <c r="B17" s="251" t="s">
        <v>370</v>
      </c>
      <c r="C17" s="251"/>
      <c r="D17" s="251"/>
      <c r="E17" s="251"/>
      <c r="F17" s="179">
        <v>16</v>
      </c>
      <c r="G17" s="4"/>
      <c r="H17" s="4"/>
      <c r="I17" s="4"/>
      <c r="J17" s="4"/>
      <c r="K17" s="4"/>
      <c r="L17" s="4"/>
      <c r="M17" s="4"/>
      <c r="N17" s="4"/>
      <c r="O17" s="4"/>
      <c r="P17" s="4"/>
      <c r="Q17" s="4"/>
      <c r="R17" s="4"/>
      <c r="S17" s="4"/>
      <c r="T17" s="4"/>
    </row>
    <row r="18" spans="1:20" s="1" customFormat="1" ht="15" customHeight="1">
      <c r="A18" s="58">
        <v>11</v>
      </c>
      <c r="B18" s="251" t="s">
        <v>363</v>
      </c>
      <c r="C18" s="251"/>
      <c r="D18" s="251"/>
      <c r="E18" s="251"/>
      <c r="F18" s="179">
        <v>17</v>
      </c>
      <c r="G18" s="4"/>
      <c r="H18" s="4"/>
      <c r="I18" s="4"/>
      <c r="J18" s="4"/>
      <c r="K18" s="4"/>
      <c r="L18" s="4"/>
      <c r="M18" s="4"/>
      <c r="N18" s="4"/>
      <c r="O18" s="4"/>
      <c r="P18" s="4"/>
      <c r="Q18" s="4"/>
      <c r="R18" s="4"/>
      <c r="S18" s="4"/>
      <c r="T18" s="4"/>
    </row>
    <row r="19" spans="1:20" s="1" customFormat="1" ht="15" customHeight="1">
      <c r="A19" s="58"/>
      <c r="B19" s="150"/>
      <c r="C19" s="150"/>
      <c r="D19" s="150"/>
      <c r="E19" s="150"/>
      <c r="F19" s="179"/>
      <c r="G19" s="4"/>
      <c r="H19" s="4"/>
      <c r="I19" s="4"/>
      <c r="J19" s="4"/>
      <c r="K19" s="4"/>
      <c r="L19" s="4"/>
      <c r="M19" s="4"/>
      <c r="N19" s="4"/>
      <c r="O19" s="4"/>
      <c r="P19" s="4"/>
      <c r="Q19" s="4"/>
      <c r="R19" s="4"/>
      <c r="S19" s="4"/>
      <c r="T19" s="4"/>
    </row>
    <row r="20" spans="1:20" s="1" customFormat="1" ht="15" customHeight="1">
      <c r="A20" s="58"/>
      <c r="B20" s="60" t="s">
        <v>364</v>
      </c>
      <c r="C20" s="150"/>
      <c r="D20" s="150"/>
      <c r="E20" s="150"/>
      <c r="F20" s="179"/>
      <c r="G20" s="4"/>
      <c r="H20" s="4"/>
      <c r="I20" s="4"/>
      <c r="J20" s="4"/>
      <c r="K20" s="4"/>
      <c r="L20" s="4"/>
      <c r="M20" s="4"/>
      <c r="N20" s="4"/>
      <c r="O20" s="4"/>
      <c r="P20" s="4"/>
      <c r="Q20" s="4"/>
      <c r="R20" s="4"/>
      <c r="S20" s="4"/>
      <c r="T20" s="4"/>
    </row>
    <row r="21" spans="1:20" s="1" customFormat="1" ht="15" customHeight="1">
      <c r="A21" s="58">
        <v>12</v>
      </c>
      <c r="B21" s="150" t="s">
        <v>365</v>
      </c>
      <c r="C21" s="150"/>
      <c r="D21" s="150"/>
      <c r="E21" s="150"/>
      <c r="F21" s="182">
        <v>18</v>
      </c>
      <c r="G21" s="4"/>
      <c r="H21" s="4"/>
      <c r="I21" s="4"/>
      <c r="J21" s="4"/>
      <c r="K21" s="4"/>
      <c r="L21" s="4"/>
      <c r="M21" s="4"/>
      <c r="N21" s="4"/>
      <c r="O21" s="4"/>
      <c r="P21" s="4"/>
      <c r="Q21" s="4"/>
      <c r="R21" s="4"/>
      <c r="S21" s="4"/>
      <c r="T21" s="4"/>
    </row>
    <row r="22" spans="1:20" s="1" customFormat="1" ht="15" customHeight="1">
      <c r="A22" s="58">
        <v>13</v>
      </c>
      <c r="B22" s="251" t="s">
        <v>357</v>
      </c>
      <c r="C22" s="251"/>
      <c r="D22" s="251"/>
      <c r="E22" s="251"/>
      <c r="F22" s="173">
        <v>19</v>
      </c>
      <c r="G22" s="4"/>
      <c r="H22" s="4"/>
      <c r="I22" s="4"/>
      <c r="J22" s="4"/>
      <c r="K22" s="4"/>
      <c r="L22" s="4"/>
      <c r="M22" s="4"/>
      <c r="N22" s="4"/>
      <c r="O22" s="4"/>
      <c r="P22" s="4"/>
      <c r="Q22" s="4"/>
      <c r="R22" s="4"/>
      <c r="S22" s="4"/>
      <c r="T22" s="4"/>
    </row>
    <row r="23" spans="1:20" s="1" customFormat="1" ht="15" customHeight="1">
      <c r="A23" s="58">
        <v>14</v>
      </c>
      <c r="B23" s="251" t="s">
        <v>358</v>
      </c>
      <c r="C23" s="251"/>
      <c r="D23" s="251"/>
      <c r="E23" s="251"/>
      <c r="F23" s="173">
        <v>20</v>
      </c>
      <c r="G23" s="4"/>
      <c r="H23" s="4"/>
      <c r="I23" s="4"/>
      <c r="J23" s="4"/>
      <c r="K23" s="4"/>
      <c r="L23" s="4"/>
      <c r="M23" s="4"/>
      <c r="N23" s="4"/>
      <c r="O23" s="4"/>
      <c r="P23" s="4"/>
      <c r="Q23" s="4"/>
      <c r="R23" s="4"/>
      <c r="S23" s="4"/>
      <c r="T23" s="4"/>
    </row>
    <row r="24" spans="1:20" s="1" customFormat="1" ht="15" customHeight="1">
      <c r="A24" s="58">
        <v>15</v>
      </c>
      <c r="B24" s="251" t="s">
        <v>359</v>
      </c>
      <c r="C24" s="251"/>
      <c r="D24" s="251"/>
      <c r="E24" s="251"/>
      <c r="F24" s="173">
        <v>21</v>
      </c>
      <c r="G24" s="4"/>
      <c r="H24" s="4"/>
      <c r="I24" s="4"/>
      <c r="J24" s="4"/>
      <c r="K24" s="4"/>
      <c r="L24" s="4"/>
      <c r="M24" s="4"/>
      <c r="N24" s="4"/>
      <c r="O24" s="4"/>
      <c r="P24" s="4"/>
      <c r="Q24" s="4"/>
      <c r="R24" s="4"/>
      <c r="S24" s="4"/>
      <c r="T24" s="4"/>
    </row>
    <row r="25" spans="1:20" s="1" customFormat="1" ht="17.25" customHeight="1">
      <c r="A25" s="58">
        <v>16</v>
      </c>
      <c r="B25" s="251" t="s">
        <v>360</v>
      </c>
      <c r="C25" s="251"/>
      <c r="D25" s="251"/>
      <c r="E25" s="251"/>
      <c r="F25" s="173">
        <v>22</v>
      </c>
      <c r="G25" s="4"/>
      <c r="H25" s="4"/>
      <c r="I25" s="4"/>
      <c r="J25" s="4"/>
      <c r="K25" s="4"/>
      <c r="L25" s="4"/>
      <c r="M25" s="4"/>
      <c r="N25" s="4"/>
      <c r="O25" s="4"/>
      <c r="P25" s="4"/>
      <c r="Q25" s="4"/>
      <c r="R25" s="4"/>
      <c r="S25" s="4"/>
      <c r="T25" s="4"/>
    </row>
    <row r="26" spans="1:20" s="1" customFormat="1" ht="15" customHeight="1">
      <c r="A26" s="58">
        <v>17</v>
      </c>
      <c r="B26" s="251" t="s">
        <v>361</v>
      </c>
      <c r="C26" s="251"/>
      <c r="D26" s="251"/>
      <c r="E26" s="251"/>
      <c r="F26" s="173">
        <v>23</v>
      </c>
      <c r="G26" s="4"/>
      <c r="H26" s="4"/>
      <c r="I26" s="4"/>
      <c r="J26" s="4"/>
      <c r="K26" s="4"/>
      <c r="L26" s="4"/>
      <c r="M26" s="4"/>
      <c r="N26" s="4"/>
      <c r="O26" s="4"/>
      <c r="P26" s="4"/>
      <c r="Q26" s="4"/>
      <c r="R26" s="4"/>
      <c r="S26" s="4"/>
      <c r="T26" s="4"/>
    </row>
    <row r="27" spans="1:20" s="1" customFormat="1" ht="16.5" customHeight="1">
      <c r="A27" s="58">
        <v>18</v>
      </c>
      <c r="B27" s="251" t="s">
        <v>362</v>
      </c>
      <c r="C27" s="251"/>
      <c r="D27" s="251"/>
      <c r="E27" s="251"/>
      <c r="F27" s="173">
        <v>24</v>
      </c>
      <c r="G27" s="4"/>
      <c r="H27" s="4"/>
      <c r="I27" s="4"/>
      <c r="J27" s="4"/>
      <c r="K27" s="4"/>
      <c r="L27" s="4"/>
      <c r="M27" s="4"/>
      <c r="N27" s="4"/>
      <c r="O27" s="4"/>
      <c r="P27" s="4"/>
      <c r="Q27" s="4"/>
      <c r="R27" s="4"/>
      <c r="S27" s="4"/>
      <c r="T27" s="4"/>
    </row>
    <row r="28" spans="1:7" s="1" customFormat="1" ht="14.25">
      <c r="A28" s="61"/>
      <c r="B28" s="61"/>
      <c r="C28" s="62"/>
      <c r="D28" s="62"/>
      <c r="E28" s="62"/>
      <c r="F28" s="181"/>
      <c r="G28" s="4"/>
    </row>
    <row r="29" spans="1:7" s="1" customFormat="1" ht="114.75" customHeight="1">
      <c r="A29" s="253" t="s">
        <v>369</v>
      </c>
      <c r="B29" s="253"/>
      <c r="C29" s="253"/>
      <c r="D29" s="253"/>
      <c r="E29" s="253"/>
      <c r="F29" s="253"/>
      <c r="G29" s="13"/>
    </row>
    <row r="30" spans="1:20" s="1" customFormat="1" ht="15" customHeight="1">
      <c r="A30" s="63"/>
      <c r="B30" s="64"/>
      <c r="C30" s="64"/>
      <c r="D30" s="64"/>
      <c r="E30" s="64"/>
      <c r="F30" s="174"/>
      <c r="G30" s="4"/>
      <c r="H30" s="4"/>
      <c r="I30" s="4"/>
      <c r="J30" s="4"/>
      <c r="K30" s="4"/>
      <c r="L30" s="4"/>
      <c r="M30" s="4"/>
      <c r="N30" s="4"/>
      <c r="O30" s="4"/>
      <c r="P30" s="4"/>
      <c r="Q30" s="4"/>
      <c r="R30" s="4"/>
      <c r="S30" s="4"/>
      <c r="T30" s="4"/>
    </row>
    <row r="31" spans="1:20" s="1" customFormat="1" ht="14.25">
      <c r="A31" s="63"/>
      <c r="B31" s="64"/>
      <c r="C31" s="64"/>
      <c r="D31" s="64"/>
      <c r="E31" s="64"/>
      <c r="F31" s="174"/>
      <c r="G31" s="4"/>
      <c r="H31" s="4"/>
      <c r="I31" s="4"/>
      <c r="J31" s="4"/>
      <c r="K31" s="4"/>
      <c r="L31" s="4"/>
      <c r="M31" s="4"/>
      <c r="N31" s="4"/>
      <c r="O31" s="4"/>
      <c r="P31" s="4"/>
      <c r="Q31" s="4"/>
      <c r="R31" s="4"/>
      <c r="S31" s="4"/>
      <c r="T31" s="4"/>
    </row>
    <row r="32" spans="1:6" s="1" customFormat="1" ht="14.25">
      <c r="A32" s="63"/>
      <c r="B32" s="252"/>
      <c r="C32" s="252"/>
      <c r="D32" s="252"/>
      <c r="E32" s="252"/>
      <c r="F32" s="175"/>
    </row>
    <row r="33" spans="1:6" s="1" customFormat="1" ht="14.25">
      <c r="A33" s="63"/>
      <c r="B33" s="64"/>
      <c r="C33" s="64"/>
      <c r="D33" s="64"/>
      <c r="E33" s="64"/>
      <c r="F33" s="175"/>
    </row>
    <row r="34" spans="1:6" s="1" customFormat="1" ht="14.25">
      <c r="A34" s="63"/>
      <c r="B34" s="64"/>
      <c r="C34" s="64"/>
      <c r="D34" s="64"/>
      <c r="E34" s="64"/>
      <c r="F34" s="175"/>
    </row>
    <row r="35" spans="1:6" s="1" customFormat="1" ht="14.25">
      <c r="A35" s="63"/>
      <c r="B35" s="252"/>
      <c r="C35" s="252"/>
      <c r="D35" s="252"/>
      <c r="E35" s="252"/>
      <c r="F35" s="175"/>
    </row>
    <row r="36" spans="1:3" ht="14.25">
      <c r="A36" s="1"/>
      <c r="B36" s="1"/>
      <c r="C36" s="4"/>
    </row>
    <row r="37" spans="2:3" ht="14.25">
      <c r="B37" s="1"/>
      <c r="C37" s="4"/>
    </row>
    <row r="38" spans="2:3" ht="14.25">
      <c r="B38" s="3"/>
      <c r="C38" s="4"/>
    </row>
    <row r="39" spans="2:3" ht="14.25">
      <c r="B39" s="1"/>
      <c r="C39" s="1"/>
    </row>
  </sheetData>
  <sheetProtection/>
  <mergeCells count="23">
    <mergeCell ref="B6:E6"/>
    <mergeCell ref="B7:E7"/>
    <mergeCell ref="B8:E8"/>
    <mergeCell ref="B9:E9"/>
    <mergeCell ref="B10:E10"/>
    <mergeCell ref="B35:E35"/>
    <mergeCell ref="A29:F29"/>
    <mergeCell ref="A1:E1"/>
    <mergeCell ref="B3:E3"/>
    <mergeCell ref="B5:E5"/>
    <mergeCell ref="B32:E32"/>
    <mergeCell ref="B11:E11"/>
    <mergeCell ref="B12:E12"/>
    <mergeCell ref="B13:E13"/>
    <mergeCell ref="B14:E14"/>
    <mergeCell ref="B27:E27"/>
    <mergeCell ref="B17:E17"/>
    <mergeCell ref="B22:E22"/>
    <mergeCell ref="B23:E23"/>
    <mergeCell ref="B24:E24"/>
    <mergeCell ref="B25:E25"/>
    <mergeCell ref="B26:E26"/>
    <mergeCell ref="B18:E18"/>
  </mergeCells>
  <hyperlinks>
    <hyperlink ref="F6" location="'Pág.4 - C1'!A1" display="'Pág.4 - C1'!A1"/>
    <hyperlink ref="F7" location="'Pág.5 - C2'!A1" display="'Pág.5 - C2'!A1"/>
    <hyperlink ref="F8" location="'Pág.6 - C3'!A1" display="'Pág.6 - C3'!A1"/>
    <hyperlink ref="F9" location="'Pág.8 - C4'!A1" display="'Pág.8 - C4'!A1"/>
    <hyperlink ref="F10" location="'Pág.9 -C5'!A1" display="'Pág.9 -C5'!A1"/>
    <hyperlink ref="F11" location="'Pág.10 - C6'!A1" display="'Pág.10 - C6'!A1"/>
    <hyperlink ref="F12" location="'Pág.11- C7'!A1" display="'Pág.11- C7'!A1"/>
    <hyperlink ref="F13" location="'Pág.13 - C8'!A1" display="'Pág.13 - C8'!A1"/>
    <hyperlink ref="F14" location="'Pág.14 - C9'!A1" display="'Pág.14 - C9'!A1"/>
    <hyperlink ref="F17" location="'Pág.16 - C10'!A1" display="'Pág.16 - C10'!A1"/>
    <hyperlink ref="F18" location="'Pág.17 - C11'!A1" display="'Pág.17 - C11'!A1"/>
    <hyperlink ref="F22" location="arándanos!A1" display="arándanos!A1"/>
    <hyperlink ref="F21" location="'Pág 3'!A1" display="'Pág 3'!A1"/>
    <hyperlink ref="F23" location="cerezas!A1" display="cerezas!A1"/>
    <hyperlink ref="F24" location="manzanas!A1" display="manzanas!A1"/>
    <hyperlink ref="F25" location="nueces!A1" display="nueces!A1"/>
    <hyperlink ref="F26" location="paltas!A1" display="paltas!A1"/>
    <hyperlink ref="F27" location="uvas!A1" display="uvas!A1"/>
  </hyperlinks>
  <printOptions horizontalCentered="1" verticalCentered="1"/>
  <pageMargins left="0.7086614173228347" right="0.7086614173228347" top="0.9055118110236221" bottom="0.7480314960629921" header="0.31496062992125984" footer="0.31496062992125984"/>
  <pageSetup fitToHeight="2" fitToWidth="1" horizontalDpi="600" verticalDpi="600" orientation="portrait" scale="88" r:id="rId1"/>
</worksheet>
</file>

<file path=xl/worksheets/sheet20.xml><?xml version="1.0" encoding="utf-8"?>
<worksheet xmlns="http://schemas.openxmlformats.org/spreadsheetml/2006/main" xmlns:r="http://schemas.openxmlformats.org/officeDocument/2006/relationships">
  <sheetPr>
    <pageSetUpPr fitToPage="1"/>
  </sheetPr>
  <dimension ref="A3:L72"/>
  <sheetViews>
    <sheetView zoomScalePageLayoutView="0" workbookViewId="0" topLeftCell="A56">
      <selection activeCell="A1" sqref="A1:L72"/>
    </sheetView>
  </sheetViews>
  <sheetFormatPr defaultColWidth="11.421875" defaultRowHeight="15"/>
  <cols>
    <col min="1" max="1" width="13.7109375" style="0" customWidth="1"/>
  </cols>
  <sheetData>
    <row r="3" spans="5:8" ht="14.25">
      <c r="E3" s="319" t="s">
        <v>421</v>
      </c>
      <c r="F3" s="319"/>
      <c r="G3" s="319"/>
      <c r="H3" s="319"/>
    </row>
    <row r="5" spans="1:12" ht="14.25">
      <c r="A5" s="16"/>
      <c r="B5" s="16"/>
      <c r="C5" s="16"/>
      <c r="D5" s="16"/>
      <c r="E5" s="16"/>
      <c r="F5" s="16"/>
      <c r="G5" s="16"/>
      <c r="H5" s="16"/>
      <c r="I5" s="16"/>
      <c r="J5" s="16"/>
      <c r="K5" s="16"/>
      <c r="L5" s="16"/>
    </row>
    <row r="6" spans="1:12" ht="14.25">
      <c r="A6" s="314" t="s">
        <v>203</v>
      </c>
      <c r="B6" s="316" t="s">
        <v>406</v>
      </c>
      <c r="C6" s="316"/>
      <c r="D6" s="316"/>
      <c r="E6" s="316"/>
      <c r="F6" s="316"/>
      <c r="G6" s="316"/>
      <c r="H6" s="316"/>
      <c r="I6" s="316"/>
      <c r="J6" s="316"/>
      <c r="K6" s="316"/>
      <c r="L6" s="316"/>
    </row>
    <row r="7" spans="1:12" ht="14.25">
      <c r="A7" s="315"/>
      <c r="B7" s="152">
        <v>2000</v>
      </c>
      <c r="C7" s="152">
        <v>2001</v>
      </c>
      <c r="D7" s="152">
        <v>2002</v>
      </c>
      <c r="E7" s="152">
        <v>2003</v>
      </c>
      <c r="F7" s="152">
        <v>2004</v>
      </c>
      <c r="G7" s="152">
        <v>2005</v>
      </c>
      <c r="H7" s="152">
        <v>2006</v>
      </c>
      <c r="I7" s="152">
        <v>2007</v>
      </c>
      <c r="J7" s="152">
        <v>2008</v>
      </c>
      <c r="K7" s="152">
        <v>2009</v>
      </c>
      <c r="L7" s="152">
        <v>2010</v>
      </c>
    </row>
    <row r="8" spans="1:12" ht="14.25">
      <c r="A8" s="153"/>
      <c r="B8" s="153"/>
      <c r="C8" s="153"/>
      <c r="D8" s="153"/>
      <c r="E8" s="153"/>
      <c r="F8" s="153"/>
      <c r="G8" s="153"/>
      <c r="H8" s="153"/>
      <c r="I8" s="153"/>
      <c r="J8" s="153"/>
      <c r="K8" s="153"/>
      <c r="L8" s="153"/>
    </row>
    <row r="9" spans="1:12" ht="14.25">
      <c r="A9" s="16" t="s">
        <v>354</v>
      </c>
      <c r="B9" s="163">
        <v>21208</v>
      </c>
      <c r="C9" s="163">
        <v>22290</v>
      </c>
      <c r="D9" s="163">
        <v>23260</v>
      </c>
      <c r="E9" s="163">
        <v>23800</v>
      </c>
      <c r="F9" s="163">
        <v>24000</v>
      </c>
      <c r="G9" s="164">
        <v>26731</v>
      </c>
      <c r="H9" s="163">
        <v>26743.6</v>
      </c>
      <c r="I9" s="163">
        <v>26759</v>
      </c>
      <c r="J9" s="164">
        <v>33836.77</v>
      </c>
      <c r="K9" s="165">
        <v>33531.41</v>
      </c>
      <c r="L9" s="165">
        <v>34056.940022001414</v>
      </c>
    </row>
    <row r="10" spans="1:12" ht="14.25">
      <c r="A10" s="157" t="s">
        <v>346</v>
      </c>
      <c r="B10" s="157"/>
      <c r="C10" s="157"/>
      <c r="D10" s="157"/>
      <c r="E10" s="157"/>
      <c r="F10" s="157"/>
      <c r="G10" s="157"/>
      <c r="H10" s="157"/>
      <c r="I10" s="157"/>
      <c r="J10" s="157"/>
      <c r="K10" s="157"/>
      <c r="L10" s="157"/>
    </row>
    <row r="11" spans="1:12" ht="14.25">
      <c r="A11" s="16"/>
      <c r="B11" s="16"/>
      <c r="C11" s="16"/>
      <c r="D11" s="16"/>
      <c r="E11" s="16"/>
      <c r="F11" s="16"/>
      <c r="G11" s="16"/>
      <c r="H11" s="16"/>
      <c r="I11" s="16"/>
      <c r="J11" s="16"/>
      <c r="K11" s="16"/>
      <c r="L11" s="16"/>
    </row>
    <row r="12" spans="1:12" ht="14.25">
      <c r="A12" s="314" t="s">
        <v>203</v>
      </c>
      <c r="B12" s="316" t="s">
        <v>408</v>
      </c>
      <c r="C12" s="316"/>
      <c r="D12" s="316"/>
      <c r="E12" s="316"/>
      <c r="F12" s="316"/>
      <c r="G12" s="316"/>
      <c r="H12" s="316"/>
      <c r="I12" s="316"/>
      <c r="J12" s="316"/>
      <c r="K12" s="316"/>
      <c r="L12" s="316"/>
    </row>
    <row r="13" spans="1:12" ht="14.25">
      <c r="A13" s="315"/>
      <c r="B13" s="158">
        <v>2000</v>
      </c>
      <c r="C13" s="158">
        <v>2001</v>
      </c>
      <c r="D13" s="158">
        <v>2002</v>
      </c>
      <c r="E13" s="158">
        <v>2003</v>
      </c>
      <c r="F13" s="158">
        <v>2004</v>
      </c>
      <c r="G13" s="158">
        <v>2005</v>
      </c>
      <c r="H13" s="158">
        <v>2006</v>
      </c>
      <c r="I13" s="158">
        <v>2007</v>
      </c>
      <c r="J13" s="158">
        <v>2008</v>
      </c>
      <c r="K13" s="158">
        <v>2009</v>
      </c>
      <c r="L13" s="158">
        <v>2010</v>
      </c>
    </row>
    <row r="14" spans="1:12" ht="14.25">
      <c r="A14" s="16"/>
      <c r="B14" s="16"/>
      <c r="C14" s="16"/>
      <c r="D14" s="16"/>
      <c r="E14" s="16"/>
      <c r="F14" s="16"/>
      <c r="G14" s="16"/>
      <c r="H14" s="16"/>
      <c r="I14" s="16"/>
      <c r="J14" s="16"/>
      <c r="K14" s="16"/>
      <c r="L14" s="16"/>
    </row>
    <row r="15" spans="1:12" ht="14.25">
      <c r="A15" s="16" t="s">
        <v>354</v>
      </c>
      <c r="B15" s="145">
        <v>110000</v>
      </c>
      <c r="C15" s="145">
        <v>130000</v>
      </c>
      <c r="D15" s="145">
        <v>140000</v>
      </c>
      <c r="E15" s="145">
        <v>140000</v>
      </c>
      <c r="F15" s="145">
        <v>160000</v>
      </c>
      <c r="G15" s="145">
        <v>188604.05062777156</v>
      </c>
      <c r="H15" s="145">
        <v>163119.31290658348</v>
      </c>
      <c r="I15" s="145">
        <v>209644.63889567798</v>
      </c>
      <c r="J15" s="145">
        <v>122632.58789934102</v>
      </c>
      <c r="K15" s="145">
        <v>232202.09254584223</v>
      </c>
      <c r="L15" s="145">
        <v>166381.5542372921</v>
      </c>
    </row>
    <row r="16" spans="1:12" ht="14.25">
      <c r="A16" s="157" t="s">
        <v>422</v>
      </c>
      <c r="B16" s="157"/>
      <c r="C16" s="157"/>
      <c r="D16" s="157"/>
      <c r="E16" s="157"/>
      <c r="F16" s="157"/>
      <c r="G16" s="157"/>
      <c r="H16" s="157"/>
      <c r="I16" s="157"/>
      <c r="J16" s="157"/>
      <c r="K16" s="157"/>
      <c r="L16" s="157"/>
    </row>
    <row r="17" spans="1:12" ht="14.25">
      <c r="A17" s="16"/>
      <c r="B17" s="16"/>
      <c r="C17" s="16"/>
      <c r="D17" s="16"/>
      <c r="E17" s="16"/>
      <c r="F17" s="16"/>
      <c r="G17" s="16"/>
      <c r="H17" s="16"/>
      <c r="I17" s="16"/>
      <c r="J17" s="16"/>
      <c r="K17" s="16"/>
      <c r="L17" s="16"/>
    </row>
    <row r="18" spans="1:12" ht="14.25">
      <c r="A18" s="16"/>
      <c r="B18" s="16"/>
      <c r="C18" s="16"/>
      <c r="D18" s="16"/>
      <c r="E18" s="16"/>
      <c r="F18" s="16"/>
      <c r="G18" s="16"/>
      <c r="H18" s="16"/>
      <c r="I18" s="16"/>
      <c r="J18" s="16"/>
      <c r="K18" s="16"/>
      <c r="L18" s="16"/>
    </row>
    <row r="19" spans="1:12" ht="14.25">
      <c r="A19" s="16"/>
      <c r="B19" s="16"/>
      <c r="C19" s="16"/>
      <c r="D19" s="16"/>
      <c r="E19" s="16"/>
      <c r="F19" s="16"/>
      <c r="G19" s="16"/>
      <c r="H19" s="16"/>
      <c r="I19" s="16"/>
      <c r="J19" s="16"/>
      <c r="K19" s="16"/>
      <c r="L19" s="16"/>
    </row>
    <row r="20" spans="1:12" ht="14.25">
      <c r="A20" s="16"/>
      <c r="B20" s="16"/>
      <c r="C20" s="16"/>
      <c r="D20" s="16"/>
      <c r="E20" s="16"/>
      <c r="F20" s="16"/>
      <c r="G20" s="16"/>
      <c r="H20" s="16"/>
      <c r="I20" s="16"/>
      <c r="J20" s="16"/>
      <c r="K20" s="16"/>
      <c r="L20" s="16"/>
    </row>
    <row r="21" spans="1:12" ht="15">
      <c r="A21" s="16"/>
      <c r="B21" s="16"/>
      <c r="C21" s="16"/>
      <c r="D21" s="16"/>
      <c r="E21" s="16"/>
      <c r="F21" s="16"/>
      <c r="G21" s="16"/>
      <c r="H21" s="16"/>
      <c r="I21" s="16"/>
      <c r="J21" s="16"/>
      <c r="K21" s="16"/>
      <c r="L21" s="16"/>
    </row>
    <row r="22" spans="1:12" ht="15">
      <c r="A22" s="16"/>
      <c r="B22" s="16"/>
      <c r="C22" s="16"/>
      <c r="D22" s="16"/>
      <c r="E22" s="16"/>
      <c r="F22" s="16"/>
      <c r="G22" s="16"/>
      <c r="H22" s="16"/>
      <c r="I22" s="16"/>
      <c r="J22" s="16"/>
      <c r="K22" s="16"/>
      <c r="L22" s="16"/>
    </row>
    <row r="23" spans="1:12" ht="15">
      <c r="A23" s="16"/>
      <c r="B23" s="16"/>
      <c r="C23" s="16"/>
      <c r="D23" s="16"/>
      <c r="E23" s="16"/>
      <c r="F23" s="16"/>
      <c r="G23" s="16"/>
      <c r="H23" s="16"/>
      <c r="I23" s="16"/>
      <c r="J23" s="16"/>
      <c r="K23" s="16"/>
      <c r="L23" s="16"/>
    </row>
    <row r="24" spans="1:12" ht="15">
      <c r="A24" s="16"/>
      <c r="B24" s="16"/>
      <c r="C24" s="16"/>
      <c r="D24" s="16"/>
      <c r="E24" s="16"/>
      <c r="F24" s="16"/>
      <c r="G24" s="16"/>
      <c r="H24" s="16"/>
      <c r="I24" s="16"/>
      <c r="J24" s="16"/>
      <c r="K24" s="16"/>
      <c r="L24" s="16"/>
    </row>
    <row r="25" spans="1:12" ht="15">
      <c r="A25" s="16"/>
      <c r="B25" s="16"/>
      <c r="C25" s="16"/>
      <c r="D25" s="16"/>
      <c r="E25" s="16"/>
      <c r="F25" s="16"/>
      <c r="G25" s="16"/>
      <c r="H25" s="16"/>
      <c r="I25" s="16"/>
      <c r="J25" s="16"/>
      <c r="K25" s="16"/>
      <c r="L25" s="16"/>
    </row>
    <row r="26" spans="1:12" ht="15">
      <c r="A26" s="16"/>
      <c r="B26" s="16"/>
      <c r="C26" s="16"/>
      <c r="D26" s="16"/>
      <c r="E26" s="16"/>
      <c r="F26" s="16"/>
      <c r="G26" s="16"/>
      <c r="H26" s="16"/>
      <c r="I26" s="16"/>
      <c r="J26" s="16"/>
      <c r="K26" s="16"/>
      <c r="L26" s="16"/>
    </row>
    <row r="27" spans="1:12" ht="15">
      <c r="A27" s="16"/>
      <c r="B27" s="16"/>
      <c r="C27" s="16"/>
      <c r="D27" s="16"/>
      <c r="E27" s="16"/>
      <c r="F27" s="16"/>
      <c r="G27" s="16"/>
      <c r="H27" s="16"/>
      <c r="I27" s="16"/>
      <c r="J27" s="16"/>
      <c r="K27" s="16"/>
      <c r="L27" s="16"/>
    </row>
    <row r="28" spans="1:12" ht="15">
      <c r="A28" s="16"/>
      <c r="B28" s="16"/>
      <c r="C28" s="16"/>
      <c r="D28" s="16"/>
      <c r="E28" s="16"/>
      <c r="F28" s="16"/>
      <c r="G28" s="16"/>
      <c r="H28" s="16"/>
      <c r="I28" s="16"/>
      <c r="J28" s="16"/>
      <c r="K28" s="16"/>
      <c r="L28" s="16"/>
    </row>
    <row r="29" spans="1:12" ht="15">
      <c r="A29" s="16"/>
      <c r="B29" s="16"/>
      <c r="C29" s="16"/>
      <c r="D29" s="16"/>
      <c r="E29" s="16"/>
      <c r="F29" s="16"/>
      <c r="G29" s="16"/>
      <c r="H29" s="16"/>
      <c r="I29" s="16"/>
      <c r="J29" s="16"/>
      <c r="K29" s="16"/>
      <c r="L29" s="16"/>
    </row>
    <row r="30" spans="1:12" ht="15">
      <c r="A30" s="16"/>
      <c r="B30" s="16"/>
      <c r="C30" s="16"/>
      <c r="D30" s="16"/>
      <c r="E30" s="16"/>
      <c r="F30" s="16"/>
      <c r="G30" s="16"/>
      <c r="H30" s="16"/>
      <c r="I30" s="16"/>
      <c r="J30" s="16"/>
      <c r="K30" s="16"/>
      <c r="L30" s="16"/>
    </row>
    <row r="31" spans="1:12" ht="15">
      <c r="A31" s="16"/>
      <c r="B31" s="16"/>
      <c r="C31" s="16"/>
      <c r="D31" s="16"/>
      <c r="E31" s="16"/>
      <c r="F31" s="16"/>
      <c r="G31" s="16"/>
      <c r="H31" s="16"/>
      <c r="I31" s="16"/>
      <c r="J31" s="16"/>
      <c r="K31" s="16"/>
      <c r="L31" s="16"/>
    </row>
    <row r="32" spans="1:12" ht="14.25">
      <c r="A32" s="16"/>
      <c r="B32" s="16"/>
      <c r="C32" s="16"/>
      <c r="D32" s="16"/>
      <c r="E32" s="16"/>
      <c r="F32" s="16"/>
      <c r="G32" s="16"/>
      <c r="H32" s="16"/>
      <c r="I32" s="16"/>
      <c r="J32" s="16"/>
      <c r="K32" s="16"/>
      <c r="L32" s="16"/>
    </row>
    <row r="33" spans="1:12" ht="14.25">
      <c r="A33" s="16"/>
      <c r="B33" s="16"/>
      <c r="C33" s="16"/>
      <c r="D33" s="16"/>
      <c r="E33" s="16"/>
      <c r="F33" s="16"/>
      <c r="G33" s="16"/>
      <c r="H33" s="16"/>
      <c r="I33" s="16"/>
      <c r="J33" s="16"/>
      <c r="K33" s="16"/>
      <c r="L33" s="16"/>
    </row>
    <row r="34" spans="1:12" ht="14.25">
      <c r="A34" s="16"/>
      <c r="B34" s="16"/>
      <c r="C34" s="16"/>
      <c r="D34" s="16"/>
      <c r="E34" s="16"/>
      <c r="F34" s="16"/>
      <c r="G34" s="16"/>
      <c r="H34" s="16"/>
      <c r="I34" s="16"/>
      <c r="J34" s="16"/>
      <c r="K34" s="16"/>
      <c r="L34" s="16"/>
    </row>
    <row r="35" spans="1:12" ht="14.25">
      <c r="A35" s="16"/>
      <c r="B35" s="16"/>
      <c r="C35" s="16"/>
      <c r="D35" s="16"/>
      <c r="E35" s="16"/>
      <c r="F35" s="16"/>
      <c r="G35" s="16"/>
      <c r="H35" s="16"/>
      <c r="I35" s="16"/>
      <c r="J35" s="16"/>
      <c r="K35" s="16"/>
      <c r="L35" s="16"/>
    </row>
    <row r="36" spans="1:12" ht="14.25">
      <c r="A36" s="16"/>
      <c r="B36" s="16"/>
      <c r="C36" s="16"/>
      <c r="D36" s="16"/>
      <c r="E36" s="16"/>
      <c r="F36" s="16"/>
      <c r="G36" s="16"/>
      <c r="H36" s="16"/>
      <c r="I36" s="16"/>
      <c r="J36" s="16"/>
      <c r="K36" s="16"/>
      <c r="L36" s="16"/>
    </row>
    <row r="37" spans="1:12" ht="14.25">
      <c r="A37" s="16"/>
      <c r="B37" s="16"/>
      <c r="C37" s="16"/>
      <c r="D37" s="16"/>
      <c r="E37" s="16"/>
      <c r="F37" s="16"/>
      <c r="G37" s="16"/>
      <c r="H37" s="16"/>
      <c r="I37" s="16"/>
      <c r="J37" s="16"/>
      <c r="K37" s="16"/>
      <c r="L37" s="16"/>
    </row>
    <row r="38" spans="1:12" ht="14.25">
      <c r="A38" s="16"/>
      <c r="B38" s="16"/>
      <c r="C38" s="16"/>
      <c r="D38" s="16"/>
      <c r="E38" s="16"/>
      <c r="F38" s="16"/>
      <c r="G38" s="16"/>
      <c r="H38" s="16"/>
      <c r="I38" s="16"/>
      <c r="J38" s="16"/>
      <c r="K38" s="16"/>
      <c r="L38" s="16"/>
    </row>
    <row r="39" spans="1:12" ht="14.25">
      <c r="A39" s="16"/>
      <c r="B39" s="16"/>
      <c r="C39" s="16"/>
      <c r="D39" s="16"/>
      <c r="E39" s="16"/>
      <c r="F39" s="16"/>
      <c r="G39" s="16"/>
      <c r="H39" s="16"/>
      <c r="I39" s="16"/>
      <c r="J39" s="16"/>
      <c r="K39" s="16"/>
      <c r="L39" s="16"/>
    </row>
    <row r="40" spans="1:12" ht="14.25">
      <c r="A40" s="16"/>
      <c r="B40" s="16"/>
      <c r="C40" s="16"/>
      <c r="D40" s="16"/>
      <c r="E40" s="16"/>
      <c r="F40" s="16"/>
      <c r="G40" s="16"/>
      <c r="H40" s="16"/>
      <c r="I40" s="16"/>
      <c r="J40" s="16"/>
      <c r="K40" s="16"/>
      <c r="L40" s="16"/>
    </row>
    <row r="41" spans="1:12" ht="14.25">
      <c r="A41" s="16"/>
      <c r="B41" s="16"/>
      <c r="C41" s="16"/>
      <c r="D41" s="16"/>
      <c r="E41" s="16"/>
      <c r="F41" s="16"/>
      <c r="G41" s="16"/>
      <c r="H41" s="16"/>
      <c r="I41" s="16"/>
      <c r="J41" s="16"/>
      <c r="K41" s="16"/>
      <c r="L41" s="16"/>
    </row>
    <row r="42" spans="1:12" ht="14.25">
      <c r="A42" s="16"/>
      <c r="B42" s="16"/>
      <c r="C42" s="16"/>
      <c r="D42" s="16"/>
      <c r="E42" s="318" t="s">
        <v>355</v>
      </c>
      <c r="F42" s="318"/>
      <c r="G42" s="318"/>
      <c r="H42" s="318"/>
      <c r="I42" s="16"/>
      <c r="J42" s="16"/>
      <c r="K42" s="16"/>
      <c r="L42" s="16"/>
    </row>
    <row r="43" spans="1:12" ht="14.25">
      <c r="A43" s="16"/>
      <c r="B43" s="16"/>
      <c r="C43" s="16"/>
      <c r="D43" s="16"/>
      <c r="E43" s="16"/>
      <c r="F43" s="16"/>
      <c r="G43" s="16"/>
      <c r="H43" s="16"/>
      <c r="I43" s="16"/>
      <c r="J43" s="16"/>
      <c r="K43" s="16"/>
      <c r="L43" s="16"/>
    </row>
    <row r="44" spans="1:12" ht="14.25">
      <c r="A44" s="16"/>
      <c r="B44" s="16"/>
      <c r="C44" s="16"/>
      <c r="D44" s="16"/>
      <c r="E44" s="16"/>
      <c r="F44" s="16"/>
      <c r="G44" s="16"/>
      <c r="H44" s="16"/>
      <c r="I44" s="16"/>
      <c r="J44" s="16"/>
      <c r="K44" s="16"/>
      <c r="L44" s="16"/>
    </row>
    <row r="45" spans="1:12" ht="14.25">
      <c r="A45" s="314" t="s">
        <v>203</v>
      </c>
      <c r="B45" s="316" t="s">
        <v>347</v>
      </c>
      <c r="C45" s="316"/>
      <c r="D45" s="316"/>
      <c r="E45" s="316"/>
      <c r="F45" s="316"/>
      <c r="G45" s="316"/>
      <c r="H45" s="316"/>
      <c r="I45" s="316"/>
      <c r="J45" s="316"/>
      <c r="K45" s="316"/>
      <c r="L45" s="316"/>
    </row>
    <row r="46" spans="1:12" ht="14.25">
      <c r="A46" s="315"/>
      <c r="B46" s="158">
        <v>2000</v>
      </c>
      <c r="C46" s="158">
        <v>2001</v>
      </c>
      <c r="D46" s="158">
        <v>2002</v>
      </c>
      <c r="E46" s="158">
        <v>2003</v>
      </c>
      <c r="F46" s="158">
        <v>2004</v>
      </c>
      <c r="G46" s="158">
        <v>2005</v>
      </c>
      <c r="H46" s="158">
        <v>2006</v>
      </c>
      <c r="I46" s="158">
        <v>2007</v>
      </c>
      <c r="J46" s="158">
        <v>2008</v>
      </c>
      <c r="K46" s="158">
        <v>2009</v>
      </c>
      <c r="L46" s="158">
        <v>2010</v>
      </c>
    </row>
    <row r="47" spans="1:12" ht="14.25">
      <c r="A47" s="16" t="s">
        <v>350</v>
      </c>
      <c r="B47" s="145">
        <v>110000</v>
      </c>
      <c r="C47" s="145">
        <v>130000</v>
      </c>
      <c r="D47" s="145">
        <v>140000</v>
      </c>
      <c r="E47" s="145">
        <v>140000</v>
      </c>
      <c r="F47" s="145">
        <v>160000</v>
      </c>
      <c r="G47" s="145">
        <v>188604.05062777156</v>
      </c>
      <c r="H47" s="145">
        <v>163119.31290658348</v>
      </c>
      <c r="I47" s="145">
        <v>209644.63889567798</v>
      </c>
      <c r="J47" s="145">
        <v>122632.58789934102</v>
      </c>
      <c r="K47" s="145">
        <v>232202.09254584223</v>
      </c>
      <c r="L47" s="145">
        <v>166381.5542372921</v>
      </c>
    </row>
    <row r="48" spans="1:12" ht="14.25">
      <c r="A48" s="215" t="s">
        <v>348</v>
      </c>
      <c r="B48" s="215">
        <v>52048.686</v>
      </c>
      <c r="C48" s="215">
        <v>52490.832</v>
      </c>
      <c r="D48" s="215">
        <v>78070.044</v>
      </c>
      <c r="E48" s="215">
        <v>97646.939</v>
      </c>
      <c r="F48" s="215">
        <v>113592.48</v>
      </c>
      <c r="G48" s="215">
        <v>136412.216</v>
      </c>
      <c r="H48" s="215">
        <v>110892.513</v>
      </c>
      <c r="I48" s="215">
        <v>146396.449</v>
      </c>
      <c r="J48" s="215">
        <v>84998.301</v>
      </c>
      <c r="K48" s="215">
        <v>166183.932</v>
      </c>
      <c r="L48" s="215">
        <v>107921.734</v>
      </c>
    </row>
    <row r="49" spans="1:12" ht="14.25">
      <c r="A49" s="145" t="s">
        <v>411</v>
      </c>
      <c r="B49" s="145"/>
      <c r="C49" s="145"/>
      <c r="D49" s="145"/>
      <c r="E49" s="145"/>
      <c r="F49" s="145"/>
      <c r="G49" s="145"/>
      <c r="H49" s="145"/>
      <c r="I49" s="145"/>
      <c r="J49" s="145"/>
      <c r="K49" s="145"/>
      <c r="L49" s="145"/>
    </row>
    <row r="50" spans="1:12" ht="14.25">
      <c r="A50" s="145"/>
      <c r="B50" s="145"/>
      <c r="C50" s="145"/>
      <c r="D50" s="145"/>
      <c r="E50" s="145"/>
      <c r="F50" s="145"/>
      <c r="G50" s="145"/>
      <c r="H50" s="145"/>
      <c r="I50" s="145"/>
      <c r="J50" s="145"/>
      <c r="K50" s="145"/>
      <c r="L50" s="145"/>
    </row>
    <row r="51" spans="1:12" ht="14.25">
      <c r="A51" s="16"/>
      <c r="B51" s="16"/>
      <c r="C51" s="16"/>
      <c r="D51" s="16"/>
      <c r="E51" s="16"/>
      <c r="F51" s="16"/>
      <c r="G51" s="16"/>
      <c r="H51" s="16"/>
      <c r="I51" s="16"/>
      <c r="J51" s="16"/>
      <c r="K51" s="16"/>
      <c r="L51" s="16"/>
    </row>
    <row r="52" spans="1:12" ht="14.25">
      <c r="A52" s="16"/>
      <c r="B52" s="16"/>
      <c r="C52" s="16"/>
      <c r="D52" s="16"/>
      <c r="E52" s="16"/>
      <c r="F52" s="16"/>
      <c r="G52" s="16"/>
      <c r="H52" s="16"/>
      <c r="I52" s="16"/>
      <c r="J52" s="16"/>
      <c r="K52" s="16"/>
      <c r="L52" s="16"/>
    </row>
    <row r="53" spans="1:12" ht="14.25">
      <c r="A53" s="16"/>
      <c r="B53" s="16"/>
      <c r="C53" s="16"/>
      <c r="D53" s="16"/>
      <c r="E53" s="16"/>
      <c r="F53" s="16"/>
      <c r="G53" s="16"/>
      <c r="H53" s="16"/>
      <c r="I53" s="16"/>
      <c r="J53" s="16"/>
      <c r="K53" s="16"/>
      <c r="L53" s="16"/>
    </row>
    <row r="54" spans="1:12" ht="14.25">
      <c r="A54" s="16"/>
      <c r="B54" s="16"/>
      <c r="C54" s="16"/>
      <c r="D54" s="16"/>
      <c r="E54" s="16"/>
      <c r="F54" s="16"/>
      <c r="G54" s="16"/>
      <c r="H54" s="16"/>
      <c r="I54" s="16"/>
      <c r="J54" s="16"/>
      <c r="K54" s="16"/>
      <c r="L54" s="16"/>
    </row>
    <row r="55" spans="1:12" ht="14.25">
      <c r="A55" s="16"/>
      <c r="B55" s="16"/>
      <c r="C55" s="16"/>
      <c r="D55" s="16"/>
      <c r="E55" s="16"/>
      <c r="F55" s="16"/>
      <c r="G55" s="16"/>
      <c r="H55" s="16"/>
      <c r="I55" s="16"/>
      <c r="J55" s="16"/>
      <c r="K55" s="16"/>
      <c r="L55" s="16"/>
    </row>
    <row r="56" spans="1:12" ht="14.25">
      <c r="A56" s="16"/>
      <c r="B56" s="16"/>
      <c r="C56" s="16"/>
      <c r="D56" s="16"/>
      <c r="E56" s="16"/>
      <c r="F56" s="16"/>
      <c r="G56" s="16"/>
      <c r="H56" s="16"/>
      <c r="I56" s="16"/>
      <c r="J56" s="16"/>
      <c r="K56" s="16"/>
      <c r="L56" s="16"/>
    </row>
    <row r="57" spans="1:12" ht="14.25">
      <c r="A57" s="16"/>
      <c r="B57" s="16"/>
      <c r="C57" s="16"/>
      <c r="D57" s="16"/>
      <c r="E57" s="16"/>
      <c r="F57" s="16"/>
      <c r="G57" s="16"/>
      <c r="H57" s="16"/>
      <c r="I57" s="16"/>
      <c r="J57" s="16"/>
      <c r="K57" s="16"/>
      <c r="L57" s="16"/>
    </row>
    <row r="58" spans="1:12" ht="14.25">
      <c r="A58" s="16"/>
      <c r="B58" s="16"/>
      <c r="C58" s="16"/>
      <c r="D58" s="16"/>
      <c r="E58" s="16"/>
      <c r="F58" s="16"/>
      <c r="G58" s="16"/>
      <c r="H58" s="16"/>
      <c r="I58" s="16"/>
      <c r="J58" s="16"/>
      <c r="K58" s="16"/>
      <c r="L58" s="16"/>
    </row>
    <row r="59" spans="1:12" ht="14.25">
      <c r="A59" s="16"/>
      <c r="B59" s="16"/>
      <c r="C59" s="16"/>
      <c r="D59" s="16"/>
      <c r="E59" s="16"/>
      <c r="F59" s="16"/>
      <c r="G59" s="16"/>
      <c r="H59" s="16"/>
      <c r="I59" s="16"/>
      <c r="J59" s="16"/>
      <c r="K59" s="16"/>
      <c r="L59" s="16"/>
    </row>
    <row r="60" spans="1:12" ht="14.25">
      <c r="A60" s="16"/>
      <c r="B60" s="16"/>
      <c r="C60" s="16"/>
      <c r="D60" s="16"/>
      <c r="E60" s="16"/>
      <c r="F60" s="16"/>
      <c r="G60" s="16"/>
      <c r="H60" s="16"/>
      <c r="I60" s="16"/>
      <c r="J60" s="16"/>
      <c r="K60" s="16"/>
      <c r="L60" s="16"/>
    </row>
    <row r="61" spans="1:12" ht="14.25">
      <c r="A61" s="16"/>
      <c r="B61" s="16"/>
      <c r="C61" s="16"/>
      <c r="D61" s="16"/>
      <c r="E61" s="16"/>
      <c r="F61" s="16"/>
      <c r="G61" s="16"/>
      <c r="H61" s="16"/>
      <c r="I61" s="16"/>
      <c r="J61" s="16"/>
      <c r="K61" s="16"/>
      <c r="L61" s="16"/>
    </row>
    <row r="62" spans="1:12" ht="14.25">
      <c r="A62" s="16"/>
      <c r="B62" s="16"/>
      <c r="C62" s="16"/>
      <c r="D62" s="16"/>
      <c r="E62" s="16"/>
      <c r="F62" s="16"/>
      <c r="G62" s="16"/>
      <c r="H62" s="16"/>
      <c r="I62" s="16"/>
      <c r="J62" s="16"/>
      <c r="K62" s="16"/>
      <c r="L62" s="16"/>
    </row>
    <row r="63" spans="1:12" ht="14.25">
      <c r="A63" s="16"/>
      <c r="B63" s="16"/>
      <c r="C63" s="16"/>
      <c r="D63" s="16"/>
      <c r="E63" s="16"/>
      <c r="F63" s="16"/>
      <c r="G63" s="16"/>
      <c r="H63" s="16"/>
      <c r="I63" s="16"/>
      <c r="J63" s="16"/>
      <c r="K63" s="16"/>
      <c r="L63" s="16"/>
    </row>
    <row r="64" spans="1:12" ht="14.25">
      <c r="A64" s="16"/>
      <c r="B64" s="16"/>
      <c r="C64" s="16"/>
      <c r="D64" s="16"/>
      <c r="E64" s="16"/>
      <c r="F64" s="16"/>
      <c r="G64" s="16"/>
      <c r="H64" s="16"/>
      <c r="I64" s="16"/>
      <c r="J64" s="16"/>
      <c r="K64" s="16"/>
      <c r="L64" s="16"/>
    </row>
    <row r="65" spans="1:12" ht="14.25">
      <c r="A65" s="16"/>
      <c r="B65" s="16"/>
      <c r="C65" s="16"/>
      <c r="D65" s="16"/>
      <c r="E65" s="16"/>
      <c r="F65" s="16"/>
      <c r="G65" s="16"/>
      <c r="H65" s="16"/>
      <c r="I65" s="16"/>
      <c r="J65" s="16"/>
      <c r="K65" s="16"/>
      <c r="L65" s="16"/>
    </row>
    <row r="66" spans="1:12" ht="14.25">
      <c r="A66" s="16"/>
      <c r="B66" s="16"/>
      <c r="C66" s="16"/>
      <c r="D66" s="16"/>
      <c r="E66" s="16"/>
      <c r="F66" s="16"/>
      <c r="G66" s="16"/>
      <c r="H66" s="16"/>
      <c r="I66" s="16"/>
      <c r="J66" s="16"/>
      <c r="K66" s="16"/>
      <c r="L66" s="16"/>
    </row>
    <row r="67" spans="1:12" ht="14.25">
      <c r="A67" s="16"/>
      <c r="B67" s="16"/>
      <c r="C67" s="16"/>
      <c r="D67" s="16"/>
      <c r="E67" s="16"/>
      <c r="F67" s="16"/>
      <c r="G67" s="16"/>
      <c r="H67" s="16"/>
      <c r="I67" s="16"/>
      <c r="J67" s="16"/>
      <c r="K67" s="16"/>
      <c r="L67" s="16"/>
    </row>
    <row r="68" spans="1:12" ht="14.25">
      <c r="A68" s="16"/>
      <c r="B68" s="16"/>
      <c r="C68" s="16"/>
      <c r="D68" s="16"/>
      <c r="E68" s="16"/>
      <c r="F68" s="16"/>
      <c r="G68" s="16"/>
      <c r="H68" s="16"/>
      <c r="I68" s="16"/>
      <c r="J68" s="16"/>
      <c r="K68" s="16"/>
      <c r="L68" s="16"/>
    </row>
    <row r="69" spans="1:12" ht="14.25">
      <c r="A69" s="16"/>
      <c r="B69" s="16"/>
      <c r="C69" s="16"/>
      <c r="D69" s="16"/>
      <c r="E69" s="16"/>
      <c r="F69" s="16"/>
      <c r="G69" s="16"/>
      <c r="H69" s="16"/>
      <c r="I69" s="16"/>
      <c r="J69" s="16"/>
      <c r="K69" s="16"/>
      <c r="L69" s="16"/>
    </row>
    <row r="70" spans="1:12" ht="14.25">
      <c r="A70" s="16"/>
      <c r="B70" s="16"/>
      <c r="C70" s="16"/>
      <c r="D70" s="16"/>
      <c r="E70" s="16"/>
      <c r="F70" s="16"/>
      <c r="G70" s="16"/>
      <c r="H70" s="16"/>
      <c r="I70" s="16"/>
      <c r="J70" s="16"/>
      <c r="K70" s="16"/>
      <c r="L70" s="16"/>
    </row>
    <row r="71" spans="1:12" ht="14.25">
      <c r="A71" s="16"/>
      <c r="B71" s="16"/>
      <c r="C71" s="16"/>
      <c r="D71" s="16"/>
      <c r="E71" s="16"/>
      <c r="F71" s="16"/>
      <c r="G71" s="16"/>
      <c r="H71" s="16"/>
      <c r="I71" s="16"/>
      <c r="J71" s="16"/>
      <c r="K71" s="16"/>
      <c r="L71" s="16"/>
    </row>
    <row r="72" spans="1:12" ht="14.25">
      <c r="A72" s="16"/>
      <c r="B72" s="16"/>
      <c r="C72" s="16"/>
      <c r="D72" s="16"/>
      <c r="E72" s="16"/>
      <c r="F72" s="16"/>
      <c r="G72" s="16"/>
      <c r="H72" s="16"/>
      <c r="I72" s="16"/>
      <c r="J72" s="16"/>
      <c r="K72" s="16"/>
      <c r="L72" s="16"/>
    </row>
  </sheetData>
  <sheetProtection/>
  <mergeCells count="8">
    <mergeCell ref="A45:A46"/>
    <mergeCell ref="B45:L45"/>
    <mergeCell ref="E3:H3"/>
    <mergeCell ref="E42:H42"/>
    <mergeCell ref="A6:A7"/>
    <mergeCell ref="B6:L6"/>
    <mergeCell ref="A12:A13"/>
    <mergeCell ref="B12:L12"/>
  </mergeCells>
  <printOptions/>
  <pageMargins left="0.7086614173228347" right="0.7086614173228347" top="0.7480314960629921" bottom="0.7480314960629921" header="0.31496062992125984" footer="0.31496062992125984"/>
  <pageSetup fitToHeight="3" fitToWidth="1" horizontalDpi="600" verticalDpi="600" orientation="landscape" scale="87"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3:L73"/>
  <sheetViews>
    <sheetView zoomScalePageLayoutView="0" workbookViewId="0" topLeftCell="A50">
      <selection activeCell="A1" sqref="A1:L72"/>
    </sheetView>
  </sheetViews>
  <sheetFormatPr defaultColWidth="11.421875" defaultRowHeight="15"/>
  <cols>
    <col min="1" max="1" width="13.7109375" style="0" customWidth="1"/>
  </cols>
  <sheetData>
    <row r="3" spans="5:8" ht="14.25">
      <c r="E3" s="319" t="s">
        <v>423</v>
      </c>
      <c r="F3" s="319"/>
      <c r="G3" s="319"/>
      <c r="H3" s="319"/>
    </row>
    <row r="6" spans="1:12" ht="14.25">
      <c r="A6" s="314" t="s">
        <v>203</v>
      </c>
      <c r="B6" s="316" t="s">
        <v>406</v>
      </c>
      <c r="C6" s="316"/>
      <c r="D6" s="316"/>
      <c r="E6" s="316"/>
      <c r="F6" s="316"/>
      <c r="G6" s="316"/>
      <c r="H6" s="316"/>
      <c r="I6" s="316"/>
      <c r="J6" s="316"/>
      <c r="K6" s="316"/>
      <c r="L6" s="316"/>
    </row>
    <row r="7" spans="1:12" ht="14.25">
      <c r="A7" s="315"/>
      <c r="B7" s="152">
        <v>2000</v>
      </c>
      <c r="C7" s="152">
        <v>2001</v>
      </c>
      <c r="D7" s="152">
        <v>2002</v>
      </c>
      <c r="E7" s="152">
        <v>2003</v>
      </c>
      <c r="F7" s="152">
        <v>2004</v>
      </c>
      <c r="G7" s="152">
        <v>2005</v>
      </c>
      <c r="H7" s="152">
        <v>2006</v>
      </c>
      <c r="I7" s="152">
        <v>2007</v>
      </c>
      <c r="J7" s="152">
        <v>2008</v>
      </c>
      <c r="K7" s="152">
        <v>2009</v>
      </c>
      <c r="L7" s="152">
        <v>2010</v>
      </c>
    </row>
    <row r="8" spans="1:12" ht="14.25">
      <c r="A8" s="153"/>
      <c r="B8" s="153"/>
      <c r="C8" s="153"/>
      <c r="D8" s="153"/>
      <c r="E8" s="153"/>
      <c r="F8" s="153"/>
      <c r="G8" s="153"/>
      <c r="H8" s="153"/>
      <c r="I8" s="153"/>
      <c r="J8" s="153"/>
      <c r="K8" s="153"/>
      <c r="L8" s="153"/>
    </row>
    <row r="9" spans="1:12" ht="14.25">
      <c r="A9" s="16" t="s">
        <v>6</v>
      </c>
      <c r="B9" s="166">
        <v>44890</v>
      </c>
      <c r="C9" s="166">
        <v>46900</v>
      </c>
      <c r="D9" s="166">
        <v>47600</v>
      </c>
      <c r="E9" s="166">
        <v>48200</v>
      </c>
      <c r="F9" s="166">
        <v>48500</v>
      </c>
      <c r="G9" s="167">
        <v>50960.48</v>
      </c>
      <c r="H9" s="166">
        <v>50952.47</v>
      </c>
      <c r="I9" s="166">
        <v>50846.43</v>
      </c>
      <c r="J9" s="167">
        <v>52186.94</v>
      </c>
      <c r="K9" s="168">
        <v>53338.50999999999</v>
      </c>
      <c r="L9" s="168">
        <v>52654.94899999999</v>
      </c>
    </row>
    <row r="10" spans="1:12" ht="14.25">
      <c r="A10" s="157" t="s">
        <v>346</v>
      </c>
      <c r="B10" s="157"/>
      <c r="C10" s="157"/>
      <c r="D10" s="157"/>
      <c r="E10" s="157"/>
      <c r="F10" s="157"/>
      <c r="G10" s="157"/>
      <c r="H10" s="157"/>
      <c r="I10" s="157"/>
      <c r="J10" s="157"/>
      <c r="K10" s="157"/>
      <c r="L10" s="157"/>
    </row>
    <row r="11" spans="1:12" ht="14.25">
      <c r="A11" s="16"/>
      <c r="B11" s="16"/>
      <c r="C11" s="16"/>
      <c r="D11" s="16"/>
      <c r="E11" s="16"/>
      <c r="F11" s="16"/>
      <c r="G11" s="16"/>
      <c r="H11" s="16"/>
      <c r="I11" s="16"/>
      <c r="J11" s="16"/>
      <c r="K11" s="16"/>
      <c r="L11" s="16"/>
    </row>
    <row r="12" spans="1:12" ht="14.25">
      <c r="A12" s="314" t="s">
        <v>203</v>
      </c>
      <c r="B12" s="316" t="s">
        <v>424</v>
      </c>
      <c r="C12" s="316"/>
      <c r="D12" s="316"/>
      <c r="E12" s="316"/>
      <c r="F12" s="316"/>
      <c r="G12" s="316"/>
      <c r="H12" s="316"/>
      <c r="I12" s="316"/>
      <c r="J12" s="316"/>
      <c r="K12" s="316"/>
      <c r="L12" s="316"/>
    </row>
    <row r="13" spans="1:12" ht="14.25">
      <c r="A13" s="315"/>
      <c r="B13" s="158">
        <v>2000</v>
      </c>
      <c r="C13" s="158">
        <v>2001</v>
      </c>
      <c r="D13" s="158">
        <v>2002</v>
      </c>
      <c r="E13" s="158">
        <v>2003</v>
      </c>
      <c r="F13" s="158">
        <v>2004</v>
      </c>
      <c r="G13" s="158">
        <v>2005</v>
      </c>
      <c r="H13" s="158">
        <v>2006</v>
      </c>
      <c r="I13" s="158">
        <v>2007</v>
      </c>
      <c r="J13" s="158">
        <v>2008</v>
      </c>
      <c r="K13" s="158">
        <v>2009</v>
      </c>
      <c r="L13" s="158">
        <v>2010</v>
      </c>
    </row>
    <row r="14" spans="1:12" ht="14.25">
      <c r="A14" s="16"/>
      <c r="B14" s="16"/>
      <c r="C14" s="16"/>
      <c r="D14" s="16"/>
      <c r="E14" s="16"/>
      <c r="F14" s="16"/>
      <c r="G14" s="16"/>
      <c r="H14" s="16"/>
      <c r="I14" s="16"/>
      <c r="J14" s="16"/>
      <c r="K14" s="16"/>
      <c r="L14" s="16"/>
    </row>
    <row r="15" spans="1:12" ht="14.25">
      <c r="A15" s="16" t="s">
        <v>6</v>
      </c>
      <c r="B15" s="169">
        <v>999000</v>
      </c>
      <c r="C15" s="169">
        <v>905000</v>
      </c>
      <c r="D15" s="169">
        <v>999000</v>
      </c>
      <c r="E15" s="169">
        <v>1050000</v>
      </c>
      <c r="F15" s="169">
        <v>1100000</v>
      </c>
      <c r="G15" s="169">
        <v>1150000</v>
      </c>
      <c r="H15" s="169">
        <v>1288421.062698797</v>
      </c>
      <c r="I15" s="169">
        <v>1238234.2774814353</v>
      </c>
      <c r="J15" s="169">
        <v>1335073.7311692277</v>
      </c>
      <c r="K15" s="169">
        <v>1377980.9710091718</v>
      </c>
      <c r="L15" s="169">
        <v>1251053.3447276922</v>
      </c>
    </row>
    <row r="16" spans="1:12" ht="14.25">
      <c r="A16" s="157" t="s">
        <v>422</v>
      </c>
      <c r="B16" s="157"/>
      <c r="C16" s="157"/>
      <c r="D16" s="157"/>
      <c r="E16" s="157"/>
      <c r="F16" s="157"/>
      <c r="G16" s="157"/>
      <c r="H16" s="157"/>
      <c r="I16" s="157"/>
      <c r="J16" s="157"/>
      <c r="K16" s="157"/>
      <c r="L16" s="157"/>
    </row>
    <row r="17" spans="1:12" ht="14.25">
      <c r="A17" s="16"/>
      <c r="B17" s="16"/>
      <c r="C17" s="16"/>
      <c r="D17" s="16"/>
      <c r="E17" s="16"/>
      <c r="F17" s="16"/>
      <c r="G17" s="16"/>
      <c r="H17" s="16"/>
      <c r="I17" s="16"/>
      <c r="J17" s="16"/>
      <c r="K17" s="16"/>
      <c r="L17" s="16"/>
    </row>
    <row r="18" spans="1:12" ht="14.25">
      <c r="A18" s="16"/>
      <c r="B18" s="16"/>
      <c r="C18" s="16"/>
      <c r="D18" s="16"/>
      <c r="E18" s="16"/>
      <c r="F18" s="16"/>
      <c r="G18" s="16"/>
      <c r="H18" s="16"/>
      <c r="I18" s="16"/>
      <c r="J18" s="16"/>
      <c r="K18" s="16"/>
      <c r="L18" s="16"/>
    </row>
    <row r="19" spans="1:12" ht="14.25">
      <c r="A19" s="16"/>
      <c r="B19" s="16"/>
      <c r="C19" s="16"/>
      <c r="D19" s="16"/>
      <c r="E19" s="16"/>
      <c r="F19" s="16"/>
      <c r="G19" s="16"/>
      <c r="H19" s="16"/>
      <c r="I19" s="16"/>
      <c r="J19" s="16"/>
      <c r="K19" s="16"/>
      <c r="L19" s="16"/>
    </row>
    <row r="20" spans="1:12" ht="14.25">
      <c r="A20" s="16"/>
      <c r="B20" s="16"/>
      <c r="C20" s="16"/>
      <c r="D20" s="16"/>
      <c r="E20" s="16"/>
      <c r="F20" s="16"/>
      <c r="G20" s="16"/>
      <c r="H20" s="16"/>
      <c r="I20" s="16"/>
      <c r="J20" s="16"/>
      <c r="K20" s="16"/>
      <c r="L20" s="16"/>
    </row>
    <row r="21" spans="1:12" ht="15">
      <c r="A21" s="16"/>
      <c r="B21" s="16"/>
      <c r="C21" s="16"/>
      <c r="D21" s="16"/>
      <c r="E21" s="16"/>
      <c r="F21" s="16"/>
      <c r="G21" s="16"/>
      <c r="H21" s="16"/>
      <c r="I21" s="16"/>
      <c r="J21" s="16"/>
      <c r="K21" s="16"/>
      <c r="L21" s="16"/>
    </row>
    <row r="22" spans="1:12" ht="15">
      <c r="A22" s="16"/>
      <c r="B22" s="16"/>
      <c r="C22" s="16"/>
      <c r="D22" s="16"/>
      <c r="E22" s="16"/>
      <c r="F22" s="16"/>
      <c r="G22" s="16"/>
      <c r="H22" s="16"/>
      <c r="I22" s="16"/>
      <c r="J22" s="16"/>
      <c r="K22" s="16"/>
      <c r="L22" s="16"/>
    </row>
    <row r="23" spans="1:12" ht="15">
      <c r="A23" s="16"/>
      <c r="B23" s="16"/>
      <c r="C23" s="16"/>
      <c r="D23" s="16"/>
      <c r="E23" s="16"/>
      <c r="F23" s="16"/>
      <c r="G23" s="16"/>
      <c r="H23" s="16"/>
      <c r="I23" s="16"/>
      <c r="J23" s="16"/>
      <c r="K23" s="16"/>
      <c r="L23" s="16"/>
    </row>
    <row r="24" spans="1:12" ht="15">
      <c r="A24" s="16"/>
      <c r="B24" s="16"/>
      <c r="C24" s="16"/>
      <c r="D24" s="16"/>
      <c r="E24" s="16"/>
      <c r="F24" s="16"/>
      <c r="G24" s="16"/>
      <c r="H24" s="16"/>
      <c r="I24" s="16"/>
      <c r="J24" s="16"/>
      <c r="K24" s="16"/>
      <c r="L24" s="16"/>
    </row>
    <row r="25" spans="1:12" ht="15">
      <c r="A25" s="16"/>
      <c r="B25" s="16"/>
      <c r="C25" s="16"/>
      <c r="D25" s="16"/>
      <c r="E25" s="16"/>
      <c r="F25" s="16"/>
      <c r="G25" s="16"/>
      <c r="H25" s="16"/>
      <c r="I25" s="16"/>
      <c r="J25" s="16"/>
      <c r="K25" s="16"/>
      <c r="L25" s="16"/>
    </row>
    <row r="26" spans="1:12" ht="15">
      <c r="A26" s="16"/>
      <c r="B26" s="16"/>
      <c r="C26" s="16"/>
      <c r="D26" s="16"/>
      <c r="E26" s="16"/>
      <c r="F26" s="16"/>
      <c r="G26" s="16"/>
      <c r="H26" s="16"/>
      <c r="I26" s="16"/>
      <c r="J26" s="16"/>
      <c r="K26" s="16"/>
      <c r="L26" s="16"/>
    </row>
    <row r="27" spans="1:12" ht="15">
      <c r="A27" s="16"/>
      <c r="B27" s="16"/>
      <c r="C27" s="16"/>
      <c r="D27" s="16"/>
      <c r="E27" s="16"/>
      <c r="F27" s="16"/>
      <c r="G27" s="16"/>
      <c r="H27" s="16"/>
      <c r="I27" s="16"/>
      <c r="J27" s="16"/>
      <c r="K27" s="16"/>
      <c r="L27" s="16"/>
    </row>
    <row r="28" spans="1:12" ht="15">
      <c r="A28" s="16"/>
      <c r="B28" s="16"/>
      <c r="C28" s="16"/>
      <c r="D28" s="16"/>
      <c r="E28" s="16"/>
      <c r="F28" s="16"/>
      <c r="G28" s="16"/>
      <c r="H28" s="16"/>
      <c r="I28" s="16"/>
      <c r="J28" s="16"/>
      <c r="K28" s="16"/>
      <c r="L28" s="16"/>
    </row>
    <row r="29" spans="1:12" ht="15">
      <c r="A29" s="16"/>
      <c r="B29" s="16"/>
      <c r="C29" s="16"/>
      <c r="D29" s="16"/>
      <c r="E29" s="16"/>
      <c r="F29" s="16"/>
      <c r="G29" s="16"/>
      <c r="H29" s="16"/>
      <c r="I29" s="16"/>
      <c r="J29" s="16"/>
      <c r="K29" s="16"/>
      <c r="L29" s="16"/>
    </row>
    <row r="30" spans="1:12" ht="15">
      <c r="A30" s="16"/>
      <c r="B30" s="16"/>
      <c r="C30" s="16"/>
      <c r="D30" s="16"/>
      <c r="E30" s="16"/>
      <c r="F30" s="16"/>
      <c r="G30" s="16"/>
      <c r="H30" s="16"/>
      <c r="I30" s="16"/>
      <c r="J30" s="16"/>
      <c r="K30" s="16"/>
      <c r="L30" s="16"/>
    </row>
    <row r="31" spans="1:12" ht="15">
      <c r="A31" s="16"/>
      <c r="B31" s="16"/>
      <c r="C31" s="16"/>
      <c r="D31" s="16"/>
      <c r="E31" s="16"/>
      <c r="F31" s="16"/>
      <c r="G31" s="16"/>
      <c r="H31" s="16"/>
      <c r="I31" s="16"/>
      <c r="J31" s="16"/>
      <c r="K31" s="16"/>
      <c r="L31" s="16"/>
    </row>
    <row r="32" spans="1:12" ht="14.25">
      <c r="A32" s="16"/>
      <c r="B32" s="16"/>
      <c r="C32" s="16"/>
      <c r="D32" s="16"/>
      <c r="E32" s="16"/>
      <c r="F32" s="16"/>
      <c r="G32" s="16"/>
      <c r="H32" s="16"/>
      <c r="I32" s="16"/>
      <c r="J32" s="16"/>
      <c r="K32" s="16"/>
      <c r="L32" s="16"/>
    </row>
    <row r="33" spans="1:12" ht="14.25">
      <c r="A33" s="16"/>
      <c r="B33" s="16"/>
      <c r="C33" s="16"/>
      <c r="D33" s="16"/>
      <c r="E33" s="16"/>
      <c r="F33" s="16"/>
      <c r="G33" s="16"/>
      <c r="H33" s="16"/>
      <c r="I33" s="16"/>
      <c r="J33" s="16"/>
      <c r="K33" s="16"/>
      <c r="L33" s="16"/>
    </row>
    <row r="34" spans="1:12" ht="14.25">
      <c r="A34" s="16"/>
      <c r="B34" s="16"/>
      <c r="C34" s="16"/>
      <c r="D34" s="16"/>
      <c r="E34" s="16"/>
      <c r="F34" s="16"/>
      <c r="G34" s="16"/>
      <c r="H34" s="16"/>
      <c r="I34" s="16"/>
      <c r="J34" s="16"/>
      <c r="K34" s="16"/>
      <c r="L34" s="16"/>
    </row>
    <row r="35" spans="1:12" ht="14.25">
      <c r="A35" s="16"/>
      <c r="B35" s="16"/>
      <c r="C35" s="16"/>
      <c r="D35" s="16"/>
      <c r="E35" s="16"/>
      <c r="F35" s="16"/>
      <c r="G35" s="16"/>
      <c r="H35" s="16"/>
      <c r="I35" s="16"/>
      <c r="J35" s="16"/>
      <c r="K35" s="16"/>
      <c r="L35" s="16"/>
    </row>
    <row r="36" spans="1:12" ht="14.25">
      <c r="A36" s="16"/>
      <c r="B36" s="16"/>
      <c r="C36" s="16"/>
      <c r="D36" s="16"/>
      <c r="E36" s="16"/>
      <c r="F36" s="16"/>
      <c r="G36" s="16"/>
      <c r="H36" s="16"/>
      <c r="I36" s="16"/>
      <c r="J36" s="16"/>
      <c r="K36" s="16"/>
      <c r="L36" s="16"/>
    </row>
    <row r="37" spans="1:12" ht="14.25">
      <c r="A37" s="16"/>
      <c r="B37" s="16"/>
      <c r="C37" s="16"/>
      <c r="D37" s="16"/>
      <c r="E37" s="16"/>
      <c r="F37" s="16"/>
      <c r="G37" s="16"/>
      <c r="H37" s="16"/>
      <c r="I37" s="16"/>
      <c r="J37" s="16"/>
      <c r="K37" s="16"/>
      <c r="L37" s="16"/>
    </row>
    <row r="38" spans="1:12" ht="14.25">
      <c r="A38" s="16"/>
      <c r="B38" s="16"/>
      <c r="C38" s="16"/>
      <c r="D38" s="16"/>
      <c r="E38" s="16"/>
      <c r="F38" s="16"/>
      <c r="G38" s="16"/>
      <c r="H38" s="16"/>
      <c r="I38" s="16"/>
      <c r="J38" s="16"/>
      <c r="K38" s="16"/>
      <c r="L38" s="16"/>
    </row>
    <row r="39" spans="1:12" ht="14.25">
      <c r="A39" s="16"/>
      <c r="B39" s="16"/>
      <c r="C39" s="16"/>
      <c r="D39" s="16"/>
      <c r="E39" s="16"/>
      <c r="F39" s="16"/>
      <c r="G39" s="16"/>
      <c r="H39" s="16"/>
      <c r="I39" s="16"/>
      <c r="J39" s="16"/>
      <c r="K39" s="16"/>
      <c r="L39" s="16"/>
    </row>
    <row r="40" spans="1:12" ht="14.25">
      <c r="A40" s="16"/>
      <c r="B40" s="16"/>
      <c r="C40" s="16"/>
      <c r="D40" s="16"/>
      <c r="E40" s="16"/>
      <c r="F40" s="16"/>
      <c r="G40" s="16"/>
      <c r="H40" s="16"/>
      <c r="I40" s="16"/>
      <c r="J40" s="16"/>
      <c r="K40" s="16"/>
      <c r="L40" s="16"/>
    </row>
    <row r="41" spans="1:12" ht="14.25">
      <c r="A41" s="16"/>
      <c r="B41" s="16"/>
      <c r="C41" s="16"/>
      <c r="D41" s="16"/>
      <c r="E41" s="16"/>
      <c r="F41" s="16"/>
      <c r="G41" s="16"/>
      <c r="H41" s="16"/>
      <c r="I41" s="16"/>
      <c r="J41" s="16"/>
      <c r="K41" s="16"/>
      <c r="L41" s="16"/>
    </row>
    <row r="42" spans="1:12" ht="14.25">
      <c r="A42" s="16"/>
      <c r="B42" s="16"/>
      <c r="C42" s="16"/>
      <c r="D42" s="16"/>
      <c r="E42" s="16"/>
      <c r="F42" s="16"/>
      <c r="G42" s="16"/>
      <c r="H42" s="16"/>
      <c r="I42" s="16"/>
      <c r="J42" s="16"/>
      <c r="K42" s="16"/>
      <c r="L42" s="16"/>
    </row>
    <row r="43" spans="1:12" ht="14.25">
      <c r="A43" s="16"/>
      <c r="B43" s="16"/>
      <c r="C43" s="16"/>
      <c r="D43" s="16"/>
      <c r="E43" s="318" t="s">
        <v>356</v>
      </c>
      <c r="F43" s="318"/>
      <c r="G43" s="318"/>
      <c r="H43" s="318"/>
      <c r="I43" s="16"/>
      <c r="J43" s="16"/>
      <c r="K43" s="16"/>
      <c r="L43" s="16"/>
    </row>
    <row r="44" spans="1:12" ht="14.25">
      <c r="A44" s="16"/>
      <c r="B44" s="16"/>
      <c r="C44" s="16"/>
      <c r="D44" s="16"/>
      <c r="E44" s="16"/>
      <c r="F44" s="16"/>
      <c r="G44" s="16"/>
      <c r="H44" s="16"/>
      <c r="I44" s="16"/>
      <c r="J44" s="16"/>
      <c r="K44" s="16"/>
      <c r="L44" s="16"/>
    </row>
    <row r="45" spans="1:12" ht="14.25">
      <c r="A45" s="16"/>
      <c r="B45" s="16"/>
      <c r="C45" s="16"/>
      <c r="D45" s="16"/>
      <c r="E45" s="16"/>
      <c r="F45" s="16"/>
      <c r="G45" s="16"/>
      <c r="H45" s="16"/>
      <c r="I45" s="16"/>
      <c r="J45" s="16"/>
      <c r="K45" s="16"/>
      <c r="L45" s="16"/>
    </row>
    <row r="46" spans="1:12" ht="14.25">
      <c r="A46" s="314" t="s">
        <v>203</v>
      </c>
      <c r="B46" s="316" t="s">
        <v>347</v>
      </c>
      <c r="C46" s="316"/>
      <c r="D46" s="316"/>
      <c r="E46" s="316"/>
      <c r="F46" s="316"/>
      <c r="G46" s="316"/>
      <c r="H46" s="316"/>
      <c r="I46" s="316"/>
      <c r="J46" s="316"/>
      <c r="K46" s="316"/>
      <c r="L46" s="316"/>
    </row>
    <row r="47" spans="1:12" ht="14.25">
      <c r="A47" s="315"/>
      <c r="B47" s="158">
        <v>2000</v>
      </c>
      <c r="C47" s="158">
        <v>2001</v>
      </c>
      <c r="D47" s="158">
        <v>2002</v>
      </c>
      <c r="E47" s="158">
        <v>2003</v>
      </c>
      <c r="F47" s="158">
        <v>2004</v>
      </c>
      <c r="G47" s="158">
        <v>2005</v>
      </c>
      <c r="H47" s="158">
        <v>2006</v>
      </c>
      <c r="I47" s="158">
        <v>2007</v>
      </c>
      <c r="J47" s="158">
        <v>2008</v>
      </c>
      <c r="K47" s="158">
        <v>2009</v>
      </c>
      <c r="L47" s="158">
        <v>2010</v>
      </c>
    </row>
    <row r="48" spans="1:12" ht="14.25">
      <c r="A48" s="16" t="s">
        <v>350</v>
      </c>
      <c r="B48" s="169">
        <v>999000</v>
      </c>
      <c r="C48" s="169">
        <v>905000</v>
      </c>
      <c r="D48" s="169">
        <v>999000</v>
      </c>
      <c r="E48" s="169">
        <v>1050000</v>
      </c>
      <c r="F48" s="169">
        <v>1100000</v>
      </c>
      <c r="G48" s="169">
        <v>1150000</v>
      </c>
      <c r="H48" s="169">
        <v>1288421.062698797</v>
      </c>
      <c r="I48" s="169">
        <v>1238234.2774814353</v>
      </c>
      <c r="J48" s="169">
        <v>1335073.7311692277</v>
      </c>
      <c r="K48" s="169">
        <v>1377980.9710091718</v>
      </c>
      <c r="L48" s="169">
        <v>1251053.3447276922</v>
      </c>
    </row>
    <row r="49" spans="1:12" ht="14.25">
      <c r="A49" s="215" t="s">
        <v>348</v>
      </c>
      <c r="B49" s="215">
        <v>596195.553</v>
      </c>
      <c r="C49" s="215">
        <v>545280.659</v>
      </c>
      <c r="D49" s="215">
        <v>654932.413</v>
      </c>
      <c r="E49" s="215">
        <v>706331.512</v>
      </c>
      <c r="F49" s="215">
        <v>693053.073</v>
      </c>
      <c r="G49" s="215">
        <v>738469.058</v>
      </c>
      <c r="H49" s="215">
        <v>823247.355</v>
      </c>
      <c r="I49" s="215">
        <v>776370.276</v>
      </c>
      <c r="J49" s="215">
        <v>836884.534</v>
      </c>
      <c r="K49" s="215">
        <v>850405.202</v>
      </c>
      <c r="L49" s="215">
        <v>781085.135</v>
      </c>
    </row>
    <row r="50" spans="1:12" ht="14.25">
      <c r="A50" s="145" t="s">
        <v>425</v>
      </c>
      <c r="B50" s="145"/>
      <c r="C50" s="145"/>
      <c r="D50" s="145"/>
      <c r="E50" s="145"/>
      <c r="F50" s="145"/>
      <c r="G50" s="145"/>
      <c r="H50" s="145"/>
      <c r="I50" s="145"/>
      <c r="J50" s="145"/>
      <c r="K50" s="145"/>
      <c r="L50" s="145"/>
    </row>
    <row r="51" spans="1:12" ht="14.25">
      <c r="A51" s="145"/>
      <c r="B51" s="145"/>
      <c r="C51" s="145"/>
      <c r="D51" s="145"/>
      <c r="E51" s="145"/>
      <c r="F51" s="145"/>
      <c r="G51" s="145"/>
      <c r="H51" s="145"/>
      <c r="I51" s="145"/>
      <c r="J51" s="145"/>
      <c r="K51" s="145"/>
      <c r="L51" s="145"/>
    </row>
    <row r="52" spans="1:12" ht="14.25">
      <c r="A52" s="16"/>
      <c r="B52" s="16"/>
      <c r="C52" s="16"/>
      <c r="D52" s="16"/>
      <c r="E52" s="16"/>
      <c r="F52" s="16"/>
      <c r="G52" s="16"/>
      <c r="H52" s="16"/>
      <c r="I52" s="16"/>
      <c r="J52" s="16"/>
      <c r="K52" s="16"/>
      <c r="L52" s="16"/>
    </row>
    <row r="53" spans="1:12" ht="14.25">
      <c r="A53" s="16"/>
      <c r="B53" s="16"/>
      <c r="C53" s="16"/>
      <c r="D53" s="16"/>
      <c r="E53" s="16"/>
      <c r="F53" s="16"/>
      <c r="G53" s="16"/>
      <c r="H53" s="16"/>
      <c r="I53" s="16"/>
      <c r="J53" s="16"/>
      <c r="K53" s="16"/>
      <c r="L53" s="16"/>
    </row>
    <row r="54" spans="1:12" ht="14.25">
      <c r="A54" s="16"/>
      <c r="B54" s="16"/>
      <c r="C54" s="16"/>
      <c r="D54" s="16"/>
      <c r="E54" s="16"/>
      <c r="F54" s="16"/>
      <c r="G54" s="16"/>
      <c r="H54" s="16"/>
      <c r="I54" s="16"/>
      <c r="J54" s="16"/>
      <c r="K54" s="16"/>
      <c r="L54" s="16"/>
    </row>
    <row r="55" spans="1:12" ht="14.25">
      <c r="A55" s="16"/>
      <c r="B55" s="16"/>
      <c r="C55" s="16"/>
      <c r="D55" s="16"/>
      <c r="E55" s="16"/>
      <c r="F55" s="16"/>
      <c r="G55" s="16"/>
      <c r="H55" s="16"/>
      <c r="I55" s="16"/>
      <c r="J55" s="16"/>
      <c r="K55" s="16"/>
      <c r="L55" s="16"/>
    </row>
    <row r="56" spans="1:12" ht="14.25">
      <c r="A56" s="16"/>
      <c r="B56" s="16"/>
      <c r="C56" s="16"/>
      <c r="D56" s="16"/>
      <c r="E56" s="16"/>
      <c r="F56" s="16"/>
      <c r="G56" s="16"/>
      <c r="H56" s="16"/>
      <c r="I56" s="16"/>
      <c r="J56" s="16"/>
      <c r="K56" s="16"/>
      <c r="L56" s="16"/>
    </row>
    <row r="57" spans="1:12" ht="14.25">
      <c r="A57" s="16"/>
      <c r="B57" s="16"/>
      <c r="C57" s="16"/>
      <c r="D57" s="16"/>
      <c r="E57" s="16"/>
      <c r="F57" s="16"/>
      <c r="G57" s="16"/>
      <c r="H57" s="16"/>
      <c r="I57" s="16"/>
      <c r="J57" s="16"/>
      <c r="K57" s="16"/>
      <c r="L57" s="16"/>
    </row>
    <row r="58" spans="1:12" ht="14.25">
      <c r="A58" s="16"/>
      <c r="B58" s="16"/>
      <c r="C58" s="16"/>
      <c r="D58" s="16"/>
      <c r="E58" s="16"/>
      <c r="F58" s="16"/>
      <c r="G58" s="16"/>
      <c r="H58" s="16"/>
      <c r="I58" s="16"/>
      <c r="J58" s="16"/>
      <c r="K58" s="16"/>
      <c r="L58" s="16"/>
    </row>
    <row r="59" spans="1:12" ht="14.25">
      <c r="A59" s="16"/>
      <c r="B59" s="16"/>
      <c r="C59" s="16"/>
      <c r="D59" s="16"/>
      <c r="E59" s="16"/>
      <c r="F59" s="16"/>
      <c r="G59" s="16"/>
      <c r="H59" s="16"/>
      <c r="I59" s="16"/>
      <c r="J59" s="16"/>
      <c r="K59" s="16"/>
      <c r="L59" s="16"/>
    </row>
    <row r="60" spans="1:12" ht="14.25">
      <c r="A60" s="16"/>
      <c r="B60" s="16"/>
      <c r="C60" s="16"/>
      <c r="D60" s="16"/>
      <c r="E60" s="16"/>
      <c r="F60" s="16"/>
      <c r="G60" s="16"/>
      <c r="H60" s="16"/>
      <c r="I60" s="16"/>
      <c r="J60" s="16"/>
      <c r="K60" s="16"/>
      <c r="L60" s="16"/>
    </row>
    <row r="61" spans="1:12" ht="14.25">
      <c r="A61" s="16"/>
      <c r="B61" s="16"/>
      <c r="C61" s="16"/>
      <c r="D61" s="16"/>
      <c r="E61" s="16"/>
      <c r="F61" s="16"/>
      <c r="G61" s="16"/>
      <c r="H61" s="16"/>
      <c r="I61" s="16"/>
      <c r="J61" s="16"/>
      <c r="K61" s="16"/>
      <c r="L61" s="16"/>
    </row>
    <row r="62" spans="1:12" ht="14.25">
      <c r="A62" s="16"/>
      <c r="B62" s="16"/>
      <c r="C62" s="16"/>
      <c r="D62" s="16"/>
      <c r="E62" s="16"/>
      <c r="F62" s="16"/>
      <c r="G62" s="16"/>
      <c r="H62" s="16"/>
      <c r="I62" s="16"/>
      <c r="J62" s="16"/>
      <c r="K62" s="16"/>
      <c r="L62" s="16"/>
    </row>
    <row r="63" spans="1:12" ht="14.25">
      <c r="A63" s="16"/>
      <c r="B63" s="16"/>
      <c r="C63" s="16"/>
      <c r="D63" s="16"/>
      <c r="E63" s="16"/>
      <c r="F63" s="16"/>
      <c r="G63" s="16"/>
      <c r="H63" s="16"/>
      <c r="I63" s="16"/>
      <c r="J63" s="16"/>
      <c r="K63" s="16"/>
      <c r="L63" s="16"/>
    </row>
    <row r="64" spans="1:12" ht="14.25">
      <c r="A64" s="16"/>
      <c r="B64" s="16"/>
      <c r="C64" s="16"/>
      <c r="D64" s="16"/>
      <c r="E64" s="16"/>
      <c r="F64" s="16"/>
      <c r="G64" s="16"/>
      <c r="H64" s="16"/>
      <c r="I64" s="16"/>
      <c r="J64" s="16"/>
      <c r="K64" s="16"/>
      <c r="L64" s="16"/>
    </row>
    <row r="65" spans="1:12" ht="14.25">
      <c r="A65" s="16"/>
      <c r="B65" s="16"/>
      <c r="C65" s="16"/>
      <c r="D65" s="16"/>
      <c r="E65" s="16"/>
      <c r="F65" s="16"/>
      <c r="G65" s="16"/>
      <c r="H65" s="16"/>
      <c r="I65" s="16"/>
      <c r="J65" s="16"/>
      <c r="K65" s="16"/>
      <c r="L65" s="16"/>
    </row>
    <row r="66" spans="1:12" ht="14.25">
      <c r="A66" s="16"/>
      <c r="B66" s="16"/>
      <c r="C66" s="16"/>
      <c r="D66" s="16"/>
      <c r="E66" s="16"/>
      <c r="F66" s="16"/>
      <c r="G66" s="16"/>
      <c r="H66" s="16"/>
      <c r="I66" s="16"/>
      <c r="J66" s="16"/>
      <c r="K66" s="16"/>
      <c r="L66" s="16"/>
    </row>
    <row r="67" spans="1:12" ht="14.25">
      <c r="A67" s="16"/>
      <c r="B67" s="16"/>
      <c r="C67" s="16"/>
      <c r="D67" s="16"/>
      <c r="E67" s="16"/>
      <c r="F67" s="16"/>
      <c r="G67" s="16"/>
      <c r="H67" s="16"/>
      <c r="I67" s="16"/>
      <c r="J67" s="16"/>
      <c r="K67" s="16"/>
      <c r="L67" s="16"/>
    </row>
    <row r="68" spans="1:12" ht="14.25">
      <c r="A68" s="16"/>
      <c r="B68" s="16"/>
      <c r="C68" s="16"/>
      <c r="D68" s="16"/>
      <c r="E68" s="16"/>
      <c r="F68" s="16"/>
      <c r="G68" s="16"/>
      <c r="H68" s="16"/>
      <c r="I68" s="16"/>
      <c r="J68" s="16"/>
      <c r="K68" s="16"/>
      <c r="L68" s="16"/>
    </row>
    <row r="69" spans="1:12" ht="14.25">
      <c r="A69" s="16"/>
      <c r="B69" s="16"/>
      <c r="C69" s="16"/>
      <c r="D69" s="16"/>
      <c r="E69" s="16"/>
      <c r="F69" s="16"/>
      <c r="G69" s="16"/>
      <c r="H69" s="16"/>
      <c r="I69" s="16"/>
      <c r="J69" s="16"/>
      <c r="K69" s="16"/>
      <c r="L69" s="16"/>
    </row>
    <row r="70" spans="1:12" ht="14.25">
      <c r="A70" s="16"/>
      <c r="B70" s="16"/>
      <c r="C70" s="16"/>
      <c r="D70" s="16"/>
      <c r="E70" s="16"/>
      <c r="F70" s="16"/>
      <c r="G70" s="16"/>
      <c r="H70" s="16"/>
      <c r="I70" s="16"/>
      <c r="J70" s="16"/>
      <c r="K70" s="16"/>
      <c r="L70" s="16"/>
    </row>
    <row r="71" spans="1:12" ht="14.25">
      <c r="A71" s="16"/>
      <c r="B71" s="16"/>
      <c r="C71" s="16"/>
      <c r="D71" s="16"/>
      <c r="E71" s="16"/>
      <c r="F71" s="16"/>
      <c r="G71" s="16"/>
      <c r="H71" s="16"/>
      <c r="I71" s="16"/>
      <c r="J71" s="16"/>
      <c r="K71" s="16"/>
      <c r="L71" s="16"/>
    </row>
    <row r="72" spans="1:12" ht="14.25">
      <c r="A72" s="16"/>
      <c r="B72" s="16"/>
      <c r="C72" s="16"/>
      <c r="D72" s="16"/>
      <c r="E72" s="16"/>
      <c r="F72" s="16"/>
      <c r="G72" s="16"/>
      <c r="H72" s="16"/>
      <c r="I72" s="16"/>
      <c r="J72" s="16"/>
      <c r="K72" s="16"/>
      <c r="L72" s="16"/>
    </row>
    <row r="73" spans="1:12" ht="14.25">
      <c r="A73" s="16"/>
      <c r="B73" s="16"/>
      <c r="C73" s="16"/>
      <c r="D73" s="16"/>
      <c r="E73" s="16"/>
      <c r="F73" s="16"/>
      <c r="G73" s="16"/>
      <c r="H73" s="16"/>
      <c r="I73" s="16"/>
      <c r="J73" s="16"/>
      <c r="K73" s="16"/>
      <c r="L73" s="16"/>
    </row>
  </sheetData>
  <sheetProtection/>
  <mergeCells count="8">
    <mergeCell ref="A46:A47"/>
    <mergeCell ref="B46:L46"/>
    <mergeCell ref="E3:H3"/>
    <mergeCell ref="E43:H43"/>
    <mergeCell ref="A6:A7"/>
    <mergeCell ref="B6:L6"/>
    <mergeCell ref="A12:A13"/>
    <mergeCell ref="B12:L12"/>
  </mergeCells>
  <printOptions/>
  <pageMargins left="0.7086614173228347" right="0.7086614173228347" top="0.31" bottom="0.7480314960629921" header="0.31496062992125984" footer="0.31496062992125984"/>
  <pageSetup fitToHeight="3" fitToWidth="1" horizontalDpi="600" verticalDpi="600" orientation="landscape" scale="87" r:id="rId2"/>
  <drawing r:id="rId1"/>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Q56"/>
  <sheetViews>
    <sheetView zoomScalePageLayoutView="0" workbookViewId="0" topLeftCell="A25">
      <selection activeCell="A1" sqref="A1:P43"/>
    </sheetView>
  </sheetViews>
  <sheetFormatPr defaultColWidth="11.421875" defaultRowHeight="15"/>
  <cols>
    <col min="1" max="1" width="21.140625" style="5" customWidth="1"/>
    <col min="2" max="3" width="12.00390625" style="5" customWidth="1"/>
    <col min="4" max="4" width="11.7109375" style="5" customWidth="1"/>
    <col min="5" max="5" width="11.57421875" style="5" customWidth="1"/>
    <col min="6" max="6" width="1.57421875" style="5" customWidth="1"/>
    <col min="7" max="7" width="12.57421875" style="5" customWidth="1"/>
    <col min="8" max="8" width="12.140625" style="5" customWidth="1"/>
    <col min="9" max="9" width="11.28125" style="5" customWidth="1"/>
    <col min="10" max="10" width="12.00390625" style="5" customWidth="1"/>
    <col min="11" max="11" width="1.57421875" style="5" customWidth="1"/>
    <col min="12" max="12" width="9.00390625" style="5" customWidth="1"/>
    <col min="13" max="13" width="9.28125" style="5" customWidth="1"/>
    <col min="14" max="14" width="9.00390625" style="5" customWidth="1"/>
    <col min="15" max="15" width="10.8515625" style="5" customWidth="1"/>
    <col min="16" max="16384" width="11.421875" style="5" customWidth="1"/>
  </cols>
  <sheetData>
    <row r="1" spans="1:15" ht="15" customHeight="1">
      <c r="A1" s="261" t="s">
        <v>221</v>
      </c>
      <c r="B1" s="261"/>
      <c r="C1" s="261"/>
      <c r="D1" s="261"/>
      <c r="E1" s="261"/>
      <c r="F1" s="261"/>
      <c r="G1" s="261"/>
      <c r="H1" s="261"/>
      <c r="I1" s="261"/>
      <c r="J1" s="261"/>
      <c r="K1" s="261"/>
      <c r="L1" s="261"/>
      <c r="M1" s="261"/>
      <c r="N1" s="261"/>
      <c r="O1" s="261"/>
    </row>
    <row r="2" spans="1:15" s="15" customFormat="1" ht="15" customHeight="1">
      <c r="A2" s="261" t="s">
        <v>222</v>
      </c>
      <c r="B2" s="261"/>
      <c r="C2" s="261"/>
      <c r="D2" s="261"/>
      <c r="E2" s="261"/>
      <c r="F2" s="261"/>
      <c r="G2" s="261"/>
      <c r="H2" s="261"/>
      <c r="I2" s="261"/>
      <c r="J2" s="261"/>
      <c r="K2" s="261"/>
      <c r="L2" s="261"/>
      <c r="M2" s="261"/>
      <c r="N2" s="261"/>
      <c r="O2" s="261"/>
    </row>
    <row r="3" spans="1:15" s="15" customFormat="1" ht="15" customHeight="1">
      <c r="A3" s="38"/>
      <c r="B3" s="38"/>
      <c r="C3" s="38"/>
      <c r="D3" s="38"/>
      <c r="E3" s="38"/>
      <c r="F3" s="38"/>
      <c r="G3" s="38"/>
      <c r="H3" s="38"/>
      <c r="I3" s="38"/>
      <c r="J3" s="38"/>
      <c r="K3" s="38"/>
      <c r="L3" s="38"/>
      <c r="M3" s="38"/>
      <c r="N3" s="38"/>
      <c r="O3" s="38"/>
    </row>
    <row r="4" spans="1:15" ht="15" customHeight="1">
      <c r="A4" s="265" t="s">
        <v>2</v>
      </c>
      <c r="B4" s="260" t="s">
        <v>0</v>
      </c>
      <c r="C4" s="260"/>
      <c r="D4" s="260"/>
      <c r="E4" s="260"/>
      <c r="F4" s="21"/>
      <c r="G4" s="260" t="s">
        <v>1</v>
      </c>
      <c r="H4" s="260"/>
      <c r="I4" s="260"/>
      <c r="J4" s="260"/>
      <c r="K4" s="21"/>
      <c r="L4" s="270" t="s">
        <v>158</v>
      </c>
      <c r="M4" s="270"/>
      <c r="N4" s="270"/>
      <c r="O4" s="270"/>
    </row>
    <row r="5" spans="1:15" ht="12.75">
      <c r="A5" s="266"/>
      <c r="B5" s="268">
        <v>2010</v>
      </c>
      <c r="C5" s="258" t="s">
        <v>308</v>
      </c>
      <c r="D5" s="258"/>
      <c r="E5" s="258"/>
      <c r="F5" s="22"/>
      <c r="G5" s="268">
        <v>2010</v>
      </c>
      <c r="H5" s="258" t="str">
        <f>+C5</f>
        <v>Enero -julio</v>
      </c>
      <c r="I5" s="258"/>
      <c r="J5" s="258"/>
      <c r="K5" s="22"/>
      <c r="L5" s="268">
        <v>2010</v>
      </c>
      <c r="M5" s="262" t="s">
        <v>309</v>
      </c>
      <c r="N5" s="262"/>
      <c r="O5" s="262"/>
    </row>
    <row r="6" spans="1:15" ht="12.75">
      <c r="A6" s="267"/>
      <c r="B6" s="269"/>
      <c r="C6" s="39">
        <v>2010</v>
      </c>
      <c r="D6" s="39">
        <v>2011</v>
      </c>
      <c r="E6" s="40" t="s">
        <v>3</v>
      </c>
      <c r="F6" s="41"/>
      <c r="G6" s="269"/>
      <c r="H6" s="39">
        <f>+C6</f>
        <v>2010</v>
      </c>
      <c r="I6" s="39">
        <f>+D6</f>
        <v>2011</v>
      </c>
      <c r="J6" s="40" t="str">
        <f>+E6</f>
        <v>Var % 11/10</v>
      </c>
      <c r="K6" s="41"/>
      <c r="L6" s="269"/>
      <c r="M6" s="39">
        <v>2010</v>
      </c>
      <c r="N6" s="39">
        <v>2011</v>
      </c>
      <c r="O6" s="40" t="str">
        <f>+J6</f>
        <v>Var % 11/10</v>
      </c>
    </row>
    <row r="7" spans="1:17" ht="12.75">
      <c r="A7" s="146" t="s">
        <v>5</v>
      </c>
      <c r="B7" s="147">
        <f>SUM(B8:B21)</f>
        <v>2437167.2330000005</v>
      </c>
      <c r="C7" s="147">
        <f>SUM(C8:C21)</f>
        <v>1962709.012</v>
      </c>
      <c r="D7" s="147">
        <f>SUM(D8:D21)</f>
        <v>2116542.2770000002</v>
      </c>
      <c r="E7" s="148">
        <f>+D7/C7*100-100</f>
        <v>7.837802958027069</v>
      </c>
      <c r="F7" s="44"/>
      <c r="G7" s="147">
        <f>SUM(G8:G21)</f>
        <v>3297537.7419999996</v>
      </c>
      <c r="H7" s="147">
        <f>SUM(H8:H21)</f>
        <v>2682402.7759999996</v>
      </c>
      <c r="I7" s="147">
        <f>SUM(I8:I21)</f>
        <v>2517000.4029999995</v>
      </c>
      <c r="J7" s="148">
        <f>+I7/H7*100-100</f>
        <v>-6.166201976820503</v>
      </c>
      <c r="K7" s="44"/>
      <c r="L7" s="143">
        <f aca="true" t="shared" si="0" ref="L7:M21">G7/B7</f>
        <v>1.3530207108278478</v>
      </c>
      <c r="M7" s="143">
        <f t="shared" si="0"/>
        <v>1.3666838841620397</v>
      </c>
      <c r="N7" s="144" t="s">
        <v>4</v>
      </c>
      <c r="O7" s="144" t="s">
        <v>4</v>
      </c>
      <c r="Q7" s="108"/>
    </row>
    <row r="8" spans="1:17" ht="12.75">
      <c r="A8" s="149" t="s">
        <v>6</v>
      </c>
      <c r="B8" s="109">
        <v>781085.135</v>
      </c>
      <c r="C8" s="109">
        <v>762978.779</v>
      </c>
      <c r="D8" s="109">
        <v>828405.976</v>
      </c>
      <c r="E8" s="110">
        <f aca="true" t="shared" si="1" ref="E8:E21">+D8/C8*100-100</f>
        <v>8.575231553065251</v>
      </c>
      <c r="F8" s="31"/>
      <c r="G8" s="109">
        <v>1306974.416</v>
      </c>
      <c r="H8" s="109">
        <v>1254501.953</v>
      </c>
      <c r="I8" s="109">
        <v>1121028.894</v>
      </c>
      <c r="J8" s="110">
        <f aca="true" t="shared" si="2" ref="J8:J21">+I8/H8*100-100</f>
        <v>-10.6395258039108</v>
      </c>
      <c r="K8" s="31"/>
      <c r="L8" s="47">
        <f t="shared" si="0"/>
        <v>1.6732803601492172</v>
      </c>
      <c r="M8" s="47">
        <f t="shared" si="0"/>
        <v>1.6442160483732144</v>
      </c>
      <c r="N8" s="144" t="s">
        <v>4</v>
      </c>
      <c r="O8" s="144" t="s">
        <v>4</v>
      </c>
      <c r="Q8" s="108"/>
    </row>
    <row r="9" spans="1:17" ht="12.75">
      <c r="A9" s="149" t="s">
        <v>7</v>
      </c>
      <c r="B9" s="109">
        <v>837149.04</v>
      </c>
      <c r="C9" s="109">
        <v>637197.172</v>
      </c>
      <c r="D9" s="109">
        <v>662427.224</v>
      </c>
      <c r="E9" s="110">
        <f t="shared" si="1"/>
        <v>3.9595360916008673</v>
      </c>
      <c r="F9" s="31"/>
      <c r="G9" s="109">
        <v>624930.927</v>
      </c>
      <c r="H9" s="109">
        <v>482411.956</v>
      </c>
      <c r="I9" s="109">
        <v>468022.266</v>
      </c>
      <c r="J9" s="110">
        <f t="shared" si="2"/>
        <v>-2.9828634678366086</v>
      </c>
      <c r="K9" s="31"/>
      <c r="L9" s="47">
        <f t="shared" si="0"/>
        <v>0.7464990069151844</v>
      </c>
      <c r="M9" s="47">
        <f t="shared" si="0"/>
        <v>0.7570842702986761</v>
      </c>
      <c r="N9" s="144" t="s">
        <v>4</v>
      </c>
      <c r="O9" s="144" t="s">
        <v>4</v>
      </c>
      <c r="Q9" s="108"/>
    </row>
    <row r="10" spans="1:17" ht="12.75">
      <c r="A10" s="149" t="s">
        <v>8</v>
      </c>
      <c r="B10" s="109">
        <v>181869.98</v>
      </c>
      <c r="C10" s="109">
        <v>135284.191</v>
      </c>
      <c r="D10" s="109">
        <v>134569.318</v>
      </c>
      <c r="E10" s="110">
        <f t="shared" si="1"/>
        <v>-0.5284231621712507</v>
      </c>
      <c r="F10" s="31"/>
      <c r="G10" s="109">
        <v>149354.157</v>
      </c>
      <c r="H10" s="109">
        <v>107981.244</v>
      </c>
      <c r="I10" s="109">
        <v>114687.837</v>
      </c>
      <c r="J10" s="110">
        <f t="shared" si="2"/>
        <v>6.210886957368274</v>
      </c>
      <c r="K10" s="31"/>
      <c r="L10" s="47">
        <f t="shared" si="0"/>
        <v>0.821213907869787</v>
      </c>
      <c r="M10" s="47">
        <f t="shared" si="0"/>
        <v>0.7981808014803445</v>
      </c>
      <c r="N10" s="144" t="s">
        <v>4</v>
      </c>
      <c r="O10" s="144" t="s">
        <v>4</v>
      </c>
      <c r="Q10" s="108"/>
    </row>
    <row r="11" spans="1:17" ht="12.75">
      <c r="A11" s="149" t="s">
        <v>305</v>
      </c>
      <c r="B11" s="109">
        <v>107921.734</v>
      </c>
      <c r="C11" s="109">
        <v>47237.659</v>
      </c>
      <c r="D11" s="109">
        <v>26483.596</v>
      </c>
      <c r="E11" s="110">
        <f t="shared" si="1"/>
        <v>-43.93541813746528</v>
      </c>
      <c r="F11" s="31"/>
      <c r="G11" s="109">
        <v>173603.935</v>
      </c>
      <c r="H11" s="109">
        <v>62178.991</v>
      </c>
      <c r="I11" s="109">
        <v>55769.558</v>
      </c>
      <c r="J11" s="110">
        <f t="shared" si="2"/>
        <v>-10.30803635909757</v>
      </c>
      <c r="K11" s="31"/>
      <c r="L11" s="47">
        <f t="shared" si="0"/>
        <v>1.608609578122605</v>
      </c>
      <c r="M11" s="47">
        <f t="shared" si="0"/>
        <v>1.316301279875025</v>
      </c>
      <c r="N11" s="144" t="s">
        <v>4</v>
      </c>
      <c r="O11" s="144" t="s">
        <v>4</v>
      </c>
      <c r="Q11" s="108"/>
    </row>
    <row r="12" spans="1:17" ht="12.75">
      <c r="A12" s="149" t="s">
        <v>9</v>
      </c>
      <c r="B12" s="109">
        <v>74398.585</v>
      </c>
      <c r="C12" s="109">
        <v>73497.942</v>
      </c>
      <c r="D12" s="109">
        <v>99975.045</v>
      </c>
      <c r="E12" s="110">
        <f t="shared" si="1"/>
        <v>36.02427806754099</v>
      </c>
      <c r="F12" s="31"/>
      <c r="G12" s="109">
        <v>111384.491</v>
      </c>
      <c r="H12" s="109">
        <v>110145.875</v>
      </c>
      <c r="I12" s="109">
        <v>108456.687</v>
      </c>
      <c r="J12" s="110">
        <f t="shared" si="2"/>
        <v>-1.5335917028213686</v>
      </c>
      <c r="K12" s="31"/>
      <c r="L12" s="47">
        <f t="shared" si="0"/>
        <v>1.497131847332849</v>
      </c>
      <c r="M12" s="47">
        <f t="shared" si="0"/>
        <v>1.498625294841589</v>
      </c>
      <c r="N12" s="144" t="s">
        <v>4</v>
      </c>
      <c r="O12" s="144" t="s">
        <v>4</v>
      </c>
      <c r="Q12" s="108"/>
    </row>
    <row r="13" spans="1:17" ht="12.75">
      <c r="A13" s="149" t="s">
        <v>10</v>
      </c>
      <c r="B13" s="109">
        <v>116281.41</v>
      </c>
      <c r="C13" s="109">
        <v>101782.025</v>
      </c>
      <c r="D13" s="109">
        <v>119621.661</v>
      </c>
      <c r="E13" s="110">
        <f t="shared" si="1"/>
        <v>17.527295217402084</v>
      </c>
      <c r="F13" s="31"/>
      <c r="G13" s="109">
        <v>106949.118</v>
      </c>
      <c r="H13" s="109">
        <v>94256.622</v>
      </c>
      <c r="I13" s="109">
        <v>97857.16</v>
      </c>
      <c r="J13" s="110">
        <f t="shared" si="2"/>
        <v>3.819931081340883</v>
      </c>
      <c r="K13" s="31"/>
      <c r="L13" s="47">
        <f t="shared" si="0"/>
        <v>0.9197439040341874</v>
      </c>
      <c r="M13" s="47">
        <f t="shared" si="0"/>
        <v>0.9260635362678235</v>
      </c>
      <c r="N13" s="144" t="s">
        <v>4</v>
      </c>
      <c r="O13" s="144" t="s">
        <v>4</v>
      </c>
      <c r="Q13" s="108"/>
    </row>
    <row r="14" spans="1:17" ht="12.75">
      <c r="A14" s="149" t="s">
        <v>11</v>
      </c>
      <c r="B14" s="109">
        <v>55011.49</v>
      </c>
      <c r="C14" s="109">
        <v>43005.998</v>
      </c>
      <c r="D14" s="109">
        <v>56667.053</v>
      </c>
      <c r="E14" s="110">
        <f t="shared" si="1"/>
        <v>31.765464435914254</v>
      </c>
      <c r="F14" s="31"/>
      <c r="G14" s="109">
        <v>307721.892</v>
      </c>
      <c r="H14" s="109">
        <v>245757.247</v>
      </c>
      <c r="I14" s="109">
        <v>255447.333</v>
      </c>
      <c r="J14" s="110">
        <f t="shared" si="2"/>
        <v>3.942950256111885</v>
      </c>
      <c r="K14" s="31"/>
      <c r="L14" s="47">
        <f t="shared" si="0"/>
        <v>5.593774900479882</v>
      </c>
      <c r="M14" s="47">
        <f t="shared" si="0"/>
        <v>5.714487709365564</v>
      </c>
      <c r="N14" s="144" t="s">
        <v>4</v>
      </c>
      <c r="O14" s="144" t="s">
        <v>4</v>
      </c>
      <c r="Q14" s="108"/>
    </row>
    <row r="15" spans="1:17" ht="12.75">
      <c r="A15" s="149" t="s">
        <v>12</v>
      </c>
      <c r="B15" s="109">
        <v>55203.45</v>
      </c>
      <c r="C15" s="109">
        <v>50494.478</v>
      </c>
      <c r="D15" s="109">
        <v>57219.998</v>
      </c>
      <c r="E15" s="110">
        <f t="shared" si="1"/>
        <v>13.319317807384806</v>
      </c>
      <c r="F15" s="31"/>
      <c r="G15" s="109">
        <v>77394.058</v>
      </c>
      <c r="H15" s="109">
        <v>70924.37</v>
      </c>
      <c r="I15" s="109">
        <v>63719.232</v>
      </c>
      <c r="J15" s="110">
        <f t="shared" si="2"/>
        <v>-10.158903068155539</v>
      </c>
      <c r="K15" s="31"/>
      <c r="L15" s="47">
        <f t="shared" si="0"/>
        <v>1.4019786444506641</v>
      </c>
      <c r="M15" s="47">
        <f t="shared" si="0"/>
        <v>1.40459655806324</v>
      </c>
      <c r="N15" s="144" t="s">
        <v>4</v>
      </c>
      <c r="O15" s="144" t="s">
        <v>4</v>
      </c>
      <c r="Q15" s="108"/>
    </row>
    <row r="16" spans="1:17" ht="12.75">
      <c r="A16" s="149" t="s">
        <v>306</v>
      </c>
      <c r="B16" s="109">
        <v>36636.158</v>
      </c>
      <c r="C16" s="109">
        <v>32233.114</v>
      </c>
      <c r="D16" s="109">
        <v>33424.576</v>
      </c>
      <c r="E16" s="110">
        <f t="shared" si="1"/>
        <v>3.69639123294138</v>
      </c>
      <c r="F16" s="31"/>
      <c r="G16" s="109">
        <v>49179.766</v>
      </c>
      <c r="H16" s="109">
        <v>42510.854</v>
      </c>
      <c r="I16" s="109">
        <v>33195.09</v>
      </c>
      <c r="J16" s="110">
        <f t="shared" si="2"/>
        <v>-21.913848166870523</v>
      </c>
      <c r="K16" s="31"/>
      <c r="L16" s="47">
        <f t="shared" si="0"/>
        <v>1.3423832815657144</v>
      </c>
      <c r="M16" s="47">
        <f t="shared" si="0"/>
        <v>1.3188565647116812</v>
      </c>
      <c r="N16" s="144" t="s">
        <v>4</v>
      </c>
      <c r="O16" s="144" t="s">
        <v>4</v>
      </c>
      <c r="Q16" s="108"/>
    </row>
    <row r="17" spans="1:17" ht="12.75">
      <c r="A17" s="149" t="s">
        <v>14</v>
      </c>
      <c r="B17" s="109">
        <v>44967.804</v>
      </c>
      <c r="C17" s="109">
        <v>21273.629</v>
      </c>
      <c r="D17" s="109">
        <v>20387.264</v>
      </c>
      <c r="E17" s="110">
        <f t="shared" si="1"/>
        <v>-4.166496463767416</v>
      </c>
      <c r="F17" s="31"/>
      <c r="G17" s="109">
        <v>43651.207</v>
      </c>
      <c r="H17" s="109">
        <v>21548.161</v>
      </c>
      <c r="I17" s="109">
        <v>16670.968</v>
      </c>
      <c r="J17" s="110">
        <f t="shared" si="2"/>
        <v>-22.63391757653936</v>
      </c>
      <c r="K17" s="31"/>
      <c r="L17" s="47">
        <f t="shared" si="0"/>
        <v>0.9707213409843186</v>
      </c>
      <c r="M17" s="47">
        <f t="shared" si="0"/>
        <v>1.0129048034070727</v>
      </c>
      <c r="N17" s="144" t="s">
        <v>4</v>
      </c>
      <c r="O17" s="144" t="s">
        <v>4</v>
      </c>
      <c r="Q17" s="108"/>
    </row>
    <row r="18" spans="1:17" ht="12.75">
      <c r="A18" s="149" t="s">
        <v>307</v>
      </c>
      <c r="B18" s="109">
        <v>39721.663</v>
      </c>
      <c r="C18" s="109">
        <v>22223.349</v>
      </c>
      <c r="D18" s="109">
        <v>21957.503</v>
      </c>
      <c r="E18" s="110">
        <f t="shared" si="1"/>
        <v>-1.1962463443290972</v>
      </c>
      <c r="F18" s="31"/>
      <c r="G18" s="109">
        <v>46451.026</v>
      </c>
      <c r="H18" s="109">
        <v>24926.632</v>
      </c>
      <c r="I18" s="109">
        <v>19787.229</v>
      </c>
      <c r="J18" s="110">
        <f t="shared" si="2"/>
        <v>-20.618120410330604</v>
      </c>
      <c r="K18" s="31"/>
      <c r="L18" s="47">
        <f t="shared" si="0"/>
        <v>1.1694129221125509</v>
      </c>
      <c r="M18" s="47">
        <f t="shared" si="0"/>
        <v>1.1216415671643372</v>
      </c>
      <c r="N18" s="144" t="s">
        <v>4</v>
      </c>
      <c r="O18" s="144" t="s">
        <v>4</v>
      </c>
      <c r="Q18" s="108"/>
    </row>
    <row r="19" spans="1:17" ht="12.75">
      <c r="A19" s="149" t="s">
        <v>15</v>
      </c>
      <c r="B19" s="109">
        <v>44112.113</v>
      </c>
      <c r="C19" s="109">
        <v>23019.986</v>
      </c>
      <c r="D19" s="109">
        <v>36448.958</v>
      </c>
      <c r="E19" s="110">
        <f t="shared" si="1"/>
        <v>58.3361432105128</v>
      </c>
      <c r="F19" s="31"/>
      <c r="G19" s="109">
        <v>227855.093</v>
      </c>
      <c r="H19" s="109">
        <v>142235.973</v>
      </c>
      <c r="I19" s="109">
        <v>134578.768</v>
      </c>
      <c r="J19" s="110">
        <f t="shared" si="2"/>
        <v>-5.383451765749854</v>
      </c>
      <c r="K19" s="31"/>
      <c r="L19" s="47">
        <f t="shared" si="0"/>
        <v>5.165363377628272</v>
      </c>
      <c r="M19" s="47">
        <f t="shared" si="0"/>
        <v>6.178803627421841</v>
      </c>
      <c r="N19" s="144" t="s">
        <v>4</v>
      </c>
      <c r="O19" s="144" t="s">
        <v>4</v>
      </c>
      <c r="Q19" s="108"/>
    </row>
    <row r="20" spans="1:17" ht="12.75">
      <c r="A20" s="149" t="s">
        <v>16</v>
      </c>
      <c r="B20" s="109">
        <v>52732.827</v>
      </c>
      <c r="C20" s="109">
        <v>5325.134</v>
      </c>
      <c r="D20" s="109">
        <v>7371.944</v>
      </c>
      <c r="E20" s="110">
        <f t="shared" si="1"/>
        <v>38.43677924348947</v>
      </c>
      <c r="F20" s="31"/>
      <c r="G20" s="109">
        <v>50230.79</v>
      </c>
      <c r="H20" s="109">
        <v>5904.866</v>
      </c>
      <c r="I20" s="109">
        <v>6134.735</v>
      </c>
      <c r="J20" s="110">
        <f t="shared" si="2"/>
        <v>3.8928741143321446</v>
      </c>
      <c r="K20" s="31"/>
      <c r="L20" s="47">
        <f t="shared" si="0"/>
        <v>0.9525525722336108</v>
      </c>
      <c r="M20" s="47">
        <f t="shared" si="0"/>
        <v>1.1088671195879765</v>
      </c>
      <c r="N20" s="144" t="s">
        <v>4</v>
      </c>
      <c r="O20" s="144" t="s">
        <v>4</v>
      </c>
      <c r="Q20" s="108"/>
    </row>
    <row r="21" spans="1:17" ht="12.75">
      <c r="A21" s="149" t="s">
        <v>17</v>
      </c>
      <c r="B21" s="109">
        <v>10075.844</v>
      </c>
      <c r="C21" s="109">
        <v>7155.556</v>
      </c>
      <c r="D21" s="109">
        <v>11582.161</v>
      </c>
      <c r="E21" s="110">
        <f t="shared" si="1"/>
        <v>61.862488393634266</v>
      </c>
      <c r="F21" s="31"/>
      <c r="G21" s="109">
        <v>21856.866</v>
      </c>
      <c r="H21" s="109">
        <v>17118.032</v>
      </c>
      <c r="I21" s="109">
        <v>21644.646</v>
      </c>
      <c r="J21" s="110">
        <f t="shared" si="2"/>
        <v>26.4435421081115</v>
      </c>
      <c r="K21" s="31"/>
      <c r="L21" s="47">
        <f t="shared" si="0"/>
        <v>2.1692342596808767</v>
      </c>
      <c r="M21" s="47">
        <f t="shared" si="0"/>
        <v>2.392271404206745</v>
      </c>
      <c r="N21" s="144" t="s">
        <v>4</v>
      </c>
      <c r="O21" s="144" t="s">
        <v>4</v>
      </c>
      <c r="Q21" s="108"/>
    </row>
    <row r="22" spans="1:15" ht="12.75">
      <c r="A22" s="264" t="s">
        <v>224</v>
      </c>
      <c r="B22" s="264"/>
      <c r="C22" s="264"/>
      <c r="D22" s="264"/>
      <c r="E22" s="264"/>
      <c r="F22" s="264"/>
      <c r="G22" s="264"/>
      <c r="H22" s="264"/>
      <c r="I22" s="264"/>
      <c r="J22" s="264"/>
      <c r="K22" s="264"/>
      <c r="L22" s="264"/>
      <c r="M22" s="264"/>
      <c r="N22" s="264"/>
      <c r="O22" s="264"/>
    </row>
    <row r="23" spans="1:15" s="15" customFormat="1" ht="12.75">
      <c r="A23" s="263" t="s">
        <v>223</v>
      </c>
      <c r="B23" s="263"/>
      <c r="C23" s="263"/>
      <c r="D23" s="263"/>
      <c r="E23" s="263"/>
      <c r="F23" s="263"/>
      <c r="G23" s="263"/>
      <c r="H23" s="263"/>
      <c r="I23" s="263"/>
      <c r="J23" s="263"/>
      <c r="K23" s="263"/>
      <c r="L23" s="263"/>
      <c r="M23" s="263"/>
      <c r="N23" s="263"/>
      <c r="O23" s="263"/>
    </row>
    <row r="24" spans="1:16" ht="12.75" customHeight="1">
      <c r="A24" s="257" t="s">
        <v>371</v>
      </c>
      <c r="B24" s="257"/>
      <c r="C24" s="257"/>
      <c r="D24" s="257"/>
      <c r="E24" s="257"/>
      <c r="F24" s="257"/>
      <c r="G24" s="257"/>
      <c r="H24" s="257"/>
      <c r="I24" s="257"/>
      <c r="J24" s="257"/>
      <c r="K24" s="257"/>
      <c r="L24" s="257"/>
      <c r="M24" s="257"/>
      <c r="N24" s="257"/>
      <c r="O24" s="257"/>
      <c r="P24" s="257"/>
    </row>
    <row r="25" spans="1:15" ht="12.75" customHeight="1">
      <c r="A25" s="46"/>
      <c r="B25" s="30"/>
      <c r="C25" s="30"/>
      <c r="D25" s="30"/>
      <c r="E25" s="31"/>
      <c r="F25" s="31"/>
      <c r="G25" s="30"/>
      <c r="H25" s="30"/>
      <c r="I25" s="30"/>
      <c r="J25" s="31"/>
      <c r="K25" s="31"/>
      <c r="L25" s="47"/>
      <c r="M25" s="47"/>
      <c r="N25" s="47"/>
      <c r="O25" s="36"/>
    </row>
    <row r="26" spans="1:15" ht="12.75">
      <c r="A26" s="48"/>
      <c r="B26" s="30"/>
      <c r="C26" s="30"/>
      <c r="D26" s="30"/>
      <c r="E26" s="31"/>
      <c r="F26" s="31"/>
      <c r="G26" s="30"/>
      <c r="H26" s="30"/>
      <c r="I26" s="30"/>
      <c r="J26" s="31"/>
      <c r="K26" s="31"/>
      <c r="L26" s="47"/>
      <c r="M26" s="47"/>
      <c r="N26" s="47"/>
      <c r="O26" s="36"/>
    </row>
    <row r="27" spans="1:15" ht="12.75">
      <c r="A27" s="46"/>
      <c r="B27" s="30"/>
      <c r="C27" s="30"/>
      <c r="D27" s="30"/>
      <c r="E27" s="31"/>
      <c r="F27" s="31"/>
      <c r="G27" s="30"/>
      <c r="H27" s="30"/>
      <c r="I27" s="30"/>
      <c r="J27" s="31"/>
      <c r="K27" s="31"/>
      <c r="L27" s="47"/>
      <c r="M27" s="47"/>
      <c r="N27" s="47"/>
      <c r="O27" s="36"/>
    </row>
    <row r="28" spans="1:15" ht="12.75">
      <c r="A28" s="46"/>
      <c r="B28" s="30"/>
      <c r="C28" s="30"/>
      <c r="D28" s="30"/>
      <c r="E28" s="31"/>
      <c r="F28" s="31"/>
      <c r="G28" s="30"/>
      <c r="H28" s="30"/>
      <c r="I28" s="30"/>
      <c r="J28" s="31"/>
      <c r="K28" s="31"/>
      <c r="L28" s="47"/>
      <c r="M28" s="47"/>
      <c r="N28" s="47"/>
      <c r="O28" s="36"/>
    </row>
    <row r="29" spans="1:15" ht="12.75">
      <c r="A29" s="46"/>
      <c r="B29" s="30"/>
      <c r="C29" s="30"/>
      <c r="D29" s="30"/>
      <c r="E29" s="31"/>
      <c r="F29" s="31"/>
      <c r="G29" s="30"/>
      <c r="H29" s="30"/>
      <c r="I29" s="30"/>
      <c r="J29" s="31"/>
      <c r="K29" s="31"/>
      <c r="L29" s="47"/>
      <c r="M29" s="47"/>
      <c r="N29" s="47"/>
      <c r="O29" s="36"/>
    </row>
    <row r="30" spans="1:15" ht="12.75">
      <c r="A30" s="46"/>
      <c r="B30" s="30"/>
      <c r="C30" s="30"/>
      <c r="D30" s="30"/>
      <c r="E30" s="31"/>
      <c r="F30" s="31"/>
      <c r="G30" s="30"/>
      <c r="H30" s="30"/>
      <c r="I30" s="30"/>
      <c r="J30" s="31"/>
      <c r="K30" s="31"/>
      <c r="L30" s="47"/>
      <c r="M30" s="47"/>
      <c r="N30" s="47"/>
      <c r="O30" s="36"/>
    </row>
    <row r="31" spans="1:15" ht="12.75">
      <c r="A31" s="46"/>
      <c r="B31" s="30"/>
      <c r="C31" s="30"/>
      <c r="D31" s="30"/>
      <c r="E31" s="31"/>
      <c r="F31" s="31"/>
      <c r="G31" s="30"/>
      <c r="H31" s="30"/>
      <c r="I31" s="30"/>
      <c r="J31" s="31"/>
      <c r="K31" s="31"/>
      <c r="L31" s="47"/>
      <c r="M31" s="47"/>
      <c r="N31" s="47"/>
      <c r="O31" s="36"/>
    </row>
    <row r="32" spans="1:15" ht="12.75">
      <c r="A32" s="46"/>
      <c r="B32" s="30"/>
      <c r="C32" s="30"/>
      <c r="D32" s="30"/>
      <c r="E32" s="31"/>
      <c r="F32" s="31"/>
      <c r="G32" s="30"/>
      <c r="H32" s="30"/>
      <c r="I32" s="30"/>
      <c r="J32" s="31"/>
      <c r="K32" s="31"/>
      <c r="L32" s="47"/>
      <c r="M32" s="47"/>
      <c r="N32" s="47"/>
      <c r="O32" s="36"/>
    </row>
    <row r="33" spans="1:15" ht="12.75">
      <c r="A33" s="46"/>
      <c r="B33" s="30"/>
      <c r="C33" s="30"/>
      <c r="D33" s="30"/>
      <c r="E33" s="31"/>
      <c r="F33" s="31"/>
      <c r="G33" s="30"/>
      <c r="H33" s="30"/>
      <c r="I33" s="30"/>
      <c r="J33" s="31"/>
      <c r="K33" s="31"/>
      <c r="L33" s="47"/>
      <c r="M33" s="47"/>
      <c r="N33" s="47"/>
      <c r="O33" s="36"/>
    </row>
    <row r="34" spans="1:15" ht="12.75">
      <c r="A34" s="46"/>
      <c r="B34" s="30"/>
      <c r="C34" s="30"/>
      <c r="D34" s="30"/>
      <c r="E34" s="31"/>
      <c r="F34" s="31"/>
      <c r="G34" s="30"/>
      <c r="H34" s="30"/>
      <c r="I34" s="30"/>
      <c r="J34" s="31"/>
      <c r="K34" s="31"/>
      <c r="L34" s="47"/>
      <c r="M34" s="47"/>
      <c r="N34" s="47"/>
      <c r="O34" s="36"/>
    </row>
    <row r="35" spans="1:15" ht="12.75">
      <c r="A35" s="46"/>
      <c r="B35" s="30"/>
      <c r="C35" s="30"/>
      <c r="D35" s="30"/>
      <c r="E35" s="31"/>
      <c r="F35" s="31"/>
      <c r="G35" s="30"/>
      <c r="H35" s="30"/>
      <c r="I35" s="30"/>
      <c r="J35" s="31"/>
      <c r="K35" s="31"/>
      <c r="L35" s="47"/>
      <c r="M35" s="47"/>
      <c r="N35" s="47"/>
      <c r="O35" s="36"/>
    </row>
    <row r="36" spans="1:15" ht="12.75">
      <c r="A36" s="29"/>
      <c r="B36" s="30"/>
      <c r="C36" s="30"/>
      <c r="D36" s="30"/>
      <c r="E36" s="30"/>
      <c r="F36" s="30"/>
      <c r="G36" s="30"/>
      <c r="H36" s="30"/>
      <c r="I36" s="30"/>
      <c r="J36" s="29"/>
      <c r="K36" s="29"/>
      <c r="L36" s="47"/>
      <c r="M36" s="47"/>
      <c r="N36" s="47"/>
      <c r="O36" s="36"/>
    </row>
    <row r="37" spans="1:15" ht="12.75">
      <c r="A37" s="29"/>
      <c r="B37" s="29"/>
      <c r="C37" s="29"/>
      <c r="D37" s="29"/>
      <c r="E37" s="29"/>
      <c r="F37" s="29"/>
      <c r="G37" s="29"/>
      <c r="H37" s="29"/>
      <c r="I37" s="29"/>
      <c r="J37" s="29"/>
      <c r="K37" s="29"/>
      <c r="L37" s="47"/>
      <c r="M37" s="47"/>
      <c r="N37" s="47"/>
      <c r="O37" s="36"/>
    </row>
    <row r="38" spans="1:15" ht="12.75">
      <c r="A38" s="29"/>
      <c r="B38" s="30"/>
      <c r="C38" s="30"/>
      <c r="D38" s="30"/>
      <c r="E38" s="31"/>
      <c r="F38" s="31"/>
      <c r="G38" s="30"/>
      <c r="H38" s="30"/>
      <c r="I38" s="30"/>
      <c r="J38" s="31"/>
      <c r="K38" s="31"/>
      <c r="L38" s="47"/>
      <c r="M38" s="47"/>
      <c r="N38" s="47"/>
      <c r="O38" s="36"/>
    </row>
    <row r="39" spans="1:15" ht="12.75">
      <c r="A39" s="261"/>
      <c r="B39" s="261"/>
      <c r="C39" s="261"/>
      <c r="D39" s="261"/>
      <c r="E39" s="261"/>
      <c r="F39" s="261"/>
      <c r="G39" s="261"/>
      <c r="H39" s="261"/>
      <c r="I39" s="261"/>
      <c r="J39" s="261"/>
      <c r="K39" s="261"/>
      <c r="L39" s="47"/>
      <c r="M39" s="47"/>
      <c r="N39" s="47"/>
      <c r="O39" s="36"/>
    </row>
    <row r="40" spans="1:15" ht="12.75">
      <c r="A40" s="42"/>
      <c r="B40" s="258"/>
      <c r="C40" s="258"/>
      <c r="D40" s="258"/>
      <c r="E40" s="258"/>
      <c r="F40" s="22"/>
      <c r="G40" s="258"/>
      <c r="H40" s="258"/>
      <c r="I40" s="258"/>
      <c r="J40" s="258"/>
      <c r="K40" s="22"/>
      <c r="L40" s="259"/>
      <c r="M40" s="259"/>
      <c r="N40" s="259"/>
      <c r="O40" s="36"/>
    </row>
    <row r="41" spans="1:15" ht="12.75">
      <c r="A41" s="42"/>
      <c r="B41" s="49"/>
      <c r="C41" s="258"/>
      <c r="D41" s="258"/>
      <c r="E41" s="258"/>
      <c r="F41" s="22"/>
      <c r="G41" s="49"/>
      <c r="H41" s="258"/>
      <c r="I41" s="258"/>
      <c r="J41" s="258"/>
      <c r="K41" s="22"/>
      <c r="L41" s="50"/>
      <c r="M41" s="259"/>
      <c r="N41" s="259"/>
      <c r="O41" s="36"/>
    </row>
    <row r="42" spans="1:15" ht="12.75">
      <c r="A42" s="42"/>
      <c r="B42" s="42"/>
      <c r="C42" s="49"/>
      <c r="D42" s="49"/>
      <c r="E42" s="22"/>
      <c r="F42" s="22"/>
      <c r="G42" s="42"/>
      <c r="H42" s="49"/>
      <c r="I42" s="49"/>
      <c r="J42" s="22"/>
      <c r="K42" s="22"/>
      <c r="L42" s="47"/>
      <c r="M42" s="51"/>
      <c r="N42" s="52"/>
      <c r="O42" s="36"/>
    </row>
    <row r="43" spans="1:15" ht="12.75">
      <c r="A43" s="42"/>
      <c r="B43" s="43"/>
      <c r="C43" s="43"/>
      <c r="D43" s="43"/>
      <c r="E43" s="44"/>
      <c r="F43" s="44"/>
      <c r="G43" s="43"/>
      <c r="H43" s="43"/>
      <c r="I43" s="43"/>
      <c r="J43" s="44"/>
      <c r="K43" s="44"/>
      <c r="L43" s="53"/>
      <c r="M43" s="53"/>
      <c r="N43" s="53"/>
      <c r="O43" s="36"/>
    </row>
    <row r="44" spans="1:15" ht="12.75">
      <c r="A44" s="29"/>
      <c r="B44" s="30"/>
      <c r="C44" s="30"/>
      <c r="D44" s="30"/>
      <c r="E44" s="31"/>
      <c r="F44" s="31"/>
      <c r="G44" s="30"/>
      <c r="H44" s="30"/>
      <c r="I44" s="30"/>
      <c r="J44" s="31"/>
      <c r="K44" s="31"/>
      <c r="L44" s="47"/>
      <c r="M44" s="47"/>
      <c r="N44" s="47"/>
      <c r="O44" s="36"/>
    </row>
    <row r="45" spans="1:15" ht="12.75">
      <c r="A45" s="42"/>
      <c r="B45" s="43"/>
      <c r="C45" s="43"/>
      <c r="D45" s="43"/>
      <c r="E45" s="44"/>
      <c r="F45" s="44"/>
      <c r="G45" s="43"/>
      <c r="H45" s="43"/>
      <c r="I45" s="43"/>
      <c r="J45" s="44"/>
      <c r="K45" s="44"/>
      <c r="L45" s="47"/>
      <c r="M45" s="47"/>
      <c r="N45" s="47"/>
      <c r="O45" s="54"/>
    </row>
    <row r="46" spans="1:15" ht="12.75">
      <c r="A46" s="36"/>
      <c r="B46" s="36"/>
      <c r="C46" s="36"/>
      <c r="D46" s="36"/>
      <c r="E46" s="36"/>
      <c r="F46" s="36"/>
      <c r="G46" s="36"/>
      <c r="H46" s="36"/>
      <c r="I46" s="36"/>
      <c r="J46" s="36"/>
      <c r="K46" s="36"/>
      <c r="L46" s="36"/>
      <c r="M46" s="36"/>
      <c r="N46" s="36"/>
      <c r="O46" s="36"/>
    </row>
    <row r="47" spans="1:15" ht="12.75">
      <c r="A47" s="36"/>
      <c r="B47" s="36"/>
      <c r="C47" s="36"/>
      <c r="D47" s="36"/>
      <c r="E47" s="36"/>
      <c r="F47" s="36"/>
      <c r="G47" s="36"/>
      <c r="H47" s="36"/>
      <c r="I47" s="36"/>
      <c r="J47" s="36"/>
      <c r="K47" s="36"/>
      <c r="L47" s="36"/>
      <c r="M47" s="36"/>
      <c r="N47" s="36"/>
      <c r="O47" s="36"/>
    </row>
    <row r="48" spans="1:15" ht="12.75">
      <c r="A48" s="36"/>
      <c r="B48" s="36"/>
      <c r="C48" s="36"/>
      <c r="D48" s="36"/>
      <c r="E48" s="36"/>
      <c r="F48" s="36"/>
      <c r="G48" s="36"/>
      <c r="H48" s="36"/>
      <c r="I48" s="36"/>
      <c r="J48" s="36"/>
      <c r="K48" s="36"/>
      <c r="L48" s="36"/>
      <c r="M48" s="36"/>
      <c r="N48" s="36"/>
      <c r="O48" s="36"/>
    </row>
    <row r="49" spans="1:15" ht="12.75">
      <c r="A49" s="36"/>
      <c r="B49" s="36"/>
      <c r="C49" s="36"/>
      <c r="D49" s="36"/>
      <c r="E49" s="36"/>
      <c r="F49" s="36"/>
      <c r="G49" s="36"/>
      <c r="H49" s="36"/>
      <c r="I49" s="36"/>
      <c r="J49" s="36"/>
      <c r="K49" s="36"/>
      <c r="L49" s="36"/>
      <c r="M49" s="36"/>
      <c r="N49" s="36"/>
      <c r="O49" s="36"/>
    </row>
    <row r="50" spans="1:15" ht="12.75">
      <c r="A50" s="36"/>
      <c r="B50" s="36"/>
      <c r="C50" s="36"/>
      <c r="D50" s="36"/>
      <c r="E50" s="36"/>
      <c r="F50" s="36"/>
      <c r="G50" s="36"/>
      <c r="H50" s="36"/>
      <c r="I50" s="36"/>
      <c r="J50" s="36"/>
      <c r="K50" s="36"/>
      <c r="L50" s="36"/>
      <c r="M50" s="36"/>
      <c r="N50" s="36"/>
      <c r="O50" s="36"/>
    </row>
    <row r="51" spans="1:15" ht="12.75">
      <c r="A51" s="36"/>
      <c r="B51" s="36"/>
      <c r="C51" s="36"/>
      <c r="D51" s="36"/>
      <c r="E51" s="36"/>
      <c r="F51" s="36"/>
      <c r="G51" s="36"/>
      <c r="H51" s="36"/>
      <c r="I51" s="36"/>
      <c r="J51" s="36"/>
      <c r="K51" s="36"/>
      <c r="L51" s="36"/>
      <c r="M51" s="36"/>
      <c r="N51" s="36"/>
      <c r="O51" s="36"/>
    </row>
    <row r="52" spans="1:15" ht="12.75">
      <c r="A52" s="36"/>
      <c r="B52" s="36"/>
      <c r="C52" s="36"/>
      <c r="D52" s="36"/>
      <c r="E52" s="36"/>
      <c r="F52" s="36"/>
      <c r="G52" s="36"/>
      <c r="H52" s="36"/>
      <c r="I52" s="36"/>
      <c r="J52" s="36"/>
      <c r="K52" s="36"/>
      <c r="L52" s="36"/>
      <c r="M52" s="36"/>
      <c r="N52" s="36"/>
      <c r="O52" s="36"/>
    </row>
    <row r="53" spans="1:15" ht="12.75">
      <c r="A53" s="36"/>
      <c r="B53" s="36"/>
      <c r="C53" s="36"/>
      <c r="D53" s="36"/>
      <c r="E53" s="36"/>
      <c r="F53" s="36"/>
      <c r="G53" s="36"/>
      <c r="H53" s="36"/>
      <c r="I53" s="36"/>
      <c r="J53" s="36"/>
      <c r="K53" s="36"/>
      <c r="L53" s="36"/>
      <c r="M53" s="36"/>
      <c r="N53" s="36"/>
      <c r="O53" s="36"/>
    </row>
    <row r="54" spans="1:15" ht="12.75">
      <c r="A54" s="36"/>
      <c r="B54" s="36"/>
      <c r="C54" s="36"/>
      <c r="D54" s="36"/>
      <c r="E54" s="36"/>
      <c r="F54" s="36"/>
      <c r="G54" s="36"/>
      <c r="H54" s="36"/>
      <c r="I54" s="36"/>
      <c r="J54" s="36"/>
      <c r="K54" s="36"/>
      <c r="L54" s="36"/>
      <c r="M54" s="36"/>
      <c r="N54" s="36"/>
      <c r="O54" s="36"/>
    </row>
    <row r="55" spans="1:15" ht="12.75">
      <c r="A55" s="36"/>
      <c r="B55" s="36"/>
      <c r="C55" s="36"/>
      <c r="D55" s="36"/>
      <c r="E55" s="36"/>
      <c r="F55" s="36"/>
      <c r="G55" s="36"/>
      <c r="H55" s="36"/>
      <c r="I55" s="36"/>
      <c r="J55" s="36"/>
      <c r="K55" s="36"/>
      <c r="L55" s="36"/>
      <c r="M55" s="36"/>
      <c r="N55" s="36"/>
      <c r="O55" s="36"/>
    </row>
    <row r="56" spans="1:15" ht="12.75">
      <c r="A56" s="36"/>
      <c r="B56" s="36"/>
      <c r="C56" s="36"/>
      <c r="D56" s="36"/>
      <c r="E56" s="36"/>
      <c r="F56" s="36"/>
      <c r="G56" s="36"/>
      <c r="H56" s="36"/>
      <c r="I56" s="36"/>
      <c r="J56" s="36"/>
      <c r="K56" s="36"/>
      <c r="L56" s="36"/>
      <c r="M56" s="36"/>
      <c r="N56" s="36"/>
      <c r="O56" s="36"/>
    </row>
  </sheetData>
  <sheetProtection/>
  <mergeCells count="22">
    <mergeCell ref="B5:B6"/>
    <mergeCell ref="G5:G6"/>
    <mergeCell ref="L40:N40"/>
    <mergeCell ref="A2:O2"/>
    <mergeCell ref="A23:O23"/>
    <mergeCell ref="A22:O22"/>
    <mergeCell ref="A4:A6"/>
    <mergeCell ref="A1:O1"/>
    <mergeCell ref="C5:E5"/>
    <mergeCell ref="H5:J5"/>
    <mergeCell ref="L5:L6"/>
    <mergeCell ref="L4:O4"/>
    <mergeCell ref="A24:P24"/>
    <mergeCell ref="C41:E41"/>
    <mergeCell ref="H41:J41"/>
    <mergeCell ref="M41:N41"/>
    <mergeCell ref="B4:E4"/>
    <mergeCell ref="G4:J4"/>
    <mergeCell ref="A39:K39"/>
    <mergeCell ref="B40:E40"/>
    <mergeCell ref="G40:J40"/>
    <mergeCell ref="M5:O5"/>
  </mergeCells>
  <printOptions horizontalCentered="1" verticalCentered="1"/>
  <pageMargins left="0.8661417322834646" right="0.7086614173228347" top="0.7480314960629921" bottom="0.7480314960629921" header="0.31496062992125984" footer="0.31496062992125984"/>
  <pageSetup horizontalDpi="600" verticalDpi="600" orientation="landscape" scale="71" r:id="rId2"/>
  <headerFooter>
    <oddFooter>&amp;C&amp;"Arial,Normal"4</oddFooter>
  </headerFooter>
  <drawing r:id="rId1"/>
</worksheet>
</file>

<file path=xl/worksheets/sheet4.xml><?xml version="1.0" encoding="utf-8"?>
<worksheet xmlns="http://schemas.openxmlformats.org/spreadsheetml/2006/main" xmlns:r="http://schemas.openxmlformats.org/officeDocument/2006/relationships">
  <dimension ref="A1:O47"/>
  <sheetViews>
    <sheetView zoomScalePageLayoutView="0" workbookViewId="0" topLeftCell="A1">
      <selection activeCell="D35" sqref="D35"/>
    </sheetView>
  </sheetViews>
  <sheetFormatPr defaultColWidth="11.421875" defaultRowHeight="15"/>
  <cols>
    <col min="1" max="1" width="34.421875" style="5" customWidth="1"/>
    <col min="2" max="2" width="8.00390625" style="5" customWidth="1"/>
    <col min="3" max="3" width="7.7109375" style="5" customWidth="1"/>
    <col min="4" max="4" width="8.00390625" style="5" customWidth="1"/>
    <col min="5" max="5" width="11.140625" style="5" customWidth="1"/>
    <col min="6" max="6" width="2.28125" style="5" customWidth="1"/>
    <col min="7" max="7" width="8.00390625" style="5" customWidth="1"/>
    <col min="8" max="8" width="7.8515625" style="5" customWidth="1"/>
    <col min="9" max="9" width="7.7109375" style="5" customWidth="1"/>
    <col min="10" max="10" width="10.57421875" style="5" customWidth="1"/>
    <col min="11" max="11" width="1.7109375" style="5" customWidth="1"/>
    <col min="12" max="13" width="5.57421875" style="5" bestFit="1" customWidth="1"/>
    <col min="14" max="14" width="8.57421875" style="5" customWidth="1"/>
    <col min="15" max="15" width="11.28125" style="5" bestFit="1" customWidth="1"/>
    <col min="16" max="16384" width="11.421875" style="5" customWidth="1"/>
  </cols>
  <sheetData>
    <row r="1" spans="1:15" ht="12.75">
      <c r="A1" s="274" t="s">
        <v>228</v>
      </c>
      <c r="B1" s="274"/>
      <c r="C1" s="274"/>
      <c r="D1" s="274"/>
      <c r="E1" s="274"/>
      <c r="F1" s="274"/>
      <c r="G1" s="274"/>
      <c r="H1" s="274"/>
      <c r="I1" s="274"/>
      <c r="J1" s="274"/>
      <c r="K1" s="274"/>
      <c r="L1" s="274"/>
      <c r="M1" s="274"/>
      <c r="N1" s="274"/>
      <c r="O1" s="274"/>
    </row>
    <row r="2" spans="1:15" s="15" customFormat="1" ht="12.75">
      <c r="A2" s="278" t="s">
        <v>225</v>
      </c>
      <c r="B2" s="278"/>
      <c r="C2" s="278"/>
      <c r="D2" s="278"/>
      <c r="E2" s="278"/>
      <c r="F2" s="278"/>
      <c r="G2" s="278"/>
      <c r="H2" s="278"/>
      <c r="I2" s="278"/>
      <c r="J2" s="278"/>
      <c r="K2" s="278"/>
      <c r="L2" s="278"/>
      <c r="M2" s="278"/>
      <c r="N2" s="278"/>
      <c r="O2" s="278"/>
    </row>
    <row r="3" spans="1:15" s="15" customFormat="1" ht="12.75">
      <c r="A3" s="20"/>
      <c r="B3" s="20"/>
      <c r="C3" s="20"/>
      <c r="D3" s="20"/>
      <c r="E3" s="20"/>
      <c r="F3" s="20"/>
      <c r="G3" s="20"/>
      <c r="H3" s="20"/>
      <c r="I3" s="20"/>
      <c r="J3" s="20"/>
      <c r="K3" s="20"/>
      <c r="L3" s="20"/>
      <c r="M3" s="20"/>
      <c r="N3" s="20"/>
      <c r="O3" s="20"/>
    </row>
    <row r="4" spans="1:15" ht="15" customHeight="1">
      <c r="A4" s="265" t="s">
        <v>2</v>
      </c>
      <c r="B4" s="260" t="s">
        <v>0</v>
      </c>
      <c r="C4" s="260"/>
      <c r="D4" s="260"/>
      <c r="E4" s="260"/>
      <c r="F4" s="21"/>
      <c r="G4" s="260" t="s">
        <v>303</v>
      </c>
      <c r="H4" s="260"/>
      <c r="I4" s="260"/>
      <c r="J4" s="260"/>
      <c r="K4" s="21"/>
      <c r="L4" s="270" t="s">
        <v>304</v>
      </c>
      <c r="M4" s="270"/>
      <c r="N4" s="270"/>
      <c r="O4" s="275"/>
    </row>
    <row r="5" spans="1:15" ht="12.75">
      <c r="A5" s="266"/>
      <c r="B5" s="268">
        <v>2010</v>
      </c>
      <c r="C5" s="258" t="s">
        <v>308</v>
      </c>
      <c r="D5" s="258"/>
      <c r="E5" s="258"/>
      <c r="F5" s="22"/>
      <c r="G5" s="268">
        <v>2010</v>
      </c>
      <c r="H5" s="258" t="str">
        <f>+C5</f>
        <v>Enero -julio</v>
      </c>
      <c r="I5" s="258"/>
      <c r="J5" s="258"/>
      <c r="K5" s="22"/>
      <c r="L5" s="268">
        <v>2010</v>
      </c>
      <c r="M5" s="276" t="s">
        <v>310</v>
      </c>
      <c r="N5" s="276"/>
      <c r="O5" s="277"/>
    </row>
    <row r="6" spans="1:15" ht="12.75">
      <c r="A6" s="272"/>
      <c r="B6" s="273"/>
      <c r="C6" s="23">
        <v>2010</v>
      </c>
      <c r="D6" s="23">
        <v>2011</v>
      </c>
      <c r="E6" s="24" t="s">
        <v>3</v>
      </c>
      <c r="F6" s="25"/>
      <c r="G6" s="273"/>
      <c r="H6" s="23">
        <f>+C6</f>
        <v>2010</v>
      </c>
      <c r="I6" s="23">
        <f>+D6</f>
        <v>2011</v>
      </c>
      <c r="J6" s="24" t="str">
        <f>+E6</f>
        <v>Var % 11/10</v>
      </c>
      <c r="K6" s="25"/>
      <c r="L6" s="273"/>
      <c r="M6" s="24">
        <v>2010</v>
      </c>
      <c r="N6" s="24">
        <v>2011</v>
      </c>
      <c r="O6" s="142" t="str">
        <f>+J6</f>
        <v>Var % 11/10</v>
      </c>
    </row>
    <row r="7" spans="1:15" ht="12.75">
      <c r="A7" s="26" t="s">
        <v>19</v>
      </c>
      <c r="B7" s="147">
        <f>SUM(B8:B18)</f>
        <v>30461.184000000005</v>
      </c>
      <c r="C7" s="147">
        <f>SUM(C8:C18)</f>
        <v>18943.783</v>
      </c>
      <c r="D7" s="147">
        <f>SUM(D8:D18)</f>
        <v>26815.137000000002</v>
      </c>
      <c r="E7" s="148">
        <f aca="true" t="shared" si="0" ref="E7:E18">+D7/C7*100-100</f>
        <v>41.55111996373694</v>
      </c>
      <c r="F7" s="27"/>
      <c r="G7" s="147">
        <f>SUM(G8:G18)</f>
        <v>208651.81699999998</v>
      </c>
      <c r="H7" s="147">
        <f>SUM(H8:H18)</f>
        <v>114706.996</v>
      </c>
      <c r="I7" s="147">
        <f>SUM(I8:I18)</f>
        <v>143057.29100000003</v>
      </c>
      <c r="J7" s="148">
        <f>+I7/H7*100-100</f>
        <v>24.71540184000635</v>
      </c>
      <c r="K7" s="27"/>
      <c r="L7" s="28">
        <f>SUM(G7/B7)</f>
        <v>6.849760567415894</v>
      </c>
      <c r="M7" s="28">
        <f aca="true" t="shared" si="1" ref="M7:M18">SUM(H7/C7)</f>
        <v>6.055126159331534</v>
      </c>
      <c r="N7" s="138">
        <f>SUM(I7/D7)</f>
        <v>5.3349453705942285</v>
      </c>
      <c r="O7" s="140">
        <f>SUM(N7-M7)/M7*100</f>
        <v>-11.893737137539862</v>
      </c>
    </row>
    <row r="8" spans="1:15" ht="12.75">
      <c r="A8" s="29" t="s">
        <v>193</v>
      </c>
      <c r="B8" s="109">
        <v>443.98</v>
      </c>
      <c r="C8" s="109">
        <v>389.735</v>
      </c>
      <c r="D8" s="109">
        <v>232.152</v>
      </c>
      <c r="E8" s="110">
        <f t="shared" si="0"/>
        <v>-40.433371393382686</v>
      </c>
      <c r="F8" s="31"/>
      <c r="G8" s="109">
        <v>1867.593</v>
      </c>
      <c r="H8" s="109">
        <v>1637.8</v>
      </c>
      <c r="I8" s="109">
        <v>982.591</v>
      </c>
      <c r="J8" s="110">
        <f>+I8/H8*100-100</f>
        <v>-40.005434118940045</v>
      </c>
      <c r="K8" s="31"/>
      <c r="L8" s="32">
        <f aca="true" t="shared" si="2" ref="L8:L18">SUM(G8/B8)</f>
        <v>4.206480021622595</v>
      </c>
      <c r="M8" s="32">
        <f t="shared" si="1"/>
        <v>4.202342617419529</v>
      </c>
      <c r="N8" s="138">
        <f aca="true" t="shared" si="3" ref="N8:N18">SUM(I8/D8)</f>
        <v>4.232532995623557</v>
      </c>
      <c r="O8" s="140">
        <f aca="true" t="shared" si="4" ref="O8:O18">SUM(N8-M8)/M8*100</f>
        <v>0.7184178195962238</v>
      </c>
    </row>
    <row r="9" spans="1:15" ht="12.75">
      <c r="A9" s="29" t="s">
        <v>159</v>
      </c>
      <c r="B9" s="109">
        <v>6245.301</v>
      </c>
      <c r="C9" s="109">
        <v>3436.235</v>
      </c>
      <c r="D9" s="109">
        <v>3004.76</v>
      </c>
      <c r="E9" s="110">
        <f t="shared" si="0"/>
        <v>-12.556620836467815</v>
      </c>
      <c r="F9" s="31"/>
      <c r="G9" s="109">
        <v>39344.084</v>
      </c>
      <c r="H9" s="109">
        <v>20586.05</v>
      </c>
      <c r="I9" s="109">
        <v>18011.952</v>
      </c>
      <c r="J9" s="110">
        <f>+I9/H9*100-100</f>
        <v>-12.504088934011122</v>
      </c>
      <c r="K9" s="31"/>
      <c r="L9" s="32">
        <f t="shared" si="2"/>
        <v>6.299789874018883</v>
      </c>
      <c r="M9" s="32">
        <f t="shared" si="1"/>
        <v>5.99087373244263</v>
      </c>
      <c r="N9" s="138">
        <f t="shared" si="3"/>
        <v>5.994472769871804</v>
      </c>
      <c r="O9" s="140">
        <f t="shared" si="4"/>
        <v>0.060075334415477195</v>
      </c>
    </row>
    <row r="10" spans="1:15" ht="12.75">
      <c r="A10" s="29" t="s">
        <v>21</v>
      </c>
      <c r="B10" s="109">
        <v>2203.131</v>
      </c>
      <c r="C10" s="109">
        <v>2103.681</v>
      </c>
      <c r="D10" s="109">
        <v>4812.415</v>
      </c>
      <c r="E10" s="110">
        <f t="shared" si="0"/>
        <v>128.76163258592914</v>
      </c>
      <c r="F10" s="31"/>
      <c r="G10" s="109">
        <v>6422.474</v>
      </c>
      <c r="H10" s="109">
        <v>6113.598</v>
      </c>
      <c r="I10" s="109">
        <v>12103.973</v>
      </c>
      <c r="J10" s="110">
        <f aca="true" t="shared" si="5" ref="J10:J18">+I10/H10*100-100</f>
        <v>97.9844438577741</v>
      </c>
      <c r="K10" s="31"/>
      <c r="L10" s="32">
        <f t="shared" si="2"/>
        <v>2.9151575643935836</v>
      </c>
      <c r="M10" s="32">
        <f t="shared" si="1"/>
        <v>2.9061430891851</v>
      </c>
      <c r="N10" s="138">
        <f t="shared" si="3"/>
        <v>2.5151556962564534</v>
      </c>
      <c r="O10" s="140">
        <f t="shared" si="4"/>
        <v>-13.453824568503325</v>
      </c>
    </row>
    <row r="11" spans="1:15" ht="12.75">
      <c r="A11" s="29" t="s">
        <v>194</v>
      </c>
      <c r="B11" s="109">
        <v>47.651</v>
      </c>
      <c r="C11" s="109">
        <v>35.54</v>
      </c>
      <c r="D11" s="109">
        <v>18.255</v>
      </c>
      <c r="E11" s="110">
        <f t="shared" si="0"/>
        <v>-48.63534046145188</v>
      </c>
      <c r="F11" s="31"/>
      <c r="G11" s="109">
        <v>315.721</v>
      </c>
      <c r="H11" s="109">
        <v>232.346</v>
      </c>
      <c r="I11" s="109">
        <v>140.857</v>
      </c>
      <c r="J11" s="110">
        <f t="shared" si="5"/>
        <v>-39.37618895956893</v>
      </c>
      <c r="K11" s="31"/>
      <c r="L11" s="32">
        <f t="shared" si="2"/>
        <v>6.625695158548614</v>
      </c>
      <c r="M11" s="32">
        <f t="shared" si="1"/>
        <v>6.537591446257738</v>
      </c>
      <c r="N11" s="138">
        <f t="shared" si="3"/>
        <v>7.716077786907697</v>
      </c>
      <c r="O11" s="140">
        <f t="shared" si="4"/>
        <v>18.026307552830485</v>
      </c>
    </row>
    <row r="12" spans="1:15" ht="12.75">
      <c r="A12" s="29" t="s">
        <v>195</v>
      </c>
      <c r="B12" s="109">
        <v>124.279</v>
      </c>
      <c r="C12" s="109">
        <v>123.579</v>
      </c>
      <c r="D12" s="109">
        <v>422.1</v>
      </c>
      <c r="E12" s="110">
        <f t="shared" si="0"/>
        <v>241.56288689825948</v>
      </c>
      <c r="F12" s="31"/>
      <c r="G12" s="109">
        <v>107.777</v>
      </c>
      <c r="H12" s="109">
        <v>107.731</v>
      </c>
      <c r="I12" s="109">
        <v>543.72</v>
      </c>
      <c r="J12" s="110">
        <f t="shared" si="5"/>
        <v>404.70152509491237</v>
      </c>
      <c r="K12" s="31"/>
      <c r="L12" s="32">
        <f t="shared" si="2"/>
        <v>0.8672181140820252</v>
      </c>
      <c r="M12" s="32">
        <f t="shared" si="1"/>
        <v>0.8717581466106701</v>
      </c>
      <c r="N12" s="138">
        <f t="shared" si="3"/>
        <v>1.288130774697939</v>
      </c>
      <c r="O12" s="140">
        <f t="shared" si="4"/>
        <v>47.76240172874715</v>
      </c>
    </row>
    <row r="13" spans="1:15" ht="12.75">
      <c r="A13" s="29" t="s">
        <v>160</v>
      </c>
      <c r="B13" s="109">
        <v>1.104</v>
      </c>
      <c r="C13" s="109">
        <v>0.54</v>
      </c>
      <c r="D13" s="109">
        <v>4.289</v>
      </c>
      <c r="E13" s="110">
        <f t="shared" si="0"/>
        <v>694.2592592592591</v>
      </c>
      <c r="F13" s="31"/>
      <c r="G13" s="109">
        <v>13.984</v>
      </c>
      <c r="H13" s="109">
        <v>6.84</v>
      </c>
      <c r="I13" s="109">
        <v>8.39</v>
      </c>
      <c r="J13" s="110">
        <f t="shared" si="5"/>
        <v>22.660818713450297</v>
      </c>
      <c r="K13" s="31"/>
      <c r="L13" s="32">
        <f t="shared" si="2"/>
        <v>12.666666666666666</v>
      </c>
      <c r="M13" s="32">
        <f t="shared" si="1"/>
        <v>12.666666666666666</v>
      </c>
      <c r="N13" s="138">
        <f t="shared" si="3"/>
        <v>1.9561669386803453</v>
      </c>
      <c r="O13" s="140">
        <f t="shared" si="4"/>
        <v>-84.55657679989201</v>
      </c>
    </row>
    <row r="14" spans="1:15" ht="12.75">
      <c r="A14" s="29" t="s">
        <v>196</v>
      </c>
      <c r="B14" s="109">
        <v>180.375</v>
      </c>
      <c r="C14" s="109">
        <v>114.85</v>
      </c>
      <c r="D14" s="109">
        <v>0</v>
      </c>
      <c r="E14" s="110">
        <f t="shared" si="0"/>
        <v>-100</v>
      </c>
      <c r="F14" s="31"/>
      <c r="G14" s="109">
        <v>840.336</v>
      </c>
      <c r="H14" s="109">
        <v>554.173</v>
      </c>
      <c r="I14" s="109">
        <v>0</v>
      </c>
      <c r="J14" s="110">
        <f t="shared" si="5"/>
        <v>-100</v>
      </c>
      <c r="K14" s="31"/>
      <c r="L14" s="32">
        <f t="shared" si="2"/>
        <v>4.658827442827443</v>
      </c>
      <c r="M14" s="32">
        <f t="shared" si="1"/>
        <v>4.825189377448846</v>
      </c>
      <c r="N14" s="138"/>
      <c r="O14" s="140"/>
    </row>
    <row r="15" spans="1:15" ht="12.75">
      <c r="A15" s="29" t="s">
        <v>22</v>
      </c>
      <c r="B15" s="109">
        <v>12832.814</v>
      </c>
      <c r="C15" s="109">
        <v>9235.029</v>
      </c>
      <c r="D15" s="109">
        <v>14881.026</v>
      </c>
      <c r="E15" s="110">
        <f t="shared" si="0"/>
        <v>61.13675441625574</v>
      </c>
      <c r="F15" s="31"/>
      <c r="G15" s="109">
        <v>56875.643</v>
      </c>
      <c r="H15" s="109">
        <v>42261.343</v>
      </c>
      <c r="I15" s="109">
        <v>67822.027</v>
      </c>
      <c r="J15" s="110">
        <f t="shared" si="5"/>
        <v>60.48242243508449</v>
      </c>
      <c r="K15" s="31"/>
      <c r="L15" s="32">
        <f t="shared" si="2"/>
        <v>4.432047639746044</v>
      </c>
      <c r="M15" s="32">
        <f t="shared" si="1"/>
        <v>4.5762003562739215</v>
      </c>
      <c r="N15" s="138">
        <f t="shared" si="3"/>
        <v>4.557617666953878</v>
      </c>
      <c r="O15" s="140">
        <f t="shared" si="4"/>
        <v>-0.4060724590995339</v>
      </c>
    </row>
    <row r="16" spans="1:15" ht="12.75">
      <c r="A16" s="29" t="s">
        <v>23</v>
      </c>
      <c r="B16" s="109">
        <v>8379.023</v>
      </c>
      <c r="C16" s="109">
        <v>3502.618</v>
      </c>
      <c r="D16" s="109">
        <v>3436.89</v>
      </c>
      <c r="E16" s="110">
        <f t="shared" si="0"/>
        <v>-1.8765392058169112</v>
      </c>
      <c r="F16" s="31"/>
      <c r="G16" s="109">
        <v>102825.701</v>
      </c>
      <c r="H16" s="109">
        <v>43187.28</v>
      </c>
      <c r="I16" s="109">
        <v>43399.994</v>
      </c>
      <c r="J16" s="110">
        <f t="shared" si="5"/>
        <v>0.49253854375639605</v>
      </c>
      <c r="K16" s="31"/>
      <c r="L16" s="32">
        <f t="shared" si="2"/>
        <v>12.271800781546967</v>
      </c>
      <c r="M16" s="32">
        <f t="shared" si="1"/>
        <v>12.330000017130043</v>
      </c>
      <c r="N16" s="138">
        <f t="shared" si="3"/>
        <v>12.627693641635316</v>
      </c>
      <c r="O16" s="140">
        <f t="shared" si="4"/>
        <v>2.4143846236146627</v>
      </c>
    </row>
    <row r="17" spans="1:15" ht="12.75">
      <c r="A17" s="29" t="s">
        <v>197</v>
      </c>
      <c r="B17" s="109">
        <v>3</v>
      </c>
      <c r="C17" s="109">
        <v>1.5</v>
      </c>
      <c r="D17" s="109">
        <v>2.75</v>
      </c>
      <c r="E17" s="110">
        <f t="shared" si="0"/>
        <v>83.33333333333331</v>
      </c>
      <c r="F17" s="31"/>
      <c r="G17" s="109">
        <v>34</v>
      </c>
      <c r="H17" s="109">
        <v>16</v>
      </c>
      <c r="I17" s="109">
        <v>36.937</v>
      </c>
      <c r="J17" s="110">
        <f t="shared" si="5"/>
        <v>130.85625</v>
      </c>
      <c r="K17" s="31"/>
      <c r="L17" s="32">
        <f t="shared" si="2"/>
        <v>11.333333333333334</v>
      </c>
      <c r="M17" s="32">
        <f t="shared" si="1"/>
        <v>10.666666666666666</v>
      </c>
      <c r="N17" s="138">
        <f t="shared" si="3"/>
        <v>13.431636363636363</v>
      </c>
      <c r="O17" s="140">
        <f t="shared" si="4"/>
        <v>25.92159090909091</v>
      </c>
    </row>
    <row r="18" spans="1:15" ht="12.75">
      <c r="A18" s="33" t="s">
        <v>198</v>
      </c>
      <c r="B18" s="109">
        <v>0.526</v>
      </c>
      <c r="C18" s="109">
        <v>0.476</v>
      </c>
      <c r="D18" s="109">
        <v>0.5</v>
      </c>
      <c r="E18" s="110">
        <f t="shared" si="0"/>
        <v>5.0420168067227</v>
      </c>
      <c r="F18" s="34"/>
      <c r="G18" s="109">
        <v>4.504</v>
      </c>
      <c r="H18" s="109">
        <v>3.835</v>
      </c>
      <c r="I18" s="109">
        <v>6.85</v>
      </c>
      <c r="J18" s="110">
        <f t="shared" si="5"/>
        <v>78.61799217731419</v>
      </c>
      <c r="K18" s="34"/>
      <c r="L18" s="35">
        <f t="shared" si="2"/>
        <v>8.56273764258555</v>
      </c>
      <c r="M18" s="32">
        <f t="shared" si="1"/>
        <v>8.056722689075631</v>
      </c>
      <c r="N18" s="139">
        <f t="shared" si="3"/>
        <v>13.7</v>
      </c>
      <c r="O18" s="141">
        <f t="shared" si="4"/>
        <v>70.04432855280311</v>
      </c>
    </row>
    <row r="19" spans="1:15" ht="12.75">
      <c r="A19" s="264" t="s">
        <v>226</v>
      </c>
      <c r="B19" s="264"/>
      <c r="C19" s="264"/>
      <c r="D19" s="264"/>
      <c r="E19" s="264"/>
      <c r="F19" s="264"/>
      <c r="G19" s="264"/>
      <c r="H19" s="264"/>
      <c r="I19" s="264"/>
      <c r="J19" s="264"/>
      <c r="K19" s="264"/>
      <c r="L19" s="264"/>
      <c r="M19" s="264"/>
      <c r="N19" s="263"/>
      <c r="O19" s="263"/>
    </row>
    <row r="20" spans="1:15" s="15" customFormat="1" ht="12.75">
      <c r="A20" s="271" t="s">
        <v>227</v>
      </c>
      <c r="B20" s="271"/>
      <c r="C20" s="271"/>
      <c r="D20" s="271"/>
      <c r="E20" s="271"/>
      <c r="F20" s="271"/>
      <c r="G20" s="271"/>
      <c r="H20" s="271"/>
      <c r="I20" s="271"/>
      <c r="J20" s="271"/>
      <c r="K20" s="271"/>
      <c r="L20" s="271"/>
      <c r="M20" s="271"/>
      <c r="N20" s="271"/>
      <c r="O20" s="271"/>
    </row>
    <row r="21" spans="1:15" ht="15" customHeight="1">
      <c r="A21" s="263"/>
      <c r="B21" s="263"/>
      <c r="C21" s="263"/>
      <c r="D21" s="263"/>
      <c r="E21" s="263"/>
      <c r="F21" s="263"/>
      <c r="G21" s="263"/>
      <c r="H21" s="263"/>
      <c r="I21" s="263"/>
      <c r="J21" s="263"/>
      <c r="K21" s="263"/>
      <c r="L21" s="263"/>
      <c r="M21" s="263"/>
      <c r="N21" s="263"/>
      <c r="O21" s="263"/>
    </row>
    <row r="22" spans="1:15" ht="12.75">
      <c r="A22" s="36"/>
      <c r="B22" s="36"/>
      <c r="C22" s="36"/>
      <c r="D22" s="36"/>
      <c r="E22" s="36"/>
      <c r="F22" s="36"/>
      <c r="G22" s="36"/>
      <c r="H22" s="36"/>
      <c r="I22" s="36"/>
      <c r="J22" s="36"/>
      <c r="K22" s="36"/>
      <c r="L22" s="36"/>
      <c r="M22" s="36"/>
      <c r="N22" s="36"/>
      <c r="O22" s="36"/>
    </row>
    <row r="23" spans="1:15" ht="12.75">
      <c r="A23" s="37"/>
      <c r="B23" s="36"/>
      <c r="C23" s="36"/>
      <c r="D23" s="36"/>
      <c r="E23" s="36"/>
      <c r="F23" s="36"/>
      <c r="G23" s="36"/>
      <c r="H23" s="36"/>
      <c r="I23" s="36"/>
      <c r="J23" s="36"/>
      <c r="K23" s="36"/>
      <c r="L23" s="36"/>
      <c r="M23" s="36"/>
      <c r="N23" s="36"/>
      <c r="O23" s="36"/>
    </row>
    <row r="24" spans="1:15" ht="12.75">
      <c r="A24" s="36"/>
      <c r="B24" s="36"/>
      <c r="C24" s="36"/>
      <c r="D24" s="36"/>
      <c r="E24" s="36"/>
      <c r="F24" s="36"/>
      <c r="G24" s="36"/>
      <c r="H24" s="36"/>
      <c r="I24" s="36"/>
      <c r="J24" s="36"/>
      <c r="K24" s="36"/>
      <c r="L24" s="36"/>
      <c r="M24" s="36"/>
      <c r="N24" s="36"/>
      <c r="O24" s="36"/>
    </row>
    <row r="25" spans="1:15" ht="12.75">
      <c r="A25" s="36"/>
      <c r="B25" s="36"/>
      <c r="C25" s="36"/>
      <c r="D25" s="36"/>
      <c r="E25" s="36"/>
      <c r="F25" s="36"/>
      <c r="G25" s="36"/>
      <c r="H25" s="36"/>
      <c r="I25" s="36"/>
      <c r="J25" s="36"/>
      <c r="K25" s="36"/>
      <c r="L25" s="36"/>
      <c r="M25" s="36"/>
      <c r="N25" s="36"/>
      <c r="O25" s="36"/>
    </row>
    <row r="26" spans="1:15" ht="12.75">
      <c r="A26" s="36"/>
      <c r="B26" s="36"/>
      <c r="C26" s="36"/>
      <c r="D26" s="36"/>
      <c r="E26" s="36"/>
      <c r="F26" s="36"/>
      <c r="G26" s="36"/>
      <c r="H26" s="36"/>
      <c r="I26" s="36"/>
      <c r="J26" s="36"/>
      <c r="K26" s="36"/>
      <c r="L26" s="36"/>
      <c r="M26" s="36"/>
      <c r="N26" s="36"/>
      <c r="O26" s="36"/>
    </row>
    <row r="27" spans="1:15" ht="12.75">
      <c r="A27" s="36"/>
      <c r="B27" s="36"/>
      <c r="C27" s="36"/>
      <c r="D27" s="36"/>
      <c r="E27" s="36"/>
      <c r="F27" s="36"/>
      <c r="G27" s="36"/>
      <c r="H27" s="36"/>
      <c r="I27" s="36"/>
      <c r="J27" s="36"/>
      <c r="K27" s="36"/>
      <c r="L27" s="36"/>
      <c r="M27" s="36"/>
      <c r="N27" s="36"/>
      <c r="O27" s="36"/>
    </row>
    <row r="28" spans="1:15" ht="12.75">
      <c r="A28" s="36"/>
      <c r="B28" s="36"/>
      <c r="C28" s="36"/>
      <c r="D28" s="36"/>
      <c r="E28" s="36"/>
      <c r="F28" s="36"/>
      <c r="G28" s="36"/>
      <c r="H28" s="36"/>
      <c r="I28" s="36"/>
      <c r="J28" s="36"/>
      <c r="K28" s="36"/>
      <c r="L28" s="36"/>
      <c r="M28" s="36"/>
      <c r="N28" s="36"/>
      <c r="O28" s="36"/>
    </row>
    <row r="29" spans="1:15" ht="12.75">
      <c r="A29" s="36"/>
      <c r="B29" s="36"/>
      <c r="C29" s="36"/>
      <c r="D29" s="36"/>
      <c r="E29" s="36"/>
      <c r="F29" s="36"/>
      <c r="G29" s="36"/>
      <c r="H29" s="36"/>
      <c r="I29" s="36"/>
      <c r="J29" s="36"/>
      <c r="K29" s="36"/>
      <c r="L29" s="36"/>
      <c r="M29" s="36"/>
      <c r="N29" s="36"/>
      <c r="O29" s="36"/>
    </row>
    <row r="30" spans="1:15" ht="12.75">
      <c r="A30" s="36"/>
      <c r="B30" s="36"/>
      <c r="C30" s="36"/>
      <c r="D30" s="36"/>
      <c r="E30" s="36"/>
      <c r="F30" s="36"/>
      <c r="G30" s="36"/>
      <c r="H30" s="36"/>
      <c r="I30" s="36"/>
      <c r="J30" s="36"/>
      <c r="K30" s="36"/>
      <c r="L30" s="36"/>
      <c r="M30" s="36"/>
      <c r="N30" s="36"/>
      <c r="O30" s="36"/>
    </row>
    <row r="31" spans="1:15" ht="12.75">
      <c r="A31" s="36"/>
      <c r="B31" s="36"/>
      <c r="C31" s="36"/>
      <c r="D31" s="36"/>
      <c r="E31" s="36"/>
      <c r="F31" s="36"/>
      <c r="G31" s="36"/>
      <c r="H31" s="36"/>
      <c r="I31" s="36"/>
      <c r="J31" s="36"/>
      <c r="K31" s="36"/>
      <c r="L31" s="36"/>
      <c r="M31" s="36"/>
      <c r="N31" s="36"/>
      <c r="O31" s="36"/>
    </row>
    <row r="32" spans="1:15" ht="12.75">
      <c r="A32" s="36"/>
      <c r="B32" s="36"/>
      <c r="C32" s="36"/>
      <c r="D32" s="36"/>
      <c r="E32" s="36"/>
      <c r="F32" s="36"/>
      <c r="G32" s="36"/>
      <c r="H32" s="36"/>
      <c r="I32" s="36"/>
      <c r="J32" s="36"/>
      <c r="K32" s="36"/>
      <c r="L32" s="36"/>
      <c r="M32" s="36"/>
      <c r="N32" s="36"/>
      <c r="O32" s="36"/>
    </row>
    <row r="33" spans="1:15" ht="12.75">
      <c r="A33" s="36"/>
      <c r="B33" s="36"/>
      <c r="C33" s="36"/>
      <c r="D33" s="36"/>
      <c r="E33" s="36"/>
      <c r="F33" s="36"/>
      <c r="G33" s="36"/>
      <c r="H33" s="36"/>
      <c r="I33" s="36"/>
      <c r="J33" s="36"/>
      <c r="K33" s="36"/>
      <c r="L33" s="36"/>
      <c r="M33" s="36"/>
      <c r="N33" s="36"/>
      <c r="O33" s="36"/>
    </row>
    <row r="34" spans="1:15" ht="12.75">
      <c r="A34" s="36"/>
      <c r="B34" s="36"/>
      <c r="C34" s="36"/>
      <c r="D34" s="36"/>
      <c r="E34" s="36"/>
      <c r="F34" s="36"/>
      <c r="G34" s="36"/>
      <c r="H34" s="36"/>
      <c r="I34" s="36"/>
      <c r="J34" s="36"/>
      <c r="K34" s="36"/>
      <c r="L34" s="36"/>
      <c r="M34" s="36"/>
      <c r="N34" s="36"/>
      <c r="O34" s="36"/>
    </row>
    <row r="35" spans="1:15" ht="12.75">
      <c r="A35" s="36"/>
      <c r="B35" s="36"/>
      <c r="C35" s="36"/>
      <c r="D35" s="36"/>
      <c r="E35" s="36"/>
      <c r="F35" s="36"/>
      <c r="G35" s="36"/>
      <c r="H35" s="36"/>
      <c r="I35" s="36"/>
      <c r="J35" s="36"/>
      <c r="K35" s="36"/>
      <c r="L35" s="36"/>
      <c r="M35" s="36"/>
      <c r="N35" s="36"/>
      <c r="O35" s="36"/>
    </row>
    <row r="36" spans="1:15" ht="12.75">
      <c r="A36" s="36"/>
      <c r="B36" s="36"/>
      <c r="C36" s="36"/>
      <c r="D36" s="36"/>
      <c r="E36" s="36"/>
      <c r="F36" s="36"/>
      <c r="G36" s="36"/>
      <c r="H36" s="36"/>
      <c r="I36" s="36"/>
      <c r="J36" s="36"/>
      <c r="K36" s="36"/>
      <c r="L36" s="36"/>
      <c r="M36" s="36"/>
      <c r="N36" s="36"/>
      <c r="O36" s="36"/>
    </row>
    <row r="37" spans="1:15" ht="12.75">
      <c r="A37" s="36"/>
      <c r="B37" s="36"/>
      <c r="C37" s="36"/>
      <c r="D37" s="36"/>
      <c r="E37" s="36"/>
      <c r="F37" s="36"/>
      <c r="G37" s="36"/>
      <c r="H37" s="36"/>
      <c r="I37" s="36"/>
      <c r="J37" s="36"/>
      <c r="K37" s="36"/>
      <c r="L37" s="36"/>
      <c r="M37" s="36"/>
      <c r="N37" s="36"/>
      <c r="O37" s="36"/>
    </row>
    <row r="38" spans="1:15" ht="12.75">
      <c r="A38" s="36"/>
      <c r="B38" s="36"/>
      <c r="C38" s="36"/>
      <c r="D38" s="36"/>
      <c r="E38" s="36"/>
      <c r="F38" s="36"/>
      <c r="G38" s="36"/>
      <c r="H38" s="36"/>
      <c r="I38" s="36"/>
      <c r="J38" s="36"/>
      <c r="K38" s="36"/>
      <c r="L38" s="36"/>
      <c r="M38" s="36"/>
      <c r="N38" s="36"/>
      <c r="O38" s="36"/>
    </row>
    <row r="39" spans="1:15" ht="12.75">
      <c r="A39" s="36"/>
      <c r="B39" s="36"/>
      <c r="C39" s="36"/>
      <c r="D39" s="36"/>
      <c r="E39" s="36"/>
      <c r="F39" s="36"/>
      <c r="G39" s="36"/>
      <c r="H39" s="36"/>
      <c r="I39" s="36"/>
      <c r="J39" s="36"/>
      <c r="K39" s="36"/>
      <c r="L39" s="36"/>
      <c r="M39" s="36"/>
      <c r="N39" s="36"/>
      <c r="O39" s="36"/>
    </row>
    <row r="40" spans="1:15" ht="12.75">
      <c r="A40" s="36"/>
      <c r="B40" s="36"/>
      <c r="C40" s="36"/>
      <c r="D40" s="36"/>
      <c r="E40" s="36"/>
      <c r="F40" s="36"/>
      <c r="G40" s="36"/>
      <c r="H40" s="36"/>
      <c r="I40" s="36"/>
      <c r="J40" s="36"/>
      <c r="K40" s="36"/>
      <c r="L40" s="36"/>
      <c r="M40" s="36"/>
      <c r="N40" s="36"/>
      <c r="O40" s="36"/>
    </row>
    <row r="41" spans="1:15" ht="12.75">
      <c r="A41" s="36"/>
      <c r="B41" s="36"/>
      <c r="C41" s="36"/>
      <c r="D41" s="36"/>
      <c r="E41" s="36"/>
      <c r="F41" s="36"/>
      <c r="G41" s="36"/>
      <c r="H41" s="36"/>
      <c r="I41" s="36"/>
      <c r="J41" s="36"/>
      <c r="K41" s="36"/>
      <c r="L41" s="36"/>
      <c r="M41" s="36"/>
      <c r="N41" s="36"/>
      <c r="O41" s="36"/>
    </row>
    <row r="42" spans="1:15" ht="12.75">
      <c r="A42" s="36"/>
      <c r="B42" s="36"/>
      <c r="C42" s="36"/>
      <c r="D42" s="36"/>
      <c r="E42" s="36"/>
      <c r="F42" s="36"/>
      <c r="G42" s="36"/>
      <c r="H42" s="36"/>
      <c r="I42" s="36"/>
      <c r="J42" s="36"/>
      <c r="K42" s="36"/>
      <c r="L42" s="36"/>
      <c r="M42" s="36"/>
      <c r="N42" s="36"/>
      <c r="O42" s="36"/>
    </row>
    <row r="43" spans="1:15" ht="12.75">
      <c r="A43" s="36"/>
      <c r="B43" s="36"/>
      <c r="C43" s="36"/>
      <c r="D43" s="36"/>
      <c r="E43" s="36"/>
      <c r="F43" s="36"/>
      <c r="G43" s="36"/>
      <c r="H43" s="36"/>
      <c r="I43" s="36"/>
      <c r="J43" s="36"/>
      <c r="K43" s="36"/>
      <c r="L43" s="36"/>
      <c r="M43" s="36"/>
      <c r="N43" s="36"/>
      <c r="O43" s="36"/>
    </row>
    <row r="44" spans="1:15" ht="12.75">
      <c r="A44" s="36"/>
      <c r="B44" s="36"/>
      <c r="C44" s="36"/>
      <c r="D44" s="36"/>
      <c r="E44" s="36"/>
      <c r="F44" s="36"/>
      <c r="G44" s="36"/>
      <c r="H44" s="36"/>
      <c r="I44" s="36"/>
      <c r="J44" s="36"/>
      <c r="K44" s="36"/>
      <c r="L44" s="36"/>
      <c r="M44" s="36"/>
      <c r="N44" s="36"/>
      <c r="O44" s="36"/>
    </row>
    <row r="45" spans="1:15" ht="12.75">
      <c r="A45" s="36"/>
      <c r="B45" s="36"/>
      <c r="C45" s="36"/>
      <c r="D45" s="36"/>
      <c r="E45" s="36"/>
      <c r="F45" s="36"/>
      <c r="G45" s="36"/>
      <c r="H45" s="36"/>
      <c r="I45" s="36"/>
      <c r="J45" s="36"/>
      <c r="K45" s="36"/>
      <c r="L45" s="36"/>
      <c r="M45" s="36"/>
      <c r="N45" s="36"/>
      <c r="O45" s="36"/>
    </row>
    <row r="46" spans="1:15" ht="12.75">
      <c r="A46" s="36"/>
      <c r="B46" s="36"/>
      <c r="C46" s="36"/>
      <c r="D46" s="36"/>
      <c r="E46" s="36"/>
      <c r="F46" s="36"/>
      <c r="G46" s="36"/>
      <c r="H46" s="36"/>
      <c r="I46" s="36"/>
      <c r="J46" s="36"/>
      <c r="K46" s="36"/>
      <c r="L46" s="36"/>
      <c r="M46" s="36"/>
      <c r="N46" s="36"/>
      <c r="O46" s="36"/>
    </row>
    <row r="47" spans="1:15" ht="12.75">
      <c r="A47" s="36"/>
      <c r="B47" s="36"/>
      <c r="C47" s="36"/>
      <c r="D47" s="36"/>
      <c r="E47" s="36"/>
      <c r="F47" s="36"/>
      <c r="G47" s="36"/>
      <c r="H47" s="36"/>
      <c r="I47" s="36"/>
      <c r="J47" s="36"/>
      <c r="K47" s="36"/>
      <c r="L47" s="36"/>
      <c r="M47" s="36"/>
      <c r="N47" s="36"/>
      <c r="O47" s="36"/>
    </row>
  </sheetData>
  <sheetProtection/>
  <mergeCells count="15">
    <mergeCell ref="A1:O1"/>
    <mergeCell ref="L4:O4"/>
    <mergeCell ref="M5:O5"/>
    <mergeCell ref="B5:B6"/>
    <mergeCell ref="G5:G6"/>
    <mergeCell ref="A2:O2"/>
    <mergeCell ref="A19:O19"/>
    <mergeCell ref="A20:O20"/>
    <mergeCell ref="A21:O21"/>
    <mergeCell ref="A4:A6"/>
    <mergeCell ref="L5:L6"/>
    <mergeCell ref="B4:E4"/>
    <mergeCell ref="G4:J4"/>
    <mergeCell ref="C5:E5"/>
    <mergeCell ref="H5:J5"/>
  </mergeCells>
  <printOptions horizontalCentered="1" verticalCentered="1"/>
  <pageMargins left="0.8661417322834646" right="0.7086614173228347" top="0.7480314960629921" bottom="0.7480314960629921" header="0.31496062992125984" footer="0.31496062992125984"/>
  <pageSetup horizontalDpi="600" verticalDpi="600" orientation="landscape" scale="85" r:id="rId2"/>
  <headerFooter>
    <oddFooter>&amp;C&amp;"Arial,Normal"&amp;10 5</oddFooter>
  </headerFooter>
  <drawing r:id="rId1"/>
</worksheet>
</file>

<file path=xl/worksheets/sheet5.xml><?xml version="1.0" encoding="utf-8"?>
<worksheet xmlns="http://schemas.openxmlformats.org/spreadsheetml/2006/main" xmlns:r="http://schemas.openxmlformats.org/officeDocument/2006/relationships">
  <dimension ref="A1:O60"/>
  <sheetViews>
    <sheetView zoomScalePageLayoutView="0" workbookViewId="0" topLeftCell="A37">
      <selection activeCell="L50" sqref="L50:N50"/>
    </sheetView>
  </sheetViews>
  <sheetFormatPr defaultColWidth="11.421875" defaultRowHeight="15"/>
  <cols>
    <col min="1" max="1" width="44.8515625" style="5" customWidth="1"/>
    <col min="2" max="2" width="8.57421875" style="5" customWidth="1"/>
    <col min="3" max="4" width="8.7109375" style="5" customWidth="1"/>
    <col min="5" max="5" width="11.28125" style="5" bestFit="1" customWidth="1"/>
    <col min="6" max="6" width="1.8515625" style="5" customWidth="1"/>
    <col min="7" max="7" width="7.57421875" style="5" bestFit="1" customWidth="1"/>
    <col min="8" max="9" width="8.7109375" style="5" customWidth="1"/>
    <col min="10" max="10" width="11.28125" style="5" bestFit="1" customWidth="1"/>
    <col min="11" max="11" width="2.28125" style="5" customWidth="1"/>
    <col min="12" max="12" width="8.28125" style="5" customWidth="1"/>
    <col min="13" max="14" width="8.7109375" style="5" customWidth="1"/>
    <col min="15" max="15" width="11.28125" style="5" bestFit="1" customWidth="1"/>
    <col min="16" max="16384" width="11.421875" style="5" customWidth="1"/>
  </cols>
  <sheetData>
    <row r="1" spans="1:15" ht="12.75">
      <c r="A1" s="261" t="s">
        <v>229</v>
      </c>
      <c r="B1" s="261"/>
      <c r="C1" s="261"/>
      <c r="D1" s="261"/>
      <c r="E1" s="261"/>
      <c r="F1" s="261"/>
      <c r="G1" s="261"/>
      <c r="H1" s="261"/>
      <c r="I1" s="261"/>
      <c r="J1" s="261"/>
      <c r="K1" s="261"/>
      <c r="L1" s="261"/>
      <c r="M1" s="261"/>
      <c r="N1" s="261"/>
      <c r="O1" s="261"/>
    </row>
    <row r="2" spans="1:15" s="15" customFormat="1" ht="12.75">
      <c r="A2" s="261" t="s">
        <v>214</v>
      </c>
      <c r="B2" s="261"/>
      <c r="C2" s="261"/>
      <c r="D2" s="261"/>
      <c r="E2" s="261"/>
      <c r="F2" s="261"/>
      <c r="G2" s="261"/>
      <c r="H2" s="261"/>
      <c r="I2" s="261"/>
      <c r="J2" s="261"/>
      <c r="K2" s="261"/>
      <c r="L2" s="261"/>
      <c r="M2" s="261"/>
      <c r="N2" s="261"/>
      <c r="O2" s="261"/>
    </row>
    <row r="3" spans="1:15" s="15" customFormat="1" ht="12.75">
      <c r="A3" s="65"/>
      <c r="B3" s="65"/>
      <c r="C3" s="65"/>
      <c r="D3" s="65"/>
      <c r="E3" s="65"/>
      <c r="F3" s="65"/>
      <c r="G3" s="65"/>
      <c r="H3" s="65"/>
      <c r="I3" s="65"/>
      <c r="J3" s="65"/>
      <c r="K3" s="65"/>
      <c r="L3" s="65"/>
      <c r="M3" s="65"/>
      <c r="N3" s="65"/>
      <c r="O3" s="65"/>
    </row>
    <row r="4" spans="1:15" ht="15" customHeight="1">
      <c r="A4" s="282" t="s">
        <v>2</v>
      </c>
      <c r="B4" s="260" t="s">
        <v>0</v>
      </c>
      <c r="C4" s="260"/>
      <c r="D4" s="260"/>
      <c r="E4" s="260"/>
      <c r="F4" s="21"/>
      <c r="G4" s="260" t="s">
        <v>1</v>
      </c>
      <c r="H4" s="260"/>
      <c r="I4" s="260"/>
      <c r="J4" s="260"/>
      <c r="K4" s="21"/>
      <c r="L4" s="270" t="s">
        <v>158</v>
      </c>
      <c r="M4" s="270"/>
      <c r="N4" s="270"/>
      <c r="O4" s="270"/>
    </row>
    <row r="5" spans="1:15" ht="12.75">
      <c r="A5" s="261"/>
      <c r="B5" s="279">
        <v>2010</v>
      </c>
      <c r="C5" s="281" t="s">
        <v>308</v>
      </c>
      <c r="D5" s="281"/>
      <c r="E5" s="281"/>
      <c r="F5" s="185"/>
      <c r="G5" s="279">
        <v>2010</v>
      </c>
      <c r="H5" s="281" t="str">
        <f>+C5</f>
        <v>Enero -julio</v>
      </c>
      <c r="I5" s="281"/>
      <c r="J5" s="281"/>
      <c r="K5" s="22"/>
      <c r="L5" s="268">
        <v>2010</v>
      </c>
      <c r="M5" s="280" t="s">
        <v>308</v>
      </c>
      <c r="N5" s="280"/>
      <c r="O5" s="280"/>
    </row>
    <row r="6" spans="1:15" ht="12.75">
      <c r="A6" s="261"/>
      <c r="B6" s="273"/>
      <c r="C6" s="23">
        <v>2010</v>
      </c>
      <c r="D6" s="23">
        <v>2011</v>
      </c>
      <c r="E6" s="24" t="s">
        <v>3</v>
      </c>
      <c r="F6" s="25"/>
      <c r="G6" s="273"/>
      <c r="H6" s="23">
        <f>+C6</f>
        <v>2010</v>
      </c>
      <c r="I6" s="23">
        <f>+D6</f>
        <v>2011</v>
      </c>
      <c r="J6" s="24" t="str">
        <f>+E6</f>
        <v>Var % 11/10</v>
      </c>
      <c r="K6" s="22"/>
      <c r="L6" s="268"/>
      <c r="M6" s="69">
        <v>2010</v>
      </c>
      <c r="N6" s="69">
        <v>2011</v>
      </c>
      <c r="O6" s="70" t="str">
        <f>+J6</f>
        <v>Var % 11/10</v>
      </c>
    </row>
    <row r="7" spans="1:15" ht="12.75">
      <c r="A7" s="71" t="s">
        <v>24</v>
      </c>
      <c r="B7" s="186">
        <f>+B9+B15+B22+B33+B40+B45+B50</f>
        <v>535389.2019999999</v>
      </c>
      <c r="C7" s="186">
        <f>+C9+C15+C22+C33+C40+C45+C50</f>
        <v>300078.82399999996</v>
      </c>
      <c r="D7" s="186">
        <f>+D9+D15+D22+D33+D40+D45+D50</f>
        <v>348033.47699999996</v>
      </c>
      <c r="E7" s="187">
        <f>+D7/C7*100-100</f>
        <v>15.980685461497274</v>
      </c>
      <c r="F7" s="188"/>
      <c r="G7" s="186">
        <f>+G9+G15+G22+G33+G40+G45+G50</f>
        <v>909856.545</v>
      </c>
      <c r="H7" s="186">
        <f>+H9+H15+H22+H33+H40+H45+H50</f>
        <v>499296.599</v>
      </c>
      <c r="I7" s="186">
        <f>+I9+I15+I22+I33+I40+I45+I50</f>
        <v>670197.8749999999</v>
      </c>
      <c r="J7" s="187">
        <f>+I7/H7*100-100</f>
        <v>34.22840779253934</v>
      </c>
      <c r="K7" s="72"/>
      <c r="L7" s="196">
        <f aca="true" t="shared" si="0" ref="L7:N31">G7/B7</f>
        <v>1.6994301371808394</v>
      </c>
      <c r="M7" s="196">
        <f t="shared" si="0"/>
        <v>1.66388481647742</v>
      </c>
      <c r="N7" s="196">
        <f t="shared" si="0"/>
        <v>1.9256707164408784</v>
      </c>
      <c r="O7" s="197">
        <f>(N7-M7)/M7*100</f>
        <v>15.733414799570108</v>
      </c>
    </row>
    <row r="8" spans="1:15" ht="12.75">
      <c r="A8" s="29"/>
      <c r="B8" s="189"/>
      <c r="C8" s="189"/>
      <c r="D8" s="189"/>
      <c r="E8" s="190"/>
      <c r="F8" s="191"/>
      <c r="G8" s="189"/>
      <c r="H8" s="189"/>
      <c r="I8" s="189"/>
      <c r="J8" s="190"/>
      <c r="K8" s="31"/>
      <c r="L8" s="198"/>
      <c r="M8" s="198"/>
      <c r="N8" s="198"/>
      <c r="O8" s="199"/>
    </row>
    <row r="9" spans="1:15" ht="12.75">
      <c r="A9" s="42" t="s">
        <v>25</v>
      </c>
      <c r="B9" s="186">
        <f>SUM(B10:B13)</f>
        <v>124728.74799999999</v>
      </c>
      <c r="C9" s="186">
        <f>SUM(C10:C13)</f>
        <v>71429.651</v>
      </c>
      <c r="D9" s="186">
        <f>SUM(D10:D13)</f>
        <v>88846.355</v>
      </c>
      <c r="E9" s="187">
        <f aca="true" t="shared" si="1" ref="E9:E50">+D9/C9*100-100</f>
        <v>24.38301707507992</v>
      </c>
      <c r="F9" s="188"/>
      <c r="G9" s="186">
        <f>SUM(G10:G13)</f>
        <v>103723.60500000001</v>
      </c>
      <c r="H9" s="186">
        <f>SUM(H10:H13)</f>
        <v>57516.259</v>
      </c>
      <c r="I9" s="186">
        <f>SUM(I10:I13)</f>
        <v>89464.718</v>
      </c>
      <c r="J9" s="187">
        <f aca="true" t="shared" si="2" ref="J9:J50">+I9/H9*100-100</f>
        <v>55.546830679651805</v>
      </c>
      <c r="K9" s="44"/>
      <c r="L9" s="198">
        <f t="shared" si="0"/>
        <v>0.8315934110073807</v>
      </c>
      <c r="M9" s="198">
        <f t="shared" si="0"/>
        <v>0.8052154559735984</v>
      </c>
      <c r="N9" s="198">
        <f t="shared" si="0"/>
        <v>1.0069599141124022</v>
      </c>
      <c r="O9" s="200">
        <f>(N9-M9)/M9*100</f>
        <v>25.054717546978942</v>
      </c>
    </row>
    <row r="10" spans="1:15" ht="12.75">
      <c r="A10" s="29" t="s">
        <v>26</v>
      </c>
      <c r="B10" s="189">
        <v>696.473</v>
      </c>
      <c r="C10" s="189">
        <v>646.79</v>
      </c>
      <c r="D10" s="189">
        <v>1229.961</v>
      </c>
      <c r="E10" s="190">
        <f t="shared" si="1"/>
        <v>90.16388626911362</v>
      </c>
      <c r="F10" s="191"/>
      <c r="G10" s="189">
        <v>680.903</v>
      </c>
      <c r="H10" s="189">
        <v>629.453</v>
      </c>
      <c r="I10" s="189">
        <v>1408.784</v>
      </c>
      <c r="J10" s="190">
        <f t="shared" si="2"/>
        <v>123.81083258003378</v>
      </c>
      <c r="K10" s="31"/>
      <c r="L10" s="198">
        <f t="shared" si="0"/>
        <v>0.9776445030891363</v>
      </c>
      <c r="M10" s="198">
        <f t="shared" si="0"/>
        <v>0.9731953184186521</v>
      </c>
      <c r="N10" s="198">
        <f t="shared" si="0"/>
        <v>1.1453891627458108</v>
      </c>
      <c r="O10" s="201">
        <f aca="true" t="shared" si="3" ref="O10:O50">(N10-M10)/M10*100</f>
        <v>17.693657282174037</v>
      </c>
    </row>
    <row r="11" spans="1:15" ht="12.75">
      <c r="A11" s="29" t="s">
        <v>13</v>
      </c>
      <c r="B11" s="189">
        <v>41121.22</v>
      </c>
      <c r="C11" s="189">
        <v>27472.132</v>
      </c>
      <c r="D11" s="189">
        <v>32101.762</v>
      </c>
      <c r="E11" s="190">
        <f t="shared" si="1"/>
        <v>16.852095789289308</v>
      </c>
      <c r="F11" s="191"/>
      <c r="G11" s="189">
        <v>35412.819</v>
      </c>
      <c r="H11" s="189">
        <v>22902.853</v>
      </c>
      <c r="I11" s="189">
        <v>34113.708</v>
      </c>
      <c r="J11" s="190">
        <f t="shared" si="2"/>
        <v>48.94960029652199</v>
      </c>
      <c r="K11" s="31"/>
      <c r="L11" s="198">
        <f t="shared" si="0"/>
        <v>0.8611811371355228</v>
      </c>
      <c r="M11" s="198">
        <f t="shared" si="0"/>
        <v>0.8336758501305978</v>
      </c>
      <c r="N11" s="198">
        <f t="shared" si="0"/>
        <v>1.0626740052461918</v>
      </c>
      <c r="O11" s="201">
        <f t="shared" si="3"/>
        <v>27.46848851141854</v>
      </c>
    </row>
    <row r="12" spans="1:15" ht="26.25">
      <c r="A12" s="106" t="s">
        <v>27</v>
      </c>
      <c r="B12" s="189">
        <v>82905.014</v>
      </c>
      <c r="C12" s="189">
        <v>43306.563</v>
      </c>
      <c r="D12" s="189">
        <v>55514.03</v>
      </c>
      <c r="E12" s="190">
        <f t="shared" si="1"/>
        <v>28.18849189209496</v>
      </c>
      <c r="F12" s="192"/>
      <c r="G12" s="189">
        <v>67617.408</v>
      </c>
      <c r="H12" s="189">
        <v>33975.841</v>
      </c>
      <c r="I12" s="189">
        <v>53935.699</v>
      </c>
      <c r="J12" s="190">
        <f>+I12/H12*100-100</f>
        <v>58.747208052922076</v>
      </c>
      <c r="K12" s="107"/>
      <c r="L12" s="202">
        <f t="shared" si="0"/>
        <v>0.8156009478509949</v>
      </c>
      <c r="M12" s="202">
        <f t="shared" si="0"/>
        <v>0.784542541508085</v>
      </c>
      <c r="N12" s="202">
        <f t="shared" si="0"/>
        <v>0.9715687908083777</v>
      </c>
      <c r="O12" s="203">
        <f t="shared" si="3"/>
        <v>23.838892017350886</v>
      </c>
    </row>
    <row r="13" spans="1:15" ht="12.75">
      <c r="A13" s="29" t="s">
        <v>28</v>
      </c>
      <c r="B13" s="189">
        <v>6.041</v>
      </c>
      <c r="C13" s="189">
        <v>4.166</v>
      </c>
      <c r="D13" s="189">
        <v>0.602</v>
      </c>
      <c r="E13" s="190">
        <f t="shared" si="1"/>
        <v>-85.54968795007201</v>
      </c>
      <c r="F13" s="191"/>
      <c r="G13" s="189">
        <v>12.475</v>
      </c>
      <c r="H13" s="189">
        <v>8.112</v>
      </c>
      <c r="I13" s="189">
        <v>6.527</v>
      </c>
      <c r="J13" s="190">
        <f t="shared" si="2"/>
        <v>-19.53895463510848</v>
      </c>
      <c r="K13" s="31"/>
      <c r="L13" s="198">
        <f t="shared" si="0"/>
        <v>2.0650554543949675</v>
      </c>
      <c r="M13" s="198">
        <f t="shared" si="0"/>
        <v>1.9471915506481035</v>
      </c>
      <c r="N13" s="198">
        <f t="shared" si="0"/>
        <v>10.8421926910299</v>
      </c>
      <c r="O13" s="201">
        <f t="shared" si="3"/>
        <v>456.8118189204952</v>
      </c>
    </row>
    <row r="14" spans="1:15" ht="12.75">
      <c r="A14" s="29"/>
      <c r="B14" s="189"/>
      <c r="C14" s="189"/>
      <c r="D14" s="189"/>
      <c r="E14" s="190"/>
      <c r="F14" s="191"/>
      <c r="G14" s="189"/>
      <c r="H14" s="189"/>
      <c r="I14" s="189"/>
      <c r="J14" s="190"/>
      <c r="K14" s="31"/>
      <c r="L14" s="198"/>
      <c r="M14" s="198"/>
      <c r="N14" s="198"/>
      <c r="O14" s="201"/>
    </row>
    <row r="15" spans="1:15" ht="12.75">
      <c r="A15" s="42" t="s">
        <v>29</v>
      </c>
      <c r="B15" s="186">
        <f>SUM(B16:B20)</f>
        <v>105337.07299999999</v>
      </c>
      <c r="C15" s="186">
        <f>SUM(C16:C20)</f>
        <v>76621.949</v>
      </c>
      <c r="D15" s="186">
        <f>SUM(D16:D20)</f>
        <v>91934.614</v>
      </c>
      <c r="E15" s="187">
        <f t="shared" si="1"/>
        <v>19.984697857268046</v>
      </c>
      <c r="F15" s="188"/>
      <c r="G15" s="186">
        <f>SUM(G16:G20)</f>
        <v>227251.82</v>
      </c>
      <c r="H15" s="186">
        <f>SUM(H16:H20)</f>
        <v>163359.279</v>
      </c>
      <c r="I15" s="186">
        <f>SUM(I16:I20)</f>
        <v>234910.016</v>
      </c>
      <c r="J15" s="187">
        <f t="shared" si="2"/>
        <v>43.799616059764816</v>
      </c>
      <c r="K15" s="44"/>
      <c r="L15" s="204">
        <f t="shared" si="0"/>
        <v>2.157377393617155</v>
      </c>
      <c r="M15" s="204">
        <f t="shared" si="0"/>
        <v>2.1320167541026662</v>
      </c>
      <c r="N15" s="204">
        <f t="shared" si="0"/>
        <v>2.555185754083875</v>
      </c>
      <c r="O15" s="205">
        <f t="shared" si="3"/>
        <v>19.848296180923512</v>
      </c>
    </row>
    <row r="16" spans="1:15" ht="12.75">
      <c r="A16" s="29" t="s">
        <v>30</v>
      </c>
      <c r="B16" s="189">
        <v>45946.929</v>
      </c>
      <c r="C16" s="189">
        <v>33231.989</v>
      </c>
      <c r="D16" s="189">
        <v>37629.253</v>
      </c>
      <c r="E16" s="190">
        <f t="shared" si="1"/>
        <v>13.232021712573385</v>
      </c>
      <c r="F16" s="191"/>
      <c r="G16" s="189">
        <v>131707.534</v>
      </c>
      <c r="H16" s="189">
        <v>97813.804</v>
      </c>
      <c r="I16" s="189">
        <v>98125.165</v>
      </c>
      <c r="J16" s="190">
        <f t="shared" si="2"/>
        <v>0.3183201013222856</v>
      </c>
      <c r="K16" s="31"/>
      <c r="L16" s="198">
        <f t="shared" si="0"/>
        <v>2.8665144083949556</v>
      </c>
      <c r="M16" s="198">
        <f t="shared" si="0"/>
        <v>2.943362914570055</v>
      </c>
      <c r="N16" s="198">
        <f t="shared" si="0"/>
        <v>2.6076830438276306</v>
      </c>
      <c r="O16" s="201">
        <f t="shared" si="3"/>
        <v>-11.40463750089268</v>
      </c>
    </row>
    <row r="17" spans="1:15" ht="12.75">
      <c r="A17" s="29" t="s">
        <v>31</v>
      </c>
      <c r="B17" s="189">
        <v>21704.339</v>
      </c>
      <c r="C17" s="189">
        <v>16692.101</v>
      </c>
      <c r="D17" s="189">
        <v>10640.709</v>
      </c>
      <c r="E17" s="190">
        <f t="shared" si="1"/>
        <v>-36.253027704541196</v>
      </c>
      <c r="F17" s="191"/>
      <c r="G17" s="189">
        <v>30133.675</v>
      </c>
      <c r="H17" s="189">
        <v>21837.211</v>
      </c>
      <c r="I17" s="189">
        <v>18539.136</v>
      </c>
      <c r="J17" s="190">
        <f t="shared" si="2"/>
        <v>-15.103004683153003</v>
      </c>
      <c r="K17" s="31"/>
      <c r="L17" s="198">
        <f t="shared" si="0"/>
        <v>1.3883710072902935</v>
      </c>
      <c r="M17" s="198">
        <f t="shared" si="0"/>
        <v>1.308236213044721</v>
      </c>
      <c r="N17" s="198">
        <f t="shared" si="0"/>
        <v>1.742283902322674</v>
      </c>
      <c r="O17" s="201">
        <f t="shared" si="3"/>
        <v>33.17808244030893</v>
      </c>
    </row>
    <row r="18" spans="1:15" ht="12.75">
      <c r="A18" s="29" t="s">
        <v>32</v>
      </c>
      <c r="B18" s="189">
        <v>14835.635</v>
      </c>
      <c r="C18" s="189">
        <v>11494.515</v>
      </c>
      <c r="D18" s="189">
        <v>12225.233</v>
      </c>
      <c r="E18" s="190">
        <f t="shared" si="1"/>
        <v>6.357101626297407</v>
      </c>
      <c r="F18" s="191"/>
      <c r="G18" s="189">
        <v>19991.523</v>
      </c>
      <c r="H18" s="189">
        <v>15577.117</v>
      </c>
      <c r="I18" s="189">
        <v>27044.372</v>
      </c>
      <c r="J18" s="190">
        <f t="shared" si="2"/>
        <v>73.61602920489074</v>
      </c>
      <c r="K18" s="31"/>
      <c r="L18" s="198">
        <f t="shared" si="0"/>
        <v>1.347534028708579</v>
      </c>
      <c r="M18" s="198">
        <f t="shared" si="0"/>
        <v>1.3551782741594578</v>
      </c>
      <c r="N18" s="198">
        <f t="shared" si="0"/>
        <v>2.2121764059629783</v>
      </c>
      <c r="O18" s="201">
        <f t="shared" si="3"/>
        <v>63.238774421399945</v>
      </c>
    </row>
    <row r="19" spans="1:15" ht="12.75">
      <c r="A19" s="29" t="s">
        <v>161</v>
      </c>
      <c r="B19" s="189">
        <v>2715.962</v>
      </c>
      <c r="C19" s="189">
        <v>1385.156</v>
      </c>
      <c r="D19" s="189">
        <v>1555.77</v>
      </c>
      <c r="E19" s="190">
        <f t="shared" si="1"/>
        <v>12.317312995792534</v>
      </c>
      <c r="F19" s="191"/>
      <c r="G19" s="189">
        <v>6048.541</v>
      </c>
      <c r="H19" s="189">
        <v>2764.03</v>
      </c>
      <c r="I19" s="189">
        <v>4554.643</v>
      </c>
      <c r="J19" s="190">
        <f t="shared" si="2"/>
        <v>64.78269049178192</v>
      </c>
      <c r="K19" s="31"/>
      <c r="L19" s="198">
        <f t="shared" si="0"/>
        <v>2.2270344724999833</v>
      </c>
      <c r="M19" s="198">
        <f t="shared" si="0"/>
        <v>1.9954647707550632</v>
      </c>
      <c r="N19" s="198">
        <f t="shared" si="0"/>
        <v>2.9275811977348836</v>
      </c>
      <c r="O19" s="201">
        <f t="shared" si="3"/>
        <v>46.71174558632359</v>
      </c>
    </row>
    <row r="20" spans="1:15" ht="12.75">
      <c r="A20" s="29" t="s">
        <v>33</v>
      </c>
      <c r="B20" s="189">
        <v>20134.208</v>
      </c>
      <c r="C20" s="189">
        <v>13818.188</v>
      </c>
      <c r="D20" s="189">
        <v>29883.649</v>
      </c>
      <c r="E20" s="190">
        <f t="shared" si="1"/>
        <v>116.26315259280017</v>
      </c>
      <c r="F20" s="191"/>
      <c r="G20" s="189">
        <v>39370.547</v>
      </c>
      <c r="H20" s="189">
        <v>25367.117</v>
      </c>
      <c r="I20" s="189">
        <v>86646.7</v>
      </c>
      <c r="J20" s="190">
        <f t="shared" si="2"/>
        <v>241.57094004809454</v>
      </c>
      <c r="K20" s="31"/>
      <c r="L20" s="198">
        <f t="shared" si="0"/>
        <v>1.9554057949535437</v>
      </c>
      <c r="M20" s="198">
        <f t="shared" si="0"/>
        <v>1.8357773826785393</v>
      </c>
      <c r="N20" s="198">
        <f t="shared" si="0"/>
        <v>2.89946853545228</v>
      </c>
      <c r="O20" s="201">
        <f t="shared" si="3"/>
        <v>57.94227354635637</v>
      </c>
    </row>
    <row r="21" spans="1:15" ht="12.75">
      <c r="A21" s="29"/>
      <c r="B21" s="189"/>
      <c r="C21" s="189"/>
      <c r="D21" s="189"/>
      <c r="E21" s="190"/>
      <c r="F21" s="191"/>
      <c r="G21" s="189"/>
      <c r="H21" s="189"/>
      <c r="I21" s="189"/>
      <c r="J21" s="190"/>
      <c r="K21" s="31"/>
      <c r="L21" s="198"/>
      <c r="M21" s="198"/>
      <c r="N21" s="198"/>
      <c r="O21" s="201"/>
    </row>
    <row r="22" spans="1:15" ht="12.75">
      <c r="A22" s="42" t="s">
        <v>34</v>
      </c>
      <c r="B22" s="186">
        <f>SUM(B23:B31)</f>
        <v>78850.091</v>
      </c>
      <c r="C22" s="186">
        <f>SUM(C23:C31)</f>
        <v>39710.073000000004</v>
      </c>
      <c r="D22" s="186">
        <f>SUM(D23:D31)</f>
        <v>51485.884999999995</v>
      </c>
      <c r="E22" s="187">
        <f t="shared" si="1"/>
        <v>29.654470793846144</v>
      </c>
      <c r="F22" s="188"/>
      <c r="G22" s="186">
        <f>SUM(G23:G31)</f>
        <v>110953.22699999998</v>
      </c>
      <c r="H22" s="186">
        <f>SUM(H23:H31)</f>
        <v>58351.043000000005</v>
      </c>
      <c r="I22" s="186">
        <f>SUM(I23:I31)</f>
        <v>81186.98099999999</v>
      </c>
      <c r="J22" s="187">
        <f t="shared" si="2"/>
        <v>39.13544098946093</v>
      </c>
      <c r="K22" s="44"/>
      <c r="L22" s="204">
        <f t="shared" si="0"/>
        <v>1.4071413944214723</v>
      </c>
      <c r="M22" s="204">
        <f t="shared" si="0"/>
        <v>1.4694267371404732</v>
      </c>
      <c r="N22" s="204">
        <f t="shared" si="0"/>
        <v>1.5768784201728299</v>
      </c>
      <c r="O22" s="205">
        <f t="shared" si="3"/>
        <v>7.312489987861473</v>
      </c>
    </row>
    <row r="23" spans="1:15" ht="12.75">
      <c r="A23" s="29" t="s">
        <v>35</v>
      </c>
      <c r="B23" s="189">
        <v>2794.609</v>
      </c>
      <c r="C23" s="189">
        <v>1949.22</v>
      </c>
      <c r="D23" s="189">
        <v>1004.208</v>
      </c>
      <c r="E23" s="190">
        <f t="shared" si="1"/>
        <v>-48.48154646473974</v>
      </c>
      <c r="F23" s="191"/>
      <c r="G23" s="189">
        <v>5186.227</v>
      </c>
      <c r="H23" s="189">
        <v>3261.175</v>
      </c>
      <c r="I23" s="189">
        <v>2350.59</v>
      </c>
      <c r="J23" s="190">
        <f t="shared" si="2"/>
        <v>-27.921991306814263</v>
      </c>
      <c r="K23" s="31"/>
      <c r="L23" s="198">
        <f t="shared" si="0"/>
        <v>1.8557970005821924</v>
      </c>
      <c r="M23" s="198">
        <f t="shared" si="0"/>
        <v>1.673066662562461</v>
      </c>
      <c r="N23" s="198">
        <f t="shared" si="0"/>
        <v>2.340740165384064</v>
      </c>
      <c r="O23" s="201">
        <f t="shared" si="3"/>
        <v>39.90716674725904</v>
      </c>
    </row>
    <row r="24" spans="1:15" ht="12.75">
      <c r="A24" s="29" t="s">
        <v>15</v>
      </c>
      <c r="B24" s="189">
        <v>4499.683</v>
      </c>
      <c r="C24" s="189">
        <v>2596.062</v>
      </c>
      <c r="D24" s="189">
        <v>3245.49</v>
      </c>
      <c r="E24" s="190">
        <f t="shared" si="1"/>
        <v>25.01588945102236</v>
      </c>
      <c r="F24" s="191"/>
      <c r="G24" s="189">
        <v>11909.625</v>
      </c>
      <c r="H24" s="189">
        <v>6629.739</v>
      </c>
      <c r="I24" s="189">
        <v>9351.999</v>
      </c>
      <c r="J24" s="190">
        <f t="shared" si="2"/>
        <v>41.06134494887357</v>
      </c>
      <c r="K24" s="31"/>
      <c r="L24" s="198">
        <f t="shared" si="0"/>
        <v>2.6467697835603086</v>
      </c>
      <c r="M24" s="198">
        <f t="shared" si="0"/>
        <v>2.5537675910667774</v>
      </c>
      <c r="N24" s="198">
        <f t="shared" si="0"/>
        <v>2.881536840353845</v>
      </c>
      <c r="O24" s="201">
        <f t="shared" si="3"/>
        <v>12.834732903402122</v>
      </c>
    </row>
    <row r="25" spans="1:15" ht="12.75">
      <c r="A25" s="29" t="s">
        <v>26</v>
      </c>
      <c r="B25" s="189">
        <v>75.726</v>
      </c>
      <c r="C25" s="189">
        <v>69.639</v>
      </c>
      <c r="D25" s="189">
        <v>136.721</v>
      </c>
      <c r="E25" s="190">
        <f t="shared" si="1"/>
        <v>96.32820689556141</v>
      </c>
      <c r="F25" s="191"/>
      <c r="G25" s="189">
        <v>94.961</v>
      </c>
      <c r="H25" s="189">
        <v>87.048</v>
      </c>
      <c r="I25" s="189">
        <v>182.659</v>
      </c>
      <c r="J25" s="190">
        <f t="shared" si="2"/>
        <v>109.8371013693594</v>
      </c>
      <c r="K25" s="31"/>
      <c r="L25" s="198">
        <f t="shared" si="0"/>
        <v>1.2540078704804163</v>
      </c>
      <c r="M25" s="198">
        <f t="shared" si="0"/>
        <v>1.2499892301727482</v>
      </c>
      <c r="N25" s="198">
        <f t="shared" si="0"/>
        <v>1.3359981275736719</v>
      </c>
      <c r="O25" s="201">
        <f t="shared" si="3"/>
        <v>6.880771075846568</v>
      </c>
    </row>
    <row r="26" spans="1:15" ht="12.75">
      <c r="A26" s="29" t="s">
        <v>13</v>
      </c>
      <c r="B26" s="189">
        <v>60858.489</v>
      </c>
      <c r="C26" s="189">
        <v>29391.772</v>
      </c>
      <c r="D26" s="189">
        <v>38904.706</v>
      </c>
      <c r="E26" s="190">
        <f t="shared" si="1"/>
        <v>32.36597643721515</v>
      </c>
      <c r="F26" s="191"/>
      <c r="G26" s="189">
        <v>70741.809</v>
      </c>
      <c r="H26" s="189">
        <v>35684.348</v>
      </c>
      <c r="I26" s="189">
        <v>50985.602</v>
      </c>
      <c r="J26" s="190">
        <f t="shared" si="2"/>
        <v>42.87945516056507</v>
      </c>
      <c r="K26" s="31"/>
      <c r="L26" s="198">
        <f t="shared" si="0"/>
        <v>1.1623983796245745</v>
      </c>
      <c r="M26" s="198">
        <f t="shared" si="0"/>
        <v>1.2140931142225788</v>
      </c>
      <c r="N26" s="198">
        <f t="shared" si="0"/>
        <v>1.3105253127989196</v>
      </c>
      <c r="O26" s="201">
        <f t="shared" si="3"/>
        <v>7.942734988501214</v>
      </c>
    </row>
    <row r="27" spans="1:15" ht="12.75">
      <c r="A27" s="29" t="s">
        <v>36</v>
      </c>
      <c r="B27" s="189">
        <v>1986.655</v>
      </c>
      <c r="C27" s="189">
        <v>1421.713</v>
      </c>
      <c r="D27" s="189">
        <v>1762.735</v>
      </c>
      <c r="E27" s="190">
        <f t="shared" si="1"/>
        <v>23.986697737166352</v>
      </c>
      <c r="F27" s="191"/>
      <c r="G27" s="189">
        <v>3966.892</v>
      </c>
      <c r="H27" s="189">
        <v>2660.223</v>
      </c>
      <c r="I27" s="189">
        <v>3908.031</v>
      </c>
      <c r="J27" s="190">
        <f t="shared" si="2"/>
        <v>46.90614283088297</v>
      </c>
      <c r="K27" s="31"/>
      <c r="L27" s="198">
        <f t="shared" si="0"/>
        <v>1.996769444115863</v>
      </c>
      <c r="M27" s="198">
        <f t="shared" si="0"/>
        <v>1.871139252437025</v>
      </c>
      <c r="N27" s="198">
        <f t="shared" si="0"/>
        <v>2.2170269495982096</v>
      </c>
      <c r="O27" s="201">
        <f t="shared" si="3"/>
        <v>18.485406508932495</v>
      </c>
    </row>
    <row r="28" spans="1:15" ht="26.25">
      <c r="A28" s="106" t="s">
        <v>37</v>
      </c>
      <c r="B28" s="189">
        <v>1188.543</v>
      </c>
      <c r="C28" s="189">
        <v>744.589</v>
      </c>
      <c r="D28" s="189">
        <v>765.259</v>
      </c>
      <c r="E28" s="190">
        <f t="shared" si="1"/>
        <v>2.776028117525243</v>
      </c>
      <c r="F28" s="192"/>
      <c r="G28" s="189">
        <v>8721.556</v>
      </c>
      <c r="H28" s="189">
        <v>5197.718</v>
      </c>
      <c r="I28" s="189">
        <v>5793.982</v>
      </c>
      <c r="J28" s="190">
        <f t="shared" si="2"/>
        <v>11.471649673953067</v>
      </c>
      <c r="K28" s="107"/>
      <c r="L28" s="202">
        <f t="shared" si="0"/>
        <v>7.338023108966189</v>
      </c>
      <c r="M28" s="202">
        <f t="shared" si="0"/>
        <v>6.980653756636211</v>
      </c>
      <c r="N28" s="202">
        <f t="shared" si="0"/>
        <v>7.571269334957185</v>
      </c>
      <c r="O28" s="203">
        <f t="shared" si="3"/>
        <v>8.460748791035522</v>
      </c>
    </row>
    <row r="29" spans="1:15" ht="12.75">
      <c r="A29" s="29" t="s">
        <v>163</v>
      </c>
      <c r="B29" s="189">
        <v>7059.839</v>
      </c>
      <c r="C29" s="189">
        <v>3391.975</v>
      </c>
      <c r="D29" s="189">
        <v>5430.117</v>
      </c>
      <c r="E29" s="190">
        <f t="shared" si="1"/>
        <v>60.087176350061554</v>
      </c>
      <c r="F29" s="191"/>
      <c r="G29" s="189">
        <v>9542.356</v>
      </c>
      <c r="H29" s="189">
        <v>4587.643</v>
      </c>
      <c r="I29" s="189">
        <v>8113.052</v>
      </c>
      <c r="J29" s="190">
        <f t="shared" si="2"/>
        <v>76.84575717857732</v>
      </c>
      <c r="K29" s="31"/>
      <c r="L29" s="198">
        <f t="shared" si="0"/>
        <v>1.3516393220865235</v>
      </c>
      <c r="M29" s="198">
        <f t="shared" si="0"/>
        <v>1.352499060281989</v>
      </c>
      <c r="N29" s="198">
        <f t="shared" si="0"/>
        <v>1.4940841974491526</v>
      </c>
      <c r="O29" s="201">
        <f t="shared" si="3"/>
        <v>10.468409282121328</v>
      </c>
    </row>
    <row r="30" spans="1:15" ht="12.75">
      <c r="A30" s="29" t="s">
        <v>38</v>
      </c>
      <c r="B30" s="189">
        <v>198.6</v>
      </c>
      <c r="C30" s="189">
        <v>77.733</v>
      </c>
      <c r="D30" s="189">
        <v>73.163</v>
      </c>
      <c r="E30" s="190">
        <f t="shared" si="1"/>
        <v>-5.879098966976713</v>
      </c>
      <c r="F30" s="191"/>
      <c r="G30" s="189">
        <v>227.991</v>
      </c>
      <c r="H30" s="189">
        <v>96.139</v>
      </c>
      <c r="I30" s="189">
        <v>126.487</v>
      </c>
      <c r="J30" s="190">
        <f t="shared" si="2"/>
        <v>31.56679391298016</v>
      </c>
      <c r="K30" s="31"/>
      <c r="L30" s="198">
        <f t="shared" si="0"/>
        <v>1.1479909365558914</v>
      </c>
      <c r="M30" s="198">
        <f t="shared" si="0"/>
        <v>1.236784891873464</v>
      </c>
      <c r="N30" s="198">
        <f t="shared" si="0"/>
        <v>1.7288383472520263</v>
      </c>
      <c r="O30" s="201">
        <f t="shared" si="3"/>
        <v>39.784885683168945</v>
      </c>
    </row>
    <row r="31" spans="1:15" ht="12.75">
      <c r="A31" s="29" t="s">
        <v>39</v>
      </c>
      <c r="B31" s="189">
        <v>187.947</v>
      </c>
      <c r="C31" s="189">
        <v>67.37</v>
      </c>
      <c r="D31" s="189">
        <v>163.486</v>
      </c>
      <c r="E31" s="190">
        <f t="shared" si="1"/>
        <v>142.66884369897576</v>
      </c>
      <c r="F31" s="191"/>
      <c r="G31" s="189">
        <v>561.81</v>
      </c>
      <c r="H31" s="189">
        <v>147.01</v>
      </c>
      <c r="I31" s="189">
        <v>374.579</v>
      </c>
      <c r="J31" s="190">
        <f t="shared" si="2"/>
        <v>154.79831303992927</v>
      </c>
      <c r="K31" s="31"/>
      <c r="L31" s="198">
        <f t="shared" si="0"/>
        <v>2.989193762071222</v>
      </c>
      <c r="M31" s="198">
        <f t="shared" si="0"/>
        <v>2.182128543862253</v>
      </c>
      <c r="N31" s="198">
        <f t="shared" si="0"/>
        <v>2.2911992464186537</v>
      </c>
      <c r="O31" s="201">
        <f t="shared" si="3"/>
        <v>4.998362853700232</v>
      </c>
    </row>
    <row r="32" spans="1:15" ht="12.75">
      <c r="A32" s="29"/>
      <c r="B32" s="189"/>
      <c r="C32" s="189"/>
      <c r="D32" s="189"/>
      <c r="E32" s="190"/>
      <c r="F32" s="191"/>
      <c r="G32" s="189"/>
      <c r="H32" s="189"/>
      <c r="I32" s="189"/>
      <c r="J32" s="190"/>
      <c r="K32" s="31"/>
      <c r="L32" s="198"/>
      <c r="M32" s="198"/>
      <c r="N32" s="198"/>
      <c r="O32" s="201"/>
    </row>
    <row r="33" spans="1:15" ht="12.75">
      <c r="A33" s="42" t="s">
        <v>40</v>
      </c>
      <c r="B33" s="186">
        <f>SUM(B34:B38)</f>
        <v>143836.073</v>
      </c>
      <c r="C33" s="186">
        <f>SUM(C34:C38)</f>
        <v>71276.57100000001</v>
      </c>
      <c r="D33" s="186">
        <f>SUM(D34:D38)</f>
        <v>61738.078</v>
      </c>
      <c r="E33" s="187">
        <f t="shared" si="1"/>
        <v>-13.382367959311637</v>
      </c>
      <c r="F33" s="188"/>
      <c r="G33" s="186">
        <f>SUM(G34:G38)</f>
        <v>327722.655</v>
      </c>
      <c r="H33" s="186">
        <f>SUM(H34:H38)</f>
        <v>155136.969</v>
      </c>
      <c r="I33" s="186">
        <f>SUM(I34:I38)</f>
        <v>151782.81</v>
      </c>
      <c r="J33" s="187">
        <f t="shared" si="2"/>
        <v>-2.1620629960870303</v>
      </c>
      <c r="K33" s="44"/>
      <c r="L33" s="204">
        <f aca="true" t="shared" si="4" ref="L33:N50">G33/B33</f>
        <v>2.2784455120656695</v>
      </c>
      <c r="M33" s="204">
        <f t="shared" si="4"/>
        <v>2.17654927591845</v>
      </c>
      <c r="N33" s="204">
        <f t="shared" si="4"/>
        <v>2.4584958734866995</v>
      </c>
      <c r="O33" s="205">
        <f t="shared" si="3"/>
        <v>12.953834801156757</v>
      </c>
    </row>
    <row r="34" spans="1:15" ht="12.75">
      <c r="A34" s="29" t="s">
        <v>41</v>
      </c>
      <c r="B34" s="189">
        <v>67172.131</v>
      </c>
      <c r="C34" s="189">
        <v>34087.553</v>
      </c>
      <c r="D34" s="189">
        <v>25923.03</v>
      </c>
      <c r="E34" s="190">
        <f t="shared" si="1"/>
        <v>-23.951625392412296</v>
      </c>
      <c r="F34" s="191"/>
      <c r="G34" s="189">
        <v>125521.649</v>
      </c>
      <c r="H34" s="189">
        <v>61555.369</v>
      </c>
      <c r="I34" s="189">
        <v>49379.186</v>
      </c>
      <c r="J34" s="190">
        <f t="shared" si="2"/>
        <v>-19.780862657163183</v>
      </c>
      <c r="K34" s="31"/>
      <c r="L34" s="198">
        <f t="shared" si="4"/>
        <v>1.8686566457151703</v>
      </c>
      <c r="M34" s="198">
        <f t="shared" si="4"/>
        <v>1.8058019301062767</v>
      </c>
      <c r="N34" s="198">
        <f t="shared" si="4"/>
        <v>1.9048385161765429</v>
      </c>
      <c r="O34" s="201">
        <f t="shared" si="3"/>
        <v>5.484354868556244</v>
      </c>
    </row>
    <row r="35" spans="1:15" ht="12.75">
      <c r="A35" s="29" t="s">
        <v>7</v>
      </c>
      <c r="B35" s="189">
        <v>6423.93</v>
      </c>
      <c r="C35" s="189">
        <v>2767.873</v>
      </c>
      <c r="D35" s="189">
        <v>2891.945</v>
      </c>
      <c r="E35" s="190">
        <f t="shared" si="1"/>
        <v>4.4825756095023195</v>
      </c>
      <c r="F35" s="191"/>
      <c r="G35" s="189">
        <v>32381.045</v>
      </c>
      <c r="H35" s="189">
        <v>13868.942</v>
      </c>
      <c r="I35" s="189">
        <v>16169.091</v>
      </c>
      <c r="J35" s="190">
        <f t="shared" si="2"/>
        <v>16.584891623312004</v>
      </c>
      <c r="K35" s="31"/>
      <c r="L35" s="198">
        <f t="shared" si="4"/>
        <v>5.040690823218808</v>
      </c>
      <c r="M35" s="198">
        <f t="shared" si="4"/>
        <v>5.010685822651545</v>
      </c>
      <c r="N35" s="198">
        <f t="shared" si="4"/>
        <v>5.591078322720522</v>
      </c>
      <c r="O35" s="201">
        <f t="shared" si="3"/>
        <v>11.58309502154829</v>
      </c>
    </row>
    <row r="36" spans="1:15" ht="12.75">
      <c r="A36" s="29" t="s">
        <v>42</v>
      </c>
      <c r="B36" s="189">
        <v>6339</v>
      </c>
      <c r="C36" s="189">
        <v>3136.44</v>
      </c>
      <c r="D36" s="189">
        <v>3195.745</v>
      </c>
      <c r="E36" s="190">
        <f t="shared" si="1"/>
        <v>1.8908380201757353</v>
      </c>
      <c r="F36" s="191"/>
      <c r="G36" s="189">
        <v>24714.183</v>
      </c>
      <c r="H36" s="189">
        <v>12125.069</v>
      </c>
      <c r="I36" s="189">
        <v>12621.573</v>
      </c>
      <c r="J36" s="190">
        <f t="shared" si="2"/>
        <v>4.094855047835196</v>
      </c>
      <c r="K36" s="31"/>
      <c r="L36" s="198">
        <f t="shared" si="4"/>
        <v>3.898751064836725</v>
      </c>
      <c r="M36" s="198">
        <f t="shared" si="4"/>
        <v>3.8658699034574227</v>
      </c>
      <c r="N36" s="198">
        <f t="shared" si="4"/>
        <v>3.949493154178447</v>
      </c>
      <c r="O36" s="201">
        <f t="shared" si="3"/>
        <v>2.1631160077641542</v>
      </c>
    </row>
    <row r="37" spans="1:15" ht="12.75">
      <c r="A37" s="29" t="s">
        <v>43</v>
      </c>
      <c r="B37" s="189">
        <v>63544.597</v>
      </c>
      <c r="C37" s="189">
        <v>31050.707</v>
      </c>
      <c r="D37" s="189">
        <v>29407.97</v>
      </c>
      <c r="E37" s="190">
        <f t="shared" si="1"/>
        <v>-5.2904978942991505</v>
      </c>
      <c r="F37" s="191"/>
      <c r="G37" s="189">
        <v>141181.922</v>
      </c>
      <c r="H37" s="189">
        <v>64951.584</v>
      </c>
      <c r="I37" s="189">
        <v>69560.232</v>
      </c>
      <c r="J37" s="190">
        <f t="shared" si="2"/>
        <v>7.0955128669379235</v>
      </c>
      <c r="K37" s="31"/>
      <c r="L37" s="198">
        <f t="shared" si="4"/>
        <v>2.221776967127512</v>
      </c>
      <c r="M37" s="198">
        <f t="shared" si="4"/>
        <v>2.091790824601836</v>
      </c>
      <c r="N37" s="198">
        <f t="shared" si="4"/>
        <v>2.365353065852556</v>
      </c>
      <c r="O37" s="201">
        <f t="shared" si="3"/>
        <v>13.077896605784728</v>
      </c>
    </row>
    <row r="38" spans="1:15" ht="12.75">
      <c r="A38" s="29" t="s">
        <v>44</v>
      </c>
      <c r="B38" s="189">
        <v>356.415</v>
      </c>
      <c r="C38" s="189">
        <v>233.998</v>
      </c>
      <c r="D38" s="189">
        <v>319.388</v>
      </c>
      <c r="E38" s="190">
        <f t="shared" si="1"/>
        <v>36.491764886879366</v>
      </c>
      <c r="F38" s="191"/>
      <c r="G38" s="189">
        <v>3923.856</v>
      </c>
      <c r="H38" s="189">
        <v>2636.005</v>
      </c>
      <c r="I38" s="189">
        <v>4052.728</v>
      </c>
      <c r="J38" s="190">
        <f t="shared" si="2"/>
        <v>53.74508014969621</v>
      </c>
      <c r="K38" s="31"/>
      <c r="L38" s="198">
        <f t="shared" si="4"/>
        <v>11.009233618113715</v>
      </c>
      <c r="M38" s="198">
        <f t="shared" si="4"/>
        <v>11.265074915170215</v>
      </c>
      <c r="N38" s="198">
        <f t="shared" si="4"/>
        <v>12.689042794344184</v>
      </c>
      <c r="O38" s="201">
        <f t="shared" si="3"/>
        <v>12.640554012262886</v>
      </c>
    </row>
    <row r="39" spans="1:15" ht="12.75">
      <c r="A39" s="29"/>
      <c r="B39" s="189"/>
      <c r="C39" s="189"/>
      <c r="D39" s="189"/>
      <c r="E39" s="190"/>
      <c r="F39" s="191"/>
      <c r="G39" s="189"/>
      <c r="H39" s="189"/>
      <c r="I39" s="189"/>
      <c r="J39" s="190"/>
      <c r="K39" s="31"/>
      <c r="L39" s="198"/>
      <c r="M39" s="198"/>
      <c r="N39" s="198"/>
      <c r="O39" s="201"/>
    </row>
    <row r="40" spans="1:15" ht="12.75">
      <c r="A40" s="42" t="s">
        <v>162</v>
      </c>
      <c r="B40" s="186">
        <f>SUM(B41:B43)</f>
        <v>3357.284</v>
      </c>
      <c r="C40" s="186">
        <f>SUM(C41:C43)</f>
        <v>1228.797</v>
      </c>
      <c r="D40" s="186">
        <f>SUM(D41:D43)</f>
        <v>2319.877</v>
      </c>
      <c r="E40" s="187">
        <f t="shared" si="1"/>
        <v>88.79253448698196</v>
      </c>
      <c r="F40" s="188"/>
      <c r="G40" s="186">
        <f>SUM(G41:G43)</f>
        <v>17231.612</v>
      </c>
      <c r="H40" s="186">
        <f>SUM(H41:H43)</f>
        <v>7683.001</v>
      </c>
      <c r="I40" s="186">
        <f>SUM(I41:I43)</f>
        <v>11524.664</v>
      </c>
      <c r="J40" s="187">
        <f t="shared" si="2"/>
        <v>50.00211505894637</v>
      </c>
      <c r="K40" s="44"/>
      <c r="L40" s="204">
        <f t="shared" si="4"/>
        <v>5.132604807934032</v>
      </c>
      <c r="M40" s="204">
        <f t="shared" si="4"/>
        <v>6.252457484840865</v>
      </c>
      <c r="N40" s="204">
        <f t="shared" si="4"/>
        <v>4.967790964779598</v>
      </c>
      <c r="O40" s="205">
        <f t="shared" si="3"/>
        <v>-20.546585453414938</v>
      </c>
    </row>
    <row r="41" spans="1:15" ht="12.75">
      <c r="A41" s="29" t="s">
        <v>372</v>
      </c>
      <c r="B41" s="189">
        <v>3022.389</v>
      </c>
      <c r="C41" s="189">
        <v>1034.825</v>
      </c>
      <c r="D41" s="189">
        <v>2139.027</v>
      </c>
      <c r="E41" s="190">
        <f t="shared" si="1"/>
        <v>106.70422535211264</v>
      </c>
      <c r="F41" s="191"/>
      <c r="G41" s="189">
        <v>12173.004</v>
      </c>
      <c r="H41" s="189">
        <v>4821.531</v>
      </c>
      <c r="I41" s="189">
        <v>8754.661</v>
      </c>
      <c r="J41" s="190">
        <f t="shared" si="2"/>
        <v>81.5742966290168</v>
      </c>
      <c r="K41" s="31"/>
      <c r="L41" s="198">
        <f t="shared" si="4"/>
        <v>4.027609946965795</v>
      </c>
      <c r="M41" s="198">
        <f t="shared" si="4"/>
        <v>4.659271857560457</v>
      </c>
      <c r="N41" s="198">
        <f t="shared" si="4"/>
        <v>4.092823980248964</v>
      </c>
      <c r="O41" s="201">
        <f t="shared" si="3"/>
        <v>-12.15743349236717</v>
      </c>
    </row>
    <row r="42" spans="1:15" ht="12.75">
      <c r="A42" s="29" t="s">
        <v>45</v>
      </c>
      <c r="B42" s="189">
        <v>321.579</v>
      </c>
      <c r="C42" s="189">
        <v>190.284</v>
      </c>
      <c r="D42" s="189">
        <v>160.066</v>
      </c>
      <c r="E42" s="190">
        <f t="shared" si="1"/>
        <v>-15.880473397658236</v>
      </c>
      <c r="F42" s="191"/>
      <c r="G42" s="189">
        <v>4988.14</v>
      </c>
      <c r="H42" s="189">
        <v>2836.054</v>
      </c>
      <c r="I42" s="189">
        <v>2670.439</v>
      </c>
      <c r="J42" s="190">
        <f t="shared" si="2"/>
        <v>-5.839627877325341</v>
      </c>
      <c r="K42" s="31"/>
      <c r="L42" s="198">
        <f t="shared" si="4"/>
        <v>15.51139844330631</v>
      </c>
      <c r="M42" s="198">
        <f t="shared" si="4"/>
        <v>14.904321960858507</v>
      </c>
      <c r="N42" s="198">
        <f t="shared" si="4"/>
        <v>16.683361863231415</v>
      </c>
      <c r="O42" s="201">
        <f t="shared" si="3"/>
        <v>11.93640279004301</v>
      </c>
    </row>
    <row r="43" spans="1:15" ht="12.75">
      <c r="A43" s="29" t="s">
        <v>17</v>
      </c>
      <c r="B43" s="189">
        <v>13.316</v>
      </c>
      <c r="C43" s="189">
        <v>3.688</v>
      </c>
      <c r="D43" s="189">
        <v>20.784</v>
      </c>
      <c r="E43" s="190">
        <f t="shared" si="1"/>
        <v>463.5574837310195</v>
      </c>
      <c r="F43" s="191"/>
      <c r="G43" s="189">
        <v>70.468</v>
      </c>
      <c r="H43" s="189">
        <v>25.416</v>
      </c>
      <c r="I43" s="189">
        <v>99.564</v>
      </c>
      <c r="J43" s="190">
        <f t="shared" si="2"/>
        <v>291.7374881964117</v>
      </c>
      <c r="K43" s="31"/>
      <c r="L43" s="198">
        <f t="shared" si="4"/>
        <v>5.291979573445479</v>
      </c>
      <c r="M43" s="198">
        <f t="shared" si="4"/>
        <v>6.891540130151844</v>
      </c>
      <c r="N43" s="198">
        <f t="shared" si="4"/>
        <v>4.790415704387991</v>
      </c>
      <c r="O43" s="201">
        <f t="shared" si="3"/>
        <v>-30.48845956176066</v>
      </c>
    </row>
    <row r="44" spans="1:15" ht="12.75">
      <c r="A44" s="29"/>
      <c r="B44" s="189"/>
      <c r="C44" s="189"/>
      <c r="D44" s="189"/>
      <c r="E44" s="190"/>
      <c r="F44" s="191"/>
      <c r="G44" s="189"/>
      <c r="H44" s="189"/>
      <c r="I44" s="189"/>
      <c r="J44" s="190"/>
      <c r="K44" s="31"/>
      <c r="L44" s="198"/>
      <c r="M44" s="198"/>
      <c r="N44" s="198"/>
      <c r="O44" s="201"/>
    </row>
    <row r="45" spans="1:15" ht="12.75">
      <c r="A45" s="42" t="s">
        <v>46</v>
      </c>
      <c r="B45" s="186">
        <f>SUM(B46:B48)</f>
        <v>74803.16399999999</v>
      </c>
      <c r="C45" s="186">
        <f>SUM(C46:C48)</f>
        <v>37194.945999999996</v>
      </c>
      <c r="D45" s="186">
        <f>SUM(D46:D48)</f>
        <v>49276.996</v>
      </c>
      <c r="E45" s="187">
        <f t="shared" si="1"/>
        <v>32.483042185354975</v>
      </c>
      <c r="F45" s="188"/>
      <c r="G45" s="186">
        <f>SUM(G46:G48)</f>
        <v>111578.418</v>
      </c>
      <c r="H45" s="186">
        <f>SUM(H46:H48)</f>
        <v>51062.812</v>
      </c>
      <c r="I45" s="186">
        <f>SUM(I46:I48)</f>
        <v>94372.88999999998</v>
      </c>
      <c r="J45" s="187">
        <f t="shared" si="2"/>
        <v>84.81725996601989</v>
      </c>
      <c r="K45" s="44"/>
      <c r="L45" s="204">
        <f t="shared" si="4"/>
        <v>1.491626985190092</v>
      </c>
      <c r="M45" s="204">
        <f t="shared" si="4"/>
        <v>1.3728427512705625</v>
      </c>
      <c r="N45" s="204">
        <f t="shared" si="4"/>
        <v>1.9151510372101415</v>
      </c>
      <c r="O45" s="205">
        <f t="shared" si="3"/>
        <v>39.50257853185836</v>
      </c>
    </row>
    <row r="46" spans="1:15" ht="12.75">
      <c r="A46" s="29" t="s">
        <v>7</v>
      </c>
      <c r="B46" s="189">
        <v>37732.325</v>
      </c>
      <c r="C46" s="189">
        <v>18581.094</v>
      </c>
      <c r="D46" s="189">
        <v>34956.875</v>
      </c>
      <c r="E46" s="190">
        <f t="shared" si="1"/>
        <v>88.1314146519037</v>
      </c>
      <c r="F46" s="191"/>
      <c r="G46" s="189">
        <v>39846.543</v>
      </c>
      <c r="H46" s="189">
        <v>18336.71</v>
      </c>
      <c r="I46" s="189">
        <v>62129.816</v>
      </c>
      <c r="J46" s="190">
        <f t="shared" si="2"/>
        <v>238.82749958962103</v>
      </c>
      <c r="K46" s="31"/>
      <c r="L46" s="198">
        <f t="shared" si="4"/>
        <v>1.0560320096893048</v>
      </c>
      <c r="M46" s="198">
        <f t="shared" si="4"/>
        <v>0.9868477065989762</v>
      </c>
      <c r="N46" s="198">
        <f t="shared" si="4"/>
        <v>1.777327521410309</v>
      </c>
      <c r="O46" s="201">
        <f t="shared" si="3"/>
        <v>80.10149990980918</v>
      </c>
    </row>
    <row r="47" spans="1:15" ht="12.75">
      <c r="A47" s="29" t="s">
        <v>373</v>
      </c>
      <c r="B47" s="189">
        <v>36919.556</v>
      </c>
      <c r="C47" s="189">
        <v>18482.14</v>
      </c>
      <c r="D47" s="189">
        <v>14227.293</v>
      </c>
      <c r="E47" s="190">
        <f t="shared" si="1"/>
        <v>-23.02139795499872</v>
      </c>
      <c r="F47" s="191"/>
      <c r="G47" s="189">
        <v>71484.12</v>
      </c>
      <c r="H47" s="189">
        <v>32504.661</v>
      </c>
      <c r="I47" s="189">
        <v>32045.443</v>
      </c>
      <c r="J47" s="190">
        <f t="shared" si="2"/>
        <v>-1.412775847746886</v>
      </c>
      <c r="K47" s="31"/>
      <c r="L47" s="198">
        <f t="shared" si="4"/>
        <v>1.9362128840336</v>
      </c>
      <c r="M47" s="198">
        <f t="shared" si="4"/>
        <v>1.7587065675295177</v>
      </c>
      <c r="N47" s="198">
        <f t="shared" si="4"/>
        <v>2.2523921451536846</v>
      </c>
      <c r="O47" s="201">
        <f t="shared" si="3"/>
        <v>28.070946384060797</v>
      </c>
    </row>
    <row r="48" spans="1:15" ht="12.75">
      <c r="A48" s="29" t="s">
        <v>17</v>
      </c>
      <c r="B48" s="189">
        <v>151.283</v>
      </c>
      <c r="C48" s="189">
        <v>131.712</v>
      </c>
      <c r="D48" s="189">
        <v>92.828</v>
      </c>
      <c r="E48" s="190">
        <f t="shared" si="1"/>
        <v>-29.521987366375114</v>
      </c>
      <c r="F48" s="191"/>
      <c r="G48" s="189">
        <v>247.755</v>
      </c>
      <c r="H48" s="189">
        <v>221.441</v>
      </c>
      <c r="I48" s="189">
        <v>197.631</v>
      </c>
      <c r="J48" s="190">
        <f t="shared" si="2"/>
        <v>-10.752299709629199</v>
      </c>
      <c r="K48" s="31"/>
      <c r="L48" s="198">
        <f t="shared" si="4"/>
        <v>1.6376922720993106</v>
      </c>
      <c r="M48" s="198">
        <f t="shared" si="4"/>
        <v>1.681251518464529</v>
      </c>
      <c r="N48" s="198">
        <f t="shared" si="4"/>
        <v>2.1290020252510016</v>
      </c>
      <c r="O48" s="201">
        <f t="shared" si="3"/>
        <v>26.63197635029641</v>
      </c>
    </row>
    <row r="49" spans="1:15" ht="12.75">
      <c r="A49" s="29"/>
      <c r="B49" s="189"/>
      <c r="C49" s="189"/>
      <c r="D49" s="189"/>
      <c r="E49" s="190"/>
      <c r="F49" s="191"/>
      <c r="G49" s="189"/>
      <c r="H49" s="189"/>
      <c r="I49" s="189"/>
      <c r="J49" s="190"/>
      <c r="K49" s="31"/>
      <c r="L49" s="198"/>
      <c r="M49" s="198"/>
      <c r="N49" s="198"/>
      <c r="O49" s="201"/>
    </row>
    <row r="50" spans="1:15" ht="12.75">
      <c r="A50" s="67" t="s">
        <v>47</v>
      </c>
      <c r="B50" s="193">
        <v>4476.769</v>
      </c>
      <c r="C50" s="193">
        <v>2616.837</v>
      </c>
      <c r="D50" s="193">
        <v>2431.672</v>
      </c>
      <c r="E50" s="194">
        <f t="shared" si="1"/>
        <v>-7.075908816636272</v>
      </c>
      <c r="F50" s="195"/>
      <c r="G50" s="193">
        <v>11395.208</v>
      </c>
      <c r="H50" s="193">
        <v>6187.236</v>
      </c>
      <c r="I50" s="193">
        <v>6955.796</v>
      </c>
      <c r="J50" s="194">
        <f t="shared" si="2"/>
        <v>12.421701709778006</v>
      </c>
      <c r="K50" s="68"/>
      <c r="L50" s="207">
        <f t="shared" si="4"/>
        <v>2.5454089768759567</v>
      </c>
      <c r="M50" s="207">
        <f t="shared" si="4"/>
        <v>2.3643948782442314</v>
      </c>
      <c r="N50" s="207">
        <f t="shared" si="4"/>
        <v>2.860499277863133</v>
      </c>
      <c r="O50" s="206">
        <f t="shared" si="3"/>
        <v>20.982298861487216</v>
      </c>
    </row>
    <row r="51" spans="1:15" ht="12.75">
      <c r="A51" s="29" t="s">
        <v>224</v>
      </c>
      <c r="B51" s="29"/>
      <c r="C51" s="29"/>
      <c r="D51" s="29"/>
      <c r="E51" s="29"/>
      <c r="F51" s="29"/>
      <c r="G51" s="29"/>
      <c r="H51" s="29"/>
      <c r="I51" s="29"/>
      <c r="J51" s="29"/>
      <c r="K51" s="29"/>
      <c r="L51" s="66"/>
      <c r="M51" s="66"/>
      <c r="N51" s="66"/>
      <c r="O51" s="66"/>
    </row>
    <row r="52" spans="1:15" ht="12.75">
      <c r="A52" s="36"/>
      <c r="B52" s="36"/>
      <c r="C52" s="36"/>
      <c r="D52" s="36"/>
      <c r="E52" s="36"/>
      <c r="F52" s="36"/>
      <c r="G52" s="36"/>
      <c r="H52" s="36"/>
      <c r="I52" s="36"/>
      <c r="J52" s="36"/>
      <c r="K52" s="36"/>
      <c r="L52" s="36"/>
      <c r="M52" s="36"/>
      <c r="N52" s="36"/>
      <c r="O52" s="36"/>
    </row>
    <row r="53" spans="1:15" ht="12.75">
      <c r="A53" s="36"/>
      <c r="B53" s="36"/>
      <c r="C53" s="36"/>
      <c r="D53" s="36"/>
      <c r="E53" s="36"/>
      <c r="F53" s="36"/>
      <c r="G53" s="36"/>
      <c r="H53" s="36"/>
      <c r="I53" s="36"/>
      <c r="J53" s="36"/>
      <c r="K53" s="36"/>
      <c r="L53" s="36"/>
      <c r="M53" s="36"/>
      <c r="N53" s="36"/>
      <c r="O53" s="36"/>
    </row>
    <row r="54" spans="1:15" ht="12.75">
      <c r="A54" s="36"/>
      <c r="B54" s="36"/>
      <c r="C54" s="36"/>
      <c r="D54" s="36"/>
      <c r="E54" s="36"/>
      <c r="F54" s="36"/>
      <c r="G54" s="36"/>
      <c r="H54" s="36"/>
      <c r="I54" s="36"/>
      <c r="J54" s="36"/>
      <c r="K54" s="36"/>
      <c r="L54" s="36"/>
      <c r="M54" s="36"/>
      <c r="N54" s="36"/>
      <c r="O54" s="36"/>
    </row>
    <row r="55" spans="1:15" ht="12.75">
      <c r="A55" s="36"/>
      <c r="B55" s="36"/>
      <c r="C55" s="36"/>
      <c r="D55" s="36"/>
      <c r="E55" s="36"/>
      <c r="F55" s="36"/>
      <c r="G55" s="36"/>
      <c r="H55" s="36"/>
      <c r="I55" s="36"/>
      <c r="J55" s="36"/>
      <c r="K55" s="36"/>
      <c r="L55" s="36"/>
      <c r="M55" s="36"/>
      <c r="N55" s="36"/>
      <c r="O55" s="36"/>
    </row>
    <row r="56" spans="1:15" ht="12.75">
      <c r="A56" s="36"/>
      <c r="B56" s="36"/>
      <c r="C56" s="36"/>
      <c r="D56" s="36"/>
      <c r="E56" s="36"/>
      <c r="F56" s="36"/>
      <c r="G56" s="36"/>
      <c r="H56" s="36"/>
      <c r="I56" s="36"/>
      <c r="J56" s="36"/>
      <c r="K56" s="36"/>
      <c r="L56" s="36"/>
      <c r="M56" s="36"/>
      <c r="N56" s="36"/>
      <c r="O56" s="36"/>
    </row>
    <row r="60" ht="12.75">
      <c r="A60" s="6"/>
    </row>
  </sheetData>
  <sheetProtection/>
  <mergeCells count="12">
    <mergeCell ref="A4:A6"/>
    <mergeCell ref="A2:O2"/>
    <mergeCell ref="A1:O1"/>
    <mergeCell ref="B5:B6"/>
    <mergeCell ref="G5:G6"/>
    <mergeCell ref="L5:L6"/>
    <mergeCell ref="M5:O5"/>
    <mergeCell ref="C5:E5"/>
    <mergeCell ref="H5:J5"/>
    <mergeCell ref="B4:E4"/>
    <mergeCell ref="G4:J4"/>
    <mergeCell ref="L4:O4"/>
  </mergeCells>
  <printOptions/>
  <pageMargins left="1.2598425196850394" right="0.7086614173228347" top="0.7480314960629921" bottom="0.7480314960629921" header="0.31496062992125984" footer="0.31496062992125984"/>
  <pageSetup horizontalDpi="600" verticalDpi="600" orientation="landscape" scale="71" r:id="rId1"/>
  <headerFooter>
    <oddFooter>&amp;C&amp;"Arial,Normal"&amp;10 6</oddFooter>
  </headerFooter>
</worksheet>
</file>

<file path=xl/worksheets/sheet6.xml><?xml version="1.0" encoding="utf-8"?>
<worksheet xmlns="http://schemas.openxmlformats.org/spreadsheetml/2006/main" xmlns:r="http://schemas.openxmlformats.org/officeDocument/2006/relationships">
  <dimension ref="A1:I30"/>
  <sheetViews>
    <sheetView zoomScalePageLayoutView="0" workbookViewId="0" topLeftCell="A1">
      <selection activeCell="A1" sqref="A1:I44"/>
    </sheetView>
  </sheetViews>
  <sheetFormatPr defaultColWidth="11.421875" defaultRowHeight="15"/>
  <sheetData>
    <row r="1" spans="1:9" ht="14.25">
      <c r="A1" s="73"/>
      <c r="B1" s="73"/>
      <c r="C1" s="73"/>
      <c r="D1" s="73"/>
      <c r="E1" s="73"/>
      <c r="F1" s="73"/>
      <c r="G1" s="73"/>
      <c r="H1" s="73"/>
      <c r="I1" s="73"/>
    </row>
    <row r="2" spans="1:9" ht="14.25">
      <c r="A2" s="73"/>
      <c r="B2" s="73"/>
      <c r="C2" s="73"/>
      <c r="D2" s="73"/>
      <c r="E2" s="73"/>
      <c r="F2" s="73"/>
      <c r="G2" s="73"/>
      <c r="H2" s="73"/>
      <c r="I2" s="73"/>
    </row>
    <row r="3" spans="1:9" ht="14.25">
      <c r="A3" s="73"/>
      <c r="B3" s="73"/>
      <c r="C3" s="73"/>
      <c r="D3" s="73"/>
      <c r="E3" s="73"/>
      <c r="F3" s="73"/>
      <c r="G3" s="73"/>
      <c r="H3" s="73"/>
      <c r="I3" s="73"/>
    </row>
    <row r="4" spans="1:9" ht="14.25">
      <c r="A4" s="73"/>
      <c r="B4" s="73"/>
      <c r="C4" s="73"/>
      <c r="D4" s="73"/>
      <c r="E4" s="73"/>
      <c r="F4" s="73"/>
      <c r="G4" s="73"/>
      <c r="H4" s="73"/>
      <c r="I4" s="73"/>
    </row>
    <row r="5" spans="1:9" ht="14.25">
      <c r="A5" s="73"/>
      <c r="B5" s="73"/>
      <c r="C5" s="73"/>
      <c r="D5" s="73"/>
      <c r="E5" s="73"/>
      <c r="F5" s="73"/>
      <c r="G5" s="73"/>
      <c r="H5" s="73"/>
      <c r="I5" s="73"/>
    </row>
    <row r="6" spans="1:9" ht="14.25">
      <c r="A6" s="73"/>
      <c r="B6" s="73"/>
      <c r="C6" s="73"/>
      <c r="D6" s="73"/>
      <c r="E6" s="73"/>
      <c r="F6" s="73"/>
      <c r="G6" s="73"/>
      <c r="H6" s="73"/>
      <c r="I6" s="73"/>
    </row>
    <row r="7" spans="1:9" ht="14.25">
      <c r="A7" s="73"/>
      <c r="B7" s="73"/>
      <c r="C7" s="73"/>
      <c r="D7" s="73"/>
      <c r="E7" s="73"/>
      <c r="F7" s="73"/>
      <c r="G7" s="73"/>
      <c r="H7" s="73"/>
      <c r="I7" s="73"/>
    </row>
    <row r="8" spans="1:9" ht="14.25">
      <c r="A8" s="73"/>
      <c r="B8" s="73"/>
      <c r="C8" s="73"/>
      <c r="D8" s="73"/>
      <c r="E8" s="73"/>
      <c r="F8" s="73"/>
      <c r="G8" s="73"/>
      <c r="H8" s="73"/>
      <c r="I8" s="73"/>
    </row>
    <row r="9" spans="1:9" ht="14.25">
      <c r="A9" s="73"/>
      <c r="B9" s="73"/>
      <c r="C9" s="73"/>
      <c r="D9" s="73"/>
      <c r="E9" s="73"/>
      <c r="F9" s="73"/>
      <c r="G9" s="73"/>
      <c r="H9" s="73"/>
      <c r="I9" s="73"/>
    </row>
    <row r="10" spans="1:9" ht="14.25">
      <c r="A10" s="73"/>
      <c r="B10" s="73"/>
      <c r="C10" s="73"/>
      <c r="D10" s="73"/>
      <c r="E10" s="73"/>
      <c r="F10" s="73"/>
      <c r="G10" s="73"/>
      <c r="H10" s="73"/>
      <c r="I10" s="73"/>
    </row>
    <row r="11" spans="1:9" ht="14.25">
      <c r="A11" s="73"/>
      <c r="B11" s="73"/>
      <c r="C11" s="73"/>
      <c r="D11" s="73"/>
      <c r="E11" s="73"/>
      <c r="F11" s="73"/>
      <c r="G11" s="73"/>
      <c r="H11" s="73"/>
      <c r="I11" s="73"/>
    </row>
    <row r="12" spans="1:9" ht="14.25">
      <c r="A12" s="73"/>
      <c r="B12" s="73"/>
      <c r="C12" s="73"/>
      <c r="D12" s="73"/>
      <c r="E12" s="73"/>
      <c r="F12" s="73"/>
      <c r="G12" s="73"/>
      <c r="H12" s="73"/>
      <c r="I12" s="73"/>
    </row>
    <row r="13" spans="1:9" ht="14.25">
      <c r="A13" s="73"/>
      <c r="B13" s="73"/>
      <c r="C13" s="73"/>
      <c r="D13" s="73"/>
      <c r="E13" s="73"/>
      <c r="F13" s="73"/>
      <c r="G13" s="73"/>
      <c r="H13" s="73"/>
      <c r="I13" s="73"/>
    </row>
    <row r="14" spans="1:9" ht="14.25">
      <c r="A14" s="73"/>
      <c r="B14" s="73"/>
      <c r="C14" s="73"/>
      <c r="D14" s="73"/>
      <c r="E14" s="73"/>
      <c r="F14" s="73"/>
      <c r="G14" s="73"/>
      <c r="H14" s="73"/>
      <c r="I14" s="73"/>
    </row>
    <row r="15" spans="1:9" ht="14.25">
      <c r="A15" s="73"/>
      <c r="B15" s="73"/>
      <c r="C15" s="73"/>
      <c r="D15" s="73"/>
      <c r="E15" s="73"/>
      <c r="F15" s="73"/>
      <c r="G15" s="73"/>
      <c r="H15" s="73"/>
      <c r="I15" s="73"/>
    </row>
    <row r="16" spans="1:9" ht="14.25">
      <c r="A16" s="73"/>
      <c r="B16" s="73"/>
      <c r="C16" s="73"/>
      <c r="D16" s="73"/>
      <c r="E16" s="73"/>
      <c r="F16" s="73"/>
      <c r="G16" s="73"/>
      <c r="H16" s="73"/>
      <c r="I16" s="73"/>
    </row>
    <row r="17" spans="1:9" ht="14.25">
      <c r="A17" s="73"/>
      <c r="B17" s="73"/>
      <c r="C17" s="73"/>
      <c r="D17" s="73"/>
      <c r="E17" s="73"/>
      <c r="F17" s="73"/>
      <c r="G17" s="73"/>
      <c r="H17" s="73"/>
      <c r="I17" s="73"/>
    </row>
    <row r="18" spans="1:9" ht="14.25">
      <c r="A18" s="73"/>
      <c r="B18" s="73"/>
      <c r="C18" s="73"/>
      <c r="D18" s="73"/>
      <c r="E18" s="73"/>
      <c r="F18" s="73"/>
      <c r="G18" s="73"/>
      <c r="H18" s="73"/>
      <c r="I18" s="73"/>
    </row>
    <row r="19" spans="1:9" ht="14.25">
      <c r="A19" s="73"/>
      <c r="B19" s="73"/>
      <c r="C19" s="73"/>
      <c r="D19" s="73"/>
      <c r="E19" s="73"/>
      <c r="F19" s="73"/>
      <c r="G19" s="73"/>
      <c r="H19" s="73"/>
      <c r="I19" s="73"/>
    </row>
    <row r="20" spans="1:9" ht="14.25">
      <c r="A20" s="73"/>
      <c r="B20" s="73"/>
      <c r="C20" s="73"/>
      <c r="D20" s="73"/>
      <c r="E20" s="73"/>
      <c r="F20" s="73"/>
      <c r="G20" s="73"/>
      <c r="H20" s="73"/>
      <c r="I20" s="73"/>
    </row>
    <row r="21" spans="1:9" ht="14.25">
      <c r="A21" s="73"/>
      <c r="B21" s="73"/>
      <c r="C21" s="73"/>
      <c r="D21" s="73"/>
      <c r="E21" s="73"/>
      <c r="F21" s="73"/>
      <c r="G21" s="73"/>
      <c r="H21" s="73"/>
      <c r="I21" s="73"/>
    </row>
    <row r="22" spans="1:9" ht="14.25">
      <c r="A22" s="73"/>
      <c r="B22" s="73"/>
      <c r="C22" s="73"/>
      <c r="D22" s="73"/>
      <c r="E22" s="73"/>
      <c r="F22" s="73"/>
      <c r="G22" s="73"/>
      <c r="H22" s="73"/>
      <c r="I22" s="73"/>
    </row>
    <row r="23" spans="1:9" ht="14.25">
      <c r="A23" s="73"/>
      <c r="B23" s="73"/>
      <c r="C23" s="73"/>
      <c r="D23" s="73"/>
      <c r="E23" s="73"/>
      <c r="F23" s="73"/>
      <c r="G23" s="73"/>
      <c r="H23" s="73"/>
      <c r="I23" s="73"/>
    </row>
    <row r="24" spans="1:9" ht="14.25">
      <c r="A24" s="73"/>
      <c r="B24" s="73"/>
      <c r="C24" s="73"/>
      <c r="D24" s="73"/>
      <c r="E24" s="73"/>
      <c r="F24" s="73"/>
      <c r="G24" s="73"/>
      <c r="H24" s="73"/>
      <c r="I24" s="73"/>
    </row>
    <row r="25" spans="1:9" ht="14.25">
      <c r="A25" s="73"/>
      <c r="B25" s="73"/>
      <c r="C25" s="73"/>
      <c r="D25" s="73"/>
      <c r="E25" s="73"/>
      <c r="F25" s="73"/>
      <c r="G25" s="73"/>
      <c r="H25" s="73"/>
      <c r="I25" s="73"/>
    </row>
    <row r="26" spans="1:9" ht="14.25">
      <c r="A26" s="73"/>
      <c r="B26" s="73"/>
      <c r="C26" s="73"/>
      <c r="D26" s="73"/>
      <c r="E26" s="73"/>
      <c r="F26" s="73"/>
      <c r="G26" s="73"/>
      <c r="H26" s="73"/>
      <c r="I26" s="73"/>
    </row>
    <row r="27" spans="1:9" ht="14.25">
      <c r="A27" s="73"/>
      <c r="B27" s="73"/>
      <c r="C27" s="73"/>
      <c r="D27" s="73"/>
      <c r="E27" s="73"/>
      <c r="F27" s="73"/>
      <c r="G27" s="73"/>
      <c r="H27" s="73"/>
      <c r="I27" s="73"/>
    </row>
    <row r="28" spans="1:9" ht="14.25">
      <c r="A28" s="73"/>
      <c r="B28" s="73"/>
      <c r="C28" s="73"/>
      <c r="D28" s="73"/>
      <c r="E28" s="73"/>
      <c r="F28" s="73"/>
      <c r="G28" s="73"/>
      <c r="H28" s="73"/>
      <c r="I28" s="73"/>
    </row>
    <row r="29" spans="1:9" ht="14.25">
      <c r="A29" s="73"/>
      <c r="B29" s="73"/>
      <c r="C29" s="73"/>
      <c r="D29" s="73"/>
      <c r="E29" s="73"/>
      <c r="F29" s="73"/>
      <c r="G29" s="73"/>
      <c r="H29" s="73"/>
      <c r="I29" s="73"/>
    </row>
    <row r="30" spans="1:9" ht="14.25">
      <c r="A30" s="73"/>
      <c r="B30" s="73"/>
      <c r="C30" s="73"/>
      <c r="D30" s="73"/>
      <c r="E30" s="73"/>
      <c r="F30" s="73"/>
      <c r="G30" s="73"/>
      <c r="H30" s="73"/>
      <c r="I30" s="73"/>
    </row>
  </sheetData>
  <sheetProtection/>
  <printOptions horizontalCentered="1"/>
  <pageMargins left="0.7086614173228347" right="0.7086614173228347" top="1.2598425196850394" bottom="0.7480314960629921" header="0.31496062992125984" footer="0.31496062992125984"/>
  <pageSetup horizontalDpi="600" verticalDpi="600" orientation="portrait" scale="80" r:id="rId2"/>
  <headerFooter>
    <oddFooter>&amp;C&amp;"Arial,Normal"&amp;10 7</oddFooter>
  </headerFooter>
  <drawing r:id="rId1"/>
</worksheet>
</file>

<file path=xl/worksheets/sheet7.xml><?xml version="1.0" encoding="utf-8"?>
<worksheet xmlns="http://schemas.openxmlformats.org/spreadsheetml/2006/main" xmlns:r="http://schemas.openxmlformats.org/officeDocument/2006/relationships">
  <dimension ref="A1:N53"/>
  <sheetViews>
    <sheetView zoomScalePageLayoutView="0" workbookViewId="0" topLeftCell="A19">
      <selection activeCell="A1" sqref="A1:M35"/>
    </sheetView>
  </sheetViews>
  <sheetFormatPr defaultColWidth="11.421875" defaultRowHeight="15"/>
  <cols>
    <col min="1" max="1" width="14.28125" style="5" customWidth="1"/>
    <col min="2" max="2" width="13.57421875" style="5" customWidth="1"/>
    <col min="3" max="3" width="14.00390625" style="5" customWidth="1"/>
    <col min="4" max="4" width="13.8515625" style="5" customWidth="1"/>
    <col min="5" max="5" width="11.8515625" style="5" customWidth="1"/>
    <col min="6" max="6" width="11.421875" style="5" customWidth="1"/>
    <col min="7" max="7" width="11.00390625" style="5" bestFit="1" customWidth="1"/>
    <col min="8" max="8" width="14.421875" style="5" customWidth="1"/>
    <col min="9" max="9" width="14.00390625" style="5" customWidth="1"/>
    <col min="10" max="10" width="12.7109375" style="5" customWidth="1"/>
    <col min="11" max="11" width="11.8515625" style="5" bestFit="1" customWidth="1"/>
    <col min="12" max="13" width="11.57421875" style="5" bestFit="1" customWidth="1"/>
    <col min="14" max="16384" width="11.421875" style="5" customWidth="1"/>
  </cols>
  <sheetData>
    <row r="1" spans="1:14" ht="12.75">
      <c r="A1" s="274" t="s">
        <v>230</v>
      </c>
      <c r="B1" s="274"/>
      <c r="C1" s="274"/>
      <c r="D1" s="274"/>
      <c r="E1" s="274"/>
      <c r="F1" s="274"/>
      <c r="G1" s="274"/>
      <c r="H1" s="274"/>
      <c r="I1" s="274"/>
      <c r="J1" s="274"/>
      <c r="K1" s="274"/>
      <c r="L1" s="274"/>
      <c r="M1" s="274"/>
      <c r="N1" s="36"/>
    </row>
    <row r="2" spans="1:14" s="15" customFormat="1" ht="12.75">
      <c r="A2" s="274" t="s">
        <v>215</v>
      </c>
      <c r="B2" s="274"/>
      <c r="C2" s="274"/>
      <c r="D2" s="274"/>
      <c r="E2" s="274"/>
      <c r="F2" s="274"/>
      <c r="G2" s="274"/>
      <c r="H2" s="274"/>
      <c r="I2" s="274"/>
      <c r="J2" s="274"/>
      <c r="K2" s="274"/>
      <c r="L2" s="274"/>
      <c r="M2" s="274"/>
      <c r="N2" s="36"/>
    </row>
    <row r="3" spans="1:14" s="15" customFormat="1" ht="12.75">
      <c r="A3" s="74"/>
      <c r="B3" s="74"/>
      <c r="C3" s="74"/>
      <c r="D3" s="74"/>
      <c r="E3" s="74"/>
      <c r="F3" s="74"/>
      <c r="G3" s="74"/>
      <c r="H3" s="74"/>
      <c r="I3" s="74"/>
      <c r="J3" s="74"/>
      <c r="K3" s="74"/>
      <c r="L3" s="74"/>
      <c r="M3" s="74"/>
      <c r="N3" s="36"/>
    </row>
    <row r="4" spans="1:14" ht="12.75">
      <c r="A4" s="283" t="s">
        <v>199</v>
      </c>
      <c r="B4" s="286" t="s">
        <v>377</v>
      </c>
      <c r="C4" s="286"/>
      <c r="D4" s="286"/>
      <c r="E4" s="286"/>
      <c r="F4" s="286"/>
      <c r="G4" s="286"/>
      <c r="H4" s="286" t="s">
        <v>200</v>
      </c>
      <c r="I4" s="286"/>
      <c r="J4" s="286"/>
      <c r="K4" s="286"/>
      <c r="L4" s="286"/>
      <c r="M4" s="286"/>
      <c r="N4" s="36"/>
    </row>
    <row r="5" spans="1:14" ht="12.75">
      <c r="A5" s="284"/>
      <c r="B5" s="284">
        <v>2010</v>
      </c>
      <c r="C5" s="287" t="s">
        <v>312</v>
      </c>
      <c r="D5" s="287"/>
      <c r="E5" s="287"/>
      <c r="F5" s="287"/>
      <c r="G5" s="287"/>
      <c r="H5" s="284">
        <v>2010</v>
      </c>
      <c r="I5" s="286" t="str">
        <f>+C5</f>
        <v>Enero- julio</v>
      </c>
      <c r="J5" s="286"/>
      <c r="K5" s="286"/>
      <c r="L5" s="286"/>
      <c r="M5" s="286"/>
      <c r="N5" s="36"/>
    </row>
    <row r="6" spans="1:14" ht="12.75">
      <c r="A6" s="285"/>
      <c r="B6" s="285"/>
      <c r="C6" s="78">
        <v>2010</v>
      </c>
      <c r="D6" s="78">
        <v>2011</v>
      </c>
      <c r="E6" s="78" t="s">
        <v>48</v>
      </c>
      <c r="F6" s="78" t="s">
        <v>59</v>
      </c>
      <c r="G6" s="78" t="s">
        <v>50</v>
      </c>
      <c r="H6" s="285"/>
      <c r="I6" s="78">
        <v>2010</v>
      </c>
      <c r="J6" s="78">
        <v>2011</v>
      </c>
      <c r="K6" s="78" t="s">
        <v>48</v>
      </c>
      <c r="L6" s="128" t="s">
        <v>49</v>
      </c>
      <c r="M6" s="131" t="s">
        <v>50</v>
      </c>
      <c r="N6" s="36"/>
    </row>
    <row r="7" spans="1:14" ht="14.25">
      <c r="A7" s="122" t="s">
        <v>164</v>
      </c>
      <c r="B7" s="123">
        <v>867722092</v>
      </c>
      <c r="C7" s="123">
        <v>723490976</v>
      </c>
      <c r="D7" s="123">
        <v>688667588</v>
      </c>
      <c r="E7" s="124">
        <v>-4.8</v>
      </c>
      <c r="F7" s="129">
        <v>32.12519815974753</v>
      </c>
      <c r="G7" s="129">
        <v>36.49947674131356</v>
      </c>
      <c r="H7" s="123">
        <v>1471171211</v>
      </c>
      <c r="I7" s="123">
        <v>1195761977</v>
      </c>
      <c r="J7" s="123">
        <v>946856825</v>
      </c>
      <c r="K7" s="127">
        <v>-20.8</v>
      </c>
      <c r="L7" s="126">
        <v>35.568582492924364</v>
      </c>
      <c r="M7" s="132">
        <v>42.69722518188781</v>
      </c>
      <c r="N7" s="36"/>
    </row>
    <row r="8" spans="1:14" ht="14.25">
      <c r="A8" s="125" t="s">
        <v>51</v>
      </c>
      <c r="B8" s="123">
        <v>208717117</v>
      </c>
      <c r="C8" s="123">
        <v>178406879</v>
      </c>
      <c r="D8" s="123">
        <v>209907411</v>
      </c>
      <c r="E8" s="124">
        <v>17.7</v>
      </c>
      <c r="F8" s="129">
        <v>9.791831779332364</v>
      </c>
      <c r="G8" s="129">
        <v>9.000468487599827</v>
      </c>
      <c r="H8" s="123">
        <v>265851959</v>
      </c>
      <c r="I8" s="123">
        <v>218236722</v>
      </c>
      <c r="J8" s="123">
        <v>223199438</v>
      </c>
      <c r="K8" s="127">
        <v>2.3</v>
      </c>
      <c r="L8" s="126">
        <v>8.384464697582295</v>
      </c>
      <c r="M8" s="132">
        <v>7.792606422867593</v>
      </c>
      <c r="N8" s="36"/>
    </row>
    <row r="9" spans="1:14" ht="14.25">
      <c r="A9" s="125" t="s">
        <v>52</v>
      </c>
      <c r="B9" s="123">
        <v>113803081</v>
      </c>
      <c r="C9" s="123">
        <v>102880372</v>
      </c>
      <c r="D9" s="123">
        <v>104143400</v>
      </c>
      <c r="E9" s="124">
        <v>1.2</v>
      </c>
      <c r="F9" s="129">
        <v>4.85811648511887</v>
      </c>
      <c r="G9" s="129">
        <v>5.190223333140352</v>
      </c>
      <c r="H9" s="123">
        <v>175605555</v>
      </c>
      <c r="I9" s="123">
        <v>158141063</v>
      </c>
      <c r="J9" s="123">
        <v>144790508</v>
      </c>
      <c r="K9" s="127">
        <v>-8.4</v>
      </c>
      <c r="L9" s="126">
        <v>5.439041037688487</v>
      </c>
      <c r="M9" s="132">
        <v>5.646763074332232</v>
      </c>
      <c r="N9" s="36"/>
    </row>
    <row r="10" spans="1:14" ht="14.25">
      <c r="A10" s="125" t="s">
        <v>374</v>
      </c>
      <c r="B10" s="123">
        <v>59664539</v>
      </c>
      <c r="C10" s="123">
        <v>53121905</v>
      </c>
      <c r="D10" s="123">
        <v>71881920</v>
      </c>
      <c r="E10" s="124">
        <v>35.3</v>
      </c>
      <c r="F10" s="129">
        <v>3.3531720736407284</v>
      </c>
      <c r="G10" s="129">
        <v>2.6799528955033827</v>
      </c>
      <c r="H10" s="123">
        <v>137593585</v>
      </c>
      <c r="I10" s="123">
        <v>117057659</v>
      </c>
      <c r="J10" s="123">
        <v>130079238</v>
      </c>
      <c r="K10" s="127">
        <v>11.1</v>
      </c>
      <c r="L10" s="126">
        <v>4.886413642759286</v>
      </c>
      <c r="M10" s="132">
        <v>4.179792736115439</v>
      </c>
      <c r="N10" s="36"/>
    </row>
    <row r="11" spans="1:14" ht="14.25">
      <c r="A11" s="125" t="s">
        <v>55</v>
      </c>
      <c r="B11" s="123">
        <v>102049128</v>
      </c>
      <c r="C11" s="123">
        <v>97859396</v>
      </c>
      <c r="D11" s="123">
        <v>104982623</v>
      </c>
      <c r="E11" s="124">
        <v>7.3</v>
      </c>
      <c r="F11" s="129">
        <v>4.897264842969593</v>
      </c>
      <c r="G11" s="129">
        <v>4.936919556300026</v>
      </c>
      <c r="H11" s="123">
        <v>116557822</v>
      </c>
      <c r="I11" s="123">
        <v>111578751</v>
      </c>
      <c r="J11" s="123">
        <v>108856366</v>
      </c>
      <c r="K11" s="127">
        <v>-2.4</v>
      </c>
      <c r="L11" s="126">
        <v>4.089178566095214</v>
      </c>
      <c r="M11" s="132">
        <v>3.984156670471543</v>
      </c>
      <c r="N11" s="36"/>
    </row>
    <row r="12" spans="1:14" ht="14.25">
      <c r="A12" s="125" t="s">
        <v>54</v>
      </c>
      <c r="B12" s="123">
        <v>31959209</v>
      </c>
      <c r="C12" s="123">
        <v>27764015</v>
      </c>
      <c r="D12" s="123">
        <v>53088119</v>
      </c>
      <c r="E12" s="124">
        <v>91.2</v>
      </c>
      <c r="F12" s="129">
        <v>2.4764724992448137</v>
      </c>
      <c r="G12" s="129">
        <v>1.4006698816627405</v>
      </c>
      <c r="H12" s="123">
        <v>72339304</v>
      </c>
      <c r="I12" s="123">
        <v>63818931</v>
      </c>
      <c r="J12" s="123">
        <v>81925445</v>
      </c>
      <c r="K12" s="127">
        <v>28.4</v>
      </c>
      <c r="L12" s="126">
        <v>3.0775211962505926</v>
      </c>
      <c r="M12" s="132">
        <v>2.2787906959633664</v>
      </c>
      <c r="N12" s="36"/>
    </row>
    <row r="13" spans="1:14" ht="14.25">
      <c r="A13" s="125" t="s">
        <v>58</v>
      </c>
      <c r="B13" s="123">
        <v>67427932</v>
      </c>
      <c r="C13" s="123">
        <v>45240901</v>
      </c>
      <c r="D13" s="123">
        <v>52967979</v>
      </c>
      <c r="E13" s="124">
        <v>17.1</v>
      </c>
      <c r="F13" s="129">
        <v>2.470868167961965</v>
      </c>
      <c r="G13" s="129">
        <v>2.2823632478942892</v>
      </c>
      <c r="H13" s="123">
        <v>98929089</v>
      </c>
      <c r="I13" s="123">
        <v>73630569</v>
      </c>
      <c r="J13" s="123">
        <v>79502152</v>
      </c>
      <c r="K13" s="127">
        <v>8</v>
      </c>
      <c r="L13" s="126">
        <v>2.986490435633721</v>
      </c>
      <c r="M13" s="132">
        <v>2.6291361034500667</v>
      </c>
      <c r="N13" s="36"/>
    </row>
    <row r="14" spans="1:14" ht="14.25">
      <c r="A14" s="125" t="s">
        <v>53</v>
      </c>
      <c r="B14" s="123">
        <v>41132785</v>
      </c>
      <c r="C14" s="123">
        <v>36525481</v>
      </c>
      <c r="D14" s="123">
        <v>43113099</v>
      </c>
      <c r="E14" s="124">
        <v>18</v>
      </c>
      <c r="F14" s="129">
        <v>2.0111543984204654</v>
      </c>
      <c r="G14" s="129">
        <v>1.8426780546669737</v>
      </c>
      <c r="H14" s="123">
        <v>72195887</v>
      </c>
      <c r="I14" s="123">
        <v>67220709</v>
      </c>
      <c r="J14" s="123">
        <v>74955170</v>
      </c>
      <c r="K14" s="127">
        <v>11.5</v>
      </c>
      <c r="L14" s="126">
        <v>2.8156835088728114</v>
      </c>
      <c r="M14" s="132">
        <v>2.400258416194106</v>
      </c>
      <c r="N14" s="36"/>
    </row>
    <row r="15" spans="1:14" ht="14.25">
      <c r="A15" s="125" t="s">
        <v>57</v>
      </c>
      <c r="B15" s="123">
        <v>68303461</v>
      </c>
      <c r="C15" s="123">
        <v>35660361</v>
      </c>
      <c r="D15" s="123">
        <v>51697765</v>
      </c>
      <c r="E15" s="124">
        <v>45</v>
      </c>
      <c r="F15" s="129">
        <v>2.411614796427823</v>
      </c>
      <c r="G15" s="129">
        <v>1.7990335195367315</v>
      </c>
      <c r="H15" s="123">
        <v>116281082</v>
      </c>
      <c r="I15" s="123">
        <v>57669830</v>
      </c>
      <c r="J15" s="123">
        <v>70631270</v>
      </c>
      <c r="K15" s="127">
        <v>22.5</v>
      </c>
      <c r="L15" s="126">
        <v>2.6532566352626903</v>
      </c>
      <c r="M15" s="132">
        <v>2.059223963525635</v>
      </c>
      <c r="N15" s="36"/>
    </row>
    <row r="16" spans="1:14" ht="14.25">
      <c r="A16" s="125" t="s">
        <v>291</v>
      </c>
      <c r="B16" s="123">
        <v>68710370</v>
      </c>
      <c r="C16" s="123">
        <v>61190924</v>
      </c>
      <c r="D16" s="123">
        <v>56656525</v>
      </c>
      <c r="E16" s="124">
        <v>-7.4</v>
      </c>
      <c r="F16" s="129">
        <v>2.6429327071331397</v>
      </c>
      <c r="G16" s="129">
        <v>3.087027732765371</v>
      </c>
      <c r="H16" s="123">
        <v>85262671</v>
      </c>
      <c r="I16" s="123">
        <v>70265189</v>
      </c>
      <c r="J16" s="123">
        <v>69019122</v>
      </c>
      <c r="K16" s="127">
        <v>-1.8</v>
      </c>
      <c r="L16" s="126">
        <v>2.5926964559253305</v>
      </c>
      <c r="M16" s="132">
        <v>2.5089680512402737</v>
      </c>
      <c r="N16" s="36"/>
    </row>
    <row r="17" spans="1:14" ht="14.25">
      <c r="A17" s="125" t="s">
        <v>376</v>
      </c>
      <c r="B17" s="123">
        <v>1629489714</v>
      </c>
      <c r="C17" s="123">
        <v>1362141210</v>
      </c>
      <c r="D17" s="123">
        <v>1437106429</v>
      </c>
      <c r="E17" s="124">
        <v>5.5</v>
      </c>
      <c r="F17" s="129">
        <v>67.03862590999728</v>
      </c>
      <c r="G17" s="129">
        <v>68.71881345038325</v>
      </c>
      <c r="H17" s="123">
        <v>2611788165</v>
      </c>
      <c r="I17" s="123">
        <v>2133381400</v>
      </c>
      <c r="J17" s="123">
        <v>1929815534</v>
      </c>
      <c r="K17" s="127">
        <v>-9.5</v>
      </c>
      <c r="L17" s="126">
        <v>72.49332866899479</v>
      </c>
      <c r="M17" s="132">
        <v>76.17692131604807</v>
      </c>
      <c r="N17" s="36"/>
    </row>
    <row r="18" spans="1:14" ht="14.25">
      <c r="A18" s="125" t="s">
        <v>375</v>
      </c>
      <c r="B18" s="123">
        <v>838719152</v>
      </c>
      <c r="C18" s="123">
        <v>620054264</v>
      </c>
      <c r="D18" s="123">
        <v>706592684</v>
      </c>
      <c r="E18" s="124">
        <v>14</v>
      </c>
      <c r="F18" s="129">
        <v>32.961374090002714</v>
      </c>
      <c r="G18" s="129">
        <v>31.281186549616752</v>
      </c>
      <c r="H18" s="123">
        <v>897975862</v>
      </c>
      <c r="I18" s="123">
        <v>667179929</v>
      </c>
      <c r="J18" s="123">
        <v>732243954</v>
      </c>
      <c r="K18" s="127">
        <v>9.8</v>
      </c>
      <c r="L18" s="126">
        <v>27.506671331005204</v>
      </c>
      <c r="M18" s="132">
        <v>23.823078683951934</v>
      </c>
      <c r="N18" s="36"/>
    </row>
    <row r="19" spans="1:14" ht="14.25">
      <c r="A19" s="125" t="s">
        <v>273</v>
      </c>
      <c r="B19" s="123">
        <v>2468208866</v>
      </c>
      <c r="C19" s="123">
        <v>1982195474</v>
      </c>
      <c r="D19" s="123">
        <v>2143699113</v>
      </c>
      <c r="E19" s="124">
        <v>8.1</v>
      </c>
      <c r="F19" s="129">
        <v>100</v>
      </c>
      <c r="G19" s="129">
        <v>100</v>
      </c>
      <c r="H19" s="123">
        <v>3509764027</v>
      </c>
      <c r="I19" s="123">
        <v>2800561329</v>
      </c>
      <c r="J19" s="123">
        <v>2662059488</v>
      </c>
      <c r="K19" s="127">
        <v>-4.9</v>
      </c>
      <c r="L19" s="126">
        <v>100</v>
      </c>
      <c r="M19" s="132">
        <v>100</v>
      </c>
      <c r="N19" s="36"/>
    </row>
    <row r="20" spans="1:14" ht="12.75">
      <c r="A20" s="263" t="s">
        <v>224</v>
      </c>
      <c r="B20" s="263"/>
      <c r="C20" s="263"/>
      <c r="D20" s="263"/>
      <c r="E20" s="263"/>
      <c r="F20" s="263"/>
      <c r="G20" s="263"/>
      <c r="H20" s="263"/>
      <c r="I20" s="263"/>
      <c r="J20" s="263"/>
      <c r="K20" s="263"/>
      <c r="L20" s="263"/>
      <c r="M20" s="263"/>
      <c r="N20" s="36"/>
    </row>
    <row r="21" spans="1:14" s="15" customFormat="1" ht="12.75">
      <c r="A21" s="263" t="s">
        <v>227</v>
      </c>
      <c r="B21" s="263"/>
      <c r="C21" s="263"/>
      <c r="D21" s="263"/>
      <c r="E21" s="263"/>
      <c r="F21" s="263"/>
      <c r="G21" s="263"/>
      <c r="H21" s="263"/>
      <c r="I21" s="263"/>
      <c r="J21" s="263"/>
      <c r="K21" s="263"/>
      <c r="L21" s="263"/>
      <c r="M21" s="263"/>
      <c r="N21" s="36"/>
    </row>
    <row r="22" spans="1:14" ht="12.75">
      <c r="A22" s="76"/>
      <c r="B22" s="76"/>
      <c r="C22" s="76"/>
      <c r="D22" s="76"/>
      <c r="E22" s="36"/>
      <c r="F22" s="36"/>
      <c r="G22" s="36"/>
      <c r="H22" s="36"/>
      <c r="I22" s="36"/>
      <c r="J22" s="36"/>
      <c r="K22" s="36"/>
      <c r="L22" s="36"/>
      <c r="M22" s="36"/>
      <c r="N22" s="36"/>
    </row>
    <row r="23" spans="1:14" ht="12.75">
      <c r="A23" s="77"/>
      <c r="B23" s="77"/>
      <c r="C23" s="36"/>
      <c r="D23" s="36"/>
      <c r="E23" s="36"/>
      <c r="F23" s="36"/>
      <c r="G23" s="36"/>
      <c r="H23" s="36"/>
      <c r="I23" s="36"/>
      <c r="J23" s="36"/>
      <c r="K23" s="36"/>
      <c r="L23" s="36"/>
      <c r="M23" s="36"/>
      <c r="N23" s="36"/>
    </row>
    <row r="24" spans="1:14" ht="12.75">
      <c r="A24" s="36"/>
      <c r="B24" s="36"/>
      <c r="C24" s="36"/>
      <c r="D24" s="36"/>
      <c r="E24" s="36"/>
      <c r="F24" s="36"/>
      <c r="G24" s="36"/>
      <c r="H24" s="36"/>
      <c r="I24" s="36"/>
      <c r="J24" s="36"/>
      <c r="K24" s="36"/>
      <c r="L24" s="36"/>
      <c r="M24" s="36"/>
      <c r="N24" s="36"/>
    </row>
    <row r="25" spans="1:14" ht="12.75">
      <c r="A25" s="36"/>
      <c r="B25" s="36"/>
      <c r="C25" s="36"/>
      <c r="D25" s="36"/>
      <c r="E25" s="36"/>
      <c r="F25" s="36"/>
      <c r="G25" s="36"/>
      <c r="H25" s="36"/>
      <c r="I25" s="36"/>
      <c r="J25" s="36"/>
      <c r="K25" s="36"/>
      <c r="L25" s="36"/>
      <c r="M25" s="36"/>
      <c r="N25" s="36"/>
    </row>
    <row r="26" spans="1:14" ht="12.75">
      <c r="A26" s="36"/>
      <c r="B26" s="36"/>
      <c r="C26" s="36"/>
      <c r="D26" s="36"/>
      <c r="E26" s="36"/>
      <c r="F26" s="36"/>
      <c r="G26" s="36"/>
      <c r="H26" s="36"/>
      <c r="I26" s="36"/>
      <c r="J26" s="36"/>
      <c r="K26" s="36"/>
      <c r="L26" s="36"/>
      <c r="M26" s="36"/>
      <c r="N26" s="36"/>
    </row>
    <row r="27" spans="1:14" ht="12.75">
      <c r="A27" s="36"/>
      <c r="B27" s="36"/>
      <c r="C27" s="36"/>
      <c r="D27" s="36"/>
      <c r="E27" s="36"/>
      <c r="F27" s="36"/>
      <c r="G27" s="36"/>
      <c r="H27" s="36"/>
      <c r="I27" s="36"/>
      <c r="J27" s="36"/>
      <c r="K27" s="36"/>
      <c r="L27" s="36"/>
      <c r="M27" s="36"/>
      <c r="N27" s="36"/>
    </row>
    <row r="28" spans="1:14" ht="12.75">
      <c r="A28" s="36"/>
      <c r="B28" s="36"/>
      <c r="C28" s="36"/>
      <c r="D28" s="36"/>
      <c r="E28" s="36"/>
      <c r="F28" s="36"/>
      <c r="G28" s="36"/>
      <c r="H28" s="36"/>
      <c r="I28" s="36"/>
      <c r="J28" s="36"/>
      <c r="K28" s="36"/>
      <c r="L28" s="36"/>
      <c r="M28" s="36"/>
      <c r="N28" s="36"/>
    </row>
    <row r="29" spans="1:14" ht="12.75">
      <c r="A29" s="36"/>
      <c r="B29" s="36"/>
      <c r="C29" s="36"/>
      <c r="D29" s="36"/>
      <c r="E29" s="36"/>
      <c r="F29" s="36"/>
      <c r="G29" s="36"/>
      <c r="H29" s="36"/>
      <c r="I29" s="36"/>
      <c r="J29" s="36"/>
      <c r="K29" s="36"/>
      <c r="L29" s="36"/>
      <c r="M29" s="36"/>
      <c r="N29" s="36"/>
    </row>
    <row r="30" spans="1:14" ht="12.75">
      <c r="A30" s="36"/>
      <c r="B30" s="36"/>
      <c r="C30" s="36"/>
      <c r="D30" s="36"/>
      <c r="E30" s="36"/>
      <c r="F30" s="36"/>
      <c r="G30" s="36"/>
      <c r="H30" s="36"/>
      <c r="I30" s="36"/>
      <c r="J30" s="36"/>
      <c r="K30" s="36"/>
      <c r="L30" s="36"/>
      <c r="M30" s="36"/>
      <c r="N30" s="36"/>
    </row>
    <row r="31" spans="1:14" ht="12.75">
      <c r="A31" s="36"/>
      <c r="B31" s="36"/>
      <c r="C31" s="36"/>
      <c r="D31" s="36"/>
      <c r="E31" s="36"/>
      <c r="F31" s="36"/>
      <c r="G31" s="36"/>
      <c r="H31" s="36"/>
      <c r="I31" s="36"/>
      <c r="J31" s="36"/>
      <c r="K31" s="36"/>
      <c r="L31" s="36"/>
      <c r="M31" s="36"/>
      <c r="N31" s="36"/>
    </row>
    <row r="32" spans="1:14" ht="12.75">
      <c r="A32" s="36"/>
      <c r="B32" s="36"/>
      <c r="C32" s="36"/>
      <c r="D32" s="36"/>
      <c r="E32" s="36"/>
      <c r="F32" s="36"/>
      <c r="G32" s="36"/>
      <c r="H32" s="36"/>
      <c r="I32" s="36"/>
      <c r="J32" s="36"/>
      <c r="K32" s="36"/>
      <c r="L32" s="36"/>
      <c r="M32" s="36"/>
      <c r="N32" s="36"/>
    </row>
    <row r="33" spans="1:14" ht="12.75">
      <c r="A33" s="36"/>
      <c r="B33" s="36"/>
      <c r="C33" s="36"/>
      <c r="D33" s="36"/>
      <c r="E33" s="36"/>
      <c r="F33" s="36"/>
      <c r="G33" s="36"/>
      <c r="H33" s="36"/>
      <c r="I33" s="36"/>
      <c r="J33" s="36"/>
      <c r="K33" s="36"/>
      <c r="L33" s="36"/>
      <c r="M33" s="36"/>
      <c r="N33" s="36"/>
    </row>
    <row r="34" spans="1:14" ht="12.75">
      <c r="A34" s="36"/>
      <c r="B34" s="36"/>
      <c r="C34" s="36"/>
      <c r="D34" s="36"/>
      <c r="E34" s="36"/>
      <c r="F34" s="36"/>
      <c r="G34" s="36"/>
      <c r="H34" s="36"/>
      <c r="I34" s="36"/>
      <c r="J34" s="36"/>
      <c r="K34" s="36"/>
      <c r="L34" s="36"/>
      <c r="M34" s="36"/>
      <c r="N34" s="36"/>
    </row>
    <row r="35" spans="1:14" ht="12.75">
      <c r="A35" s="36"/>
      <c r="B35" s="36"/>
      <c r="C35" s="36"/>
      <c r="D35" s="36"/>
      <c r="E35" s="36"/>
      <c r="F35" s="36"/>
      <c r="G35" s="36"/>
      <c r="H35" s="36"/>
      <c r="I35" s="36"/>
      <c r="J35" s="36"/>
      <c r="K35" s="36"/>
      <c r="L35" s="36"/>
      <c r="M35" s="36"/>
      <c r="N35" s="36"/>
    </row>
    <row r="36" spans="1:14" ht="12.75">
      <c r="A36" s="36"/>
      <c r="B36" s="36"/>
      <c r="C36" s="36"/>
      <c r="D36" s="36"/>
      <c r="E36" s="36"/>
      <c r="F36" s="36"/>
      <c r="G36" s="36"/>
      <c r="H36" s="36"/>
      <c r="I36" s="36"/>
      <c r="J36" s="36"/>
      <c r="K36" s="36"/>
      <c r="L36" s="36"/>
      <c r="M36" s="36"/>
      <c r="N36" s="36"/>
    </row>
    <row r="37" spans="1:14" ht="12.75">
      <c r="A37" s="36"/>
      <c r="B37" s="36"/>
      <c r="C37" s="36"/>
      <c r="D37" s="36"/>
      <c r="E37" s="36"/>
      <c r="F37" s="36"/>
      <c r="G37" s="36"/>
      <c r="H37" s="36"/>
      <c r="I37" s="36"/>
      <c r="J37" s="36"/>
      <c r="K37" s="36"/>
      <c r="L37" s="36"/>
      <c r="M37" s="36"/>
      <c r="N37" s="36"/>
    </row>
    <row r="38" spans="1:14" ht="12.75">
      <c r="A38" s="36"/>
      <c r="B38" s="36"/>
      <c r="C38" s="36"/>
      <c r="D38" s="36"/>
      <c r="E38" s="36"/>
      <c r="F38" s="36"/>
      <c r="G38" s="36"/>
      <c r="H38" s="36"/>
      <c r="I38" s="36"/>
      <c r="J38" s="36"/>
      <c r="K38" s="36"/>
      <c r="L38" s="36"/>
      <c r="M38" s="36"/>
      <c r="N38" s="36"/>
    </row>
    <row r="39" spans="1:14" ht="12.75">
      <c r="A39" s="36"/>
      <c r="B39" s="36"/>
      <c r="C39" s="36"/>
      <c r="D39" s="36"/>
      <c r="E39" s="36"/>
      <c r="F39" s="36"/>
      <c r="G39" s="36"/>
      <c r="H39" s="36"/>
      <c r="I39" s="36"/>
      <c r="J39" s="36"/>
      <c r="K39" s="36"/>
      <c r="L39" s="36"/>
      <c r="M39" s="36"/>
      <c r="N39" s="36"/>
    </row>
    <row r="40" spans="1:14" ht="12.75">
      <c r="A40" s="36"/>
      <c r="B40" s="36"/>
      <c r="C40" s="36"/>
      <c r="D40" s="36"/>
      <c r="E40" s="36"/>
      <c r="F40" s="36"/>
      <c r="G40" s="36"/>
      <c r="H40" s="36"/>
      <c r="I40" s="36"/>
      <c r="J40" s="36"/>
      <c r="K40" s="36"/>
      <c r="L40" s="36"/>
      <c r="M40" s="36"/>
      <c r="N40" s="36"/>
    </row>
    <row r="41" spans="1:14" ht="12.75">
      <c r="A41" s="36"/>
      <c r="B41" s="36"/>
      <c r="C41" s="36"/>
      <c r="D41" s="36"/>
      <c r="E41" s="36"/>
      <c r="F41" s="36"/>
      <c r="G41" s="36"/>
      <c r="H41" s="36"/>
      <c r="I41" s="36"/>
      <c r="J41" s="36"/>
      <c r="K41" s="36"/>
      <c r="L41" s="36"/>
      <c r="M41" s="36"/>
      <c r="N41" s="36"/>
    </row>
    <row r="42" spans="1:14" ht="12.75">
      <c r="A42" s="36"/>
      <c r="B42" s="36"/>
      <c r="C42" s="36"/>
      <c r="D42" s="36"/>
      <c r="E42" s="36"/>
      <c r="F42" s="36"/>
      <c r="G42" s="36"/>
      <c r="H42" s="36"/>
      <c r="I42" s="36"/>
      <c r="J42" s="36"/>
      <c r="K42" s="36"/>
      <c r="L42" s="36"/>
      <c r="M42" s="36"/>
      <c r="N42" s="36"/>
    </row>
    <row r="43" spans="1:14" ht="12.75">
      <c r="A43" s="36"/>
      <c r="B43" s="36"/>
      <c r="C43" s="36"/>
      <c r="D43" s="36"/>
      <c r="E43" s="36"/>
      <c r="F43" s="36"/>
      <c r="G43" s="36"/>
      <c r="H43" s="36"/>
      <c r="I43" s="36"/>
      <c r="J43" s="36"/>
      <c r="K43" s="36"/>
      <c r="L43" s="36"/>
      <c r="M43" s="36"/>
      <c r="N43" s="36"/>
    </row>
    <row r="44" spans="1:14" ht="12.75">
      <c r="A44" s="36"/>
      <c r="B44" s="36"/>
      <c r="C44" s="36"/>
      <c r="D44" s="36"/>
      <c r="E44" s="36"/>
      <c r="F44" s="36"/>
      <c r="G44" s="36"/>
      <c r="H44" s="36"/>
      <c r="I44" s="36"/>
      <c r="J44" s="36"/>
      <c r="K44" s="36"/>
      <c r="L44" s="36"/>
      <c r="M44" s="36"/>
      <c r="N44" s="36"/>
    </row>
    <row r="45" spans="1:14" ht="12.75">
      <c r="A45" s="36"/>
      <c r="B45" s="36"/>
      <c r="C45" s="36"/>
      <c r="D45" s="36"/>
      <c r="E45" s="36"/>
      <c r="F45" s="36"/>
      <c r="G45" s="36"/>
      <c r="H45" s="36"/>
      <c r="I45" s="36"/>
      <c r="J45" s="36"/>
      <c r="K45" s="36"/>
      <c r="L45" s="36"/>
      <c r="M45" s="36"/>
      <c r="N45" s="36"/>
    </row>
    <row r="46" spans="1:14" ht="12.75">
      <c r="A46" s="36"/>
      <c r="B46" s="36"/>
      <c r="C46" s="36"/>
      <c r="D46" s="36"/>
      <c r="E46" s="36"/>
      <c r="F46" s="36"/>
      <c r="G46" s="36"/>
      <c r="H46" s="36"/>
      <c r="I46" s="36"/>
      <c r="J46" s="36"/>
      <c r="K46" s="36"/>
      <c r="L46" s="36"/>
      <c r="M46" s="36"/>
      <c r="N46" s="36"/>
    </row>
    <row r="47" spans="1:14" ht="12.75">
      <c r="A47" s="36"/>
      <c r="B47" s="36"/>
      <c r="C47" s="36"/>
      <c r="D47" s="36"/>
      <c r="E47" s="36"/>
      <c r="F47" s="36"/>
      <c r="G47" s="36"/>
      <c r="H47" s="36"/>
      <c r="I47" s="36"/>
      <c r="J47" s="36"/>
      <c r="K47" s="36"/>
      <c r="L47" s="36"/>
      <c r="M47" s="36"/>
      <c r="N47" s="36"/>
    </row>
    <row r="48" spans="1:14" ht="12.75">
      <c r="A48" s="36"/>
      <c r="B48" s="36"/>
      <c r="C48" s="36"/>
      <c r="D48" s="36"/>
      <c r="E48" s="36"/>
      <c r="F48" s="36"/>
      <c r="G48" s="36"/>
      <c r="H48" s="36"/>
      <c r="I48" s="36"/>
      <c r="J48" s="36"/>
      <c r="K48" s="36"/>
      <c r="L48" s="36"/>
      <c r="M48" s="36"/>
      <c r="N48" s="36"/>
    </row>
    <row r="49" spans="1:14" ht="12.75">
      <c r="A49" s="36"/>
      <c r="B49" s="36"/>
      <c r="C49" s="36"/>
      <c r="D49" s="36"/>
      <c r="E49" s="36"/>
      <c r="F49" s="36"/>
      <c r="G49" s="36"/>
      <c r="H49" s="36"/>
      <c r="I49" s="36"/>
      <c r="J49" s="36"/>
      <c r="K49" s="36"/>
      <c r="L49" s="36"/>
      <c r="M49" s="36"/>
      <c r="N49" s="36"/>
    </row>
    <row r="50" spans="1:14" ht="12.75">
      <c r="A50" s="36"/>
      <c r="B50" s="36"/>
      <c r="C50" s="36"/>
      <c r="D50" s="36"/>
      <c r="E50" s="36"/>
      <c r="F50" s="36"/>
      <c r="G50" s="36"/>
      <c r="H50" s="36"/>
      <c r="I50" s="36"/>
      <c r="J50" s="36"/>
      <c r="K50" s="36"/>
      <c r="L50" s="36"/>
      <c r="M50" s="36"/>
      <c r="N50" s="36"/>
    </row>
    <row r="51" spans="1:14" ht="12.75">
      <c r="A51" s="36"/>
      <c r="B51" s="36"/>
      <c r="C51" s="36"/>
      <c r="D51" s="36"/>
      <c r="E51" s="36"/>
      <c r="F51" s="36"/>
      <c r="G51" s="36"/>
      <c r="H51" s="36"/>
      <c r="I51" s="36"/>
      <c r="J51" s="36"/>
      <c r="K51" s="36"/>
      <c r="L51" s="36"/>
      <c r="M51" s="36"/>
      <c r="N51" s="36"/>
    </row>
    <row r="52" spans="1:14" ht="12.75">
      <c r="A52" s="36"/>
      <c r="B52" s="36"/>
      <c r="C52" s="36"/>
      <c r="D52" s="36"/>
      <c r="E52" s="36"/>
      <c r="F52" s="36"/>
      <c r="G52" s="36"/>
      <c r="H52" s="36"/>
      <c r="I52" s="36"/>
      <c r="J52" s="36"/>
      <c r="K52" s="36"/>
      <c r="L52" s="36"/>
      <c r="M52" s="36"/>
      <c r="N52" s="36"/>
    </row>
    <row r="53" spans="1:14" ht="12.75">
      <c r="A53" s="36"/>
      <c r="B53" s="36"/>
      <c r="C53" s="36"/>
      <c r="D53" s="36"/>
      <c r="E53" s="36"/>
      <c r="F53" s="36"/>
      <c r="G53" s="36"/>
      <c r="H53" s="36"/>
      <c r="I53" s="36"/>
      <c r="J53" s="36"/>
      <c r="K53" s="36"/>
      <c r="L53" s="36"/>
      <c r="M53" s="36"/>
      <c r="N53" s="36"/>
    </row>
  </sheetData>
  <sheetProtection/>
  <mergeCells count="11">
    <mergeCell ref="A2:M2"/>
    <mergeCell ref="A20:M20"/>
    <mergeCell ref="A21:M21"/>
    <mergeCell ref="A1:M1"/>
    <mergeCell ref="A4:A6"/>
    <mergeCell ref="B4:G4"/>
    <mergeCell ref="H4:M4"/>
    <mergeCell ref="B5:B6"/>
    <mergeCell ref="C5:G5"/>
    <mergeCell ref="H5:H6"/>
    <mergeCell ref="I5:M5"/>
  </mergeCells>
  <printOptions horizontalCentered="1" verticalCentered="1"/>
  <pageMargins left="0.17" right="0.17" top="0.7480314960629921" bottom="0.4" header="0.31496062992125984" footer="0.17"/>
  <pageSetup horizontalDpi="600" verticalDpi="600" orientation="landscape" scale="76" r:id="rId2"/>
  <headerFooter>
    <oddFooter>&amp;C&amp;"Arial,Normal"&amp;10 8</oddFooter>
  </headerFooter>
  <drawing r:id="rId1"/>
</worksheet>
</file>

<file path=xl/worksheets/sheet8.xml><?xml version="1.0" encoding="utf-8"?>
<worksheet xmlns="http://schemas.openxmlformats.org/spreadsheetml/2006/main" xmlns:r="http://schemas.openxmlformats.org/officeDocument/2006/relationships">
  <dimension ref="A1:N49"/>
  <sheetViews>
    <sheetView zoomScalePageLayoutView="0" workbookViewId="0" topLeftCell="A1">
      <selection activeCell="Q28" sqref="Q28"/>
    </sheetView>
  </sheetViews>
  <sheetFormatPr defaultColWidth="11.421875" defaultRowHeight="15"/>
  <cols>
    <col min="1" max="1" width="13.421875" style="0" customWidth="1"/>
    <col min="2" max="4" width="12.421875" style="0" bestFit="1" customWidth="1"/>
    <col min="8" max="10" width="12.421875" style="0" bestFit="1" customWidth="1"/>
  </cols>
  <sheetData>
    <row r="1" spans="1:14" s="5" customFormat="1" ht="12.75">
      <c r="A1" s="274" t="s">
        <v>232</v>
      </c>
      <c r="B1" s="274"/>
      <c r="C1" s="274"/>
      <c r="D1" s="274"/>
      <c r="E1" s="274"/>
      <c r="F1" s="274"/>
      <c r="G1" s="274"/>
      <c r="H1" s="274"/>
      <c r="I1" s="274"/>
      <c r="J1" s="274"/>
      <c r="K1" s="274"/>
      <c r="L1" s="274"/>
      <c r="M1" s="274"/>
      <c r="N1" s="36"/>
    </row>
    <row r="2" spans="1:14" s="15" customFormat="1" ht="12.75">
      <c r="A2" s="274" t="s">
        <v>231</v>
      </c>
      <c r="B2" s="274"/>
      <c r="C2" s="274"/>
      <c r="D2" s="274"/>
      <c r="E2" s="274"/>
      <c r="F2" s="274"/>
      <c r="G2" s="274"/>
      <c r="H2" s="274"/>
      <c r="I2" s="274"/>
      <c r="J2" s="274"/>
      <c r="K2" s="274"/>
      <c r="L2" s="274"/>
      <c r="M2" s="274"/>
      <c r="N2" s="36"/>
    </row>
    <row r="3" spans="1:14" s="15" customFormat="1" ht="12.75">
      <c r="A3" s="74"/>
      <c r="B3" s="74"/>
      <c r="C3" s="74"/>
      <c r="D3" s="74"/>
      <c r="E3" s="74"/>
      <c r="F3" s="74"/>
      <c r="G3" s="74"/>
      <c r="H3" s="74"/>
      <c r="I3" s="74"/>
      <c r="J3" s="74"/>
      <c r="K3" s="74"/>
      <c r="L3" s="74"/>
      <c r="M3" s="74"/>
      <c r="N3" s="36"/>
    </row>
    <row r="4" spans="1:14" ht="14.25">
      <c r="A4" s="283" t="s">
        <v>199</v>
      </c>
      <c r="B4" s="288" t="s">
        <v>377</v>
      </c>
      <c r="C4" s="286"/>
      <c r="D4" s="286"/>
      <c r="E4" s="286"/>
      <c r="F4" s="286"/>
      <c r="G4" s="289"/>
      <c r="H4" s="286" t="s">
        <v>200</v>
      </c>
      <c r="I4" s="286"/>
      <c r="J4" s="286"/>
      <c r="K4" s="286"/>
      <c r="L4" s="286"/>
      <c r="M4" s="286"/>
      <c r="N4" s="73"/>
    </row>
    <row r="5" spans="1:14" ht="14.25">
      <c r="A5" s="284"/>
      <c r="B5" s="290">
        <v>2010</v>
      </c>
      <c r="C5" s="286" t="s">
        <v>312</v>
      </c>
      <c r="D5" s="286"/>
      <c r="E5" s="286"/>
      <c r="F5" s="286"/>
      <c r="G5" s="289"/>
      <c r="H5" s="284">
        <v>2010</v>
      </c>
      <c r="I5" s="287" t="str">
        <f>+C5</f>
        <v>Enero- julio</v>
      </c>
      <c r="J5" s="287"/>
      <c r="K5" s="287"/>
      <c r="L5" s="287"/>
      <c r="M5" s="287"/>
      <c r="N5" s="73"/>
    </row>
    <row r="6" spans="1:14" ht="14.25">
      <c r="A6" s="285"/>
      <c r="B6" s="291"/>
      <c r="C6" s="78">
        <v>2010</v>
      </c>
      <c r="D6" s="78">
        <v>2011</v>
      </c>
      <c r="E6" s="78" t="s">
        <v>48</v>
      </c>
      <c r="F6" s="78" t="s">
        <v>59</v>
      </c>
      <c r="G6" s="208" t="s">
        <v>50</v>
      </c>
      <c r="H6" s="285"/>
      <c r="I6" s="78">
        <v>2010</v>
      </c>
      <c r="J6" s="78">
        <v>2011</v>
      </c>
      <c r="K6" s="78" t="s">
        <v>48</v>
      </c>
      <c r="L6" s="78" t="s">
        <v>378</v>
      </c>
      <c r="M6" s="78" t="s">
        <v>50</v>
      </c>
      <c r="N6" s="73"/>
    </row>
    <row r="7" spans="1:14" ht="14.25">
      <c r="A7" s="133" t="s">
        <v>164</v>
      </c>
      <c r="B7" s="134">
        <v>95409095</v>
      </c>
      <c r="C7" s="134">
        <v>59148576</v>
      </c>
      <c r="D7" s="134">
        <v>71845444</v>
      </c>
      <c r="E7" s="129">
        <v>21.5</v>
      </c>
      <c r="F7" s="129">
        <v>20.64325591195261</v>
      </c>
      <c r="G7" s="129">
        <v>19.711011749002243</v>
      </c>
      <c r="H7" s="123">
        <v>170393706</v>
      </c>
      <c r="I7" s="123">
        <v>105411703</v>
      </c>
      <c r="J7" s="123">
        <v>165559051</v>
      </c>
      <c r="K7" s="124">
        <v>57.1</v>
      </c>
      <c r="L7" s="126">
        <v>24.703009514055474</v>
      </c>
      <c r="M7" s="129">
        <v>21.1120397930826</v>
      </c>
      <c r="N7" s="73"/>
    </row>
    <row r="8" spans="1:14" ht="14.25">
      <c r="A8" s="133" t="s">
        <v>56</v>
      </c>
      <c r="B8" s="134">
        <v>57943111</v>
      </c>
      <c r="C8" s="134">
        <v>28924531</v>
      </c>
      <c r="D8" s="134">
        <v>44271494</v>
      </c>
      <c r="E8" s="129">
        <v>53.1</v>
      </c>
      <c r="F8" s="129">
        <v>12.720469515735397</v>
      </c>
      <c r="G8" s="129">
        <v>9.638977113758067</v>
      </c>
      <c r="H8" s="123">
        <v>75699003</v>
      </c>
      <c r="I8" s="123">
        <v>36355407</v>
      </c>
      <c r="J8" s="123">
        <v>61922944</v>
      </c>
      <c r="K8" s="124">
        <v>70.3</v>
      </c>
      <c r="L8" s="126">
        <v>9.239501347288614</v>
      </c>
      <c r="M8" s="129">
        <v>7.281324344771413</v>
      </c>
      <c r="N8" s="73"/>
    </row>
    <row r="9" spans="1:14" ht="14.25">
      <c r="A9" s="133" t="s">
        <v>60</v>
      </c>
      <c r="B9" s="134">
        <v>24119877</v>
      </c>
      <c r="C9" s="134">
        <v>14902502</v>
      </c>
      <c r="D9" s="134">
        <v>19529645</v>
      </c>
      <c r="E9" s="129">
        <v>31</v>
      </c>
      <c r="F9" s="129">
        <v>5.611426934804464</v>
      </c>
      <c r="G9" s="129">
        <v>4.966195500827094</v>
      </c>
      <c r="H9" s="123">
        <v>46813036</v>
      </c>
      <c r="I9" s="123">
        <v>29027695</v>
      </c>
      <c r="J9" s="123">
        <v>43329202</v>
      </c>
      <c r="K9" s="124">
        <v>49.3</v>
      </c>
      <c r="L9" s="126">
        <v>6.465135447305938</v>
      </c>
      <c r="M9" s="129">
        <v>5.813717400443334</v>
      </c>
      <c r="N9" s="73"/>
    </row>
    <row r="10" spans="1:14" ht="14.25">
      <c r="A10" s="133" t="s">
        <v>61</v>
      </c>
      <c r="B10" s="134">
        <v>20484609</v>
      </c>
      <c r="C10" s="134">
        <v>11110928</v>
      </c>
      <c r="D10" s="134">
        <v>16779761</v>
      </c>
      <c r="E10" s="129">
        <v>51</v>
      </c>
      <c r="F10" s="129">
        <v>4.82130642082749</v>
      </c>
      <c r="G10" s="129">
        <v>3.7026695680774804</v>
      </c>
      <c r="H10" s="123">
        <v>53363712</v>
      </c>
      <c r="I10" s="123">
        <v>28956346</v>
      </c>
      <c r="J10" s="123">
        <v>42788760</v>
      </c>
      <c r="K10" s="124">
        <v>47.8</v>
      </c>
      <c r="L10" s="126">
        <v>6.384496280874649</v>
      </c>
      <c r="M10" s="129">
        <v>5.799427498237726</v>
      </c>
      <c r="N10" s="73"/>
    </row>
    <row r="11" spans="1:14" ht="14.25">
      <c r="A11" s="133" t="s">
        <v>51</v>
      </c>
      <c r="B11" s="134">
        <v>20319116</v>
      </c>
      <c r="C11" s="134">
        <v>11478579</v>
      </c>
      <c r="D11" s="134">
        <v>15049698</v>
      </c>
      <c r="E11" s="129">
        <v>31.1</v>
      </c>
      <c r="F11" s="129">
        <v>4.324209719012961</v>
      </c>
      <c r="G11" s="129">
        <v>3.8251877024199272</v>
      </c>
      <c r="H11" s="123">
        <v>37275817</v>
      </c>
      <c r="I11" s="123">
        <v>21697790</v>
      </c>
      <c r="J11" s="123">
        <v>28166761</v>
      </c>
      <c r="K11" s="124">
        <v>29.8</v>
      </c>
      <c r="L11" s="126">
        <v>4.202752798837478</v>
      </c>
      <c r="M11" s="129">
        <v>4.345671238249037</v>
      </c>
      <c r="N11" s="73"/>
    </row>
    <row r="12" spans="1:14" ht="14.25">
      <c r="A12" s="133" t="s">
        <v>55</v>
      </c>
      <c r="B12" s="134">
        <v>42950078</v>
      </c>
      <c r="C12" s="134">
        <v>24770423</v>
      </c>
      <c r="D12" s="134">
        <v>21566558</v>
      </c>
      <c r="E12" s="129">
        <v>-12.9</v>
      </c>
      <c r="F12" s="129">
        <v>6.196690439187332</v>
      </c>
      <c r="G12" s="129">
        <v>8.254638265184195</v>
      </c>
      <c r="H12" s="123">
        <v>60927608</v>
      </c>
      <c r="I12" s="123">
        <v>32035362</v>
      </c>
      <c r="J12" s="123">
        <v>26432091</v>
      </c>
      <c r="K12" s="124">
        <v>-17.5</v>
      </c>
      <c r="L12" s="126">
        <v>3.943923279974467</v>
      </c>
      <c r="M12" s="129">
        <v>6.416098194806759</v>
      </c>
      <c r="N12" s="73"/>
    </row>
    <row r="13" spans="1:14" ht="14.25">
      <c r="A13" s="133" t="s">
        <v>52</v>
      </c>
      <c r="B13" s="134">
        <v>14779776</v>
      </c>
      <c r="C13" s="134">
        <v>8962389</v>
      </c>
      <c r="D13" s="134">
        <v>8914267</v>
      </c>
      <c r="E13" s="129">
        <v>-0.5</v>
      </c>
      <c r="F13" s="129">
        <v>2.5613244863303244</v>
      </c>
      <c r="G13" s="129">
        <v>2.9866780711361245</v>
      </c>
      <c r="H13" s="123">
        <v>33787952</v>
      </c>
      <c r="I13" s="123">
        <v>20106188</v>
      </c>
      <c r="J13" s="123">
        <v>22097372</v>
      </c>
      <c r="K13" s="124">
        <v>9.9</v>
      </c>
      <c r="L13" s="126">
        <v>3.2971413369095903</v>
      </c>
      <c r="M13" s="129">
        <v>4.026902412753922</v>
      </c>
      <c r="N13" s="73"/>
    </row>
    <row r="14" spans="1:14" ht="14.25">
      <c r="A14" s="133" t="s">
        <v>62</v>
      </c>
      <c r="B14" s="134">
        <v>33333096</v>
      </c>
      <c r="C14" s="134">
        <v>16346836</v>
      </c>
      <c r="D14" s="134">
        <v>16602710</v>
      </c>
      <c r="E14" s="129">
        <v>1.6</v>
      </c>
      <c r="F14" s="129">
        <v>4.77043459237213</v>
      </c>
      <c r="G14" s="129">
        <v>5.447513672265125</v>
      </c>
      <c r="H14" s="123">
        <v>45353187</v>
      </c>
      <c r="I14" s="123">
        <v>18388639</v>
      </c>
      <c r="J14" s="123">
        <v>21234775</v>
      </c>
      <c r="K14" s="124">
        <v>15.5</v>
      </c>
      <c r="L14" s="126">
        <v>3.1684335328415685</v>
      </c>
      <c r="M14" s="129">
        <v>3.682908702353767</v>
      </c>
      <c r="N14" s="73"/>
    </row>
    <row r="15" spans="1:14" ht="14.25">
      <c r="A15" s="133" t="s">
        <v>313</v>
      </c>
      <c r="B15" s="134">
        <v>20430572</v>
      </c>
      <c r="C15" s="134">
        <v>10988856</v>
      </c>
      <c r="D15" s="134">
        <v>9651770</v>
      </c>
      <c r="E15" s="129">
        <v>-12.2</v>
      </c>
      <c r="F15" s="129">
        <v>2.7732302428711675</v>
      </c>
      <c r="G15" s="129">
        <v>3.6619895925151913</v>
      </c>
      <c r="H15" s="123">
        <v>35642698</v>
      </c>
      <c r="I15" s="123">
        <v>18573270</v>
      </c>
      <c r="J15" s="123">
        <v>20092669</v>
      </c>
      <c r="K15" s="124">
        <v>8.2</v>
      </c>
      <c r="L15" s="126">
        <v>2.9980202862467937</v>
      </c>
      <c r="M15" s="129">
        <v>3.7198869211672565</v>
      </c>
      <c r="N15" s="73"/>
    </row>
    <row r="16" spans="1:14" ht="14.25">
      <c r="A16" s="133" t="s">
        <v>57</v>
      </c>
      <c r="B16" s="134">
        <v>24722790</v>
      </c>
      <c r="C16" s="134">
        <v>12587281</v>
      </c>
      <c r="D16" s="134">
        <v>12290592</v>
      </c>
      <c r="E16" s="129">
        <v>-2.4</v>
      </c>
      <c r="F16" s="129">
        <v>3.531439460035872</v>
      </c>
      <c r="G16" s="129">
        <v>4.194657935281362</v>
      </c>
      <c r="H16" s="123">
        <v>38272051</v>
      </c>
      <c r="I16" s="123">
        <v>18344532</v>
      </c>
      <c r="J16" s="123">
        <v>19971109</v>
      </c>
      <c r="K16" s="124">
        <v>8.9</v>
      </c>
      <c r="L16" s="126">
        <v>2.9798823601207944</v>
      </c>
      <c r="M16" s="129">
        <v>3.674074875438424</v>
      </c>
      <c r="N16" s="73"/>
    </row>
    <row r="17" spans="1:14" ht="14.25">
      <c r="A17" s="133" t="s">
        <v>376</v>
      </c>
      <c r="B17" s="134">
        <v>354492120</v>
      </c>
      <c r="C17" s="134">
        <v>199220901</v>
      </c>
      <c r="D17" s="134">
        <v>236501939</v>
      </c>
      <c r="E17" s="129">
        <v>18.7</v>
      </c>
      <c r="F17" s="129">
        <v>67.95378772312975</v>
      </c>
      <c r="G17" s="129">
        <v>66.3895191704668</v>
      </c>
      <c r="H17" s="123">
        <v>597528770</v>
      </c>
      <c r="I17" s="123">
        <v>328896932</v>
      </c>
      <c r="J17" s="123">
        <v>451594734</v>
      </c>
      <c r="K17" s="124">
        <v>37.3</v>
      </c>
      <c r="L17" s="126">
        <v>67.38229618445537</v>
      </c>
      <c r="M17" s="129">
        <v>65.87205138130425</v>
      </c>
      <c r="N17" s="73"/>
    </row>
    <row r="18" spans="1:14" ht="14.25">
      <c r="A18" s="133" t="s">
        <v>375</v>
      </c>
      <c r="B18" s="134">
        <v>180897103</v>
      </c>
      <c r="C18" s="134">
        <v>100857942</v>
      </c>
      <c r="D18" s="134">
        <v>111531551</v>
      </c>
      <c r="E18" s="129">
        <v>10.6</v>
      </c>
      <c r="F18" s="129">
        <v>32.04621227687025</v>
      </c>
      <c r="G18" s="129">
        <v>33.61048082953319</v>
      </c>
      <c r="H18" s="123">
        <v>312327801</v>
      </c>
      <c r="I18" s="123">
        <v>170399697</v>
      </c>
      <c r="J18" s="123">
        <v>218603166</v>
      </c>
      <c r="K18" s="124">
        <v>28.3</v>
      </c>
      <c r="L18" s="126">
        <v>32.61770381554463</v>
      </c>
      <c r="M18" s="129">
        <v>34.12794861869576</v>
      </c>
      <c r="N18" s="73"/>
    </row>
    <row r="19" spans="1:14" ht="14.25">
      <c r="A19" s="135" t="s">
        <v>273</v>
      </c>
      <c r="B19" s="136">
        <v>535389223</v>
      </c>
      <c r="C19" s="136">
        <v>300078843</v>
      </c>
      <c r="D19" s="136">
        <v>348033490</v>
      </c>
      <c r="E19" s="130">
        <v>16</v>
      </c>
      <c r="F19" s="130">
        <v>100</v>
      </c>
      <c r="G19" s="130">
        <v>100</v>
      </c>
      <c r="H19" s="123">
        <v>909856571</v>
      </c>
      <c r="I19" s="123">
        <v>499296629</v>
      </c>
      <c r="J19" s="123">
        <v>670197900</v>
      </c>
      <c r="K19" s="124">
        <v>34.2</v>
      </c>
      <c r="L19" s="124">
        <v>100</v>
      </c>
      <c r="M19" s="129">
        <v>100</v>
      </c>
      <c r="N19" s="73"/>
    </row>
    <row r="20" spans="1:14" ht="14.25">
      <c r="A20" s="263" t="s">
        <v>224</v>
      </c>
      <c r="B20" s="263"/>
      <c r="C20" s="263"/>
      <c r="D20" s="263"/>
      <c r="E20" s="263"/>
      <c r="F20" s="263"/>
      <c r="G20" s="263"/>
      <c r="H20" s="263"/>
      <c r="I20" s="263"/>
      <c r="J20" s="263"/>
      <c r="K20" s="263"/>
      <c r="L20" s="263"/>
      <c r="M20" s="263"/>
      <c r="N20" s="73"/>
    </row>
    <row r="21" spans="1:14" ht="14.25">
      <c r="A21" s="263"/>
      <c r="B21" s="263"/>
      <c r="C21" s="263"/>
      <c r="D21" s="263"/>
      <c r="E21" s="263"/>
      <c r="F21" s="263"/>
      <c r="G21" s="263"/>
      <c r="H21" s="263"/>
      <c r="I21" s="263"/>
      <c r="J21" s="263"/>
      <c r="K21" s="263"/>
      <c r="L21" s="263"/>
      <c r="M21" s="263"/>
      <c r="N21" s="73"/>
    </row>
    <row r="22" spans="1:14" ht="14.25">
      <c r="A22" s="79"/>
      <c r="B22" s="79"/>
      <c r="C22" s="79"/>
      <c r="D22" s="79"/>
      <c r="E22" s="73"/>
      <c r="F22" s="73"/>
      <c r="G22" s="73"/>
      <c r="H22" s="73"/>
      <c r="I22" s="73"/>
      <c r="J22" s="73"/>
      <c r="K22" s="73"/>
      <c r="L22" s="73"/>
      <c r="M22" s="73"/>
      <c r="N22" s="73"/>
    </row>
    <row r="23" spans="1:14" ht="14.25">
      <c r="A23" s="80"/>
      <c r="B23" s="80"/>
      <c r="C23" s="80"/>
      <c r="D23" s="80"/>
      <c r="E23" s="80"/>
      <c r="F23" s="80"/>
      <c r="G23" s="80"/>
      <c r="H23" s="80"/>
      <c r="I23" s="80"/>
      <c r="J23" s="80"/>
      <c r="K23" s="80"/>
      <c r="L23" s="80"/>
      <c r="M23" s="80"/>
      <c r="N23" s="73"/>
    </row>
    <row r="24" spans="1:14" ht="14.25">
      <c r="A24" s="80"/>
      <c r="B24" s="80"/>
      <c r="C24" s="80"/>
      <c r="D24" s="80"/>
      <c r="E24" s="80"/>
      <c r="F24" s="80"/>
      <c r="G24" s="80"/>
      <c r="H24" s="80"/>
      <c r="I24" s="80"/>
      <c r="J24" s="80"/>
      <c r="K24" s="80"/>
      <c r="L24" s="80"/>
      <c r="M24" s="80"/>
      <c r="N24" s="73"/>
    </row>
    <row r="25" spans="1:14" ht="14.25">
      <c r="A25" s="80"/>
      <c r="B25" s="80"/>
      <c r="C25" s="80"/>
      <c r="D25" s="80"/>
      <c r="E25" s="80"/>
      <c r="F25" s="80"/>
      <c r="G25" s="80"/>
      <c r="H25" s="80"/>
      <c r="I25" s="80"/>
      <c r="J25" s="80"/>
      <c r="K25" s="80"/>
      <c r="L25" s="80"/>
      <c r="M25" s="80"/>
      <c r="N25" s="73"/>
    </row>
    <row r="26" spans="1:14" ht="14.25">
      <c r="A26" s="80"/>
      <c r="B26" s="80"/>
      <c r="C26" s="80"/>
      <c r="D26" s="80"/>
      <c r="E26" s="80"/>
      <c r="F26" s="80"/>
      <c r="G26" s="80"/>
      <c r="H26" s="80"/>
      <c r="I26" s="80"/>
      <c r="J26" s="80"/>
      <c r="K26" s="80"/>
      <c r="L26" s="80"/>
      <c r="M26" s="80"/>
      <c r="N26" s="73"/>
    </row>
    <row r="27" spans="1:14" ht="14.25">
      <c r="A27" s="80"/>
      <c r="B27" s="80"/>
      <c r="C27" s="80"/>
      <c r="D27" s="80"/>
      <c r="E27" s="80"/>
      <c r="F27" s="80"/>
      <c r="G27" s="80"/>
      <c r="H27" s="80"/>
      <c r="I27" s="80"/>
      <c r="J27" s="80"/>
      <c r="K27" s="80"/>
      <c r="L27" s="80"/>
      <c r="M27" s="80"/>
      <c r="N27" s="73"/>
    </row>
    <row r="28" spans="1:14" ht="14.25">
      <c r="A28" s="73"/>
      <c r="B28" s="73"/>
      <c r="C28" s="73"/>
      <c r="D28" s="73"/>
      <c r="E28" s="73"/>
      <c r="F28" s="73"/>
      <c r="G28" s="73"/>
      <c r="H28" s="73"/>
      <c r="I28" s="73"/>
      <c r="J28" s="73"/>
      <c r="K28" s="73"/>
      <c r="L28" s="73"/>
      <c r="M28" s="73"/>
      <c r="N28" s="73"/>
    </row>
    <row r="29" spans="1:14" ht="14.25">
      <c r="A29" s="73"/>
      <c r="B29" s="73"/>
      <c r="C29" s="73"/>
      <c r="D29" s="73"/>
      <c r="E29" s="73"/>
      <c r="F29" s="73"/>
      <c r="G29" s="73"/>
      <c r="H29" s="73"/>
      <c r="I29" s="73"/>
      <c r="J29" s="73"/>
      <c r="K29" s="73"/>
      <c r="L29" s="73"/>
      <c r="M29" s="73"/>
      <c r="N29" s="73"/>
    </row>
    <row r="30" spans="1:14" ht="14.25">
      <c r="A30" s="73"/>
      <c r="B30" s="73"/>
      <c r="C30" s="73"/>
      <c r="D30" s="73"/>
      <c r="E30" s="73"/>
      <c r="F30" s="73"/>
      <c r="G30" s="73"/>
      <c r="H30" s="73"/>
      <c r="I30" s="73"/>
      <c r="J30" s="73"/>
      <c r="K30" s="73"/>
      <c r="L30" s="73"/>
      <c r="M30" s="73"/>
      <c r="N30" s="73"/>
    </row>
    <row r="31" spans="1:14" ht="14.25">
      <c r="A31" s="73"/>
      <c r="B31" s="73"/>
      <c r="C31" s="73"/>
      <c r="D31" s="73"/>
      <c r="E31" s="73"/>
      <c r="F31" s="73"/>
      <c r="G31" s="73"/>
      <c r="H31" s="73"/>
      <c r="I31" s="73"/>
      <c r="J31" s="73"/>
      <c r="K31" s="73"/>
      <c r="L31" s="73"/>
      <c r="M31" s="73"/>
      <c r="N31" s="73"/>
    </row>
    <row r="32" spans="1:14" ht="14.25">
      <c r="A32" s="73"/>
      <c r="B32" s="73"/>
      <c r="C32" s="73"/>
      <c r="D32" s="73"/>
      <c r="E32" s="73"/>
      <c r="F32" s="73"/>
      <c r="G32" s="73"/>
      <c r="H32" s="73"/>
      <c r="I32" s="73"/>
      <c r="J32" s="73"/>
      <c r="K32" s="73"/>
      <c r="L32" s="73"/>
      <c r="M32" s="73"/>
      <c r="N32" s="73"/>
    </row>
    <row r="33" spans="1:14" ht="14.25">
      <c r="A33" s="73"/>
      <c r="B33" s="73"/>
      <c r="C33" s="73"/>
      <c r="D33" s="73"/>
      <c r="E33" s="73"/>
      <c r="F33" s="73"/>
      <c r="G33" s="73"/>
      <c r="H33" s="73"/>
      <c r="I33" s="73"/>
      <c r="J33" s="73"/>
      <c r="K33" s="73"/>
      <c r="L33" s="73"/>
      <c r="M33" s="73"/>
      <c r="N33" s="73"/>
    </row>
    <row r="34" spans="1:14" ht="14.25">
      <c r="A34" s="73"/>
      <c r="B34" s="73"/>
      <c r="C34" s="73"/>
      <c r="D34" s="73"/>
      <c r="E34" s="73"/>
      <c r="F34" s="73"/>
      <c r="G34" s="73"/>
      <c r="H34" s="73"/>
      <c r="I34" s="73"/>
      <c r="J34" s="73"/>
      <c r="K34" s="73"/>
      <c r="L34" s="73"/>
      <c r="M34" s="73"/>
      <c r="N34" s="73"/>
    </row>
    <row r="35" spans="1:14" ht="14.25">
      <c r="A35" s="73"/>
      <c r="B35" s="73"/>
      <c r="C35" s="73"/>
      <c r="D35" s="73"/>
      <c r="E35" s="73"/>
      <c r="F35" s="73"/>
      <c r="G35" s="73"/>
      <c r="H35" s="73"/>
      <c r="I35" s="73"/>
      <c r="J35" s="73"/>
      <c r="K35" s="73"/>
      <c r="L35" s="73"/>
      <c r="M35" s="73"/>
      <c r="N35" s="73"/>
    </row>
    <row r="36" spans="1:14" ht="14.25">
      <c r="A36" s="73"/>
      <c r="B36" s="73"/>
      <c r="C36" s="73"/>
      <c r="D36" s="73"/>
      <c r="E36" s="73"/>
      <c r="F36" s="73"/>
      <c r="G36" s="73"/>
      <c r="H36" s="73"/>
      <c r="I36" s="73"/>
      <c r="J36" s="73"/>
      <c r="K36" s="73"/>
      <c r="L36" s="73"/>
      <c r="M36" s="73"/>
      <c r="N36" s="73"/>
    </row>
    <row r="37" spans="1:14" ht="14.25">
      <c r="A37" s="73"/>
      <c r="B37" s="73"/>
      <c r="C37" s="73"/>
      <c r="D37" s="73"/>
      <c r="E37" s="73"/>
      <c r="F37" s="73"/>
      <c r="G37" s="73"/>
      <c r="H37" s="73"/>
      <c r="I37" s="73"/>
      <c r="J37" s="73"/>
      <c r="K37" s="73"/>
      <c r="L37" s="73"/>
      <c r="M37" s="73"/>
      <c r="N37" s="73"/>
    </row>
    <row r="38" spans="1:14" ht="14.25">
      <c r="A38" s="73"/>
      <c r="B38" s="73"/>
      <c r="C38" s="73"/>
      <c r="D38" s="73"/>
      <c r="E38" s="73"/>
      <c r="F38" s="73"/>
      <c r="G38" s="73"/>
      <c r="H38" s="73"/>
      <c r="I38" s="73"/>
      <c r="J38" s="73"/>
      <c r="K38" s="73"/>
      <c r="L38" s="73"/>
      <c r="M38" s="73"/>
      <c r="N38" s="73"/>
    </row>
    <row r="39" spans="1:14" ht="14.25">
      <c r="A39" s="73"/>
      <c r="B39" s="73"/>
      <c r="C39" s="73"/>
      <c r="D39" s="73"/>
      <c r="E39" s="73"/>
      <c r="F39" s="73"/>
      <c r="G39" s="73"/>
      <c r="H39" s="73"/>
      <c r="I39" s="73"/>
      <c r="J39" s="73"/>
      <c r="K39" s="73"/>
      <c r="L39" s="73"/>
      <c r="M39" s="73"/>
      <c r="N39" s="73"/>
    </row>
    <row r="40" spans="1:14" ht="14.25">
      <c r="A40" s="73"/>
      <c r="B40" s="73"/>
      <c r="C40" s="73"/>
      <c r="D40" s="73"/>
      <c r="E40" s="73"/>
      <c r="F40" s="73"/>
      <c r="G40" s="73"/>
      <c r="H40" s="73"/>
      <c r="I40" s="73"/>
      <c r="J40" s="73"/>
      <c r="K40" s="73"/>
      <c r="L40" s="73"/>
      <c r="M40" s="73"/>
      <c r="N40" s="73"/>
    </row>
    <row r="41" spans="1:14" ht="14.25">
      <c r="A41" s="73"/>
      <c r="B41" s="73"/>
      <c r="C41" s="73"/>
      <c r="D41" s="73"/>
      <c r="E41" s="73"/>
      <c r="F41" s="73"/>
      <c r="G41" s="73"/>
      <c r="H41" s="73"/>
      <c r="I41" s="73"/>
      <c r="J41" s="73"/>
      <c r="K41" s="73"/>
      <c r="L41" s="73"/>
      <c r="M41" s="73"/>
      <c r="N41" s="73"/>
    </row>
    <row r="42" spans="1:14" ht="14.25">
      <c r="A42" s="73"/>
      <c r="B42" s="73"/>
      <c r="C42" s="73"/>
      <c r="D42" s="73"/>
      <c r="E42" s="73"/>
      <c r="F42" s="73"/>
      <c r="G42" s="73"/>
      <c r="H42" s="73"/>
      <c r="I42" s="73"/>
      <c r="J42" s="73"/>
      <c r="K42" s="73"/>
      <c r="L42" s="73"/>
      <c r="M42" s="73"/>
      <c r="N42" s="73"/>
    </row>
    <row r="43" spans="1:14" ht="14.25">
      <c r="A43" s="73"/>
      <c r="B43" s="73"/>
      <c r="C43" s="73"/>
      <c r="D43" s="73"/>
      <c r="E43" s="73"/>
      <c r="F43" s="73"/>
      <c r="G43" s="73"/>
      <c r="H43" s="73"/>
      <c r="I43" s="73"/>
      <c r="J43" s="73"/>
      <c r="K43" s="73"/>
      <c r="L43" s="73"/>
      <c r="M43" s="73"/>
      <c r="N43" s="73"/>
    </row>
    <row r="44" spans="1:14" ht="14.25">
      <c r="A44" s="73"/>
      <c r="B44" s="73"/>
      <c r="C44" s="73"/>
      <c r="D44" s="73"/>
      <c r="E44" s="73"/>
      <c r="F44" s="73"/>
      <c r="G44" s="73"/>
      <c r="H44" s="73"/>
      <c r="I44" s="73"/>
      <c r="J44" s="73"/>
      <c r="K44" s="73"/>
      <c r="L44" s="73"/>
      <c r="M44" s="73"/>
      <c r="N44" s="73"/>
    </row>
    <row r="45" spans="1:14" ht="14.25">
      <c r="A45" s="73"/>
      <c r="B45" s="73"/>
      <c r="C45" s="73"/>
      <c r="D45" s="73"/>
      <c r="E45" s="73"/>
      <c r="F45" s="73"/>
      <c r="G45" s="73"/>
      <c r="H45" s="73"/>
      <c r="I45" s="73"/>
      <c r="J45" s="73"/>
      <c r="K45" s="73"/>
      <c r="L45" s="73"/>
      <c r="M45" s="73"/>
      <c r="N45" s="73"/>
    </row>
    <row r="46" spans="1:14" ht="14.25">
      <c r="A46" s="73"/>
      <c r="B46" s="73"/>
      <c r="C46" s="73"/>
      <c r="D46" s="73"/>
      <c r="E46" s="73"/>
      <c r="F46" s="73"/>
      <c r="G46" s="73"/>
      <c r="H46" s="73"/>
      <c r="I46" s="73"/>
      <c r="J46" s="73"/>
      <c r="K46" s="73"/>
      <c r="L46" s="73"/>
      <c r="M46" s="73"/>
      <c r="N46" s="73"/>
    </row>
    <row r="47" spans="1:14" ht="14.25">
      <c r="A47" s="73"/>
      <c r="B47" s="73"/>
      <c r="C47" s="73"/>
      <c r="D47" s="73"/>
      <c r="E47" s="73"/>
      <c r="F47" s="73"/>
      <c r="G47" s="73"/>
      <c r="H47" s="73"/>
      <c r="I47" s="73"/>
      <c r="J47" s="73"/>
      <c r="K47" s="73"/>
      <c r="L47" s="73"/>
      <c r="M47" s="73"/>
      <c r="N47" s="73"/>
    </row>
    <row r="48" spans="1:14" ht="14.25">
      <c r="A48" s="73"/>
      <c r="B48" s="73"/>
      <c r="C48" s="73"/>
      <c r="D48" s="73"/>
      <c r="E48" s="73"/>
      <c r="F48" s="73"/>
      <c r="G48" s="73"/>
      <c r="H48" s="73"/>
      <c r="I48" s="73"/>
      <c r="J48" s="73"/>
      <c r="K48" s="73"/>
      <c r="L48" s="73"/>
      <c r="M48" s="73"/>
      <c r="N48" s="73"/>
    </row>
    <row r="49" spans="1:14" ht="14.25">
      <c r="A49" s="73"/>
      <c r="B49" s="73"/>
      <c r="C49" s="73"/>
      <c r="D49" s="73"/>
      <c r="E49" s="73"/>
      <c r="F49" s="73"/>
      <c r="G49" s="73"/>
      <c r="H49" s="73"/>
      <c r="I49" s="73"/>
      <c r="J49" s="73"/>
      <c r="K49" s="73"/>
      <c r="L49" s="73"/>
      <c r="M49" s="73"/>
      <c r="N49" s="73"/>
    </row>
  </sheetData>
  <sheetProtection/>
  <mergeCells count="11">
    <mergeCell ref="A2:M2"/>
    <mergeCell ref="A20:M20"/>
    <mergeCell ref="A21:M21"/>
    <mergeCell ref="A1:M1"/>
    <mergeCell ref="A4:A6"/>
    <mergeCell ref="B4:G4"/>
    <mergeCell ref="H4:M4"/>
    <mergeCell ref="B5:B6"/>
    <mergeCell ref="C5:G5"/>
    <mergeCell ref="H5:H6"/>
    <mergeCell ref="I5:M5"/>
  </mergeCells>
  <printOptions horizontalCentered="1" verticalCentered="1"/>
  <pageMargins left="0.8661417322834646" right="0.7086614173228347" top="0.7480314960629921" bottom="0.7480314960629921" header="0.31496062992125984" footer="0.31496062992125984"/>
  <pageSetup horizontalDpi="600" verticalDpi="600" orientation="landscape" scale="71" r:id="rId2"/>
  <headerFooter>
    <oddFooter>&amp;C&amp;"Arial,Normal"&amp;10 9</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L58"/>
  <sheetViews>
    <sheetView zoomScalePageLayoutView="0" workbookViewId="0" topLeftCell="A43">
      <selection activeCell="G62" sqref="G61:G62"/>
    </sheetView>
  </sheetViews>
  <sheetFormatPr defaultColWidth="11.421875" defaultRowHeight="15"/>
  <cols>
    <col min="1" max="1" width="44.57421875" style="5" customWidth="1"/>
    <col min="2" max="2" width="8.28125" style="15" customWidth="1"/>
    <col min="3" max="4" width="12.00390625" style="5" bestFit="1" customWidth="1"/>
    <col min="5" max="5" width="10.8515625" style="5" bestFit="1" customWidth="1"/>
    <col min="6" max="6" width="10.8515625" style="15" customWidth="1"/>
    <col min="7" max="7" width="13.00390625" style="5" bestFit="1" customWidth="1"/>
    <col min="8" max="8" width="11.140625" style="5" bestFit="1" customWidth="1"/>
    <col min="9" max="9" width="11.57421875" style="5" bestFit="1" customWidth="1"/>
    <col min="10" max="10" width="7.28125" style="5" customWidth="1"/>
    <col min="11" max="11" width="11.7109375" style="5" customWidth="1"/>
    <col min="12" max="12" width="11.28125" style="5" customWidth="1"/>
    <col min="13" max="16384" width="11.421875" style="5" customWidth="1"/>
  </cols>
  <sheetData>
    <row r="1" spans="1:12" ht="12.75">
      <c r="A1" s="292" t="s">
        <v>234</v>
      </c>
      <c r="B1" s="292"/>
      <c r="C1" s="292"/>
      <c r="D1" s="292"/>
      <c r="E1" s="292"/>
      <c r="F1" s="292"/>
      <c r="G1" s="292"/>
      <c r="H1" s="292"/>
      <c r="I1" s="292"/>
      <c r="J1" s="292"/>
      <c r="K1" s="292"/>
      <c r="L1" s="292"/>
    </row>
    <row r="2" spans="1:12" ht="12.75">
      <c r="A2" s="292" t="s">
        <v>188</v>
      </c>
      <c r="B2" s="292"/>
      <c r="C2" s="292"/>
      <c r="D2" s="292"/>
      <c r="E2" s="292"/>
      <c r="F2" s="292"/>
      <c r="G2" s="292"/>
      <c r="H2" s="292"/>
      <c r="I2" s="292"/>
      <c r="J2" s="292"/>
      <c r="K2" s="292"/>
      <c r="L2" s="292"/>
    </row>
    <row r="3" spans="1:12" ht="12.75">
      <c r="A3" s="199"/>
      <c r="B3" s="199"/>
      <c r="C3" s="199"/>
      <c r="D3" s="199"/>
      <c r="E3" s="199"/>
      <c r="F3" s="199"/>
      <c r="G3" s="199"/>
      <c r="H3" s="199"/>
      <c r="I3" s="199"/>
      <c r="J3" s="199"/>
      <c r="K3" s="199"/>
      <c r="L3" s="199"/>
    </row>
    <row r="4" spans="1:12" ht="12.75" customHeight="1">
      <c r="A4" s="293" t="s">
        <v>63</v>
      </c>
      <c r="B4" s="293" t="s">
        <v>235</v>
      </c>
      <c r="C4" s="295" t="s">
        <v>201</v>
      </c>
      <c r="D4" s="295"/>
      <c r="E4" s="295"/>
      <c r="F4" s="295"/>
      <c r="G4" s="295" t="s">
        <v>202</v>
      </c>
      <c r="H4" s="296" t="s">
        <v>64</v>
      </c>
      <c r="I4" s="296" t="s">
        <v>64</v>
      </c>
      <c r="J4" s="297" t="s">
        <v>165</v>
      </c>
      <c r="K4" s="297"/>
      <c r="L4" s="297"/>
    </row>
    <row r="5" spans="1:12" ht="24">
      <c r="A5" s="294" t="s">
        <v>64</v>
      </c>
      <c r="B5" s="298"/>
      <c r="C5" s="220">
        <v>2010</v>
      </c>
      <c r="D5" s="221" t="s">
        <v>315</v>
      </c>
      <c r="E5" s="221" t="s">
        <v>314</v>
      </c>
      <c r="F5" s="221" t="s">
        <v>233</v>
      </c>
      <c r="G5" s="220">
        <v>2010</v>
      </c>
      <c r="H5" s="221" t="s">
        <v>315</v>
      </c>
      <c r="I5" s="221" t="s">
        <v>314</v>
      </c>
      <c r="J5" s="221">
        <v>2010</v>
      </c>
      <c r="K5" s="221" t="s">
        <v>316</v>
      </c>
      <c r="L5" s="221" t="s">
        <v>317</v>
      </c>
    </row>
    <row r="6" spans="1:12" ht="13.5" thickBot="1">
      <c r="A6" s="301" t="s">
        <v>65</v>
      </c>
      <c r="B6" s="301"/>
      <c r="C6" s="301"/>
      <c r="D6" s="301"/>
      <c r="E6" s="301"/>
      <c r="F6" s="301"/>
      <c r="G6" s="301"/>
      <c r="H6" s="301"/>
      <c r="I6" s="301"/>
      <c r="J6" s="301"/>
      <c r="K6" s="301"/>
      <c r="L6" s="301"/>
    </row>
    <row r="7" spans="1:12" ht="12.75" customHeight="1" thickBot="1">
      <c r="A7" s="222" t="s">
        <v>236</v>
      </c>
      <c r="B7" s="222">
        <v>8061010</v>
      </c>
      <c r="C7" s="223">
        <v>194326.4</v>
      </c>
      <c r="D7" s="224">
        <v>193061.8</v>
      </c>
      <c r="E7" s="225">
        <v>197487.1</v>
      </c>
      <c r="F7" s="226">
        <f>SUM(E7-D7)/D7*100</f>
        <v>2.2921675857160855</v>
      </c>
      <c r="G7" s="223">
        <v>326540.7</v>
      </c>
      <c r="H7" s="224">
        <v>322362.6</v>
      </c>
      <c r="I7" s="224">
        <v>269828.8</v>
      </c>
      <c r="J7" s="227">
        <f aca="true" t="shared" si="0" ref="J7:J16">SUM(G7/C7)</f>
        <v>1.6803723014474616</v>
      </c>
      <c r="K7" s="227">
        <f aca="true" t="shared" si="1" ref="K7:K16">SUM(H7/D7)</f>
        <v>1.6697378766799025</v>
      </c>
      <c r="L7" s="227" t="s">
        <v>20</v>
      </c>
    </row>
    <row r="8" spans="1:12" ht="13.5" thickBot="1">
      <c r="A8" s="222" t="s">
        <v>237</v>
      </c>
      <c r="B8" s="222">
        <v>8061030</v>
      </c>
      <c r="C8" s="228">
        <v>194860</v>
      </c>
      <c r="D8" s="229">
        <v>194383.3</v>
      </c>
      <c r="E8" s="229">
        <v>217370.1</v>
      </c>
      <c r="F8" s="230">
        <f aca="true" t="shared" si="2" ref="F8:F16">SUM(E8-D8)/D8*100</f>
        <v>11.825501470548149</v>
      </c>
      <c r="G8" s="228">
        <v>296099.1</v>
      </c>
      <c r="H8" s="229">
        <v>295358.8</v>
      </c>
      <c r="I8" s="229">
        <v>297607.8</v>
      </c>
      <c r="J8" s="227">
        <f t="shared" si="0"/>
        <v>1.519547880529611</v>
      </c>
      <c r="K8" s="227">
        <f t="shared" si="1"/>
        <v>1.519465921197963</v>
      </c>
      <c r="L8" s="227"/>
    </row>
    <row r="9" spans="1:12" ht="12.75" customHeight="1" thickBot="1">
      <c r="A9" s="222" t="s">
        <v>238</v>
      </c>
      <c r="B9" s="222">
        <v>8061050</v>
      </c>
      <c r="C9" s="228">
        <v>165100.6</v>
      </c>
      <c r="D9" s="229">
        <v>165078.4</v>
      </c>
      <c r="E9" s="229">
        <v>163299.5</v>
      </c>
      <c r="F9" s="230">
        <f t="shared" si="2"/>
        <v>-1.0776091844844597</v>
      </c>
      <c r="G9" s="228">
        <v>251859.4</v>
      </c>
      <c r="H9" s="229">
        <v>251823</v>
      </c>
      <c r="I9" s="229">
        <v>202170.3</v>
      </c>
      <c r="J9" s="227">
        <f t="shared" si="0"/>
        <v>1.5254905191138008</v>
      </c>
      <c r="K9" s="227">
        <f t="shared" si="1"/>
        <v>1.5254751681625216</v>
      </c>
      <c r="L9" s="227"/>
    </row>
    <row r="10" spans="1:12" ht="13.5" thickBot="1">
      <c r="A10" s="222" t="s">
        <v>239</v>
      </c>
      <c r="B10" s="222">
        <v>8061020</v>
      </c>
      <c r="C10" s="228">
        <v>99796.9</v>
      </c>
      <c r="D10" s="229">
        <v>92909.7</v>
      </c>
      <c r="E10" s="229">
        <v>117544</v>
      </c>
      <c r="F10" s="230">
        <f t="shared" si="2"/>
        <v>26.51423909451866</v>
      </c>
      <c r="G10" s="228">
        <v>192028.3</v>
      </c>
      <c r="H10" s="229">
        <v>172627.1</v>
      </c>
      <c r="I10" s="229">
        <v>160717.1</v>
      </c>
      <c r="J10" s="227">
        <f t="shared" si="0"/>
        <v>1.9241910319859634</v>
      </c>
      <c r="K10" s="227">
        <f t="shared" si="1"/>
        <v>1.858009443578012</v>
      </c>
      <c r="L10" s="227"/>
    </row>
    <row r="11" spans="1:12" ht="13.5" thickBot="1">
      <c r="A11" s="222" t="s">
        <v>240</v>
      </c>
      <c r="B11" s="222">
        <v>8061090</v>
      </c>
      <c r="C11" s="228">
        <v>65475.9</v>
      </c>
      <c r="D11" s="229">
        <v>60046.1</v>
      </c>
      <c r="E11" s="229">
        <v>63819.1</v>
      </c>
      <c r="F11" s="230">
        <f t="shared" si="2"/>
        <v>6.2835055066024275</v>
      </c>
      <c r="G11" s="228">
        <v>124203.8</v>
      </c>
      <c r="H11" s="229">
        <v>108025.8</v>
      </c>
      <c r="I11" s="229">
        <v>93013.6</v>
      </c>
      <c r="J11" s="227">
        <f t="shared" si="0"/>
        <v>1.8969391791483583</v>
      </c>
      <c r="K11" s="227">
        <f t="shared" si="1"/>
        <v>1.7990477316595084</v>
      </c>
      <c r="L11" s="227"/>
    </row>
    <row r="12" spans="1:12" ht="13.5" thickBot="1">
      <c r="A12" s="222" t="s">
        <v>241</v>
      </c>
      <c r="B12" s="222">
        <v>8061070</v>
      </c>
      <c r="C12" s="228">
        <v>47723.5</v>
      </c>
      <c r="D12" s="229">
        <v>43835.5</v>
      </c>
      <c r="E12" s="229">
        <v>54559.9</v>
      </c>
      <c r="F12" s="230">
        <f t="shared" si="2"/>
        <v>24.46510248542848</v>
      </c>
      <c r="G12" s="228">
        <v>90736.8</v>
      </c>
      <c r="H12" s="229">
        <v>79201.5</v>
      </c>
      <c r="I12" s="229">
        <v>78485</v>
      </c>
      <c r="J12" s="227">
        <f t="shared" si="0"/>
        <v>1.9013022934193846</v>
      </c>
      <c r="K12" s="227">
        <f t="shared" si="1"/>
        <v>1.8067890180333293</v>
      </c>
      <c r="L12" s="227"/>
    </row>
    <row r="13" spans="1:12" ht="13.5" thickBot="1">
      <c r="A13" s="222" t="s">
        <v>242</v>
      </c>
      <c r="B13" s="222">
        <v>8061060</v>
      </c>
      <c r="C13" s="228">
        <v>8876.6</v>
      </c>
      <c r="D13" s="229">
        <v>8792.9</v>
      </c>
      <c r="E13" s="229">
        <v>9518.5</v>
      </c>
      <c r="F13" s="230">
        <f t="shared" si="2"/>
        <v>8.252112499857844</v>
      </c>
      <c r="G13" s="228">
        <v>18277.5</v>
      </c>
      <c r="H13" s="229">
        <v>17944.3</v>
      </c>
      <c r="I13" s="229">
        <v>13944.8</v>
      </c>
      <c r="J13" s="227">
        <f t="shared" si="0"/>
        <v>2.0590654079264583</v>
      </c>
      <c r="K13" s="227">
        <f t="shared" si="1"/>
        <v>2.040771531576613</v>
      </c>
      <c r="L13" s="227"/>
    </row>
    <row r="14" spans="1:12" ht="13.5" thickBot="1">
      <c r="A14" s="222" t="s">
        <v>243</v>
      </c>
      <c r="B14" s="222">
        <v>8061080</v>
      </c>
      <c r="C14" s="228">
        <v>2305.6</v>
      </c>
      <c r="D14" s="229">
        <v>2305.6</v>
      </c>
      <c r="E14" s="229">
        <v>2514.4</v>
      </c>
      <c r="F14" s="230">
        <f t="shared" si="2"/>
        <v>9.056210964607919</v>
      </c>
      <c r="G14" s="228">
        <v>3316.6</v>
      </c>
      <c r="H14" s="229">
        <v>3316.6</v>
      </c>
      <c r="I14" s="229">
        <v>2709</v>
      </c>
      <c r="J14" s="227">
        <f t="shared" si="0"/>
        <v>1.438497571131159</v>
      </c>
      <c r="K14" s="227">
        <f t="shared" si="1"/>
        <v>1.438497571131159</v>
      </c>
      <c r="L14" s="227"/>
    </row>
    <row r="15" spans="1:12" ht="13.5" thickBot="1">
      <c r="A15" s="222" t="s">
        <v>244</v>
      </c>
      <c r="B15" s="222">
        <v>8061040</v>
      </c>
      <c r="C15" s="228">
        <v>2619.7</v>
      </c>
      <c r="D15" s="229">
        <v>2565.6</v>
      </c>
      <c r="E15" s="229">
        <v>2293.4</v>
      </c>
      <c r="F15" s="230">
        <f t="shared" si="2"/>
        <v>-10.609603991269093</v>
      </c>
      <c r="G15" s="228">
        <v>3912.3</v>
      </c>
      <c r="H15" s="229">
        <v>3842.2</v>
      </c>
      <c r="I15" s="229">
        <v>2552.6</v>
      </c>
      <c r="J15" s="227">
        <f t="shared" si="0"/>
        <v>1.4934152765583848</v>
      </c>
      <c r="K15" s="227">
        <f t="shared" si="1"/>
        <v>1.497583411287808</v>
      </c>
      <c r="L15" s="227"/>
    </row>
    <row r="16" spans="1:12" ht="12.75">
      <c r="A16" s="299" t="s">
        <v>66</v>
      </c>
      <c r="B16" s="299"/>
      <c r="C16" s="231">
        <f aca="true" t="shared" si="3" ref="C16:I16">SUM(C7:C15)</f>
        <v>781085.2</v>
      </c>
      <c r="D16" s="231">
        <f t="shared" si="3"/>
        <v>762978.8999999999</v>
      </c>
      <c r="E16" s="231">
        <f t="shared" si="3"/>
        <v>828406</v>
      </c>
      <c r="F16" s="232">
        <f t="shared" si="2"/>
        <v>8.575217479801879</v>
      </c>
      <c r="G16" s="231">
        <f t="shared" si="3"/>
        <v>1306974.5000000002</v>
      </c>
      <c r="H16" s="231">
        <f t="shared" si="3"/>
        <v>1254501.9</v>
      </c>
      <c r="I16" s="231">
        <f t="shared" si="3"/>
        <v>1121029</v>
      </c>
      <c r="J16" s="233">
        <f t="shared" si="0"/>
        <v>1.673280328445604</v>
      </c>
      <c r="K16" s="233">
        <f t="shared" si="1"/>
        <v>1.644215718154198</v>
      </c>
      <c r="L16" s="233"/>
    </row>
    <row r="17" spans="1:12" ht="10.5" customHeight="1">
      <c r="A17" s="300" t="s">
        <v>67</v>
      </c>
      <c r="B17" s="300"/>
      <c r="C17" s="300"/>
      <c r="D17" s="300"/>
      <c r="E17" s="300"/>
      <c r="F17" s="300"/>
      <c r="G17" s="300"/>
      <c r="H17" s="300"/>
      <c r="I17" s="300"/>
      <c r="J17" s="300"/>
      <c r="K17" s="300"/>
      <c r="L17" s="300"/>
    </row>
    <row r="18" spans="1:12" ht="13.5" thickBot="1">
      <c r="A18" s="222" t="s">
        <v>245</v>
      </c>
      <c r="B18" s="222">
        <v>8081020</v>
      </c>
      <c r="C18" s="234">
        <v>351225.3</v>
      </c>
      <c r="D18" s="235">
        <v>281005.8</v>
      </c>
      <c r="E18" s="235">
        <v>310572</v>
      </c>
      <c r="F18" s="230">
        <f aca="true" t="shared" si="4" ref="F18:F26">SUM(E18-D18)/D18*100</f>
        <v>10.521562188396116</v>
      </c>
      <c r="G18" s="234">
        <v>264993.4</v>
      </c>
      <c r="H18" s="235">
        <v>214765.9</v>
      </c>
      <c r="I18" s="235">
        <v>216406</v>
      </c>
      <c r="J18" s="227">
        <f aca="true" t="shared" si="5" ref="J18:J26">SUM(G18/C18)</f>
        <v>0.7544826639766555</v>
      </c>
      <c r="K18" s="227">
        <f aca="true" t="shared" si="6" ref="K18:K26">SUM(H18/D18)</f>
        <v>0.7642756839894408</v>
      </c>
      <c r="L18" s="227" t="s">
        <v>20</v>
      </c>
    </row>
    <row r="19" spans="1:12" ht="13.5" thickBot="1">
      <c r="A19" s="222" t="s">
        <v>246</v>
      </c>
      <c r="B19" s="222">
        <v>8081060</v>
      </c>
      <c r="C19" s="228">
        <v>123478.2</v>
      </c>
      <c r="D19" s="229">
        <v>104058.3</v>
      </c>
      <c r="E19" s="229">
        <v>90693.9</v>
      </c>
      <c r="F19" s="230">
        <f t="shared" si="4"/>
        <v>-12.843185022242348</v>
      </c>
      <c r="G19" s="228">
        <v>86497.4</v>
      </c>
      <c r="H19" s="229">
        <v>73296.7</v>
      </c>
      <c r="I19" s="229">
        <v>58751.7</v>
      </c>
      <c r="J19" s="227">
        <f t="shared" si="5"/>
        <v>0.7005074579966342</v>
      </c>
      <c r="K19" s="227">
        <f t="shared" si="6"/>
        <v>0.7043811017477702</v>
      </c>
      <c r="L19" s="227"/>
    </row>
    <row r="20" spans="1:12" ht="13.5" thickBot="1">
      <c r="A20" s="222" t="s">
        <v>380</v>
      </c>
      <c r="B20" s="222">
        <v>8081010</v>
      </c>
      <c r="C20" s="228">
        <v>110531.9</v>
      </c>
      <c r="D20" s="229">
        <v>71230.9</v>
      </c>
      <c r="E20" s="229">
        <v>76545.5</v>
      </c>
      <c r="F20" s="230">
        <f t="shared" si="4"/>
        <v>7.4610878144176285</v>
      </c>
      <c r="G20" s="228">
        <v>73271.1</v>
      </c>
      <c r="H20" s="229">
        <v>46923.1</v>
      </c>
      <c r="I20" s="229">
        <v>50245.6</v>
      </c>
      <c r="J20" s="227">
        <f t="shared" si="5"/>
        <v>0.6628955079936201</v>
      </c>
      <c r="K20" s="227">
        <f t="shared" si="6"/>
        <v>0.6587464148283961</v>
      </c>
      <c r="L20" s="227"/>
    </row>
    <row r="21" spans="1:12" ht="13.5" thickBot="1">
      <c r="A21" s="222" t="s">
        <v>247</v>
      </c>
      <c r="B21" s="222">
        <v>8081090</v>
      </c>
      <c r="C21" s="228">
        <v>103861.9</v>
      </c>
      <c r="D21" s="229">
        <v>77282.2</v>
      </c>
      <c r="E21" s="229">
        <v>88296.8</v>
      </c>
      <c r="F21" s="230">
        <f t="shared" si="4"/>
        <v>14.252441053696717</v>
      </c>
      <c r="G21" s="228">
        <v>76101</v>
      </c>
      <c r="H21" s="229">
        <v>58528.2</v>
      </c>
      <c r="I21" s="229">
        <v>62708.8</v>
      </c>
      <c r="J21" s="227">
        <f t="shared" si="5"/>
        <v>0.7327133433915614</v>
      </c>
      <c r="K21" s="227">
        <f t="shared" si="6"/>
        <v>0.757330924844272</v>
      </c>
      <c r="L21" s="227"/>
    </row>
    <row r="22" spans="1:12" ht="12.75" customHeight="1" thickBot="1">
      <c r="A22" s="222" t="s">
        <v>248</v>
      </c>
      <c r="B22" s="222">
        <v>8081070</v>
      </c>
      <c r="C22" s="228">
        <v>38275.8</v>
      </c>
      <c r="D22" s="229">
        <v>27287.4</v>
      </c>
      <c r="E22" s="229">
        <v>29194.3</v>
      </c>
      <c r="F22" s="230">
        <f t="shared" si="4"/>
        <v>6.988207011294582</v>
      </c>
      <c r="G22" s="228">
        <v>24295.7</v>
      </c>
      <c r="H22" s="229">
        <v>17365.2</v>
      </c>
      <c r="I22" s="229">
        <v>18843.8</v>
      </c>
      <c r="J22" s="227">
        <f t="shared" si="5"/>
        <v>0.6347535518526066</v>
      </c>
      <c r="K22" s="227">
        <f t="shared" si="6"/>
        <v>0.6363816266848435</v>
      </c>
      <c r="L22" s="227"/>
    </row>
    <row r="23" spans="1:12" ht="13.5" thickBot="1">
      <c r="A23" s="222" t="s">
        <v>249</v>
      </c>
      <c r="B23" s="222">
        <v>8081030</v>
      </c>
      <c r="C23" s="228">
        <v>10850.1</v>
      </c>
      <c r="D23" s="229">
        <v>8601</v>
      </c>
      <c r="E23" s="229">
        <v>6838.5</v>
      </c>
      <c r="F23" s="230">
        <f t="shared" si="4"/>
        <v>-20.491803278688526</v>
      </c>
      <c r="G23" s="228">
        <v>7346.6</v>
      </c>
      <c r="H23" s="229">
        <v>5865.7</v>
      </c>
      <c r="I23" s="229">
        <v>4981.1</v>
      </c>
      <c r="J23" s="227">
        <f t="shared" si="5"/>
        <v>0.6770997502327167</v>
      </c>
      <c r="K23" s="227">
        <f t="shared" si="6"/>
        <v>0.6819788396698058</v>
      </c>
      <c r="L23" s="227"/>
    </row>
    <row r="24" spans="1:12" ht="13.5" thickBot="1">
      <c r="A24" s="222" t="s">
        <v>250</v>
      </c>
      <c r="B24" s="222">
        <v>8081050</v>
      </c>
      <c r="C24" s="228">
        <v>23227.9</v>
      </c>
      <c r="D24" s="229">
        <v>19797</v>
      </c>
      <c r="E24" s="229">
        <v>11712.8</v>
      </c>
      <c r="F24" s="230">
        <f t="shared" si="4"/>
        <v>-40.835480123251</v>
      </c>
      <c r="G24" s="228">
        <v>16697.5</v>
      </c>
      <c r="H24" s="229">
        <v>13914.6</v>
      </c>
      <c r="I24" s="229">
        <v>7552.6</v>
      </c>
      <c r="J24" s="227">
        <f t="shared" si="5"/>
        <v>0.7188553420670831</v>
      </c>
      <c r="K24" s="227">
        <f t="shared" si="6"/>
        <v>0.7028640703136839</v>
      </c>
      <c r="L24" s="227"/>
    </row>
    <row r="25" spans="1:12" ht="13.5" thickBot="1">
      <c r="A25" s="222" t="s">
        <v>251</v>
      </c>
      <c r="B25" s="222">
        <v>8081040</v>
      </c>
      <c r="C25" s="228">
        <v>75698</v>
      </c>
      <c r="D25" s="229">
        <v>47934.7</v>
      </c>
      <c r="E25" s="229">
        <v>48573.3</v>
      </c>
      <c r="F25" s="230">
        <f t="shared" si="4"/>
        <v>1.332229053274571</v>
      </c>
      <c r="G25" s="228">
        <v>75728.3</v>
      </c>
      <c r="H25" s="229">
        <v>51752.4</v>
      </c>
      <c r="I25" s="229">
        <v>48532.6</v>
      </c>
      <c r="J25" s="227">
        <f t="shared" si="5"/>
        <v>1.0004002747760838</v>
      </c>
      <c r="K25" s="227">
        <f t="shared" si="6"/>
        <v>1.0796437653724755</v>
      </c>
      <c r="L25" s="227"/>
    </row>
    <row r="26" spans="1:12" ht="12.75">
      <c r="A26" s="299" t="s">
        <v>66</v>
      </c>
      <c r="B26" s="299"/>
      <c r="C26" s="231">
        <f aca="true" t="shared" si="7" ref="C26:I26">SUM(C18:C25)</f>
        <v>837149.1000000001</v>
      </c>
      <c r="D26" s="231">
        <f t="shared" si="7"/>
        <v>637197.2999999999</v>
      </c>
      <c r="E26" s="231">
        <f t="shared" si="7"/>
        <v>662427.1000000002</v>
      </c>
      <c r="F26" s="232">
        <f t="shared" si="4"/>
        <v>3.95949574802032</v>
      </c>
      <c r="G26" s="231">
        <f t="shared" si="7"/>
        <v>624931</v>
      </c>
      <c r="H26" s="231">
        <f t="shared" si="7"/>
        <v>482411.8</v>
      </c>
      <c r="I26" s="231">
        <f t="shared" si="7"/>
        <v>468022.1999999999</v>
      </c>
      <c r="J26" s="233">
        <f t="shared" si="5"/>
        <v>0.7464990406129565</v>
      </c>
      <c r="K26" s="233">
        <f t="shared" si="6"/>
        <v>0.7570838733936883</v>
      </c>
      <c r="L26" s="233"/>
    </row>
    <row r="27" spans="1:12" ht="12.75">
      <c r="A27" s="302" t="s">
        <v>68</v>
      </c>
      <c r="B27" s="302"/>
      <c r="C27" s="302"/>
      <c r="D27" s="302"/>
      <c r="E27" s="302"/>
      <c r="F27" s="302"/>
      <c r="G27" s="302"/>
      <c r="H27" s="302"/>
      <c r="I27" s="302"/>
      <c r="J27" s="302"/>
      <c r="K27" s="302"/>
      <c r="L27" s="302"/>
    </row>
    <row r="28" spans="1:12" ht="13.5" thickBot="1">
      <c r="A28" s="222" t="s">
        <v>252</v>
      </c>
      <c r="B28" s="222">
        <v>8082011</v>
      </c>
      <c r="C28" s="234">
        <v>57406.9</v>
      </c>
      <c r="D28" s="235">
        <v>43313.5</v>
      </c>
      <c r="E28" s="235">
        <v>47354.7</v>
      </c>
      <c r="F28" s="230">
        <f aca="true" t="shared" si="8" ref="F28:F36">SUM(E28-D28)/D28*100</f>
        <v>9.330116476387262</v>
      </c>
      <c r="G28" s="234">
        <v>44109.4</v>
      </c>
      <c r="H28" s="235">
        <v>31721.6</v>
      </c>
      <c r="I28" s="235">
        <v>35336.6</v>
      </c>
      <c r="J28" s="227">
        <f aca="true" t="shared" si="9" ref="J28:J36">SUM(G28/C28)</f>
        <v>0.7683640816696251</v>
      </c>
      <c r="K28" s="227">
        <f aca="true" t="shared" si="10" ref="K28:K36">SUM(H28/D28)</f>
        <v>0.7323721241645215</v>
      </c>
      <c r="L28" s="227" t="s">
        <v>20</v>
      </c>
    </row>
    <row r="29" spans="1:12" ht="13.5" thickBot="1">
      <c r="A29" s="222" t="s">
        <v>253</v>
      </c>
      <c r="B29" s="222">
        <v>8082014</v>
      </c>
      <c r="C29" s="228">
        <v>17012.3</v>
      </c>
      <c r="D29" s="229">
        <v>17012.3</v>
      </c>
      <c r="E29" s="229">
        <v>21694.4</v>
      </c>
      <c r="F29" s="230">
        <f t="shared" si="8"/>
        <v>27.52185183661235</v>
      </c>
      <c r="G29" s="228">
        <v>20697.8</v>
      </c>
      <c r="H29" s="229">
        <v>20697.8</v>
      </c>
      <c r="I29" s="229">
        <v>21235.5</v>
      </c>
      <c r="J29" s="227">
        <f t="shared" si="9"/>
        <v>1.2166373741351846</v>
      </c>
      <c r="K29" s="227">
        <f t="shared" si="10"/>
        <v>1.2166373741351846</v>
      </c>
      <c r="L29" s="227"/>
    </row>
    <row r="30" spans="1:12" ht="13.5" thickBot="1">
      <c r="A30" s="222" t="s">
        <v>254</v>
      </c>
      <c r="B30" s="222">
        <v>8082019</v>
      </c>
      <c r="C30" s="228">
        <v>12827.8</v>
      </c>
      <c r="D30" s="229">
        <v>12473.3</v>
      </c>
      <c r="E30" s="229">
        <v>14736.7</v>
      </c>
      <c r="F30" s="230">
        <f t="shared" si="8"/>
        <v>18.145959770068878</v>
      </c>
      <c r="G30" s="228">
        <v>14350</v>
      </c>
      <c r="H30" s="229">
        <v>14096.5</v>
      </c>
      <c r="I30" s="229">
        <v>13361.7</v>
      </c>
      <c r="J30" s="227">
        <f t="shared" si="9"/>
        <v>1.1186641512964033</v>
      </c>
      <c r="K30" s="227">
        <f t="shared" si="10"/>
        <v>1.1301339661517</v>
      </c>
      <c r="L30" s="227"/>
    </row>
    <row r="31" spans="1:12" ht="13.5" thickBot="1">
      <c r="A31" s="222" t="s">
        <v>255</v>
      </c>
      <c r="B31" s="222">
        <v>8082017</v>
      </c>
      <c r="C31" s="228">
        <v>7642.3</v>
      </c>
      <c r="D31" s="229">
        <v>7642.3</v>
      </c>
      <c r="E31" s="229">
        <v>9558.3</v>
      </c>
      <c r="F31" s="230">
        <f t="shared" si="8"/>
        <v>25.070986483126795</v>
      </c>
      <c r="G31" s="228">
        <v>9937.8</v>
      </c>
      <c r="H31" s="229">
        <v>9937.8</v>
      </c>
      <c r="I31" s="229">
        <v>10592.7</v>
      </c>
      <c r="J31" s="227">
        <f t="shared" si="9"/>
        <v>1.3003676903549977</v>
      </c>
      <c r="K31" s="227">
        <f t="shared" si="10"/>
        <v>1.3003676903549977</v>
      </c>
      <c r="L31" s="227"/>
    </row>
    <row r="32" spans="1:12" ht="13.5" thickBot="1">
      <c r="A32" s="222" t="s">
        <v>256</v>
      </c>
      <c r="B32" s="222">
        <v>8082015</v>
      </c>
      <c r="C32" s="228">
        <v>6693</v>
      </c>
      <c r="D32" s="229">
        <v>6693</v>
      </c>
      <c r="E32" s="229">
        <v>6785.5</v>
      </c>
      <c r="F32" s="230">
        <f t="shared" si="8"/>
        <v>1.3820409382937398</v>
      </c>
      <c r="G32" s="228">
        <v>5384</v>
      </c>
      <c r="H32" s="229">
        <v>5384</v>
      </c>
      <c r="I32" s="229">
        <v>4019</v>
      </c>
      <c r="J32" s="227">
        <f t="shared" si="9"/>
        <v>0.80442253100254</v>
      </c>
      <c r="K32" s="227">
        <f t="shared" si="10"/>
        <v>0.80442253100254</v>
      </c>
      <c r="L32" s="227"/>
    </row>
    <row r="33" spans="1:12" ht="13.5" thickBot="1">
      <c r="A33" s="222" t="s">
        <v>257</v>
      </c>
      <c r="B33" s="222">
        <v>8082016</v>
      </c>
      <c r="C33" s="228">
        <v>8555.5</v>
      </c>
      <c r="D33" s="229">
        <v>8516.4</v>
      </c>
      <c r="E33" s="229">
        <v>13975.8</v>
      </c>
      <c r="F33" s="230">
        <f t="shared" si="8"/>
        <v>64.10455121882485</v>
      </c>
      <c r="G33" s="228">
        <v>7170.8</v>
      </c>
      <c r="H33" s="229">
        <v>7136.6</v>
      </c>
      <c r="I33" s="229">
        <v>9107.4</v>
      </c>
      <c r="J33" s="227">
        <f t="shared" si="9"/>
        <v>0.8381508970837473</v>
      </c>
      <c r="K33" s="227">
        <f t="shared" si="10"/>
        <v>0.8379831853834955</v>
      </c>
      <c r="L33" s="227"/>
    </row>
    <row r="34" spans="1:12" ht="13.5" thickBot="1">
      <c r="A34" s="222" t="s">
        <v>258</v>
      </c>
      <c r="B34" s="222">
        <v>8082018</v>
      </c>
      <c r="C34" s="228">
        <v>3912.3</v>
      </c>
      <c r="D34" s="229">
        <v>3912.3</v>
      </c>
      <c r="E34" s="229">
        <v>2829.9</v>
      </c>
      <c r="F34" s="230">
        <f t="shared" si="8"/>
        <v>-27.66658998543057</v>
      </c>
      <c r="G34" s="228">
        <v>2753.8</v>
      </c>
      <c r="H34" s="229">
        <v>2753.8</v>
      </c>
      <c r="I34" s="229">
        <v>2086.4</v>
      </c>
      <c r="J34" s="227">
        <f t="shared" si="9"/>
        <v>0.7038826265879407</v>
      </c>
      <c r="K34" s="227">
        <f t="shared" si="10"/>
        <v>0.7038826265879407</v>
      </c>
      <c r="L34" s="227"/>
    </row>
    <row r="35" spans="1:12" ht="13.5" thickBot="1">
      <c r="A35" s="222" t="s">
        <v>259</v>
      </c>
      <c r="B35" s="222">
        <v>8082013</v>
      </c>
      <c r="C35" s="228">
        <v>2231.3</v>
      </c>
      <c r="D35" s="229">
        <v>2219</v>
      </c>
      <c r="E35" s="229">
        <v>2686.2</v>
      </c>
      <c r="F35" s="230">
        <f t="shared" si="8"/>
        <v>21.054529067147357</v>
      </c>
      <c r="G35" s="228">
        <v>2545.4</v>
      </c>
      <c r="H35" s="229">
        <v>2528.5</v>
      </c>
      <c r="I35" s="229">
        <v>2117.9</v>
      </c>
      <c r="J35" s="227">
        <f t="shared" si="9"/>
        <v>1.140769954734908</v>
      </c>
      <c r="K35" s="227">
        <f t="shared" si="10"/>
        <v>1.1394772420009014</v>
      </c>
      <c r="L35" s="227"/>
    </row>
    <row r="36" spans="1:12" ht="12.75">
      <c r="A36" s="299" t="s">
        <v>66</v>
      </c>
      <c r="B36" s="299"/>
      <c r="C36" s="236">
        <f aca="true" t="shared" si="11" ref="C36:I36">SUM(C28:C35)</f>
        <v>116281.40000000001</v>
      </c>
      <c r="D36" s="236">
        <f t="shared" si="11"/>
        <v>101782.1</v>
      </c>
      <c r="E36" s="236">
        <f t="shared" si="11"/>
        <v>119621.5</v>
      </c>
      <c r="F36" s="232">
        <f t="shared" si="8"/>
        <v>17.5270504342119</v>
      </c>
      <c r="G36" s="236">
        <f t="shared" si="11"/>
        <v>106949</v>
      </c>
      <c r="H36" s="236">
        <f t="shared" si="11"/>
        <v>94256.6</v>
      </c>
      <c r="I36" s="236">
        <f t="shared" si="11"/>
        <v>97857.19999999998</v>
      </c>
      <c r="J36" s="233">
        <f t="shared" si="9"/>
        <v>0.9197429683509142</v>
      </c>
      <c r="K36" s="233">
        <f t="shared" si="10"/>
        <v>0.9260626377329609</v>
      </c>
      <c r="L36" s="237"/>
    </row>
    <row r="37" spans="1:12" ht="12.75">
      <c r="A37" s="238" t="s">
        <v>224</v>
      </c>
      <c r="B37" s="238"/>
      <c r="C37" s="238"/>
      <c r="D37" s="238"/>
      <c r="E37" s="238"/>
      <c r="F37" s="238"/>
      <c r="G37" s="238"/>
      <c r="H37" s="238"/>
      <c r="I37" s="238"/>
      <c r="J37" s="199"/>
      <c r="K37" s="199"/>
      <c r="L37" s="199"/>
    </row>
    <row r="38" spans="1:12" s="15" customFormat="1" ht="12.75">
      <c r="A38" s="238" t="s">
        <v>227</v>
      </c>
      <c r="B38" s="238"/>
      <c r="C38" s="238"/>
      <c r="D38" s="238"/>
      <c r="E38" s="238"/>
      <c r="F38" s="238"/>
      <c r="G38" s="238"/>
      <c r="H38" s="238"/>
      <c r="I38" s="238"/>
      <c r="J38" s="199"/>
      <c r="K38" s="199"/>
      <c r="L38" s="199"/>
    </row>
    <row r="39" spans="1:12" ht="12.75">
      <c r="A39" s="239" t="s">
        <v>379</v>
      </c>
      <c r="B39" s="239"/>
      <c r="C39" s="239"/>
      <c r="D39" s="239"/>
      <c r="E39" s="239"/>
      <c r="F39" s="239"/>
      <c r="G39" s="239"/>
      <c r="H39" s="239"/>
      <c r="I39" s="239"/>
      <c r="J39" s="239"/>
      <c r="K39" s="239"/>
      <c r="L39" s="240"/>
    </row>
    <row r="40" spans="1:12" ht="12.75">
      <c r="A40" s="199"/>
      <c r="B40" s="199"/>
      <c r="C40" s="199"/>
      <c r="D40" s="199"/>
      <c r="E40" s="199"/>
      <c r="F40" s="199"/>
      <c r="G40" s="199"/>
      <c r="H40" s="199"/>
      <c r="I40" s="199"/>
      <c r="J40" s="199"/>
      <c r="K40" s="199"/>
      <c r="L40" s="199"/>
    </row>
    <row r="41" spans="1:12" ht="12.75">
      <c r="A41" s="199"/>
      <c r="B41" s="199"/>
      <c r="C41" s="199"/>
      <c r="D41" s="199"/>
      <c r="E41" s="199"/>
      <c r="F41" s="199"/>
      <c r="G41" s="199"/>
      <c r="H41" s="199"/>
      <c r="I41" s="199"/>
      <c r="J41" s="199"/>
      <c r="K41" s="199"/>
      <c r="L41" s="199"/>
    </row>
    <row r="42" spans="1:12" ht="12.75">
      <c r="A42" s="199"/>
      <c r="B42" s="199"/>
      <c r="C42" s="199"/>
      <c r="D42" s="199"/>
      <c r="E42" s="199"/>
      <c r="F42" s="199"/>
      <c r="G42" s="199"/>
      <c r="H42" s="199"/>
      <c r="I42" s="199"/>
      <c r="J42" s="199"/>
      <c r="K42" s="199"/>
      <c r="L42" s="199"/>
    </row>
    <row r="43" spans="1:12" ht="12.75">
      <c r="A43" s="199"/>
      <c r="B43" s="199"/>
      <c r="C43" s="199"/>
      <c r="D43" s="199"/>
      <c r="E43" s="199"/>
      <c r="F43" s="199"/>
      <c r="G43" s="199"/>
      <c r="H43" s="199"/>
      <c r="I43" s="199"/>
      <c r="J43" s="199"/>
      <c r="K43" s="199"/>
      <c r="L43" s="199"/>
    </row>
    <row r="44" spans="1:12" ht="12.75">
      <c r="A44" s="199"/>
      <c r="B44" s="199"/>
      <c r="C44" s="199"/>
      <c r="D44" s="199"/>
      <c r="E44" s="199"/>
      <c r="F44" s="199"/>
      <c r="G44" s="199"/>
      <c r="H44" s="199"/>
      <c r="I44" s="199"/>
      <c r="J44" s="199"/>
      <c r="K44" s="199"/>
      <c r="L44" s="199"/>
    </row>
    <row r="45" spans="1:12" ht="12.75">
      <c r="A45" s="199"/>
      <c r="B45" s="199"/>
      <c r="C45" s="199"/>
      <c r="D45" s="199"/>
      <c r="E45" s="199"/>
      <c r="F45" s="199"/>
      <c r="G45" s="199"/>
      <c r="H45" s="199"/>
      <c r="I45" s="199"/>
      <c r="J45" s="199"/>
      <c r="K45" s="199"/>
      <c r="L45" s="199"/>
    </row>
    <row r="46" spans="1:12" ht="12.75">
      <c r="A46" s="199"/>
      <c r="B46" s="199"/>
      <c r="C46" s="199"/>
      <c r="D46" s="199"/>
      <c r="E46" s="199"/>
      <c r="F46" s="199"/>
      <c r="G46" s="199"/>
      <c r="H46" s="199"/>
      <c r="I46" s="199"/>
      <c r="J46" s="199"/>
      <c r="K46" s="199"/>
      <c r="L46" s="199"/>
    </row>
    <row r="47" spans="1:12" ht="12.75">
      <c r="A47" s="199"/>
      <c r="B47" s="199"/>
      <c r="C47" s="199"/>
      <c r="D47" s="199"/>
      <c r="E47" s="199"/>
      <c r="F47" s="199"/>
      <c r="G47" s="199"/>
      <c r="H47" s="199"/>
      <c r="I47" s="199"/>
      <c r="J47" s="199"/>
      <c r="K47" s="199"/>
      <c r="L47" s="199"/>
    </row>
    <row r="48" spans="1:12" ht="12.75">
      <c r="A48" s="199"/>
      <c r="B48" s="199"/>
      <c r="C48" s="199"/>
      <c r="D48" s="199"/>
      <c r="E48" s="199"/>
      <c r="F48" s="199"/>
      <c r="G48" s="199"/>
      <c r="H48" s="199"/>
      <c r="I48" s="199"/>
      <c r="J48" s="199"/>
      <c r="K48" s="199"/>
      <c r="L48" s="199"/>
    </row>
    <row r="49" spans="1:12" ht="12.75">
      <c r="A49" s="199"/>
      <c r="B49" s="199"/>
      <c r="C49" s="199"/>
      <c r="D49" s="199"/>
      <c r="E49" s="199"/>
      <c r="F49" s="199"/>
      <c r="G49" s="199"/>
      <c r="H49" s="199"/>
      <c r="I49" s="199"/>
      <c r="J49" s="199"/>
      <c r="K49" s="199"/>
      <c r="L49" s="199"/>
    </row>
    <row r="50" spans="1:12" ht="12.75">
      <c r="A50" s="199"/>
      <c r="B50" s="199"/>
      <c r="C50" s="199"/>
      <c r="D50" s="199"/>
      <c r="E50" s="199"/>
      <c r="F50" s="199"/>
      <c r="G50" s="199"/>
      <c r="H50" s="199"/>
      <c r="I50" s="199"/>
      <c r="J50" s="199"/>
      <c r="K50" s="199"/>
      <c r="L50" s="199"/>
    </row>
    <row r="51" spans="1:12" ht="12.75">
      <c r="A51" s="199"/>
      <c r="B51" s="199"/>
      <c r="C51" s="199"/>
      <c r="D51" s="199"/>
      <c r="E51" s="199"/>
      <c r="F51" s="199"/>
      <c r="G51" s="199"/>
      <c r="H51" s="199"/>
      <c r="I51" s="199"/>
      <c r="J51" s="199"/>
      <c r="K51" s="199"/>
      <c r="L51" s="199"/>
    </row>
    <row r="52" spans="1:12" ht="12.75">
      <c r="A52" s="199"/>
      <c r="B52" s="199"/>
      <c r="C52" s="199"/>
      <c r="D52" s="199"/>
      <c r="E52" s="199"/>
      <c r="F52" s="199"/>
      <c r="G52" s="199"/>
      <c r="H52" s="199"/>
      <c r="I52" s="199"/>
      <c r="J52" s="199"/>
      <c r="K52" s="199"/>
      <c r="L52" s="199"/>
    </row>
    <row r="53" spans="1:12" ht="12.75">
      <c r="A53" s="199"/>
      <c r="B53" s="199"/>
      <c r="C53" s="199"/>
      <c r="D53" s="199"/>
      <c r="E53" s="199"/>
      <c r="F53" s="199"/>
      <c r="G53" s="199"/>
      <c r="H53" s="199"/>
      <c r="I53" s="199"/>
      <c r="J53" s="199"/>
      <c r="K53" s="199"/>
      <c r="L53" s="199"/>
    </row>
    <row r="54" spans="1:12" ht="12.75">
      <c r="A54" s="199"/>
      <c r="B54" s="199"/>
      <c r="C54" s="199"/>
      <c r="D54" s="199"/>
      <c r="E54" s="199"/>
      <c r="F54" s="199"/>
      <c r="G54" s="199"/>
      <c r="H54" s="199"/>
      <c r="I54" s="199"/>
      <c r="J54" s="199"/>
      <c r="K54" s="199"/>
      <c r="L54" s="199"/>
    </row>
    <row r="55" spans="1:12" ht="12.75">
      <c r="A55" s="241"/>
      <c r="B55" s="241"/>
      <c r="C55" s="241"/>
      <c r="D55" s="241"/>
      <c r="E55" s="241"/>
      <c r="F55" s="241"/>
      <c r="G55" s="241"/>
      <c r="H55" s="241"/>
      <c r="I55" s="241"/>
      <c r="J55" s="241"/>
      <c r="K55" s="241"/>
      <c r="L55" s="241"/>
    </row>
    <row r="56" spans="1:12" ht="12.75">
      <c r="A56" s="241"/>
      <c r="B56" s="241"/>
      <c r="C56" s="241"/>
      <c r="D56" s="241"/>
      <c r="E56" s="241"/>
      <c r="F56" s="241"/>
      <c r="G56" s="241"/>
      <c r="H56" s="241"/>
      <c r="I56" s="241"/>
      <c r="J56" s="241"/>
      <c r="K56" s="241"/>
      <c r="L56" s="241"/>
    </row>
    <row r="57" spans="1:12" ht="12.75">
      <c r="A57" s="241"/>
      <c r="B57" s="241"/>
      <c r="C57" s="241"/>
      <c r="D57" s="241"/>
      <c r="E57" s="241"/>
      <c r="F57" s="241"/>
      <c r="G57" s="241"/>
      <c r="H57" s="241"/>
      <c r="I57" s="241"/>
      <c r="J57" s="241"/>
      <c r="K57" s="241"/>
      <c r="L57" s="241"/>
    </row>
    <row r="58" spans="1:12" ht="12.75">
      <c r="A58" s="241"/>
      <c r="B58" s="241"/>
      <c r="C58" s="241"/>
      <c r="D58" s="241"/>
      <c r="E58" s="241"/>
      <c r="F58" s="241"/>
      <c r="G58" s="241"/>
      <c r="H58" s="241"/>
      <c r="I58" s="241"/>
      <c r="J58" s="241"/>
      <c r="K58" s="241"/>
      <c r="L58" s="241"/>
    </row>
  </sheetData>
  <sheetProtection/>
  <mergeCells count="13">
    <mergeCell ref="A16:B16"/>
    <mergeCell ref="A26:B26"/>
    <mergeCell ref="A36:B36"/>
    <mergeCell ref="A17:L17"/>
    <mergeCell ref="A6:L6"/>
    <mergeCell ref="A27:L27"/>
    <mergeCell ref="A1:L1"/>
    <mergeCell ref="A4:A5"/>
    <mergeCell ref="G4:I4"/>
    <mergeCell ref="J4:L4"/>
    <mergeCell ref="C4:F4"/>
    <mergeCell ref="A2:L2"/>
    <mergeCell ref="B4:B5"/>
  </mergeCells>
  <printOptions horizontalCentered="1" verticalCentered="1"/>
  <pageMargins left="0.17" right="0.2" top="0.2362204724409449" bottom="0.3937007874015748" header="0.17" footer="0.31496062992125984"/>
  <pageSetup fitToHeight="2" fitToWidth="1" horizontalDpi="600" verticalDpi="600" orientation="landscape" scale="82" r:id="rId2"/>
  <headerFooter>
    <oddFooter>&amp;C&amp;"Arial,Normal"&amp;10 10</oddFooter>
  </headerFooter>
  <colBreaks count="1" manualBreakCount="1">
    <brk id="12"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Raul Amunátegui Förster</dc:creator>
  <cp:keywords/>
  <dc:description/>
  <cp:lastModifiedBy>Alicia Canales Meza</cp:lastModifiedBy>
  <cp:lastPrinted>2011-09-08T13:12:35Z</cp:lastPrinted>
  <dcterms:created xsi:type="dcterms:W3CDTF">2011-06-01T19:03:54Z</dcterms:created>
  <dcterms:modified xsi:type="dcterms:W3CDTF">2018-12-28T19:15:21Z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