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plorca\Desktop\MIGRACION DOCUMENTOS\Boletìn empleo\"/>
    </mc:Choice>
  </mc:AlternateContent>
  <xr:revisionPtr revIDLastSave="0" documentId="8_{1A818F91-81A7-4DA6-AE69-F95C1BF547CC}" xr6:coauthVersionLast="36" xr6:coauthVersionMax="36" xr10:uidLastSave="{00000000-0000-0000-0000-000000000000}"/>
  <bookViews>
    <workbookView xWindow="0" yWindow="0" windowWidth="28800" windowHeight="12225" tabRatio="873"/>
  </bookViews>
  <sheets>
    <sheet name="Portada" sheetId="17" r:id="rId1"/>
    <sheet name="Índice" sheetId="62" r:id="rId2"/>
    <sheet name="Comentario_1" sheetId="44" r:id="rId3"/>
    <sheet name="Pág.5-C1" sheetId="7" r:id="rId4"/>
    <sheet name="Pág.6-C2" sheetId="6" r:id="rId5"/>
    <sheet name="Comentario_2" sheetId="27" r:id="rId6"/>
    <sheet name="Pág.8-C3" sheetId="2" r:id="rId7"/>
    <sheet name="Pág.9-C4" sheetId="19" r:id="rId8"/>
    <sheet name="Pág.10-G1-G2" sheetId="20" r:id="rId9"/>
    <sheet name="Pág.11-C5" sheetId="3" r:id="rId10"/>
    <sheet name="Pág.12-G3-G4" sheetId="21" r:id="rId11"/>
    <sheet name="Comentario_3" sheetId="28" r:id="rId12"/>
    <sheet name="Pág.14-C6-G5" sheetId="65" r:id="rId13"/>
    <sheet name="Pág.15-C7-G6" sheetId="66" r:id="rId14"/>
    <sheet name="Pág.16-C8-G7" sheetId="67" r:id="rId15"/>
    <sheet name="Pág.17-C9-G8" sheetId="68" r:id="rId16"/>
    <sheet name="Pág.18-C10-G9" sheetId="70" r:id="rId17"/>
    <sheet name="Pág.19-C11-C12" sheetId="71" r:id="rId18"/>
    <sheet name="Pág.20-G10" sheetId="72" r:id="rId19"/>
    <sheet name="Comentario_4" sheetId="73" r:id="rId20"/>
    <sheet name="Pág.23-C13-C14-C15-C16" sheetId="74" r:id="rId21"/>
    <sheet name="Pág.24-C17" sheetId="75" r:id="rId22"/>
    <sheet name="Pág.25-C18" sheetId="76" r:id="rId23"/>
    <sheet name="Pág.26-C19-C20" sheetId="77" r:id="rId24"/>
    <sheet name="Pág.27-C21" sheetId="78" r:id="rId25"/>
    <sheet name="Pág.28-C22-C23" sheetId="79" r:id="rId26"/>
    <sheet name="Pág.29-C24-C25" sheetId="80" r:id="rId27"/>
    <sheet name="Pág.30-C26-C27" sheetId="81" r:id="rId28"/>
    <sheet name="Comentario_5" sheetId="82" r:id="rId29"/>
    <sheet name="Pág.32-C28-C29-C30-C31" sheetId="83" r:id="rId30"/>
    <sheet name="Pág.33-C32" sheetId="84" r:id="rId31"/>
    <sheet name="Pág.34-C33" sheetId="85" r:id="rId32"/>
    <sheet name="Pág.35-C34-C35" sheetId="86" r:id="rId33"/>
    <sheet name="Pág.36-C36" sheetId="87" r:id="rId34"/>
    <sheet name="Pág.37-C37-C38" sheetId="88" r:id="rId35"/>
    <sheet name="Pág.38-C39-C40" sheetId="89" r:id="rId36"/>
  </sheets>
  <definedNames>
    <definedName name="_xlnm.Print_Area" localSheetId="2">Comentario_1!$A$1:$G$52</definedName>
    <definedName name="_xlnm.Print_Area" localSheetId="5">Comentario_2!$A$1:$H$60</definedName>
    <definedName name="_xlnm.Print_Area" localSheetId="11">Comentario_3!$A$1:$H$56</definedName>
    <definedName name="_xlnm.Print_Area" localSheetId="19">Comentario_4!$A$1:$H$109</definedName>
    <definedName name="_xlnm.Print_Area" localSheetId="28">Comentario_5!$A$1:$H$59</definedName>
    <definedName name="_xlnm.Print_Area" localSheetId="1">Índice!$A$1:$C$65</definedName>
    <definedName name="_xlnm.Print_Area" localSheetId="8">'Pág.10-G1-G2'!$A$1:$H$51</definedName>
    <definedName name="_xlnm.Print_Area" localSheetId="9">'Pág.11-C5'!$A$1:$H$18</definedName>
    <definedName name="_xlnm.Print_Area" localSheetId="10">'Pág.12-G3-G4'!$A$1:$H$51</definedName>
    <definedName name="_xlnm.Print_Area" localSheetId="12">'Pág.14-C6-G5'!$A$1:$F$44</definedName>
    <definedName name="_xlnm.Print_Area" localSheetId="13">'Pág.15-C7-G6'!$A$1:$J$44</definedName>
    <definedName name="_xlnm.Print_Area" localSheetId="14">'Pág.16-C8-G7'!$A$1:$J$44</definedName>
    <definedName name="_xlnm.Print_Area" localSheetId="15">'Pág.17-C9-G8'!$A$1:$J$44</definedName>
    <definedName name="_xlnm.Print_Area" localSheetId="16">'Pág.18-C10-G9'!$A$1:$F$44</definedName>
    <definedName name="_xlnm.Print_Area" localSheetId="17">'Pág.19-C11-C12'!$A$1:$E$43</definedName>
    <definedName name="_xlnm.Print_Area" localSheetId="18">'Pág.20-G10'!$A$1:$H$21</definedName>
    <definedName name="_xlnm.Print_Area" localSheetId="20">'Pág.23-C13-C14-C15-C16'!$A$1:$F$56</definedName>
    <definedName name="_xlnm.Print_Area" localSheetId="21">'Pág.24-C17'!$A$1:$L$39</definedName>
    <definedName name="_xlnm.Print_Area" localSheetId="22">'Pág.25-C18'!$A$1:$L$59</definedName>
    <definedName name="_xlnm.Print_Area" localSheetId="23">'Pág.26-C19-C20'!$A$1:$L$44</definedName>
    <definedName name="_xlnm.Print_Area" localSheetId="24">'Pág.27-C21'!$A$1:$L$30</definedName>
    <definedName name="_xlnm.Print_Area" localSheetId="25">'Pág.28-C22-C23'!$A$1:$L$28</definedName>
    <definedName name="_xlnm.Print_Area" localSheetId="26">'Pág.29-C24-C25'!$A$1:$F$47</definedName>
    <definedName name="_xlnm.Print_Area" localSheetId="27">'Pág.30-C26-C27'!$A$1:$F$48</definedName>
    <definedName name="_xlnm.Print_Area" localSheetId="29">'Pág.32-C28-C29-C30-C31'!$A$1:$F$55</definedName>
    <definedName name="_xlnm.Print_Area" localSheetId="30">'Pág.33-C32'!$A$1:$L$33</definedName>
    <definedName name="_xlnm.Print_Area" localSheetId="31">'Pág.34-C33'!$A$1:$L$65</definedName>
    <definedName name="_xlnm.Print_Area" localSheetId="32">'Pág.35-C34-C35'!$A$1:$L$44</definedName>
    <definedName name="_xlnm.Print_Area" localSheetId="33">'Pág.36-C36'!$A$1:$L$36</definedName>
    <definedName name="_xlnm.Print_Area" localSheetId="34">'Pág.37-C37-C38'!$A$1:$L$27</definedName>
    <definedName name="_xlnm.Print_Area" localSheetId="35">'Pág.38-C39-C40'!$A$1:$F$47</definedName>
    <definedName name="_xlnm.Print_Area" localSheetId="3">'Pág.5-C1'!$A$1:$F$34</definedName>
    <definedName name="_xlnm.Print_Area" localSheetId="4">'Pág.6-C2'!$A$1:$K$34</definedName>
    <definedName name="_xlnm.Print_Area" localSheetId="6">'Pág.8-C3'!$A$1:$H$51</definedName>
    <definedName name="_xlnm.Print_Area" localSheetId="7">'Pág.9-C4'!$A$1:$H$18</definedName>
    <definedName name="_xlnm.Print_Area" localSheetId="0">Portada!$A$1:$H$85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89" l="1"/>
  <c r="F8" i="89"/>
  <c r="E9" i="89"/>
  <c r="F9" i="89"/>
  <c r="E10" i="89"/>
  <c r="F10" i="89"/>
  <c r="E11" i="89"/>
  <c r="F11" i="89"/>
  <c r="E12" i="89"/>
  <c r="F12" i="89"/>
  <c r="F13" i="89"/>
  <c r="F14" i="89"/>
  <c r="F15" i="89"/>
  <c r="F16" i="89"/>
  <c r="E17" i="89"/>
  <c r="F17" i="89"/>
  <c r="E18" i="89"/>
  <c r="F18" i="89"/>
  <c r="E19" i="89"/>
  <c r="F19" i="89"/>
  <c r="E32" i="89"/>
  <c r="F32" i="89"/>
  <c r="E33" i="89"/>
  <c r="F33" i="89"/>
  <c r="E34" i="89"/>
  <c r="F34" i="89"/>
  <c r="E35" i="89"/>
  <c r="F35" i="89"/>
  <c r="E36" i="89"/>
  <c r="F36" i="89"/>
  <c r="E37" i="89"/>
  <c r="F37" i="89"/>
  <c r="E38" i="89"/>
  <c r="F38" i="89"/>
  <c r="E39" i="89"/>
  <c r="F39" i="89"/>
  <c r="E40" i="89"/>
  <c r="F40" i="89"/>
  <c r="E41" i="89"/>
  <c r="F41" i="89"/>
  <c r="E42" i="89"/>
  <c r="F42" i="89"/>
  <c r="E43" i="89"/>
  <c r="F43" i="89"/>
  <c r="F8" i="88"/>
  <c r="G8" i="88"/>
  <c r="K8" i="88"/>
  <c r="L8" i="88"/>
  <c r="F9" i="88"/>
  <c r="G9" i="88"/>
  <c r="K9" i="88"/>
  <c r="L9" i="88"/>
  <c r="F20" i="88"/>
  <c r="G20" i="88"/>
  <c r="K20" i="88"/>
  <c r="L20" i="88"/>
  <c r="F21" i="88"/>
  <c r="G21" i="88"/>
  <c r="K21" i="88"/>
  <c r="L21" i="88"/>
  <c r="F22" i="88"/>
  <c r="G22" i="88"/>
  <c r="K22" i="88"/>
  <c r="L22" i="88"/>
  <c r="F23" i="88"/>
  <c r="G23" i="88"/>
  <c r="K23" i="88"/>
  <c r="L23" i="88"/>
  <c r="F24" i="88"/>
  <c r="G24" i="88"/>
  <c r="K24" i="88"/>
  <c r="L24" i="88"/>
  <c r="F25" i="88"/>
  <c r="G25" i="88"/>
  <c r="K25" i="88"/>
  <c r="L25" i="88"/>
  <c r="F8" i="87"/>
  <c r="G8" i="87"/>
  <c r="K8" i="87"/>
  <c r="L8" i="87"/>
  <c r="F9" i="87"/>
  <c r="G9" i="87"/>
  <c r="K9" i="87"/>
  <c r="L9" i="87"/>
  <c r="F10" i="87"/>
  <c r="G10" i="87"/>
  <c r="K10" i="87"/>
  <c r="L10" i="87"/>
  <c r="F11" i="87"/>
  <c r="G11" i="87"/>
  <c r="K11" i="87"/>
  <c r="L11" i="87"/>
  <c r="F12" i="87"/>
  <c r="G12" i="87"/>
  <c r="K12" i="87"/>
  <c r="L12" i="87"/>
  <c r="F13" i="87"/>
  <c r="G13" i="87"/>
  <c r="K13" i="87"/>
  <c r="L13" i="87"/>
  <c r="F14" i="87"/>
  <c r="G14" i="87"/>
  <c r="K14" i="87"/>
  <c r="L14" i="87"/>
  <c r="F15" i="87"/>
  <c r="G15" i="87"/>
  <c r="K15" i="87"/>
  <c r="L15" i="87"/>
  <c r="F16" i="87"/>
  <c r="G16" i="87"/>
  <c r="K16" i="87"/>
  <c r="L16" i="87"/>
  <c r="F17" i="87"/>
  <c r="G17" i="87"/>
  <c r="K17" i="87"/>
  <c r="L17" i="87"/>
  <c r="F18" i="87"/>
  <c r="G18" i="87"/>
  <c r="K18" i="87"/>
  <c r="L18" i="87"/>
  <c r="F19" i="87"/>
  <c r="G19" i="87"/>
  <c r="K19" i="87"/>
  <c r="L19" i="87"/>
  <c r="F20" i="87"/>
  <c r="G20" i="87"/>
  <c r="K20" i="87"/>
  <c r="L20" i="87"/>
  <c r="F21" i="87"/>
  <c r="G21" i="87"/>
  <c r="K21" i="87"/>
  <c r="L21" i="87"/>
  <c r="F22" i="87"/>
  <c r="G22" i="87"/>
  <c r="K22" i="87"/>
  <c r="L22" i="87"/>
  <c r="F23" i="87"/>
  <c r="G23" i="87"/>
  <c r="K23" i="87"/>
  <c r="L23" i="87"/>
  <c r="F24" i="87"/>
  <c r="G24" i="87"/>
  <c r="K24" i="87"/>
  <c r="L24" i="87"/>
  <c r="F25" i="87"/>
  <c r="G25" i="87"/>
  <c r="K25" i="87"/>
  <c r="L25" i="87"/>
  <c r="F26" i="87"/>
  <c r="G26" i="87"/>
  <c r="K26" i="87"/>
  <c r="L26" i="87"/>
  <c r="F27" i="87"/>
  <c r="G27" i="87"/>
  <c r="K27" i="87"/>
  <c r="L27" i="87"/>
  <c r="F28" i="87"/>
  <c r="G28" i="87"/>
  <c r="K28" i="87"/>
  <c r="L28" i="87"/>
  <c r="F29" i="87"/>
  <c r="G29" i="87"/>
  <c r="K29" i="87"/>
  <c r="L29" i="87"/>
  <c r="F30" i="87"/>
  <c r="G30" i="87"/>
  <c r="K30" i="87"/>
  <c r="L30" i="87"/>
  <c r="G31" i="87"/>
  <c r="L31" i="87"/>
  <c r="F32" i="87"/>
  <c r="G32" i="87"/>
  <c r="K32" i="87"/>
  <c r="L32" i="87"/>
  <c r="F33" i="87"/>
  <c r="G33" i="87"/>
  <c r="K33" i="87"/>
  <c r="L33" i="87"/>
  <c r="F8" i="86"/>
  <c r="G8" i="86"/>
  <c r="K8" i="86"/>
  <c r="L8" i="86"/>
  <c r="F9" i="86"/>
  <c r="G9" i="86"/>
  <c r="K9" i="86"/>
  <c r="L9" i="86"/>
  <c r="F10" i="86"/>
  <c r="G10" i="86"/>
  <c r="K10" i="86"/>
  <c r="L10" i="86"/>
  <c r="F11" i="86"/>
  <c r="G11" i="86"/>
  <c r="K11" i="86"/>
  <c r="L11" i="86"/>
  <c r="G12" i="86"/>
  <c r="L12" i="86"/>
  <c r="F13" i="86"/>
  <c r="G13" i="86"/>
  <c r="K13" i="86"/>
  <c r="L13" i="86"/>
  <c r="F14" i="86"/>
  <c r="G14" i="86"/>
  <c r="K14" i="86"/>
  <c r="L14" i="86"/>
  <c r="F15" i="86"/>
  <c r="G15" i="86"/>
  <c r="K15" i="86"/>
  <c r="L15" i="86"/>
  <c r="F16" i="86"/>
  <c r="G16" i="86"/>
  <c r="K16" i="86"/>
  <c r="L16" i="86"/>
  <c r="F17" i="86"/>
  <c r="G17" i="86"/>
  <c r="K17" i="86"/>
  <c r="L17" i="86"/>
  <c r="F18" i="86"/>
  <c r="G18" i="86"/>
  <c r="K18" i="86"/>
  <c r="L18" i="86"/>
  <c r="F19" i="86"/>
  <c r="G19" i="86"/>
  <c r="K19" i="86"/>
  <c r="L19" i="86"/>
  <c r="G20" i="86"/>
  <c r="L20" i="86"/>
  <c r="F21" i="86"/>
  <c r="G21" i="86"/>
  <c r="K21" i="86"/>
  <c r="L21" i="86"/>
  <c r="F32" i="86"/>
  <c r="G32" i="86"/>
  <c r="K32" i="86"/>
  <c r="L32" i="86"/>
  <c r="F33" i="86"/>
  <c r="G33" i="86"/>
  <c r="K33" i="86"/>
  <c r="L33" i="86"/>
  <c r="F34" i="86"/>
  <c r="G34" i="86"/>
  <c r="K34" i="86"/>
  <c r="L34" i="86"/>
  <c r="F35" i="86"/>
  <c r="G35" i="86"/>
  <c r="K35" i="86"/>
  <c r="L35" i="86"/>
  <c r="F36" i="86"/>
  <c r="G36" i="86"/>
  <c r="K36" i="86"/>
  <c r="L36" i="86"/>
  <c r="F37" i="86"/>
  <c r="G37" i="86"/>
  <c r="K37" i="86"/>
  <c r="L37" i="86"/>
  <c r="F38" i="86"/>
  <c r="G38" i="86"/>
  <c r="K38" i="86"/>
  <c r="L38" i="86"/>
  <c r="F39" i="86"/>
  <c r="G39" i="86"/>
  <c r="K39" i="86"/>
  <c r="L39" i="86"/>
  <c r="F40" i="86"/>
  <c r="G40" i="86"/>
  <c r="K40" i="86"/>
  <c r="L40" i="86"/>
  <c r="F41" i="86"/>
  <c r="G41" i="86"/>
  <c r="K41" i="86"/>
  <c r="L41" i="86"/>
  <c r="F42" i="86"/>
  <c r="G42" i="86"/>
  <c r="K42" i="86"/>
  <c r="L42" i="86"/>
  <c r="F8" i="85"/>
  <c r="G8" i="85"/>
  <c r="K8" i="85"/>
  <c r="L8" i="85"/>
  <c r="F9" i="85"/>
  <c r="G9" i="85"/>
  <c r="K9" i="85"/>
  <c r="L9" i="85"/>
  <c r="F10" i="85"/>
  <c r="G10" i="85"/>
  <c r="K10" i="85"/>
  <c r="L10" i="85"/>
  <c r="F11" i="85"/>
  <c r="G11" i="85"/>
  <c r="K11" i="85"/>
  <c r="L11" i="85"/>
  <c r="F12" i="85"/>
  <c r="G12" i="85"/>
  <c r="K12" i="85"/>
  <c r="L12" i="85"/>
  <c r="F13" i="85"/>
  <c r="G13" i="85"/>
  <c r="K13" i="85"/>
  <c r="L13" i="85"/>
  <c r="F14" i="85"/>
  <c r="G14" i="85"/>
  <c r="K14" i="85"/>
  <c r="L14" i="85"/>
  <c r="F15" i="85"/>
  <c r="G15" i="85"/>
  <c r="K15" i="85"/>
  <c r="L15" i="85"/>
  <c r="F16" i="85"/>
  <c r="G16" i="85"/>
  <c r="K16" i="85"/>
  <c r="L16" i="85"/>
  <c r="F17" i="85"/>
  <c r="G17" i="85"/>
  <c r="K17" i="85"/>
  <c r="L17" i="85"/>
  <c r="F18" i="85"/>
  <c r="G18" i="85"/>
  <c r="K18" i="85"/>
  <c r="L18" i="85"/>
  <c r="F19" i="85"/>
  <c r="G19" i="85"/>
  <c r="K19" i="85"/>
  <c r="L19" i="85"/>
  <c r="F20" i="85"/>
  <c r="G20" i="85"/>
  <c r="K20" i="85"/>
  <c r="L20" i="85"/>
  <c r="F21" i="85"/>
  <c r="G21" i="85"/>
  <c r="K21" i="85"/>
  <c r="L21" i="85"/>
  <c r="F22" i="85"/>
  <c r="G22" i="85"/>
  <c r="K22" i="85"/>
  <c r="L22" i="85"/>
  <c r="F23" i="85"/>
  <c r="G23" i="85"/>
  <c r="K23" i="85"/>
  <c r="L23" i="85"/>
  <c r="F24" i="85"/>
  <c r="G24" i="85"/>
  <c r="K24" i="85"/>
  <c r="L24" i="85"/>
  <c r="F25" i="85"/>
  <c r="G25" i="85"/>
  <c r="K25" i="85"/>
  <c r="L25" i="85"/>
  <c r="F26" i="85"/>
  <c r="G26" i="85"/>
  <c r="K26" i="85"/>
  <c r="L26" i="85"/>
  <c r="F27" i="85"/>
  <c r="G27" i="85"/>
  <c r="K27" i="85"/>
  <c r="L27" i="85"/>
  <c r="F28" i="85"/>
  <c r="G28" i="85"/>
  <c r="K28" i="85"/>
  <c r="L28" i="85"/>
  <c r="F29" i="85"/>
  <c r="G29" i="85"/>
  <c r="K29" i="85"/>
  <c r="L29" i="85"/>
  <c r="F30" i="85"/>
  <c r="G30" i="85"/>
  <c r="K30" i="85"/>
  <c r="L30" i="85"/>
  <c r="G31" i="85"/>
  <c r="L31" i="85"/>
  <c r="F32" i="85"/>
  <c r="G32" i="85"/>
  <c r="K32" i="85"/>
  <c r="L32" i="85"/>
  <c r="F33" i="85"/>
  <c r="G33" i="85"/>
  <c r="K33" i="85"/>
  <c r="L33" i="85"/>
  <c r="F34" i="85"/>
  <c r="G34" i="85"/>
  <c r="K34" i="85"/>
  <c r="L34" i="85"/>
  <c r="F35" i="85"/>
  <c r="G35" i="85"/>
  <c r="K35" i="85"/>
  <c r="L35" i="85"/>
  <c r="F36" i="85"/>
  <c r="G36" i="85"/>
  <c r="K36" i="85"/>
  <c r="L36" i="85"/>
  <c r="F37" i="85"/>
  <c r="G37" i="85"/>
  <c r="K37" i="85"/>
  <c r="L37" i="85"/>
  <c r="F38" i="85"/>
  <c r="G38" i="85"/>
  <c r="K38" i="85"/>
  <c r="L38" i="85"/>
  <c r="F39" i="85"/>
  <c r="G39" i="85"/>
  <c r="K39" i="85"/>
  <c r="L39" i="85"/>
  <c r="F40" i="85"/>
  <c r="G40" i="85"/>
  <c r="K40" i="85"/>
  <c r="L40" i="85"/>
  <c r="F41" i="85"/>
  <c r="G41" i="85"/>
  <c r="K41" i="85"/>
  <c r="L41" i="85"/>
  <c r="F42" i="85"/>
  <c r="G42" i="85"/>
  <c r="K42" i="85"/>
  <c r="L42" i="85"/>
  <c r="F43" i="85"/>
  <c r="G43" i="85"/>
  <c r="K43" i="85"/>
  <c r="L43" i="85"/>
  <c r="F44" i="85"/>
  <c r="G44" i="85"/>
  <c r="K44" i="85"/>
  <c r="L44" i="85"/>
  <c r="F45" i="85"/>
  <c r="G45" i="85"/>
  <c r="K45" i="85"/>
  <c r="L45" i="85"/>
  <c r="F46" i="85"/>
  <c r="G46" i="85"/>
  <c r="K46" i="85"/>
  <c r="L46" i="85"/>
  <c r="F47" i="85"/>
  <c r="G47" i="85"/>
  <c r="K47" i="85"/>
  <c r="L47" i="85"/>
  <c r="F48" i="85"/>
  <c r="G48" i="85"/>
  <c r="K48" i="85"/>
  <c r="L48" i="85"/>
  <c r="F49" i="85"/>
  <c r="G49" i="85"/>
  <c r="K49" i="85"/>
  <c r="L49" i="85"/>
  <c r="F50" i="85"/>
  <c r="G50" i="85"/>
  <c r="K50" i="85"/>
  <c r="L50" i="85"/>
  <c r="F51" i="85"/>
  <c r="G51" i="85"/>
  <c r="K51" i="85"/>
  <c r="L51" i="85"/>
  <c r="F52" i="85"/>
  <c r="G52" i="85"/>
  <c r="K52" i="85"/>
  <c r="L52" i="85"/>
  <c r="F53" i="85"/>
  <c r="G53" i="85"/>
  <c r="K53" i="85"/>
  <c r="L53" i="85"/>
  <c r="F54" i="85"/>
  <c r="G54" i="85"/>
  <c r="K54" i="85"/>
  <c r="L54" i="85"/>
  <c r="F55" i="85"/>
  <c r="G55" i="85"/>
  <c r="K55" i="85"/>
  <c r="L55" i="85"/>
  <c r="F56" i="85"/>
  <c r="G56" i="85"/>
  <c r="K56" i="85"/>
  <c r="L56" i="85"/>
  <c r="F57" i="85"/>
  <c r="G57" i="85"/>
  <c r="K57" i="85"/>
  <c r="L57" i="85"/>
  <c r="G58" i="85"/>
  <c r="L58" i="85"/>
  <c r="F59" i="85"/>
  <c r="G59" i="85"/>
  <c r="K59" i="85"/>
  <c r="L59" i="85"/>
  <c r="F60" i="85"/>
  <c r="G60" i="85"/>
  <c r="K60" i="85"/>
  <c r="L60" i="85"/>
  <c r="G61" i="85"/>
  <c r="L61" i="85"/>
  <c r="F62" i="85"/>
  <c r="G62" i="85"/>
  <c r="K62" i="85"/>
  <c r="L62" i="85"/>
  <c r="F8" i="84"/>
  <c r="G8" i="84"/>
  <c r="K8" i="84"/>
  <c r="L8" i="84"/>
  <c r="F9" i="84"/>
  <c r="G9" i="84"/>
  <c r="K9" i="84"/>
  <c r="L9" i="84"/>
  <c r="F10" i="84"/>
  <c r="G10" i="84"/>
  <c r="K10" i="84"/>
  <c r="L10" i="84"/>
  <c r="F11" i="84"/>
  <c r="G11" i="84"/>
  <c r="K11" i="84"/>
  <c r="L11" i="84"/>
  <c r="F12" i="84"/>
  <c r="G12" i="84"/>
  <c r="K12" i="84"/>
  <c r="L12" i="84"/>
  <c r="F13" i="84"/>
  <c r="G13" i="84"/>
  <c r="K13" i="84"/>
  <c r="L13" i="84"/>
  <c r="F14" i="84"/>
  <c r="G14" i="84"/>
  <c r="K14" i="84"/>
  <c r="L14" i="84"/>
  <c r="F15" i="84"/>
  <c r="G15" i="84"/>
  <c r="K15" i="84"/>
  <c r="L15" i="84"/>
  <c r="F16" i="84"/>
  <c r="G16" i="84"/>
  <c r="K16" i="84"/>
  <c r="L16" i="84"/>
  <c r="F17" i="84"/>
  <c r="G17" i="84"/>
  <c r="K17" i="84"/>
  <c r="L17" i="84"/>
  <c r="F18" i="84"/>
  <c r="G18" i="84"/>
  <c r="K18" i="84"/>
  <c r="L18" i="84"/>
  <c r="F19" i="84"/>
  <c r="G19" i="84"/>
  <c r="K19" i="84"/>
  <c r="L19" i="84"/>
  <c r="F20" i="84"/>
  <c r="G20" i="84"/>
  <c r="K20" i="84"/>
  <c r="L20" i="84"/>
  <c r="F21" i="84"/>
  <c r="G21" i="84"/>
  <c r="K21" i="84"/>
  <c r="L21" i="84"/>
  <c r="F22" i="84"/>
  <c r="G22" i="84"/>
  <c r="K22" i="84"/>
  <c r="L22" i="84"/>
  <c r="F23" i="84"/>
  <c r="G23" i="84"/>
  <c r="K23" i="84"/>
  <c r="L23" i="84"/>
  <c r="F24" i="84"/>
  <c r="G24" i="84"/>
  <c r="K24" i="84"/>
  <c r="L24" i="84"/>
  <c r="F25" i="84"/>
  <c r="G25" i="84"/>
  <c r="K25" i="84"/>
  <c r="L25" i="84"/>
  <c r="G26" i="84"/>
  <c r="L26" i="84"/>
  <c r="F27" i="84"/>
  <c r="G27" i="84"/>
  <c r="K27" i="84"/>
  <c r="L27" i="84"/>
  <c r="G28" i="84"/>
  <c r="L28" i="84"/>
  <c r="G29" i="84"/>
  <c r="L29" i="84"/>
  <c r="G30" i="84"/>
  <c r="L30" i="84"/>
  <c r="F31" i="84"/>
  <c r="G31" i="84"/>
  <c r="K31" i="84"/>
  <c r="L31" i="84"/>
  <c r="E8" i="83"/>
  <c r="F8" i="83"/>
  <c r="E7" i="83"/>
  <c r="F7" i="83"/>
  <c r="E9" i="83"/>
  <c r="F9" i="83"/>
  <c r="E20" i="83"/>
  <c r="F20" i="83"/>
  <c r="E19" i="83"/>
  <c r="F19" i="83"/>
  <c r="E21" i="83"/>
  <c r="F21" i="83"/>
  <c r="E31" i="83"/>
  <c r="F31" i="83"/>
  <c r="E32" i="83"/>
  <c r="F32" i="83"/>
  <c r="E33" i="83"/>
  <c r="F33" i="83"/>
  <c r="E34" i="83"/>
  <c r="F34" i="83"/>
  <c r="E35" i="83"/>
  <c r="F35" i="83"/>
  <c r="E36" i="83"/>
  <c r="F36" i="83"/>
  <c r="E37" i="83"/>
  <c r="F37" i="83"/>
  <c r="E47" i="83"/>
  <c r="F47" i="83"/>
  <c r="E50" i="83"/>
  <c r="F50" i="83"/>
  <c r="E48" i="83"/>
  <c r="F48" i="83"/>
  <c r="E49" i="83"/>
  <c r="F49" i="83"/>
  <c r="E51" i="83"/>
  <c r="F51" i="83"/>
  <c r="E52" i="83"/>
  <c r="F52" i="83"/>
  <c r="E53" i="83"/>
  <c r="F53" i="83"/>
  <c r="E8" i="81"/>
  <c r="F8" i="81"/>
  <c r="E9" i="81"/>
  <c r="F9" i="81"/>
  <c r="E10" i="81"/>
  <c r="F10" i="81"/>
  <c r="E11" i="81"/>
  <c r="F11" i="81"/>
  <c r="E12" i="81"/>
  <c r="F12" i="81"/>
  <c r="E13" i="81"/>
  <c r="F13" i="81"/>
  <c r="E14" i="81"/>
  <c r="F14" i="81"/>
  <c r="E15" i="81"/>
  <c r="F15" i="81"/>
  <c r="E16" i="81"/>
  <c r="F16" i="81"/>
  <c r="E17" i="81"/>
  <c r="F17" i="81"/>
  <c r="F18" i="81"/>
  <c r="E19" i="81"/>
  <c r="F19" i="81"/>
  <c r="E20" i="81"/>
  <c r="F20" i="81"/>
  <c r="E32" i="81"/>
  <c r="F32" i="81"/>
  <c r="E33" i="81"/>
  <c r="F33" i="81"/>
  <c r="E34" i="81"/>
  <c r="F34" i="81"/>
  <c r="E35" i="81"/>
  <c r="F35" i="81"/>
  <c r="E36" i="81"/>
  <c r="F36" i="81"/>
  <c r="E37" i="81"/>
  <c r="F37" i="81"/>
  <c r="E38" i="81"/>
  <c r="F38" i="81"/>
  <c r="E39" i="81"/>
  <c r="F39" i="81"/>
  <c r="E40" i="81"/>
  <c r="F40" i="81"/>
  <c r="F41" i="81"/>
  <c r="F42" i="81"/>
  <c r="E43" i="81"/>
  <c r="F43" i="81"/>
  <c r="E44" i="81"/>
  <c r="F44" i="81"/>
  <c r="E45" i="81"/>
  <c r="F45" i="81"/>
  <c r="E8" i="80"/>
  <c r="F8" i="80"/>
  <c r="E9" i="80"/>
  <c r="F9" i="80"/>
  <c r="E10" i="80"/>
  <c r="F10" i="80"/>
  <c r="E11" i="80"/>
  <c r="F11" i="80"/>
  <c r="E12" i="80"/>
  <c r="F12" i="80"/>
  <c r="E13" i="80"/>
  <c r="F13" i="80"/>
  <c r="E14" i="80"/>
  <c r="F14" i="80"/>
  <c r="E15" i="80"/>
  <c r="F15" i="80"/>
  <c r="E16" i="80"/>
  <c r="F16" i="80"/>
  <c r="E17" i="80"/>
  <c r="F17" i="80"/>
  <c r="E18" i="80"/>
  <c r="F18" i="80"/>
  <c r="E19" i="80"/>
  <c r="F19" i="80"/>
  <c r="E32" i="80"/>
  <c r="F32" i="80"/>
  <c r="E33" i="80"/>
  <c r="F33" i="80"/>
  <c r="E34" i="80"/>
  <c r="F34" i="80"/>
  <c r="E35" i="80"/>
  <c r="F35" i="80"/>
  <c r="E36" i="80"/>
  <c r="F36" i="80"/>
  <c r="E37" i="80"/>
  <c r="F37" i="80"/>
  <c r="E38" i="80"/>
  <c r="F38" i="80"/>
  <c r="E39" i="80"/>
  <c r="F39" i="80"/>
  <c r="E40" i="80"/>
  <c r="F40" i="80"/>
  <c r="E41" i="80"/>
  <c r="F41" i="80"/>
  <c r="E42" i="80"/>
  <c r="F42" i="80"/>
  <c r="E43" i="80"/>
  <c r="F43" i="80"/>
  <c r="F8" i="79"/>
  <c r="G8" i="79"/>
  <c r="K8" i="79"/>
  <c r="L8" i="79"/>
  <c r="F9" i="79"/>
  <c r="G9" i="79"/>
  <c r="K9" i="79"/>
  <c r="L9" i="79"/>
  <c r="F21" i="79"/>
  <c r="G21" i="79"/>
  <c r="K21" i="79"/>
  <c r="L21" i="79"/>
  <c r="F22" i="79"/>
  <c r="G22" i="79"/>
  <c r="K22" i="79"/>
  <c r="L22" i="79"/>
  <c r="F23" i="79"/>
  <c r="G23" i="79"/>
  <c r="K23" i="79"/>
  <c r="L23" i="79"/>
  <c r="F24" i="79"/>
  <c r="G24" i="79"/>
  <c r="K24" i="79"/>
  <c r="L24" i="79"/>
  <c r="F25" i="79"/>
  <c r="G25" i="79"/>
  <c r="K25" i="79"/>
  <c r="L25" i="79"/>
  <c r="F26" i="79"/>
  <c r="G26" i="79"/>
  <c r="K26" i="79"/>
  <c r="L26" i="79"/>
  <c r="F8" i="78"/>
  <c r="G8" i="78"/>
  <c r="K8" i="78"/>
  <c r="L8" i="78"/>
  <c r="F9" i="78"/>
  <c r="G9" i="78"/>
  <c r="K9" i="78"/>
  <c r="L9" i="78"/>
  <c r="F10" i="78"/>
  <c r="G10" i="78"/>
  <c r="K10" i="78"/>
  <c r="L10" i="78"/>
  <c r="F11" i="78"/>
  <c r="G11" i="78"/>
  <c r="K11" i="78"/>
  <c r="L11" i="78"/>
  <c r="F12" i="78"/>
  <c r="G12" i="78"/>
  <c r="K12" i="78"/>
  <c r="L12" i="78"/>
  <c r="F13" i="78"/>
  <c r="G13" i="78"/>
  <c r="K13" i="78"/>
  <c r="L13" i="78"/>
  <c r="F14" i="78"/>
  <c r="G14" i="78"/>
  <c r="K14" i="78"/>
  <c r="L14" i="78"/>
  <c r="F15" i="78"/>
  <c r="G15" i="78"/>
  <c r="K15" i="78"/>
  <c r="L15" i="78"/>
  <c r="F16" i="78"/>
  <c r="G16" i="78"/>
  <c r="K16" i="78"/>
  <c r="L16" i="78"/>
  <c r="G17" i="78"/>
  <c r="L17" i="78"/>
  <c r="F18" i="78"/>
  <c r="G18" i="78"/>
  <c r="K18" i="78"/>
  <c r="L18" i="78"/>
  <c r="F19" i="78"/>
  <c r="G19" i="78"/>
  <c r="K19" i="78"/>
  <c r="L19" i="78"/>
  <c r="G20" i="78"/>
  <c r="L20" i="78"/>
  <c r="G21" i="78"/>
  <c r="L21" i="78"/>
  <c r="G22" i="78"/>
  <c r="L22" i="78"/>
  <c r="G23" i="78"/>
  <c r="L23" i="78"/>
  <c r="G24" i="78"/>
  <c r="L24" i="78"/>
  <c r="F25" i="78"/>
  <c r="G25" i="78"/>
  <c r="K25" i="78"/>
  <c r="L25" i="78"/>
  <c r="G26" i="78"/>
  <c r="L26" i="78"/>
  <c r="F27" i="78"/>
  <c r="G27" i="78"/>
  <c r="K27" i="78"/>
  <c r="L27" i="78"/>
  <c r="F8" i="77"/>
  <c r="G8" i="77"/>
  <c r="K8" i="77"/>
  <c r="L8" i="77"/>
  <c r="F9" i="77"/>
  <c r="G9" i="77"/>
  <c r="K9" i="77"/>
  <c r="L9" i="77"/>
  <c r="F10" i="77"/>
  <c r="G10" i="77"/>
  <c r="K10" i="77"/>
  <c r="L10" i="77"/>
  <c r="F11" i="77"/>
  <c r="G11" i="77"/>
  <c r="K11" i="77"/>
  <c r="L11" i="77"/>
  <c r="F12" i="77"/>
  <c r="G12" i="77"/>
  <c r="K12" i="77"/>
  <c r="L12" i="77"/>
  <c r="F13" i="77"/>
  <c r="G13" i="77"/>
  <c r="K13" i="77"/>
  <c r="L13" i="77"/>
  <c r="F14" i="77"/>
  <c r="G14" i="77"/>
  <c r="K14" i="77"/>
  <c r="L14" i="77"/>
  <c r="F15" i="77"/>
  <c r="G15" i="77"/>
  <c r="K15" i="77"/>
  <c r="L15" i="77"/>
  <c r="F16" i="77"/>
  <c r="G16" i="77"/>
  <c r="K16" i="77"/>
  <c r="L16" i="77"/>
  <c r="F17" i="77"/>
  <c r="G17" i="77"/>
  <c r="K17" i="77"/>
  <c r="L17" i="77"/>
  <c r="F18" i="77"/>
  <c r="G18" i="77"/>
  <c r="K18" i="77"/>
  <c r="L18" i="77"/>
  <c r="F19" i="77"/>
  <c r="G19" i="77"/>
  <c r="K19" i="77"/>
  <c r="L19" i="77"/>
  <c r="F20" i="77"/>
  <c r="G20" i="77"/>
  <c r="K20" i="77"/>
  <c r="L20" i="77"/>
  <c r="F21" i="77"/>
  <c r="G21" i="77"/>
  <c r="K21" i="77"/>
  <c r="L21" i="77"/>
  <c r="F32" i="77"/>
  <c r="G32" i="77"/>
  <c r="K32" i="77"/>
  <c r="L32" i="77"/>
  <c r="F33" i="77"/>
  <c r="G33" i="77"/>
  <c r="K33" i="77"/>
  <c r="L33" i="77"/>
  <c r="F34" i="77"/>
  <c r="G34" i="77"/>
  <c r="K34" i="77"/>
  <c r="L34" i="77"/>
  <c r="F35" i="77"/>
  <c r="G35" i="77"/>
  <c r="K35" i="77"/>
  <c r="L35" i="77"/>
  <c r="F36" i="77"/>
  <c r="G36" i="77"/>
  <c r="K36" i="77"/>
  <c r="L36" i="77"/>
  <c r="F37" i="77"/>
  <c r="G37" i="77"/>
  <c r="K37" i="77"/>
  <c r="L37" i="77"/>
  <c r="F38" i="77"/>
  <c r="G38" i="77"/>
  <c r="K38" i="77"/>
  <c r="L38" i="77"/>
  <c r="F39" i="77"/>
  <c r="G39" i="77"/>
  <c r="K39" i="77"/>
  <c r="L39" i="77"/>
  <c r="F40" i="77"/>
  <c r="G40" i="77"/>
  <c r="K40" i="77"/>
  <c r="L40" i="77"/>
  <c r="G41" i="77"/>
  <c r="L41" i="77"/>
  <c r="F42" i="77"/>
  <c r="G42" i="77"/>
  <c r="K42" i="77"/>
  <c r="L42" i="77"/>
  <c r="F8" i="76"/>
  <c r="G8" i="76"/>
  <c r="K8" i="76"/>
  <c r="L8" i="76"/>
  <c r="F9" i="76"/>
  <c r="G9" i="76"/>
  <c r="K9" i="76"/>
  <c r="L9" i="76"/>
  <c r="F10" i="76"/>
  <c r="G10" i="76"/>
  <c r="K10" i="76"/>
  <c r="L10" i="76"/>
  <c r="F11" i="76"/>
  <c r="G11" i="76"/>
  <c r="K11" i="76"/>
  <c r="L11" i="76"/>
  <c r="F12" i="76"/>
  <c r="G12" i="76"/>
  <c r="K12" i="76"/>
  <c r="L12" i="76"/>
  <c r="F13" i="76"/>
  <c r="G13" i="76"/>
  <c r="K13" i="76"/>
  <c r="L13" i="76"/>
  <c r="F14" i="76"/>
  <c r="G14" i="76"/>
  <c r="K14" i="76"/>
  <c r="L14" i="76"/>
  <c r="F15" i="76"/>
  <c r="G15" i="76"/>
  <c r="K15" i="76"/>
  <c r="L15" i="76"/>
  <c r="F16" i="76"/>
  <c r="G16" i="76"/>
  <c r="K16" i="76"/>
  <c r="L16" i="76"/>
  <c r="F17" i="76"/>
  <c r="G17" i="76"/>
  <c r="K17" i="76"/>
  <c r="L17" i="76"/>
  <c r="F18" i="76"/>
  <c r="G18" i="76"/>
  <c r="K18" i="76"/>
  <c r="L18" i="76"/>
  <c r="F19" i="76"/>
  <c r="G19" i="76"/>
  <c r="K19" i="76"/>
  <c r="L19" i="76"/>
  <c r="F20" i="76"/>
  <c r="G20" i="76"/>
  <c r="K20" i="76"/>
  <c r="L20" i="76"/>
  <c r="F21" i="76"/>
  <c r="G21" i="76"/>
  <c r="K21" i="76"/>
  <c r="L21" i="76"/>
  <c r="F22" i="76"/>
  <c r="G22" i="76"/>
  <c r="K22" i="76"/>
  <c r="L22" i="76"/>
  <c r="F23" i="76"/>
  <c r="G23" i="76"/>
  <c r="K23" i="76"/>
  <c r="L23" i="76"/>
  <c r="F24" i="76"/>
  <c r="G24" i="76"/>
  <c r="K24" i="76"/>
  <c r="L24" i="76"/>
  <c r="F25" i="76"/>
  <c r="G25" i="76"/>
  <c r="K25" i="76"/>
  <c r="L25" i="76"/>
  <c r="F26" i="76"/>
  <c r="G26" i="76"/>
  <c r="K26" i="76"/>
  <c r="L26" i="76"/>
  <c r="F27" i="76"/>
  <c r="G27" i="76"/>
  <c r="K27" i="76"/>
  <c r="L27" i="76"/>
  <c r="F28" i="76"/>
  <c r="G28" i="76"/>
  <c r="K28" i="76"/>
  <c r="L28" i="76"/>
  <c r="F29" i="76"/>
  <c r="G29" i="76"/>
  <c r="K29" i="76"/>
  <c r="L29" i="76"/>
  <c r="F30" i="76"/>
  <c r="G30" i="76"/>
  <c r="K30" i="76"/>
  <c r="L30" i="76"/>
  <c r="F31" i="76"/>
  <c r="G31" i="76"/>
  <c r="K31" i="76"/>
  <c r="L31" i="76"/>
  <c r="F32" i="76"/>
  <c r="G32" i="76"/>
  <c r="K32" i="76"/>
  <c r="L32" i="76"/>
  <c r="F33" i="76"/>
  <c r="G33" i="76"/>
  <c r="K33" i="76"/>
  <c r="L33" i="76"/>
  <c r="F34" i="76"/>
  <c r="G34" i="76"/>
  <c r="K34" i="76"/>
  <c r="L34" i="76"/>
  <c r="F35" i="76"/>
  <c r="G35" i="76"/>
  <c r="K35" i="76"/>
  <c r="L35" i="76"/>
  <c r="F36" i="76"/>
  <c r="G36" i="76"/>
  <c r="K36" i="76"/>
  <c r="L36" i="76"/>
  <c r="F37" i="76"/>
  <c r="G37" i="76"/>
  <c r="K37" i="76"/>
  <c r="L37" i="76"/>
  <c r="F38" i="76"/>
  <c r="G38" i="76"/>
  <c r="K38" i="76"/>
  <c r="L38" i="76"/>
  <c r="G39" i="76"/>
  <c r="L39" i="76"/>
  <c r="F40" i="76"/>
  <c r="G40" i="76"/>
  <c r="K40" i="76"/>
  <c r="L40" i="76"/>
  <c r="F41" i="76"/>
  <c r="G41" i="76"/>
  <c r="K41" i="76"/>
  <c r="L41" i="76"/>
  <c r="F42" i="76"/>
  <c r="G42" i="76"/>
  <c r="K42" i="76"/>
  <c r="L42" i="76"/>
  <c r="F43" i="76"/>
  <c r="G43" i="76"/>
  <c r="K43" i="76"/>
  <c r="L43" i="76"/>
  <c r="F44" i="76"/>
  <c r="G44" i="76"/>
  <c r="K44" i="76"/>
  <c r="L44" i="76"/>
  <c r="F45" i="76"/>
  <c r="G45" i="76"/>
  <c r="K45" i="76"/>
  <c r="L45" i="76"/>
  <c r="G46" i="76"/>
  <c r="L46" i="76"/>
  <c r="F47" i="76"/>
  <c r="G47" i="76"/>
  <c r="K47" i="76"/>
  <c r="L47" i="76"/>
  <c r="G48" i="76"/>
  <c r="L48" i="76"/>
  <c r="F49" i="76"/>
  <c r="G49" i="76"/>
  <c r="K49" i="76"/>
  <c r="L49" i="76"/>
  <c r="G50" i="76"/>
  <c r="L50" i="76"/>
  <c r="G51" i="76"/>
  <c r="L51" i="76"/>
  <c r="G52" i="76"/>
  <c r="L52" i="76"/>
  <c r="G53" i="76"/>
  <c r="L53" i="76"/>
  <c r="F54" i="76"/>
  <c r="G54" i="76"/>
  <c r="K54" i="76"/>
  <c r="L54" i="76"/>
  <c r="G55" i="76"/>
  <c r="L55" i="76"/>
  <c r="F56" i="76"/>
  <c r="G56" i="76"/>
  <c r="K56" i="76"/>
  <c r="L56" i="76"/>
  <c r="F8" i="75"/>
  <c r="G8" i="75"/>
  <c r="K8" i="75"/>
  <c r="L8" i="75"/>
  <c r="F9" i="75"/>
  <c r="G9" i="75"/>
  <c r="K9" i="75"/>
  <c r="L9" i="75"/>
  <c r="F10" i="75"/>
  <c r="G10" i="75"/>
  <c r="K10" i="75"/>
  <c r="L10" i="75"/>
  <c r="F11" i="75"/>
  <c r="G11" i="75"/>
  <c r="K11" i="75"/>
  <c r="L11" i="75"/>
  <c r="F12" i="75"/>
  <c r="G12" i="75"/>
  <c r="K12" i="75"/>
  <c r="L12" i="75"/>
  <c r="F13" i="75"/>
  <c r="G13" i="75"/>
  <c r="K13" i="75"/>
  <c r="L13" i="75"/>
  <c r="F14" i="75"/>
  <c r="G14" i="75"/>
  <c r="K14" i="75"/>
  <c r="L14" i="75"/>
  <c r="F15" i="75"/>
  <c r="G15" i="75"/>
  <c r="K15" i="75"/>
  <c r="L15" i="75"/>
  <c r="F16" i="75"/>
  <c r="G16" i="75"/>
  <c r="K16" i="75"/>
  <c r="L16" i="75"/>
  <c r="F17" i="75"/>
  <c r="G17" i="75"/>
  <c r="K17" i="75"/>
  <c r="L17" i="75"/>
  <c r="F18" i="75"/>
  <c r="G18" i="75"/>
  <c r="K18" i="75"/>
  <c r="L18" i="75"/>
  <c r="F19" i="75"/>
  <c r="G19" i="75"/>
  <c r="K19" i="75"/>
  <c r="L19" i="75"/>
  <c r="F20" i="75"/>
  <c r="G20" i="75"/>
  <c r="K20" i="75"/>
  <c r="L20" i="75"/>
  <c r="F21" i="75"/>
  <c r="G21" i="75"/>
  <c r="K21" i="75"/>
  <c r="L21" i="75"/>
  <c r="F22" i="75"/>
  <c r="G22" i="75"/>
  <c r="K22" i="75"/>
  <c r="L22" i="75"/>
  <c r="F23" i="75"/>
  <c r="G23" i="75"/>
  <c r="K23" i="75"/>
  <c r="L23" i="75"/>
  <c r="F24" i="75"/>
  <c r="G24" i="75"/>
  <c r="K24" i="75"/>
  <c r="L24" i="75"/>
  <c r="F25" i="75"/>
  <c r="G25" i="75"/>
  <c r="K25" i="75"/>
  <c r="L25" i="75"/>
  <c r="F26" i="75"/>
  <c r="G26" i="75"/>
  <c r="K26" i="75"/>
  <c r="L26" i="75"/>
  <c r="F27" i="75"/>
  <c r="G27" i="75"/>
  <c r="K27" i="75"/>
  <c r="L27" i="75"/>
  <c r="F28" i="75"/>
  <c r="G28" i="75"/>
  <c r="K28" i="75"/>
  <c r="L28" i="75"/>
  <c r="F29" i="75"/>
  <c r="G29" i="75"/>
  <c r="K29" i="75"/>
  <c r="L29" i="75"/>
  <c r="F30" i="75"/>
  <c r="G30" i="75"/>
  <c r="K30" i="75"/>
  <c r="L30" i="75"/>
  <c r="F31" i="75"/>
  <c r="G31" i="75"/>
  <c r="K31" i="75"/>
  <c r="L31" i="75"/>
  <c r="F32" i="75"/>
  <c r="G32" i="75"/>
  <c r="K32" i="75"/>
  <c r="L32" i="75"/>
  <c r="F33" i="75"/>
  <c r="G33" i="75"/>
  <c r="K33" i="75"/>
  <c r="L33" i="75"/>
  <c r="F34" i="75"/>
  <c r="G34" i="75"/>
  <c r="K34" i="75"/>
  <c r="L34" i="75"/>
  <c r="F35" i="75"/>
  <c r="G35" i="75"/>
  <c r="K35" i="75"/>
  <c r="L35" i="75"/>
  <c r="G36" i="75"/>
  <c r="L36" i="75"/>
  <c r="F37" i="75"/>
  <c r="G37" i="75"/>
  <c r="K37" i="75"/>
  <c r="L37" i="75"/>
  <c r="E7" i="74"/>
  <c r="F7" i="74"/>
  <c r="E8" i="74"/>
  <c r="F8" i="74"/>
  <c r="E9" i="74"/>
  <c r="F9" i="74"/>
  <c r="E19" i="74"/>
  <c r="F19" i="74"/>
  <c r="E20" i="74"/>
  <c r="F20" i="74"/>
  <c r="E21" i="74"/>
  <c r="F21" i="74"/>
  <c r="E31" i="74"/>
  <c r="F31" i="74"/>
  <c r="E32" i="74"/>
  <c r="F32" i="74"/>
  <c r="E33" i="74"/>
  <c r="F33" i="74"/>
  <c r="E34" i="74"/>
  <c r="F34" i="74"/>
  <c r="E35" i="74"/>
  <c r="F35" i="74"/>
  <c r="E36" i="74"/>
  <c r="F36" i="74"/>
  <c r="E37" i="74"/>
  <c r="F37" i="74"/>
  <c r="E47" i="74"/>
  <c r="F47" i="74"/>
  <c r="E48" i="74"/>
  <c r="F48" i="74"/>
  <c r="E49" i="74"/>
  <c r="F49" i="74"/>
  <c r="E51" i="74"/>
  <c r="F51" i="74"/>
  <c r="E50" i="74"/>
  <c r="F50" i="74"/>
  <c r="E52" i="74"/>
  <c r="F52" i="74"/>
  <c r="E53" i="74"/>
  <c r="F53" i="74"/>
  <c r="D8" i="71"/>
  <c r="E8" i="71"/>
  <c r="D9" i="71"/>
  <c r="E9" i="71"/>
  <c r="D10" i="71"/>
  <c r="E10" i="71"/>
  <c r="D11" i="71"/>
  <c r="E11" i="71"/>
  <c r="D12" i="71"/>
  <c r="E12" i="71"/>
  <c r="D13" i="71"/>
  <c r="E13" i="71"/>
  <c r="D14" i="71"/>
  <c r="E14" i="71"/>
  <c r="D15" i="71"/>
  <c r="E15" i="71"/>
  <c r="D30" i="71"/>
  <c r="E30" i="71"/>
  <c r="D31" i="71"/>
  <c r="E31" i="71"/>
  <c r="D32" i="71"/>
  <c r="E32" i="71"/>
  <c r="D33" i="71"/>
  <c r="E33" i="71"/>
  <c r="D34" i="71"/>
  <c r="E34" i="71"/>
  <c r="D35" i="71"/>
  <c r="E35" i="71"/>
  <c r="D36" i="71"/>
  <c r="E36" i="71"/>
  <c r="D37" i="71"/>
  <c r="E37" i="71"/>
  <c r="E7" i="70"/>
  <c r="F7" i="70"/>
  <c r="E8" i="70"/>
  <c r="F8" i="70"/>
  <c r="E9" i="70"/>
  <c r="F9" i="70"/>
  <c r="E10" i="70"/>
  <c r="F10" i="70"/>
  <c r="E11" i="70"/>
  <c r="F11" i="70"/>
  <c r="E12" i="70"/>
  <c r="F12" i="70"/>
  <c r="E13" i="70"/>
  <c r="F13" i="70"/>
  <c r="E14" i="70"/>
  <c r="F14" i="70"/>
  <c r="B20" i="70"/>
  <c r="C20" i="70"/>
  <c r="D20" i="70"/>
  <c r="F20" i="70"/>
  <c r="H8" i="19"/>
  <c r="H11" i="19"/>
  <c r="H12" i="19"/>
  <c r="H14" i="19"/>
  <c r="H15" i="19"/>
  <c r="H16" i="19"/>
  <c r="H7" i="19"/>
  <c r="H29" i="2"/>
  <c r="H30" i="2"/>
  <c r="H32" i="2"/>
  <c r="H33" i="2"/>
  <c r="H34" i="2"/>
  <c r="H35" i="2"/>
  <c r="H36" i="2"/>
  <c r="H37" i="2"/>
  <c r="H39" i="2"/>
  <c r="H41" i="2"/>
  <c r="H42" i="2"/>
  <c r="H45" i="2"/>
  <c r="H46" i="2"/>
  <c r="H47" i="2"/>
  <c r="H48" i="2"/>
  <c r="H49" i="2"/>
  <c r="H13" i="2"/>
  <c r="H14" i="2"/>
  <c r="H15" i="2"/>
  <c r="H16" i="2"/>
  <c r="H18" i="2"/>
  <c r="H19" i="2"/>
  <c r="H20" i="2"/>
  <c r="H21" i="2"/>
  <c r="H22" i="2"/>
  <c r="H23" i="2"/>
  <c r="H24" i="2"/>
  <c r="H25" i="2"/>
  <c r="H26" i="2"/>
  <c r="H27" i="2"/>
  <c r="H9" i="2"/>
  <c r="H10" i="2"/>
  <c r="H11" i="2"/>
  <c r="H7" i="2"/>
  <c r="G29" i="2"/>
  <c r="G30" i="2"/>
  <c r="G32" i="2"/>
  <c r="G33" i="2"/>
  <c r="G34" i="2"/>
  <c r="G35" i="2"/>
  <c r="G36" i="2"/>
  <c r="G37" i="2"/>
  <c r="G39" i="2"/>
  <c r="G41" i="2"/>
  <c r="G42" i="2"/>
  <c r="G45" i="2"/>
  <c r="G46" i="2"/>
  <c r="G47" i="2"/>
  <c r="G48" i="2"/>
  <c r="G49" i="2"/>
  <c r="G13" i="2"/>
  <c r="G14" i="2"/>
  <c r="G15" i="2"/>
  <c r="G16" i="2"/>
  <c r="G18" i="2"/>
  <c r="G19" i="2"/>
  <c r="G20" i="2"/>
  <c r="G21" i="2"/>
  <c r="G22" i="2"/>
  <c r="G23" i="2"/>
  <c r="G24" i="2"/>
  <c r="G25" i="2"/>
  <c r="G26" i="2"/>
  <c r="G27" i="2"/>
  <c r="G8" i="2"/>
  <c r="G9" i="2"/>
  <c r="G10" i="2"/>
  <c r="G11" i="2"/>
  <c r="G7" i="2"/>
  <c r="H8" i="3"/>
  <c r="H11" i="3"/>
  <c r="H12" i="3"/>
  <c r="H14" i="3"/>
  <c r="H15" i="3"/>
  <c r="H16" i="3"/>
  <c r="H7" i="3"/>
  <c r="G8" i="3"/>
  <c r="G10" i="3"/>
  <c r="G11" i="3"/>
  <c r="G12" i="3"/>
  <c r="G14" i="3"/>
  <c r="G15" i="3"/>
  <c r="G16" i="3"/>
  <c r="G7" i="3"/>
  <c r="G8" i="19"/>
  <c r="G10" i="19"/>
  <c r="G11" i="19"/>
  <c r="G12" i="19"/>
  <c r="G14" i="19"/>
  <c r="G15" i="19"/>
  <c r="G16" i="19"/>
  <c r="G7" i="19"/>
  <c r="E6" i="7"/>
  <c r="F6" i="7"/>
  <c r="H31" i="6"/>
  <c r="I31" i="6"/>
  <c r="J31" i="6"/>
  <c r="C31" i="6"/>
  <c r="D31" i="6"/>
  <c r="E31" i="6"/>
  <c r="F31" i="6"/>
  <c r="G31" i="6"/>
  <c r="B31" i="6"/>
  <c r="K18" i="6"/>
  <c r="K19" i="6"/>
  <c r="K20" i="6"/>
  <c r="K21" i="6"/>
  <c r="K22" i="6"/>
  <c r="K23" i="6"/>
  <c r="K24" i="6"/>
  <c r="K25" i="6"/>
  <c r="K26" i="6"/>
  <c r="K27" i="6"/>
  <c r="K28" i="6"/>
  <c r="K29" i="6"/>
  <c r="K30" i="6"/>
  <c r="K7" i="6"/>
  <c r="K8" i="6"/>
  <c r="K9" i="6"/>
  <c r="K10" i="6"/>
  <c r="K11" i="6"/>
  <c r="K31" i="6" s="1"/>
  <c r="K12" i="6"/>
  <c r="K13" i="6"/>
  <c r="K14" i="6"/>
  <c r="K15" i="6"/>
  <c r="K16" i="6"/>
  <c r="K17" i="6"/>
  <c r="K6" i="6"/>
  <c r="F18" i="7"/>
  <c r="F8" i="7"/>
  <c r="F29" i="7"/>
  <c r="F26" i="7"/>
  <c r="F27" i="7"/>
  <c r="F12" i="7"/>
  <c r="F25" i="7"/>
  <c r="F19" i="7"/>
  <c r="F22" i="7"/>
  <c r="F10" i="7"/>
  <c r="F16" i="7"/>
  <c r="F23" i="7"/>
  <c r="F13" i="7"/>
  <c r="F17" i="7"/>
  <c r="F24" i="7"/>
  <c r="F15" i="7"/>
  <c r="F21" i="7"/>
  <c r="F11" i="7"/>
  <c r="F7" i="7"/>
  <c r="F28" i="7"/>
  <c r="F9" i="7"/>
  <c r="F20" i="7"/>
  <c r="F30" i="7"/>
  <c r="F14" i="7"/>
  <c r="E30" i="7"/>
  <c r="E20" i="7"/>
  <c r="E9" i="7"/>
  <c r="E28" i="7"/>
  <c r="E7" i="7"/>
  <c r="E11" i="7"/>
  <c r="E21" i="7"/>
  <c r="E15" i="7"/>
  <c r="E24" i="7"/>
  <c r="E17" i="7"/>
  <c r="E13" i="7"/>
  <c r="E23" i="7"/>
  <c r="E16" i="7"/>
  <c r="E10" i="7"/>
  <c r="E22" i="7"/>
  <c r="E19" i="7"/>
  <c r="E25" i="7"/>
  <c r="E12" i="7"/>
  <c r="E27" i="7"/>
  <c r="E26" i="7"/>
  <c r="E29" i="7"/>
  <c r="E8" i="7"/>
  <c r="E18" i="7"/>
  <c r="E14" i="7"/>
  <c r="D31" i="7"/>
  <c r="F31" i="7" s="1"/>
  <c r="B31" i="7"/>
  <c r="C31" i="7"/>
  <c r="E31" i="7" l="1"/>
</calcChain>
</file>

<file path=xl/sharedStrings.xml><?xml version="1.0" encoding="utf-8"?>
<sst xmlns="http://schemas.openxmlformats.org/spreadsheetml/2006/main" count="1492" uniqueCount="578">
  <si>
    <t xml:space="preserve"> </t>
  </si>
  <si>
    <t>Producto</t>
  </si>
  <si>
    <t>Choclo</t>
  </si>
  <si>
    <t>Melón</t>
  </si>
  <si>
    <t>anual</t>
  </si>
  <si>
    <t xml:space="preserve">mensual </t>
  </si>
  <si>
    <t>Sandía</t>
  </si>
  <si>
    <t>Zanahoria</t>
  </si>
  <si>
    <t>Fuente: Odepa</t>
  </si>
  <si>
    <t>Cultivo</t>
  </si>
  <si>
    <t>Año 2009</t>
  </si>
  <si>
    <t>Total</t>
  </si>
  <si>
    <t>Lechuga</t>
  </si>
  <si>
    <t>Alcachofa</t>
  </si>
  <si>
    <t>Zapallo temprano y de guarda</t>
  </si>
  <si>
    <t>Tomate consumo fresco</t>
  </si>
  <si>
    <t>Arveja verde</t>
  </si>
  <si>
    <t>Espárrago</t>
  </si>
  <si>
    <t>Haba</t>
  </si>
  <si>
    <t>Repollo</t>
  </si>
  <si>
    <t>Coliflor</t>
  </si>
  <si>
    <t>Pimiento</t>
  </si>
  <si>
    <t>Ají</t>
  </si>
  <si>
    <t>Betarraga</t>
  </si>
  <si>
    <t>Ajo</t>
  </si>
  <si>
    <t>Apio</t>
  </si>
  <si>
    <t>Orégano</t>
  </si>
  <si>
    <t>Otras hortalizas</t>
  </si>
  <si>
    <t>-</t>
  </si>
  <si>
    <t>Especies</t>
  </si>
  <si>
    <t>2000/01</t>
  </si>
  <si>
    <t>2001/02</t>
  </si>
  <si>
    <t>2002/03</t>
  </si>
  <si>
    <t>2003/04</t>
  </si>
  <si>
    <t>2004/05</t>
  </si>
  <si>
    <t>2005/06</t>
  </si>
  <si>
    <t>2007/08</t>
  </si>
  <si>
    <t>2009/10</t>
  </si>
  <si>
    <t>2006/07</t>
  </si>
  <si>
    <t>2008/09</t>
  </si>
  <si>
    <t>2010/11</t>
  </si>
  <si>
    <t>CUADRO 5: Precios promedios de hortalizas al consumidor en Ferias (Precios promedio con IVA)</t>
  </si>
  <si>
    <t>Año agrícola</t>
  </si>
  <si>
    <t>Coquimbo</t>
  </si>
  <si>
    <t>Valparaíso</t>
  </si>
  <si>
    <t>Maule</t>
  </si>
  <si>
    <t>Los Lagos</t>
  </si>
  <si>
    <t xml:space="preserve">www.odepa.gob.cl  </t>
  </si>
  <si>
    <t>Fax :(56- 2) 3973111</t>
  </si>
  <si>
    <t>Teléfono :(56- 2) 3973000</t>
  </si>
  <si>
    <t>Teatinos 40, piso 8. Santiago, Chile</t>
  </si>
  <si>
    <t>Se puede reproducir total o parcialmente citando la fuente</t>
  </si>
  <si>
    <t>Gustavo Rojas Le-Bert</t>
  </si>
  <si>
    <t>Director y Representante Legal</t>
  </si>
  <si>
    <t>del Ministerio de Agricultura, Gobierno de Chile</t>
  </si>
  <si>
    <t>Página</t>
  </si>
  <si>
    <t>Descripción</t>
  </si>
  <si>
    <t>Gráfico</t>
  </si>
  <si>
    <t>Cuadro</t>
  </si>
  <si>
    <t>CONTENIDO</t>
  </si>
  <si>
    <t xml:space="preserve"> Total</t>
  </si>
  <si>
    <t>Fuente: elaborado por Odepa con información INE.</t>
  </si>
  <si>
    <t>Cebolla de guarda</t>
  </si>
  <si>
    <t>Poroto granado</t>
  </si>
  <si>
    <t>Poroto verde</t>
  </si>
  <si>
    <t>Cebolla temprana</t>
  </si>
  <si>
    <t>Zapallo italiano</t>
  </si>
  <si>
    <t>Cuadro 1</t>
  </si>
  <si>
    <t>Región 
Metropolitana</t>
  </si>
  <si>
    <t xml:space="preserve"> Región 
de Arica y Parinacota</t>
  </si>
  <si>
    <t>Región 
de Atacama</t>
  </si>
  <si>
    <t xml:space="preserve"> Región 
de Coquimbo</t>
  </si>
  <si>
    <t xml:space="preserve"> Región 
de O'Higgins</t>
  </si>
  <si>
    <t>Región 
del Maule</t>
  </si>
  <si>
    <t>Cuadro 2</t>
  </si>
  <si>
    <t>Unidad</t>
  </si>
  <si>
    <t>Acelga</t>
  </si>
  <si>
    <t xml:space="preserve">Achicoria </t>
  </si>
  <si>
    <t>$/100 unidades</t>
  </si>
  <si>
    <t xml:space="preserve">Ajo </t>
  </si>
  <si>
    <t>$/1.000 unidades</t>
  </si>
  <si>
    <t>$/kilo</t>
  </si>
  <si>
    <t xml:space="preserve">Albahaca </t>
  </si>
  <si>
    <t>$/100 matas</t>
  </si>
  <si>
    <t xml:space="preserve">Alcachofa s/e </t>
  </si>
  <si>
    <t xml:space="preserve">Apio </t>
  </si>
  <si>
    <t>$/12 matas</t>
  </si>
  <si>
    <t>$/quintal 30 kilos</t>
  </si>
  <si>
    <t xml:space="preserve">Berenjena </t>
  </si>
  <si>
    <t xml:space="preserve">Betarraga </t>
  </si>
  <si>
    <t>$/malla 18 kilos</t>
  </si>
  <si>
    <t xml:space="preserve">Bruselas (repollito) </t>
  </si>
  <si>
    <t>$/malla 20 kilos</t>
  </si>
  <si>
    <t xml:space="preserve">Camote </t>
  </si>
  <si>
    <t xml:space="preserve">Cebolla </t>
  </si>
  <si>
    <t xml:space="preserve">Choclo </t>
  </si>
  <si>
    <t xml:space="preserve">Cilantro </t>
  </si>
  <si>
    <t>$/12 atados</t>
  </si>
  <si>
    <t xml:space="preserve">Coliflor </t>
  </si>
  <si>
    <t xml:space="preserve">Espinacas </t>
  </si>
  <si>
    <t>$/cuna 13 kilos</t>
  </si>
  <si>
    <t xml:space="preserve">Haba </t>
  </si>
  <si>
    <t xml:space="preserve">Lechuga </t>
  </si>
  <si>
    <t xml:space="preserve">Melón </t>
  </si>
  <si>
    <t xml:space="preserve">Orégano s/e </t>
  </si>
  <si>
    <t xml:space="preserve">Pepino ensalada </t>
  </si>
  <si>
    <t xml:space="preserve">Perejil </t>
  </si>
  <si>
    <t xml:space="preserve">Pimiento morrón </t>
  </si>
  <si>
    <t>$/caja 18 kilos</t>
  </si>
  <si>
    <t xml:space="preserve">Pimiento </t>
  </si>
  <si>
    <t xml:space="preserve">Poroto granado </t>
  </si>
  <si>
    <t xml:space="preserve">Poroto verde </t>
  </si>
  <si>
    <t xml:space="preserve">Porrón/puerro </t>
  </si>
  <si>
    <t xml:space="preserve">Rabanito </t>
  </si>
  <si>
    <t xml:space="preserve">Repollo </t>
  </si>
  <si>
    <t xml:space="preserve">Sandía </t>
  </si>
  <si>
    <t xml:space="preserve">Tomate </t>
  </si>
  <si>
    <t>$/caja 20 kilos</t>
  </si>
  <si>
    <t xml:space="preserve">Zanahoria </t>
  </si>
  <si>
    <t>$/envase 20 kilos</t>
  </si>
  <si>
    <t xml:space="preserve">Zapallo italiano </t>
  </si>
  <si>
    <t xml:space="preserve">Zapallo </t>
  </si>
  <si>
    <t>Cuadro 3</t>
  </si>
  <si>
    <t>Enero</t>
  </si>
  <si>
    <t>Febrero</t>
  </si>
  <si>
    <t xml:space="preserve">Ajo chino </t>
  </si>
  <si>
    <t>$/unidad</t>
  </si>
  <si>
    <t xml:space="preserve">Cebolla valenciana </t>
  </si>
  <si>
    <t xml:space="preserve">Choclo americano </t>
  </si>
  <si>
    <t xml:space="preserve">Choclo choclero </t>
  </si>
  <si>
    <t xml:space="preserve">Lechuga costina </t>
  </si>
  <si>
    <t xml:space="preserve">Lechuga escarola </t>
  </si>
  <si>
    <t>Melón calameño</t>
  </si>
  <si>
    <t xml:space="preserve"> $/unidad</t>
  </si>
  <si>
    <t xml:space="preserve">Melón tuna </t>
  </si>
  <si>
    <t xml:space="preserve">Pimentón 4 cascos verde </t>
  </si>
  <si>
    <t xml:space="preserve">Sandía Royal Sweet </t>
  </si>
  <si>
    <t xml:space="preserve">Tomate Larga vida </t>
  </si>
  <si>
    <t xml:space="preserve">Zanahoria s/e </t>
  </si>
  <si>
    <t xml:space="preserve">Zapallo camote </t>
  </si>
  <si>
    <t>Fuente: Odepa.</t>
  </si>
  <si>
    <t>Cuadro 4</t>
  </si>
  <si>
    <t xml:space="preserve"> Precios promedios de hortalizas al consumidor en supermercados (Precios promedio con IVA)</t>
  </si>
  <si>
    <t>Choclo choclero</t>
  </si>
  <si>
    <t xml:space="preserve">Melón calameño </t>
  </si>
  <si>
    <t>Cuadro 5</t>
  </si>
  <si>
    <t xml:space="preserve">Fuente: elaborado por Odepa con información de diversas fuentes. </t>
  </si>
  <si>
    <t>Cuadro 8</t>
  </si>
  <si>
    <t>Superficie                       (ha)</t>
  </si>
  <si>
    <t>Rendimiento                (ton/ha)</t>
  </si>
  <si>
    <t>Producción                      (ton)</t>
  </si>
  <si>
    <t>Fuente: elaborado por Odepa con información del Ine.</t>
  </si>
  <si>
    <t>2007/08*</t>
  </si>
  <si>
    <t>Cuadro 6</t>
  </si>
  <si>
    <t>Cuadro 7</t>
  </si>
  <si>
    <t>2006/07*</t>
  </si>
  <si>
    <t>Mes</t>
  </si>
  <si>
    <t>Marzo</t>
  </si>
  <si>
    <t>Abril</t>
  </si>
  <si>
    <t>Mayo</t>
  </si>
  <si>
    <t>Junio</t>
  </si>
  <si>
    <t>Julio</t>
  </si>
  <si>
    <t>Agosto</t>
  </si>
  <si>
    <t>Septiembre</t>
  </si>
  <si>
    <t>Octubre</t>
  </si>
  <si>
    <t>Noviembre</t>
  </si>
  <si>
    <t>Diciembre</t>
  </si>
  <si>
    <t>Variación (%)</t>
  </si>
  <si>
    <t>Anual</t>
  </si>
  <si>
    <t>Mensual</t>
  </si>
  <si>
    <t>Año</t>
  </si>
  <si>
    <t>$/ kilo</t>
  </si>
  <si>
    <t>Pesos nominales con IVA</t>
  </si>
  <si>
    <t>Cuadro 9</t>
  </si>
  <si>
    <t>Feria</t>
  </si>
  <si>
    <t xml:space="preserve">Precio promedio de Papa desirée $/kilo </t>
  </si>
  <si>
    <t>Supermercado</t>
  </si>
  <si>
    <t>Cuadro 10</t>
  </si>
  <si>
    <t>Cuadro 11</t>
  </si>
  <si>
    <t xml:space="preserve">
Año 2007*</t>
  </si>
  <si>
    <t>Hortalizas: superficie sembrada y/o plantada a nivel nacional</t>
  </si>
  <si>
    <t>Producción regional de papa de la IV a la X región</t>
  </si>
  <si>
    <t>Rendimiento regional de papa de la IV a la X región</t>
  </si>
  <si>
    <t>Precios promedio al consumidor de ajo, pimentón, cebolla y lechuga en supermercados de Santiago</t>
  </si>
  <si>
    <t>Precios promedio al consumidor de tomate y zapallo en supermercados de Santiago</t>
  </si>
  <si>
    <t>Cuadro 12</t>
  </si>
  <si>
    <t>Precios promedio al consumidor de tomate y zapallo en ferias de Santiago</t>
  </si>
  <si>
    <t>Evolución de la superficie y producción de papa</t>
  </si>
  <si>
    <t>Año agrícola 2001/02 - 2009/10</t>
  </si>
  <si>
    <t>Precios nominales con IVA</t>
  </si>
  <si>
    <t>Región 
del Bío Bío</t>
  </si>
  <si>
    <t>Fuente: elaborado por Odepa con información de diversas fuentes.</t>
  </si>
  <si>
    <t>*cifra provisoria.</t>
  </si>
  <si>
    <t>Exportaciones de hortalizas y tubérculos (productos primarios)</t>
  </si>
  <si>
    <t>Exportaciones de hortalizas y tubérculos (productos industriales)</t>
  </si>
  <si>
    <t>Principales destinos de las exportaciones de hortalizas y tubérculos (productos primarios)</t>
  </si>
  <si>
    <t>Principales destinos de las exportaciones de hortalizas y tubérculos (productos industriales)</t>
  </si>
  <si>
    <t>Exportaciones de hortalizas y tubérculos según región (productos primarios)</t>
  </si>
  <si>
    <t>Exportaciones de hortalizas y tubérculos según región (productos industriales)</t>
  </si>
  <si>
    <t>Nota: un quintal equivale a 100 kilos.</t>
  </si>
  <si>
    <t>* Cifras provisorias.</t>
  </si>
  <si>
    <t xml:space="preserve">Tomate larga vida </t>
  </si>
  <si>
    <t>Año 2010</t>
  </si>
  <si>
    <t>Zapallo Italiano</t>
  </si>
  <si>
    <t>Brócoli</t>
  </si>
  <si>
    <t>$/cien unidades</t>
  </si>
  <si>
    <t>Pepino dulce</t>
  </si>
  <si>
    <t>Precios promedio de hortalizas al consumidor en supermercados de Santiago</t>
  </si>
  <si>
    <t>Precios promedio de hortalizas al consumidor en ferias de Santiago</t>
  </si>
  <si>
    <t>Precios promedio mensual de papa en mercados mayoristas de Santiago</t>
  </si>
  <si>
    <r>
      <t>1</t>
    </r>
    <r>
      <rPr>
        <sz val="8"/>
        <rFont val="Arial"/>
        <family val="2"/>
      </rPr>
      <t xml:space="preserve"> No incluye regiones I, II, III, XI y XII. </t>
    </r>
  </si>
  <si>
    <r>
      <t xml:space="preserve">1 </t>
    </r>
    <r>
      <rPr>
        <b/>
        <sz val="8"/>
        <rFont val="Arial"/>
        <family val="2"/>
      </rPr>
      <t xml:space="preserve"> </t>
    </r>
    <r>
      <rPr>
        <sz val="8"/>
        <rFont val="Arial"/>
        <family val="2"/>
      </rPr>
      <t xml:space="preserve">no incluye regiones I, II, III, XI y XII. </t>
    </r>
  </si>
  <si>
    <t>Publicación de la Oficina de Estudios y Políticas Agrarias (Odepa)</t>
  </si>
  <si>
    <t>Variación 10/09                        (%)</t>
  </si>
  <si>
    <t>Variación 10/09 (ha)</t>
  </si>
  <si>
    <t xml:space="preserve">       </t>
  </si>
  <si>
    <t>Fuente: elaborado por Odepa con información del Servicio Nacional de Aduanas.</t>
  </si>
  <si>
    <t>Néctares y jugos</t>
  </si>
  <si>
    <t>Deshidratados</t>
  </si>
  <si>
    <t>Los demás preparados o conservados para consumo</t>
  </si>
  <si>
    <t>Congelados</t>
  </si>
  <si>
    <t>En su estado natural</t>
  </si>
  <si>
    <t>Participación 2011</t>
  </si>
  <si>
    <t>Var % 11/10</t>
  </si>
  <si>
    <t>Valor (US$ FOB)</t>
  </si>
  <si>
    <t>Subclase</t>
  </si>
  <si>
    <t>Valor de las exportaciones de hortalizas y tubérculos según subclase*</t>
  </si>
  <si>
    <t>Cuadro 16</t>
  </si>
  <si>
    <t>Volumen (kilos)</t>
  </si>
  <si>
    <t>Cuadro 15</t>
  </si>
  <si>
    <t>Industrial</t>
  </si>
  <si>
    <t>Primario</t>
  </si>
  <si>
    <t>Clase</t>
  </si>
  <si>
    <t>Volumen de las exportaciones de hortalizas y tubérculos según clase*</t>
  </si>
  <si>
    <t>Cuadro 14</t>
  </si>
  <si>
    <t>Cuadro 13</t>
  </si>
  <si>
    <t> 07070000</t>
  </si>
  <si>
    <t> 07051100</t>
  </si>
  <si>
    <t>Lechugas repolladas, frescas o refrigeradas</t>
  </si>
  <si>
    <t> 07089000</t>
  </si>
  <si>
    <t>Las demás hortalizas, incluso desvainadas, frescas o refrigeradas</t>
  </si>
  <si>
    <t> 07042000</t>
  </si>
  <si>
    <t> 07097000</t>
  </si>
  <si>
    <t> 07031020</t>
  </si>
  <si>
    <t>Chalotes, frescos o refrigerados</t>
  </si>
  <si>
    <t> 07093000</t>
  </si>
  <si>
    <t>Berenjenas, frescas o refrigeradas</t>
  </si>
  <si>
    <t> 07094000</t>
  </si>
  <si>
    <t>Apio, excepto el apinabo, fresco o refrigerado</t>
  </si>
  <si>
    <t> 07069000</t>
  </si>
  <si>
    <t>Remolachas para ensalada, apionabos, rábanos y raíces comestibles, frescos o refrigerados</t>
  </si>
  <si>
    <t> 07092000</t>
  </si>
  <si>
    <t>Espárragos, frescos o refrigerados</t>
  </si>
  <si>
    <t> 07142000</t>
  </si>
  <si>
    <t>Batatas ( boniatos, camotes), frescas o secas, incluso troceadas</t>
  </si>
  <si>
    <t> 08071100</t>
  </si>
  <si>
    <t>Sandías frescas</t>
  </si>
  <si>
    <t> 07082000</t>
  </si>
  <si>
    <t>Judías (porotos, alubias, frejoles, frijoles) incluso desvainadas, frescas o refrigeradas</t>
  </si>
  <si>
    <t> 07019000</t>
  </si>
  <si>
    <t>Las demás patatas (papas) frescas o refrigeradas, excepto para siembra</t>
  </si>
  <si>
    <t> 07049000</t>
  </si>
  <si>
    <t> 07039000</t>
  </si>
  <si>
    <t>Puerros y demás hortalizas aliáceas, frescas o refrigeradas</t>
  </si>
  <si>
    <t> 07051900</t>
  </si>
  <si>
    <t>Las demás lechugas, frescas o refrigeradas</t>
  </si>
  <si>
    <t> 08071900</t>
  </si>
  <si>
    <t>Melones frescos</t>
  </si>
  <si>
    <t> 07041000</t>
  </si>
  <si>
    <t>Coliflores y brécoles, frescos o refrigerados</t>
  </si>
  <si>
    <t> 07020000</t>
  </si>
  <si>
    <t>Tomates frescos o refrigerados</t>
  </si>
  <si>
    <t> 07061000</t>
  </si>
  <si>
    <t>Zanahorias y nabos, frescos y refrigerados</t>
  </si>
  <si>
    <t> 07099000</t>
  </si>
  <si>
    <t>Las demás hortalizas, frescas o refrigeradas</t>
  </si>
  <si>
    <t> 12119020</t>
  </si>
  <si>
    <t>Orégano, fresco o seco, incluso cortado, quebrantado o pulverizado</t>
  </si>
  <si>
    <t> 07032000</t>
  </si>
  <si>
    <t>Ajos, frescos o refrigerados</t>
  </si>
  <si>
    <t> 07031010</t>
  </si>
  <si>
    <t>Cebollas, frescas o refrigeradas</t>
  </si>
  <si>
    <t>Código   SACH</t>
  </si>
  <si>
    <t xml:space="preserve">Productos </t>
  </si>
  <si>
    <t>(productos primarios)</t>
  </si>
  <si>
    <t xml:space="preserve">Exportaciones de hortalizas y tubérculos* </t>
  </si>
  <si>
    <t>Cuadro 17</t>
  </si>
  <si>
    <t>Fuente: elaborado por Odepa  con información del Servicio Nacional de Aduanas.</t>
  </si>
  <si>
    <t>Hortalizas homogeneizadas, preparadas o conservadas, sin congelar</t>
  </si>
  <si>
    <t>Ají preparado o conservado, sin congelar (desde 2007)</t>
  </si>
  <si>
    <t>Espárragos preparados o conservados, sin congelar</t>
  </si>
  <si>
    <t>Jugo de tomates, sin fermentar y sin adición de alcohol</t>
  </si>
  <si>
    <t>Pepinos y pepinillos, preparados o conservados en vinagre o ácido acético</t>
  </si>
  <si>
    <t>Los demás tomates preparados o conservados, excepto en vinagre o ácido acético</t>
  </si>
  <si>
    <t>Apio, incluso en trozos o rodajas, triturados o pulverizados, secos</t>
  </si>
  <si>
    <t>Puerros, incluso en trozos o rodajas, triturados o pulverizados, secos</t>
  </si>
  <si>
    <t>Harina, sémola y polvo de patatas (papas)</t>
  </si>
  <si>
    <t>Patatas (papas), preparadas o conservadas, congeladas</t>
  </si>
  <si>
    <t>Patatas (papas), incluso cocidas con agua o vapor,congeladas</t>
  </si>
  <si>
    <t>Espárragos, preparados o conservados, congelados</t>
  </si>
  <si>
    <t>Guisantes (arvejas,chícharos) preparados o conservados, sin congelar</t>
  </si>
  <si>
    <t>Patatas (papas), preparadas o conservadas, sin congelar</t>
  </si>
  <si>
    <t>Ajo, incluso en trozos o rodajas, triturados o pulverizados, secos</t>
  </si>
  <si>
    <t>Cebollas, secas, incluso en trozos o rodajas o trituradas o pulverizadas</t>
  </si>
  <si>
    <t>Las demás hortalizas; mezclas de hortalizas secas, incluso en trozos o rodajas, trituradas o pulverizadas</t>
  </si>
  <si>
    <t>Pimiento preparado o conservado, sin congelar (desde 2007)</t>
  </si>
  <si>
    <t>Tomates, incluso en trozos o rodajas, triturados o pulverizados, secos</t>
  </si>
  <si>
    <t>Mezclas de hortalizas, incluso cocidas,congeladas</t>
  </si>
  <si>
    <t>Las demás hortalizas y las mezclas de hortalizas (desde 2007)</t>
  </si>
  <si>
    <t>Maíz dulce, incluso cocido, congelado</t>
  </si>
  <si>
    <t>Código    SACH</t>
  </si>
  <si>
    <t>(productos industriales)</t>
  </si>
  <si>
    <t>Cuadro 18</t>
  </si>
  <si>
    <t>Otros países**</t>
  </si>
  <si>
    <t>Perú</t>
  </si>
  <si>
    <t>Francia</t>
  </si>
  <si>
    <t>Italia</t>
  </si>
  <si>
    <t>Brasil</t>
  </si>
  <si>
    <t>Japón</t>
  </si>
  <si>
    <t>Argentina</t>
  </si>
  <si>
    <t>EE.UU.</t>
  </si>
  <si>
    <t>Colombia</t>
  </si>
  <si>
    <t>Venezuela</t>
  </si>
  <si>
    <t>País</t>
  </si>
  <si>
    <t>Principales destinos de las exportaciones de hortalizas y tubérculos*                        (productos industriales)</t>
  </si>
  <si>
    <t>Cuadro 19</t>
  </si>
  <si>
    <t>Bélgica</t>
  </si>
  <si>
    <t>Alemania</t>
  </si>
  <si>
    <t>Irlanda</t>
  </si>
  <si>
    <t>Holanda</t>
  </si>
  <si>
    <t>Reino Unido</t>
  </si>
  <si>
    <t>México</t>
  </si>
  <si>
    <t>España</t>
  </si>
  <si>
    <t xml:space="preserve"> País</t>
  </si>
  <si>
    <t>Principales destinos de las exportaciones de hortalizas y tubérculos*                        (productos primarios)</t>
  </si>
  <si>
    <t>Otros</t>
  </si>
  <si>
    <t>Atacama</t>
  </si>
  <si>
    <t>Magallanes</t>
  </si>
  <si>
    <t>Antofagasta</t>
  </si>
  <si>
    <t>Tarapacá</t>
  </si>
  <si>
    <t>Metropolitana</t>
  </si>
  <si>
    <t>Libertador Bernardo O'Higgins</t>
  </si>
  <si>
    <t xml:space="preserve">Exportaciones de hortalizas y tubérculos según región*                                                                  </t>
  </si>
  <si>
    <t>Cuadro 21</t>
  </si>
  <si>
    <t>La Araucanía</t>
  </si>
  <si>
    <t xml:space="preserve">Exportaciones de hortalizas y tubérculos según región*                                                                                </t>
  </si>
  <si>
    <t>Cuadro 20</t>
  </si>
  <si>
    <t>Valor (US$ CIF)</t>
  </si>
  <si>
    <t>Cuadro 24</t>
  </si>
  <si>
    <t>Volumen de las importaciones de hortalizas y tubérculos según subclase*</t>
  </si>
  <si>
    <t>Cuadro 23</t>
  </si>
  <si>
    <t>Participación</t>
  </si>
  <si>
    <t>Valor de las importaciones de hortalizas y tubérculos según clase*</t>
  </si>
  <si>
    <t>Cuadro 22</t>
  </si>
  <si>
    <t>Volumen de las importaciones de hortalizas y tubérculos según clase*</t>
  </si>
  <si>
    <t> 07081000</t>
  </si>
  <si>
    <t>Guisantes (arvejas, chícharos) incluso desvainados, frescos o refrigerados</t>
  </si>
  <si>
    <t> 07141000</t>
  </si>
  <si>
    <t>Raíces de mandioca (yuca), frescas o secas, incluso troceadas</t>
  </si>
  <si>
    <t> 07052100</t>
  </si>
  <si>
    <t xml:space="preserve">Importaciones de hortalizas y tubérculos* </t>
  </si>
  <si>
    <t>Cuadro 25</t>
  </si>
  <si>
    <t>Las demás hortalizas y mezclas de hortalizas conservadas provisionalmente</t>
  </si>
  <si>
    <t>Maíz dulce, preparado o conservado, sin congelar</t>
  </si>
  <si>
    <t>Fécula de patata (papa)</t>
  </si>
  <si>
    <t>Fécula de mandioca (yuca)</t>
  </si>
  <si>
    <t>Código     SACH</t>
  </si>
  <si>
    <t>Productos</t>
  </si>
  <si>
    <t>Importaciones de hortalizas y tubérculos*</t>
  </si>
  <si>
    <t>Cuadro 26</t>
  </si>
  <si>
    <t>Paraguay</t>
  </si>
  <si>
    <t>China</t>
  </si>
  <si>
    <t>Importaciones de hortalizas y tubérculos según país*                                                              (productos industriales)</t>
  </si>
  <si>
    <t>Cuadro 28</t>
  </si>
  <si>
    <t>Turquía</t>
  </si>
  <si>
    <t>Importaciones de hortalizas y tubérculos según país*                                                                    (productos primarios)</t>
  </si>
  <si>
    <t>Cuadro 30</t>
  </si>
  <si>
    <t>Cuadro 29</t>
  </si>
  <si>
    <t>Promedio aritmético año</t>
  </si>
  <si>
    <t>Valor de las importaciones de hortalizas y tubérculos según subclase*</t>
  </si>
  <si>
    <t>Cuadro 27</t>
  </si>
  <si>
    <t>Comentario</t>
  </si>
  <si>
    <t>Superficie de hortalizas</t>
  </si>
  <si>
    <t>Precio de hortalizas</t>
  </si>
  <si>
    <t>Exportaciones de hortalizas y tubérculos frescos y procesados</t>
  </si>
  <si>
    <t xml:space="preserve"> Boletín estadístico de hortalizas y tubérculos: </t>
  </si>
  <si>
    <t xml:space="preserve"> superficie, precios y comercio exterior</t>
  </si>
  <si>
    <t>Importaciones de hortalizas y tubérculos frescos y procesados</t>
  </si>
  <si>
    <t>Hortalizas: superficie por región, según especie. Año 2010</t>
  </si>
  <si>
    <t>Hortalizas: superficie por región, según especie. Año 2010.</t>
  </si>
  <si>
    <t>Precios promedio al consumidor de ajo, pimentón, cebolla y lechuga en ferias de Santiago</t>
  </si>
  <si>
    <t>Importaciones de hortalizas y tubérculos (productos primarios)</t>
  </si>
  <si>
    <t>Importaciones de hortalizas y tubérculos (productos industriales)</t>
  </si>
  <si>
    <t>Superficie, producción y rendimiento de papas - Precio de papas</t>
  </si>
  <si>
    <t>Precio promedio de hortalizas al consumidor en ferias de Santiago</t>
  </si>
  <si>
    <t>Región</t>
  </si>
  <si>
    <t xml:space="preserve">Región </t>
  </si>
  <si>
    <t>Importaciones de hortalizas y tubérculos según país (productos primarios)</t>
  </si>
  <si>
    <t>Importaciones de hortalizas y tubérculos según país (productos industriales)</t>
  </si>
  <si>
    <t>Volumen de las exportaciones de hortalizas y tubérculos según subclase*</t>
  </si>
  <si>
    <t>Valor de las exportaciones de hortalizas y tubérculos según clase*</t>
  </si>
  <si>
    <t>Volumen de las importaciones de hortalizas y tubérculos según clase (kilos)</t>
  </si>
  <si>
    <t>Valor de las importaciones de hortalizas y tubérculos según clase (US$ CIF)</t>
  </si>
  <si>
    <t>Volumen de las importaciones de hortalizas y tubérculos según subclase (kilos)</t>
  </si>
  <si>
    <t>Valor de las importaciones de hortalizas y tubérculos según subclase (US$ CIF)</t>
  </si>
  <si>
    <t>Valor de las exportaciones de hortalizas y tubérculos según clase (US$ FOB)</t>
  </si>
  <si>
    <t>Volumen de las exportaciones de hortalizas y tubérculos según subclase (kilos)</t>
  </si>
  <si>
    <t>Valor de las exportaciones de hortalizas y tubérculos según subclase (US$ FOB)</t>
  </si>
  <si>
    <t>Volumen de las exportaciones de hortalizas y tubérculos según clase (kilos)</t>
  </si>
  <si>
    <t xml:space="preserve">Precios promedio mensuales de hortalizas en mercados mayoristas de Santiago </t>
  </si>
  <si>
    <t>* Corresponde al VII Censo Nacional Agropecuario y Forestal.</t>
  </si>
  <si>
    <r>
      <t xml:space="preserve">Resto país </t>
    </r>
    <r>
      <rPr>
        <b/>
        <vertAlign val="superscript"/>
        <sz val="10"/>
        <rFont val="Arial"/>
        <family val="2"/>
      </rPr>
      <t>1</t>
    </r>
  </si>
  <si>
    <r>
      <rPr>
        <vertAlign val="superscript"/>
        <sz val="8"/>
        <rFont val="Arial"/>
        <family val="2"/>
      </rPr>
      <t>1</t>
    </r>
    <r>
      <rPr>
        <sz val="8"/>
        <rFont val="Arial"/>
        <family val="2"/>
      </rPr>
      <t xml:space="preserve"> Corresponde al VII Censo Nacional Agropecuario y Forestal.</t>
    </r>
  </si>
  <si>
    <t xml:space="preserve">Arveja verde fresca </t>
  </si>
  <si>
    <t>Años agrícolas 2000/01 - 2010/11</t>
  </si>
  <si>
    <t>Años agrícolas 2001/02 - 2010/11</t>
  </si>
  <si>
    <t>**Corresponde al resto de países donde se exportan productos primarios.</t>
  </si>
  <si>
    <t>**Corresponde al resto de países donde se exportan productos industriales.</t>
  </si>
  <si>
    <t>* Cifras sujetas a modificación por aclaraciones o anulaciones.</t>
  </si>
  <si>
    <t>*Cifras sujetas a revisión por informes de variación de valor (IVV), aclaraciones o anulaciones.</t>
  </si>
  <si>
    <t>Boletín estadístico de hortalizas y tubérculos: superficie, precios y comercio exterior</t>
  </si>
  <si>
    <t>Radicchios, frescas o refrigeradas</t>
  </si>
  <si>
    <t> 07052910</t>
  </si>
  <si>
    <t> 07096010</t>
  </si>
  <si>
    <t>Ají, frescos o refrigerados</t>
  </si>
  <si>
    <t> 07096020</t>
  </si>
  <si>
    <t> 07096090</t>
  </si>
  <si>
    <t xml:space="preserve">  (productos industriales**)</t>
  </si>
  <si>
    <t>Espárragos, incluso cocidos, congelados</t>
  </si>
  <si>
    <t>Las demás hortalizas, incluso cocidas, congeladas</t>
  </si>
  <si>
    <t>Setas y demás hongos, incluso cocidas, congeladas</t>
  </si>
  <si>
    <t>Habas, de vaina, incluso desvainadas</t>
  </si>
  <si>
    <t>Las demás hortalizas, frutos y demás partes comestibles de plantas, preparadas o conservadas en vinagre</t>
  </si>
  <si>
    <t>Ají seco, triturado o pulverizado</t>
  </si>
  <si>
    <t>Las demás salsas de tomate, preparadas</t>
  </si>
  <si>
    <t>Alcachofas, preparadas o conservadas en vinagre o ácido acético</t>
  </si>
  <si>
    <t>Brócoli, incluso cocido, congelado</t>
  </si>
  <si>
    <t>Coliflor, incluso cocido, congelado</t>
  </si>
  <si>
    <t>Las demás hortalizas de vaina, incluso desvainadas</t>
  </si>
  <si>
    <t>Tomates enteros, preparados o conservados, excepto en vinagre o ácido acético</t>
  </si>
  <si>
    <t>Mezclas de hortalizas, preparadas o conservadas en vinagre o ácido acético</t>
  </si>
  <si>
    <t>Alcaparras, preparadas o conservadas en vinagre o ácido acético</t>
  </si>
  <si>
    <t>(productos congelados)</t>
  </si>
  <si>
    <t>(productos deshidratados)</t>
  </si>
  <si>
    <t>(productos preparados o conservados para consumo)</t>
  </si>
  <si>
    <t>Cuadro 31</t>
  </si>
  <si>
    <t>Cuadro 32</t>
  </si>
  <si>
    <t> 07052990</t>
  </si>
  <si>
    <t>Cuadro 33</t>
  </si>
  <si>
    <t>Tomates en trozos, preparados o conservados, excepto en vinagre o ácido acético</t>
  </si>
  <si>
    <t>Pepinos y pepinillos conservados provisionalmente, excepto en salmuera</t>
  </si>
  <si>
    <t>Pepinos y pepinillos conservados provisionalmente en salmuera</t>
  </si>
  <si>
    <t>Cuadro 34</t>
  </si>
  <si>
    <t>Cuadro 35</t>
  </si>
  <si>
    <t>Cuadro 36</t>
  </si>
  <si>
    <t>Cuadro 37</t>
  </si>
  <si>
    <t>Cuadro 38</t>
  </si>
  <si>
    <t>Cuadro 39</t>
  </si>
  <si>
    <t>Cuadro 40</t>
  </si>
  <si>
    <t>Exportaciones de hortalizas y tubérculos (productos congelados)</t>
  </si>
  <si>
    <t>Exportaciones de hortalizas y tubérculos (productos deshidratados)</t>
  </si>
  <si>
    <t>Exportaciones de hortalizas y tubérculos (productos preparados o conservados para consumo)</t>
  </si>
  <si>
    <t>Importaciones de hortalizas y tubérculos (productos congelados)</t>
  </si>
  <si>
    <t>Importaciones de hortalizas y tubérculos (productos deshidratados)</t>
  </si>
  <si>
    <t>Importaciones de hortalizas y tubérculos (productos preparados o conservados para consumo)</t>
  </si>
  <si>
    <t>(hectáreas)</t>
  </si>
  <si>
    <t>Fuente: elaborado por Odepa con información del INE.</t>
  </si>
  <si>
    <t>Los Ríos</t>
  </si>
  <si>
    <t>Var. % 11/10</t>
  </si>
  <si>
    <t>Partic. %</t>
  </si>
  <si>
    <t>Partic. % 2011</t>
  </si>
  <si>
    <t>Partic.%  2011</t>
  </si>
  <si>
    <t>Part. % 2011</t>
  </si>
  <si>
    <t>Precios promedio de papa Desirée al consumidor en ferias de Santiago</t>
  </si>
  <si>
    <t>Precios promedio de papa Desirée al consumidor en supermercados de Santiago</t>
  </si>
  <si>
    <t>Exportaciones de hortalizas y tubérculos*</t>
  </si>
  <si>
    <t>(productos industriales**)</t>
  </si>
  <si>
    <t>Pimientos , frescos o refrigerados</t>
  </si>
  <si>
    <t>Pepinos y pepinillos, frescos o refrigererados</t>
  </si>
  <si>
    <t>Coles (repollitos) de bruselas, frescos o refrigerados</t>
  </si>
  <si>
    <t>Purés y jugo tomates, cuyo peso, de extracto seco, sea &gt;= al 7%, de valor Brix &gt;= a 30 pero &lt;= a 32, preparados o conservados, excepto en vinagre o ácido acético</t>
  </si>
  <si>
    <t>Los demás purés y jugo tomates, cuyo peso, de extracto seco, sea &gt;= al 7%, preparados o conservados, excepto en vinagre o ácido acético</t>
  </si>
  <si>
    <t>Salsas catsup (ketchup, catchup) preparada</t>
  </si>
  <si>
    <t>Guisantes ( arvejas, chícharos), incluso desvainados, congelados</t>
  </si>
  <si>
    <t>Arica y Parinacota</t>
  </si>
  <si>
    <t>India</t>
  </si>
  <si>
    <t>Bolivia</t>
  </si>
  <si>
    <t>Espárragos</t>
  </si>
  <si>
    <t>Región 
de Valparaíso</t>
  </si>
  <si>
    <t>(pesos nominales sin IVA)</t>
  </si>
  <si>
    <t xml:space="preserve">Ají </t>
  </si>
  <si>
    <t xml:space="preserve">Precio promedio mensual de hortalizas en mercados mayoristas de Santiago </t>
  </si>
  <si>
    <t>(pesos nominales con IVA)</t>
  </si>
  <si>
    <t>(toneladas)</t>
  </si>
  <si>
    <r>
      <t>Producción regional de papa entre las regiones de Coquimbo y Los Lagos</t>
    </r>
    <r>
      <rPr>
        <b/>
        <vertAlign val="superscript"/>
        <sz val="10"/>
        <rFont val="Arial"/>
        <family val="2"/>
      </rPr>
      <t>1</t>
    </r>
  </si>
  <si>
    <r>
      <t>Rendimiento regional de papa entre las regiones de Coquimbo y Los Lagos</t>
    </r>
    <r>
      <rPr>
        <b/>
        <vertAlign val="superscript"/>
        <sz val="10"/>
        <rFont val="Arial"/>
        <family val="2"/>
      </rPr>
      <t>1</t>
    </r>
  </si>
  <si>
    <t>Precio promedio mensual de papa en mercados mayoristas de Santiago</t>
  </si>
  <si>
    <t>($ nominales sin IVA/ envase 50 kilos)</t>
  </si>
  <si>
    <t>Purés y jugo tomates, extracto seco 0&gt; al 7%, de valor brix &lt; al 30% preparados o conservados, excepto en vinagre o ácido acético</t>
  </si>
  <si>
    <t>Pimientón seco, triturado o pulverizado</t>
  </si>
  <si>
    <t xml:space="preserve">** Productos industriales corresponden a: Productos congelados, deshidratados, preparados o conservados para consumo, néctares y jugos, y  pastas y pulpas. </t>
  </si>
  <si>
    <t>(néctares y jugos)</t>
  </si>
  <si>
    <t>(pastas y pulpas)</t>
  </si>
  <si>
    <t>Bío Bío</t>
  </si>
  <si>
    <t xml:space="preserve"> Agosto 2011</t>
  </si>
  <si>
    <t xml:space="preserve">         Septiembre 2011</t>
  </si>
  <si>
    <t>Agosto 2011</t>
  </si>
  <si>
    <t/>
  </si>
  <si>
    <t>O´Higgins</t>
  </si>
  <si>
    <t>Región de</t>
  </si>
  <si>
    <t>Región del</t>
  </si>
  <si>
    <t>(ton/ha)</t>
  </si>
  <si>
    <t>Promedio aritmético ene-ago</t>
  </si>
  <si>
    <t>Precios promedio de papa Désirée en ferias de Santiago</t>
  </si>
  <si>
    <t>Precios promedio de papa Désirée en supermercados de Santiago</t>
  </si>
  <si>
    <t>Enero - agosto</t>
  </si>
  <si>
    <t>BioBio</t>
  </si>
  <si>
    <t>Endivia witloof, frescas o refrigeradas</t>
  </si>
  <si>
    <t>07102910</t>
  </si>
  <si>
    <t>07129040</t>
  </si>
  <si>
    <t>07102990</t>
  </si>
  <si>
    <t>07129020</t>
  </si>
  <si>
    <t>07103000</t>
  </si>
  <si>
    <t>09042090</t>
  </si>
  <si>
    <t>07101000</t>
  </si>
  <si>
    <t>07114090</t>
  </si>
  <si>
    <t>09042020</t>
  </si>
  <si>
    <t>07129010</t>
  </si>
  <si>
    <t>07108010</t>
  </si>
  <si>
    <t>07119000</t>
  </si>
  <si>
    <t>07108020</t>
  </si>
  <si>
    <t>07114010</t>
  </si>
  <si>
    <t>07108030</t>
  </si>
  <si>
    <t>07109000</t>
  </si>
  <si>
    <t>07108040</t>
  </si>
  <si>
    <t>07129030</t>
  </si>
  <si>
    <t>07129050</t>
  </si>
  <si>
    <t>07102200</t>
  </si>
  <si>
    <t>07122000</t>
  </si>
  <si>
    <t>07102100</t>
  </si>
  <si>
    <t>07108090</t>
  </si>
  <si>
    <t>09042010</t>
  </si>
  <si>
    <t>07104000</t>
  </si>
  <si>
    <t>07129090</t>
  </si>
  <si>
    <t>Pakistán</t>
  </si>
  <si>
    <t>Pilar Eguillor, Andrea Flaño, Pascalle Ziomi y Bernabé Tapia</t>
  </si>
  <si>
    <t>Superficie, producción y rendimiento de papa</t>
  </si>
  <si>
    <r>
      <t>Superficie regional de papa entre las regiones de Coquimbo y Los Lagos</t>
    </r>
    <r>
      <rPr>
        <b/>
        <vertAlign val="superscript"/>
        <sz val="10"/>
        <rFont val="Arial"/>
        <family val="2"/>
      </rPr>
      <t>1</t>
    </r>
  </si>
  <si>
    <t>Superficie regional de papa entre las regiones de Coquimbo y Los Lagos</t>
  </si>
  <si>
    <t>Producción regional de papa entre las regiones de Coquimbo y Los Lagos</t>
  </si>
  <si>
    <t>Rendimiento regional de papa entre las regiones de Coquimbo y Los Lagos</t>
  </si>
  <si>
    <t>Precio promedio mensual de papa en los mercados mayoristas de Santiago</t>
  </si>
  <si>
    <t>Exportaciones de hortalizas y tubérculos (néctares y jugos)</t>
  </si>
  <si>
    <t>Exportaciones de hortalizas y tubérculos (pastas y pulpas)</t>
  </si>
  <si>
    <t>Importaciones de hortalizas y tubérculos (néctares y jugos)</t>
  </si>
  <si>
    <t>Importaciones de hortalizas y tubérculos (pastas y pulpas)</t>
  </si>
  <si>
    <t>Precios promedio al consumidor de papa Désirée en supermercados y ferias de Santiago</t>
  </si>
  <si>
    <t>Variación agosto (%)</t>
  </si>
  <si>
    <t xml:space="preserve">$/kilo </t>
  </si>
  <si>
    <t>Pastas y pulpas</t>
  </si>
  <si>
    <r>
      <t>Colinabos y productos comestibles similares del género</t>
    </r>
    <r>
      <rPr>
        <i/>
        <sz val="8"/>
        <color indexed="8"/>
        <rFont val="Arial"/>
        <family val="2"/>
      </rPr>
      <t xml:space="preserve"> Brassica</t>
    </r>
    <r>
      <rPr>
        <sz val="8"/>
        <color indexed="8"/>
        <rFont val="Arial"/>
        <family val="2"/>
      </rPr>
      <t>, frescos o refrigerados</t>
    </r>
  </si>
  <si>
    <r>
      <t xml:space="preserve">Los demás frutos del género </t>
    </r>
    <r>
      <rPr>
        <i/>
        <sz val="8"/>
        <color indexed="8"/>
        <rFont val="Arial"/>
        <family val="2"/>
      </rPr>
      <t>Capsicum</t>
    </r>
    <r>
      <rPr>
        <sz val="8"/>
        <color indexed="8"/>
        <rFont val="Arial"/>
        <family val="2"/>
      </rPr>
      <t xml:space="preserve"> , frescos o refrigerados</t>
    </r>
  </si>
  <si>
    <t>Espinacas (incluidas las de Nueva Zelanda) y armuelles, frescas o refrigeradas</t>
  </si>
  <si>
    <r>
      <t>Ají (</t>
    </r>
    <r>
      <rPr>
        <i/>
        <sz val="8"/>
        <color indexed="8"/>
        <rFont val="Arial"/>
        <family val="2"/>
      </rPr>
      <t>Capsicum frutescens</t>
    </r>
    <r>
      <rPr>
        <sz val="8"/>
        <color indexed="8"/>
        <rFont val="Arial"/>
        <family val="2"/>
      </rPr>
      <t>), incluso en trozos o rodajas, triturados o pulverizado, secos</t>
    </r>
  </si>
  <si>
    <t>Setas y demás hongos, incluso cocidos, congelados</t>
  </si>
  <si>
    <t>Salsas catsup (ketchup, catchup) preparadas</t>
  </si>
  <si>
    <t>Guisantes (arvejas, chícharos), incluso desvainados, congelados</t>
  </si>
  <si>
    <t>Copos, gránulos y pellets de patatas (papas)</t>
  </si>
  <si>
    <t>Espinacas (incluida la de Nueva Zelanda) y armuelles, congeladas</t>
  </si>
  <si>
    <t>Frejoles, incluso desvainados, cocidos en agua o vapor, congelados</t>
  </si>
  <si>
    <r>
      <t xml:space="preserve">Los demás frutos de los géneros </t>
    </r>
    <r>
      <rPr>
        <i/>
        <sz val="8"/>
        <color indexed="8"/>
        <rFont val="Arial"/>
        <family val="2"/>
      </rPr>
      <t>Capsicum</t>
    </r>
    <r>
      <rPr>
        <sz val="8"/>
        <color indexed="8"/>
        <rFont val="Arial"/>
        <family val="2"/>
      </rPr>
      <t xml:space="preserve"> o </t>
    </r>
    <r>
      <rPr>
        <i/>
        <sz val="8"/>
        <color indexed="8"/>
        <rFont val="Arial"/>
        <family val="2"/>
      </rPr>
      <t>Pimenta</t>
    </r>
    <r>
      <rPr>
        <sz val="8"/>
        <color indexed="8"/>
        <rFont val="Arial"/>
        <family val="2"/>
      </rPr>
      <t>, secos, triturados o pulverizados</t>
    </r>
  </si>
  <si>
    <t xml:space="preserve">** Productos industriales corresponden a: productos congelados, deshidratados, preparados o conservados para consumo, néctares y jugos, y  pastas y pulpas. </t>
  </si>
  <si>
    <t>Escarola, frescas o refrigeradas</t>
  </si>
  <si>
    <t>Puerros y demás hortalizas aliáceas, frescos o refrigerados</t>
  </si>
  <si>
    <t>Pimentón seco, triturado o pulverizado</t>
  </si>
  <si>
    <r>
      <t xml:space="preserve">Los demás frutos de los géneros </t>
    </r>
    <r>
      <rPr>
        <i/>
        <sz val="8"/>
        <color indexed="8"/>
        <rFont val="Arial"/>
        <family val="2"/>
      </rPr>
      <t>Capsicum</t>
    </r>
    <r>
      <rPr>
        <sz val="8"/>
        <color indexed="8"/>
        <rFont val="Arial"/>
        <family val="2"/>
      </rPr>
      <t xml:space="preserve"> o </t>
    </r>
    <r>
      <rPr>
        <i/>
        <sz val="8"/>
        <color indexed="8"/>
        <rFont val="Arial"/>
        <family val="2"/>
      </rPr>
      <t>Pimenta</t>
    </r>
    <r>
      <rPr>
        <sz val="8"/>
        <color indexed="8"/>
        <rFont val="Arial"/>
        <family val="2"/>
      </rPr>
      <t>, secos, triturados o pulverizados</t>
    </r>
  </si>
  <si>
    <r>
      <t>Ají (</t>
    </r>
    <r>
      <rPr>
        <i/>
        <sz val="8"/>
        <color indexed="8"/>
        <rFont val="Arial"/>
        <family val="2"/>
      </rPr>
      <t>Capsicum frutescens</t>
    </r>
    <r>
      <rPr>
        <sz val="8"/>
        <color indexed="8"/>
        <rFont val="Arial"/>
        <family val="2"/>
      </rPr>
      <t>), incluso en trozos o rodajas, triturados o pulverizado, secos</t>
    </r>
  </si>
  <si>
    <t>Otros países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</si>
</sst>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1" formatCode="_-* #,##0.00\ _€_-;\-* #,##0.00\ _€_-;_-* &quot;-&quot;??\ _€_-;_-@_-"/>
    <numFmt numFmtId="179" formatCode="_-* #,##0.00_-;\-* #,##0.00_-;_-* &quot;-&quot;??_-;_-@_-"/>
    <numFmt numFmtId="180" formatCode="_(* #,##0_);_(* \(#,##0\);_(* &quot;-&quot;_);_(@_)"/>
    <numFmt numFmtId="181" formatCode="_(* #,##0.00_);_(* \(#,##0.00\);_(* &quot;-&quot;??_);_(@_)"/>
    <numFmt numFmtId="182" formatCode="0.0"/>
    <numFmt numFmtId="183" formatCode="_(* #,##0_);_(* \(#,##0\);_(* &quot;-&quot;??_);_(@_)"/>
    <numFmt numFmtId="184" formatCode="#,##0.0"/>
    <numFmt numFmtId="185" formatCode="_-* #,##0_-;\-* #,##0_-;_-* &quot;-&quot;??_-;_-@_-"/>
    <numFmt numFmtId="186" formatCode="_-* #,##0.0\ _€_-;\-* #,##0.0\ _€_-;_-* &quot;-&quot;??\ _€_-;_-@_-"/>
    <numFmt numFmtId="187" formatCode="_(* #,##0.0_);_(* \(#,##0.0\);_(* &quot;-&quot;_);_(@_)"/>
    <numFmt numFmtId="188" formatCode="0#######"/>
  </numFmts>
  <fonts count="80" x14ac:knownFonts="1">
    <font>
      <sz val="10"/>
      <name val="Arial"/>
    </font>
    <font>
      <sz val="10"/>
      <name val="Arial"/>
      <family val="2"/>
    </font>
    <font>
      <b/>
      <sz val="10"/>
      <name val="Arial"/>
      <family val="2"/>
    </font>
    <font>
      <sz val="10"/>
      <name val="Arial"/>
      <family val="2"/>
    </font>
    <font>
      <b/>
      <sz val="10"/>
      <name val="Arial"/>
      <family val="2"/>
    </font>
    <font>
      <sz val="10"/>
      <name val="Arial"/>
      <family val="2"/>
    </font>
    <font>
      <b/>
      <sz val="11"/>
      <name val="Verdana"/>
      <family val="2"/>
    </font>
    <font>
      <sz val="11"/>
      <name val="Verdana"/>
      <family val="2"/>
    </font>
    <font>
      <b/>
      <sz val="10"/>
      <name val="Verdana"/>
      <family val="2"/>
    </font>
    <font>
      <b/>
      <sz val="12"/>
      <name val="Arial"/>
      <family val="2"/>
    </font>
    <font>
      <b/>
      <vertAlign val="superscrip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2"/>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u/>
      <sz val="10"/>
      <color indexed="12"/>
      <name val="Arial"/>
      <family val="2"/>
    </font>
    <font>
      <sz val="8"/>
      <name val="Arial"/>
      <family val="2"/>
    </font>
    <font>
      <b/>
      <sz val="8"/>
      <name val="Arial"/>
      <family val="2"/>
    </font>
    <font>
      <b/>
      <vertAlign val="superscript"/>
      <sz val="8"/>
      <name val="Arial"/>
      <family val="2"/>
    </font>
    <font>
      <vertAlign val="superscript"/>
      <sz val="8"/>
      <name val="Arial"/>
      <family val="2"/>
    </font>
    <font>
      <b/>
      <sz val="8"/>
      <name val="Verdana"/>
      <family val="2"/>
    </font>
    <font>
      <b/>
      <sz val="9"/>
      <name val="Arial"/>
      <family val="2"/>
    </font>
    <font>
      <sz val="9"/>
      <name val="Arial"/>
      <family val="2"/>
    </font>
    <font>
      <sz val="10"/>
      <name val="Arial"/>
      <family val="2"/>
    </font>
    <font>
      <sz val="10"/>
      <name val="Arial"/>
      <family val="2"/>
    </font>
    <font>
      <sz val="10"/>
      <name val="Arial"/>
      <family val="2"/>
    </font>
    <font>
      <sz val="10"/>
      <name val="Arial"/>
      <family val="2"/>
    </font>
    <font>
      <sz val="8"/>
      <color indexed="8"/>
      <name val="Arial"/>
      <family val="2"/>
    </font>
    <font>
      <i/>
      <sz val="8"/>
      <color indexed="8"/>
      <name val="Arial"/>
      <family val="2"/>
    </font>
    <font>
      <sz val="8"/>
      <color indexed="8"/>
      <name val="Arial"/>
      <family val="2"/>
    </font>
    <font>
      <i/>
      <sz val="8"/>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theme="1"/>
      <name val="Verdana"/>
      <family val="2"/>
    </font>
    <font>
      <sz val="11"/>
      <color theme="1"/>
      <name val="Verdana"/>
      <family val="2"/>
    </font>
    <font>
      <b/>
      <sz val="7"/>
      <color rgb="FF0066CC"/>
      <name val="Verdana"/>
      <family val="2"/>
    </font>
    <font>
      <sz val="7"/>
      <color theme="1"/>
      <name val="Verdana"/>
      <family val="2"/>
    </font>
    <font>
      <sz val="12"/>
      <color rgb="FF333333"/>
      <name val="Verdana"/>
      <family val="2"/>
    </font>
    <font>
      <b/>
      <sz val="10"/>
      <color theme="1"/>
      <name val="Verdana"/>
      <family val="2"/>
    </font>
    <font>
      <sz val="10"/>
      <color theme="1"/>
      <name val="Verdana"/>
      <family val="2"/>
    </font>
    <font>
      <sz val="18"/>
      <color rgb="FF0066CC"/>
      <name val="Verdana"/>
      <family val="2"/>
    </font>
    <font>
      <sz val="8"/>
      <color theme="1"/>
      <name val="Arial"/>
      <family val="2"/>
    </font>
    <font>
      <b/>
      <sz val="8"/>
      <color theme="1"/>
      <name val="Arial"/>
      <family val="2"/>
    </font>
    <font>
      <sz val="9"/>
      <color theme="1"/>
      <name val="Arial"/>
      <family val="2"/>
    </font>
    <font>
      <b/>
      <sz val="10"/>
      <color rgb="FF0000FF"/>
      <name val="Arial"/>
      <family val="2"/>
    </font>
    <font>
      <sz val="10"/>
      <color rgb="FF0000FF"/>
      <name val="Arial"/>
      <family val="2"/>
    </font>
    <font>
      <b/>
      <sz val="9"/>
      <color theme="1"/>
      <name val="Arial"/>
      <family val="2"/>
    </font>
    <font>
      <sz val="16"/>
      <color rgb="FF0070C0"/>
      <name val="Verdana"/>
      <family val="2"/>
    </font>
    <font>
      <b/>
      <sz val="12"/>
      <color rgb="FF333333"/>
      <name val="Verdana"/>
      <family val="2"/>
    </font>
    <font>
      <sz val="10"/>
      <color rgb="FF333333"/>
      <name val="Verdana"/>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style="thin">
        <color indexed="55"/>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style="thin">
        <color indexed="55"/>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theme="1" tint="0.499984740745262"/>
      </bottom>
      <diagonal/>
    </border>
    <border>
      <left/>
      <right/>
      <top style="thin">
        <color theme="1" tint="0.499984740745262"/>
      </top>
      <bottom style="thin">
        <color indexed="55"/>
      </bottom>
      <diagonal/>
    </border>
  </borders>
  <cellStyleXfs count="372">
    <xf numFmtId="0" fontId="0" fillId="0" borderId="0"/>
    <xf numFmtId="0" fontId="11" fillId="2"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1" fillId="2"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1" fillId="3"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1" fillId="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1" fillId="5"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1" fillId="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1" fillId="7"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1" fillId="8"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1"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1" fillId="1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1" fillId="5"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1" fillId="8"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1"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2" fillId="1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2" fillId="9"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2" fillId="10"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2" fillId="13"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2" fillId="14"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2" fillId="15"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3" fillId="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48" fillId="43" borderId="21" applyNumberFormat="0" applyAlignment="0" applyProtection="0"/>
    <xf numFmtId="0" fontId="48" fillId="43" borderId="21" applyNumberFormat="0" applyAlignment="0" applyProtection="0"/>
    <xf numFmtId="0" fontId="48" fillId="43" borderId="21" applyNumberFormat="0" applyAlignment="0" applyProtection="0"/>
    <xf numFmtId="0" fontId="14" fillId="16" borderId="1" applyNumberFormat="0" applyAlignment="0" applyProtection="0"/>
    <xf numFmtId="0" fontId="48" fillId="43" borderId="21" applyNumberFormat="0" applyAlignment="0" applyProtection="0"/>
    <xf numFmtId="0" fontId="48" fillId="43" borderId="21" applyNumberFormat="0" applyAlignment="0" applyProtection="0"/>
    <xf numFmtId="0" fontId="14" fillId="16" borderId="1" applyNumberFormat="0" applyAlignment="0" applyProtection="0"/>
    <xf numFmtId="0" fontId="15" fillId="17" borderId="2" applyNumberFormat="0" applyAlignment="0" applyProtection="0"/>
    <xf numFmtId="0" fontId="49" fillId="44" borderId="22" applyNumberFormat="0" applyAlignment="0" applyProtection="0"/>
    <xf numFmtId="0" fontId="49" fillId="44" borderId="22" applyNumberFormat="0" applyAlignment="0" applyProtection="0"/>
    <xf numFmtId="0" fontId="49" fillId="44" borderId="22" applyNumberFormat="0" applyAlignment="0" applyProtection="0"/>
    <xf numFmtId="0" fontId="15" fillId="17" borderId="2" applyNumberFormat="0" applyAlignment="0" applyProtection="0"/>
    <xf numFmtId="0" fontId="49" fillId="44" borderId="22" applyNumberFormat="0" applyAlignment="0" applyProtection="0"/>
    <xf numFmtId="0" fontId="49" fillId="44" borderId="22" applyNumberFormat="0" applyAlignment="0" applyProtection="0"/>
    <xf numFmtId="0" fontId="15" fillId="17" borderId="2" applyNumberFormat="0" applyAlignment="0" applyProtection="0"/>
    <xf numFmtId="0" fontId="16" fillId="0" borderId="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16" fillId="0" borderId="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2"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2" fillId="19"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2" fillId="20"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2" fillId="13"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2" fillId="14"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12" fillId="21"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52" fillId="51" borderId="21" applyNumberFormat="0" applyAlignment="0" applyProtection="0"/>
    <xf numFmtId="0" fontId="52" fillId="51" borderId="21" applyNumberFormat="0" applyAlignment="0" applyProtection="0"/>
    <xf numFmtId="0" fontId="52" fillId="51" borderId="21" applyNumberFormat="0" applyAlignment="0" applyProtection="0"/>
    <xf numFmtId="0" fontId="18" fillId="7" borderId="1" applyNumberFormat="0" applyAlignment="0" applyProtection="0"/>
    <xf numFmtId="0" fontId="52" fillId="51" borderId="21" applyNumberFormat="0" applyAlignment="0" applyProtection="0"/>
    <xf numFmtId="0" fontId="52" fillId="51" borderId="21" applyNumberFormat="0" applyAlignment="0" applyProtection="0"/>
    <xf numFmtId="0" fontId="18" fillId="7" borderId="1" applyNumberFormat="0" applyAlignment="0" applyProtection="0"/>
    <xf numFmtId="0" fontId="2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9" fillId="3"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9" fillId="3"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9" fillId="3" borderId="0" applyNumberFormat="0" applyBorder="0" applyAlignment="0" applyProtection="0"/>
    <xf numFmtId="181" fontId="1" fillId="0" borderId="0" applyFont="0" applyFill="0" applyBorder="0" applyAlignment="0" applyProtection="0"/>
    <xf numFmtId="180" fontId="3" fillId="0" borderId="0" applyFont="0" applyFill="0" applyBorder="0" applyAlignment="0" applyProtection="0"/>
    <xf numFmtId="180" fontId="40" fillId="0" borderId="0" applyFont="0" applyFill="0" applyBorder="0" applyAlignment="0" applyProtection="0"/>
    <xf numFmtId="17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179" fontId="45" fillId="0" borderId="0" applyFont="0" applyFill="0" applyBorder="0" applyAlignment="0" applyProtection="0"/>
    <xf numFmtId="179" fontId="45" fillId="0" borderId="0" applyFont="0" applyFill="0" applyBorder="0" applyAlignment="0" applyProtection="0"/>
    <xf numFmtId="181" fontId="40" fillId="0" borderId="0" applyFont="0" applyFill="0" applyBorder="0" applyAlignment="0" applyProtection="0"/>
    <xf numFmtId="0" fontId="20" fillId="2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0" fillId="2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0" fillId="22" borderId="0" applyNumberFormat="0" applyBorder="0" applyAlignment="0" applyProtection="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45" fillId="0" borderId="0"/>
    <xf numFmtId="0" fontId="45" fillId="0" borderId="0"/>
    <xf numFmtId="0" fontId="45" fillId="0" borderId="0"/>
    <xf numFmtId="0" fontId="5" fillId="0" borderId="0"/>
    <xf numFmtId="0" fontId="5" fillId="0" borderId="0"/>
    <xf numFmtId="0" fontId="3" fillId="0" borderId="0"/>
    <xf numFmtId="0" fontId="21" fillId="0" borderId="0"/>
    <xf numFmtId="0" fontId="5" fillId="23" borderId="4" applyNumberFormat="0" applyFont="0" applyAlignment="0" applyProtection="0"/>
    <xf numFmtId="0" fontId="45" fillId="54" borderId="24" applyNumberFormat="0" applyFont="0" applyAlignment="0" applyProtection="0"/>
    <xf numFmtId="0" fontId="45" fillId="54" borderId="24" applyNumberFormat="0" applyFont="0" applyAlignment="0" applyProtection="0"/>
    <xf numFmtId="0" fontId="45" fillId="54" borderId="24" applyNumberFormat="0" applyFont="0" applyAlignment="0" applyProtection="0"/>
    <xf numFmtId="0" fontId="5" fillId="23" borderId="4" applyNumberFormat="0" applyFont="0" applyAlignment="0" applyProtection="0"/>
    <xf numFmtId="0" fontId="45" fillId="54" borderId="24" applyNumberFormat="0" applyFont="0" applyAlignment="0" applyProtection="0"/>
    <xf numFmtId="0" fontId="45" fillId="54" borderId="24" applyNumberFormat="0" applyFont="0" applyAlignment="0" applyProtection="0"/>
    <xf numFmtId="0" fontId="5" fillId="23" borderId="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22" fillId="16" borderId="5" applyNumberFormat="0" applyAlignment="0" applyProtection="0"/>
    <xf numFmtId="0" fontId="56" fillId="43" borderId="25" applyNumberFormat="0" applyAlignment="0" applyProtection="0"/>
    <xf numFmtId="0" fontId="56" fillId="43" borderId="25" applyNumberFormat="0" applyAlignment="0" applyProtection="0"/>
    <xf numFmtId="0" fontId="56" fillId="43" borderId="25" applyNumberFormat="0" applyAlignment="0" applyProtection="0"/>
    <xf numFmtId="0" fontId="22" fillId="16" borderId="5" applyNumberFormat="0" applyAlignment="0" applyProtection="0"/>
    <xf numFmtId="0" fontId="56" fillId="43" borderId="25" applyNumberFormat="0" applyAlignment="0" applyProtection="0"/>
    <xf numFmtId="0" fontId="56" fillId="43" borderId="25" applyNumberFormat="0" applyAlignment="0" applyProtection="0"/>
    <xf numFmtId="0" fontId="22" fillId="16" borderId="5" applyNumberFormat="0" applyAlignment="0" applyProtection="0"/>
    <xf numFmtId="0" fontId="23"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3"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60" fillId="0" borderId="26" applyNumberFormat="0" applyFill="0" applyAlignment="0" applyProtection="0"/>
    <xf numFmtId="0" fontId="60" fillId="0" borderId="26" applyNumberFormat="0" applyFill="0" applyAlignment="0" applyProtection="0"/>
    <xf numFmtId="0" fontId="60" fillId="0" borderId="26" applyNumberFormat="0" applyFill="0" applyAlignment="0" applyProtection="0"/>
    <xf numFmtId="0" fontId="25" fillId="0" borderId="6" applyNumberFormat="0" applyFill="0" applyAlignment="0" applyProtection="0"/>
    <xf numFmtId="0" fontId="60" fillId="0" borderId="26" applyNumberFormat="0" applyFill="0" applyAlignment="0" applyProtection="0"/>
    <xf numFmtId="0" fontId="60" fillId="0" borderId="2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61" fillId="0" borderId="27" applyNumberFormat="0" applyFill="0" applyAlignment="0" applyProtection="0"/>
    <xf numFmtId="0" fontId="61" fillId="0" borderId="27" applyNumberFormat="0" applyFill="0" applyAlignment="0" applyProtection="0"/>
    <xf numFmtId="0" fontId="61" fillId="0" borderId="27" applyNumberFormat="0" applyFill="0" applyAlignment="0" applyProtection="0"/>
    <xf numFmtId="0" fontId="26" fillId="0" borderId="7" applyNumberFormat="0" applyFill="0" applyAlignment="0" applyProtection="0"/>
    <xf numFmtId="0" fontId="61" fillId="0" borderId="27" applyNumberFormat="0" applyFill="0" applyAlignment="0" applyProtection="0"/>
    <xf numFmtId="0" fontId="61" fillId="0" borderId="27"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17" fillId="0" borderId="8"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17" fillId="0" borderId="8" applyNumberFormat="0" applyFill="0" applyAlignment="0" applyProtection="0"/>
    <xf numFmtId="0" fontId="2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28" fillId="0" borderId="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28" fillId="0" borderId="9" applyNumberFormat="0" applyFill="0" applyAlignment="0" applyProtection="0"/>
  </cellStyleXfs>
  <cellXfs count="442">
    <xf numFmtId="0" fontId="0" fillId="0" borderId="0" xfId="0"/>
    <xf numFmtId="0" fontId="0" fillId="0" borderId="0" xfId="0" applyBorder="1"/>
    <xf numFmtId="0" fontId="5" fillId="55" borderId="0" xfId="279" applyFill="1" applyBorder="1"/>
    <xf numFmtId="17" fontId="4" fillId="55" borderId="10" xfId="0" applyNumberFormat="1" applyFont="1" applyFill="1" applyBorder="1" applyAlignment="1">
      <alignment horizontal="center"/>
    </xf>
    <xf numFmtId="0" fontId="0" fillId="55" borderId="0" xfId="0" applyFill="1"/>
    <xf numFmtId="0" fontId="5" fillId="55" borderId="0" xfId="0" applyFont="1" applyFill="1" applyAlignment="1">
      <alignment horizontal="center"/>
    </xf>
    <xf numFmtId="0" fontId="5" fillId="55" borderId="0" xfId="0" applyFont="1" applyFill="1"/>
    <xf numFmtId="0" fontId="5" fillId="55" borderId="0" xfId="0" applyFont="1" applyFill="1" applyAlignment="1">
      <alignment wrapText="1"/>
    </xf>
    <xf numFmtId="0" fontId="63" fillId="55" borderId="0" xfId="0" applyFont="1" applyFill="1"/>
    <xf numFmtId="0" fontId="64" fillId="55" borderId="0" xfId="0" applyFont="1" applyFill="1"/>
    <xf numFmtId="0" fontId="65" fillId="55" borderId="0" xfId="0" applyFont="1" applyFill="1"/>
    <xf numFmtId="0" fontId="63" fillId="55" borderId="0" xfId="0" quotePrefix="1" applyFont="1" applyFill="1"/>
    <xf numFmtId="0" fontId="66" fillId="55" borderId="0" xfId="0" applyFont="1" applyFill="1"/>
    <xf numFmtId="0" fontId="67" fillId="55" borderId="0" xfId="0" applyFont="1" applyFill="1" applyAlignment="1">
      <alignment horizontal="left" indent="15"/>
    </xf>
    <xf numFmtId="0" fontId="68" fillId="55" borderId="0" xfId="0" applyFont="1" applyFill="1" applyAlignment="1">
      <alignment horizontal="center"/>
    </xf>
    <xf numFmtId="0" fontId="69" fillId="55" borderId="0" xfId="0" applyFont="1" applyFill="1" applyAlignment="1">
      <alignment horizontal="center"/>
    </xf>
    <xf numFmtId="17" fontId="68" fillId="55" borderId="0" xfId="0" quotePrefix="1" applyNumberFormat="1" applyFont="1" applyFill="1" applyAlignment="1">
      <alignment horizontal="center"/>
    </xf>
    <xf numFmtId="0" fontId="5" fillId="55" borderId="0" xfId="279" applyFill="1"/>
    <xf numFmtId="0" fontId="29" fillId="55" borderId="0" xfId="241" applyFill="1" applyBorder="1" applyAlignment="1" applyProtection="1">
      <alignment horizontal="right"/>
    </xf>
    <xf numFmtId="182" fontId="5" fillId="55" borderId="0" xfId="279" applyNumberFormat="1" applyFill="1"/>
    <xf numFmtId="182" fontId="0" fillId="55" borderId="0" xfId="0" applyNumberFormat="1" applyFill="1"/>
    <xf numFmtId="179" fontId="7" fillId="55" borderId="0" xfId="254" applyFont="1" applyFill="1" applyBorder="1" applyAlignment="1">
      <alignment horizontal="left"/>
    </xf>
    <xf numFmtId="179" fontId="6" fillId="55" borderId="0" xfId="254" applyFont="1" applyFill="1" applyBorder="1" applyAlignment="1">
      <alignment horizontal="left"/>
    </xf>
    <xf numFmtId="0" fontId="6" fillId="55" borderId="0" xfId="0" applyFont="1" applyFill="1" applyBorder="1"/>
    <xf numFmtId="182" fontId="7" fillId="55" borderId="0" xfId="0" applyNumberFormat="1" applyFont="1" applyFill="1"/>
    <xf numFmtId="49" fontId="7" fillId="55" borderId="0" xfId="254" applyNumberFormat="1" applyFont="1" applyFill="1" applyBorder="1" applyAlignment="1">
      <alignment horizontal="left" vertical="center" wrapText="1"/>
    </xf>
    <xf numFmtId="0" fontId="6" fillId="55" borderId="0" xfId="0" applyFont="1" applyFill="1" applyBorder="1" applyAlignment="1">
      <alignment horizontal="left"/>
    </xf>
    <xf numFmtId="184" fontId="5" fillId="55" borderId="0" xfId="279" applyNumberFormat="1" applyFill="1"/>
    <xf numFmtId="184" fontId="8" fillId="55" borderId="0" xfId="254" applyNumberFormat="1" applyFont="1" applyFill="1" applyBorder="1" applyAlignment="1">
      <alignment horizontal="right"/>
    </xf>
    <xf numFmtId="0" fontId="9" fillId="55" borderId="0" xfId="279" applyFont="1" applyFill="1" applyBorder="1" applyAlignment="1"/>
    <xf numFmtId="0" fontId="9" fillId="55" borderId="0" xfId="279" applyFont="1" applyFill="1" applyBorder="1" applyAlignment="1">
      <alignment horizontal="center"/>
    </xf>
    <xf numFmtId="0" fontId="4" fillId="55" borderId="0" xfId="279" applyFont="1" applyFill="1" applyBorder="1"/>
    <xf numFmtId="0" fontId="5" fillId="55" borderId="0" xfId="279" applyFill="1" applyBorder="1" applyAlignment="1">
      <alignment horizontal="center"/>
    </xf>
    <xf numFmtId="184" fontId="5" fillId="55" borderId="0" xfId="279" applyNumberFormat="1" applyFill="1" applyBorder="1"/>
    <xf numFmtId="0" fontId="5" fillId="55" borderId="0" xfId="279" applyFill="1" applyAlignment="1">
      <alignment horizontal="center"/>
    </xf>
    <xf numFmtId="0" fontId="5" fillId="55" borderId="0" xfId="0" applyFont="1" applyFill="1" applyAlignment="1">
      <alignment horizontal="center"/>
    </xf>
    <xf numFmtId="0" fontId="0" fillId="55" borderId="0" xfId="0" applyFill="1" applyAlignment="1">
      <alignment horizontal="center"/>
    </xf>
    <xf numFmtId="0" fontId="4" fillId="55" borderId="0" xfId="0" applyFont="1" applyFill="1" applyBorder="1" applyAlignment="1">
      <alignment horizontal="center"/>
    </xf>
    <xf numFmtId="0" fontId="0" fillId="55" borderId="0" xfId="0" applyFill="1" applyBorder="1"/>
    <xf numFmtId="0" fontId="5" fillId="55" borderId="0" xfId="0" applyFont="1" applyFill="1" applyBorder="1"/>
    <xf numFmtId="0" fontId="5" fillId="55" borderId="0" xfId="0" applyFont="1" applyFill="1" applyBorder="1" applyAlignment="1">
      <alignment horizontal="center"/>
    </xf>
    <xf numFmtId="182" fontId="0" fillId="55" borderId="0" xfId="0" applyNumberFormat="1" applyFill="1" applyBorder="1"/>
    <xf numFmtId="184" fontId="5" fillId="55" borderId="0" xfId="279" applyNumberFormat="1" applyFont="1" applyFill="1" applyBorder="1"/>
    <xf numFmtId="184" fontId="5" fillId="55" borderId="0" xfId="254" applyNumberFormat="1" applyFont="1" applyFill="1" applyBorder="1"/>
    <xf numFmtId="183" fontId="0" fillId="55" borderId="0" xfId="0" applyNumberFormat="1" applyFill="1" applyBorder="1"/>
    <xf numFmtId="0" fontId="4" fillId="55" borderId="0" xfId="0" applyFont="1" applyFill="1" applyAlignment="1">
      <alignment horizontal="center"/>
    </xf>
    <xf numFmtId="3" fontId="0" fillId="55" borderId="0" xfId="0" applyNumberFormat="1" applyFill="1"/>
    <xf numFmtId="3" fontId="0" fillId="55" borderId="0" xfId="0" applyNumberFormat="1" applyFill="1" applyBorder="1"/>
    <xf numFmtId="184" fontId="0" fillId="55" borderId="0" xfId="0" applyNumberFormat="1" applyFill="1" applyBorder="1"/>
    <xf numFmtId="184" fontId="4" fillId="55" borderId="0" xfId="254" applyNumberFormat="1" applyFont="1" applyFill="1" applyBorder="1" applyAlignment="1">
      <alignment horizontal="right"/>
    </xf>
    <xf numFmtId="0" fontId="4" fillId="55" borderId="0" xfId="279" applyFont="1" applyFill="1" applyBorder="1" applyAlignment="1">
      <alignment horizontal="center"/>
    </xf>
    <xf numFmtId="0" fontId="5" fillId="55" borderId="0" xfId="0" applyFont="1" applyFill="1" applyBorder="1" applyAlignment="1">
      <alignment horizontal="left"/>
    </xf>
    <xf numFmtId="0" fontId="4" fillId="55" borderId="0" xfId="0" applyFont="1" applyFill="1" applyBorder="1" applyAlignment="1">
      <alignment horizontal="center"/>
    </xf>
    <xf numFmtId="0" fontId="0" fillId="55" borderId="30" xfId="0" applyFill="1" applyBorder="1"/>
    <xf numFmtId="0" fontId="4" fillId="55" borderId="0" xfId="0" applyFont="1" applyFill="1" applyBorder="1" applyAlignment="1">
      <alignment horizontal="center"/>
    </xf>
    <xf numFmtId="0" fontId="0" fillId="55" borderId="0" xfId="0" applyFill="1" applyBorder="1" applyAlignment="1">
      <alignment horizontal="center"/>
    </xf>
    <xf numFmtId="0" fontId="30" fillId="55" borderId="0" xfId="0" applyFont="1" applyFill="1" applyBorder="1"/>
    <xf numFmtId="0" fontId="30" fillId="55" borderId="0" xfId="0" applyFont="1" applyFill="1" applyBorder="1" applyAlignment="1">
      <alignment horizontal="center" wrapText="1"/>
    </xf>
    <xf numFmtId="0" fontId="30" fillId="55" borderId="0" xfId="0" applyFont="1" applyFill="1" applyBorder="1" applyAlignment="1"/>
    <xf numFmtId="0" fontId="30" fillId="55" borderId="0" xfId="0" applyNumberFormat="1" applyFont="1" applyFill="1" applyBorder="1" applyAlignment="1"/>
    <xf numFmtId="0" fontId="30" fillId="55" borderId="0" xfId="0" quotePrefix="1" applyFont="1" applyFill="1" applyBorder="1" applyAlignment="1">
      <alignment horizontal="left" wrapText="1"/>
    </xf>
    <xf numFmtId="184" fontId="31" fillId="55" borderId="0" xfId="279" applyNumberFormat="1" applyFont="1" applyFill="1" applyBorder="1" applyAlignment="1">
      <alignment horizontal="right"/>
    </xf>
    <xf numFmtId="184" fontId="34" fillId="55" borderId="0" xfId="279" applyNumberFormat="1" applyFont="1" applyFill="1" applyBorder="1" applyAlignment="1">
      <alignment horizontal="right"/>
    </xf>
    <xf numFmtId="0" fontId="4" fillId="55" borderId="31" xfId="279" applyFont="1" applyFill="1" applyBorder="1" applyAlignment="1">
      <alignment horizontal="center" vertical="center"/>
    </xf>
    <xf numFmtId="179" fontId="5" fillId="55" borderId="0" xfId="254" applyFont="1" applyFill="1" applyBorder="1" applyAlignment="1">
      <alignment horizontal="left"/>
    </xf>
    <xf numFmtId="179" fontId="5" fillId="55" borderId="0" xfId="254" applyFont="1" applyFill="1" applyBorder="1" applyAlignment="1">
      <alignment horizontal="left" wrapText="1"/>
    </xf>
    <xf numFmtId="0" fontId="30" fillId="55" borderId="0" xfId="279" applyFont="1" applyFill="1" applyBorder="1" applyAlignment="1">
      <alignment horizontal="left"/>
    </xf>
    <xf numFmtId="182" fontId="4" fillId="55" borderId="0" xfId="279" applyNumberFormat="1" applyFont="1" applyFill="1" applyBorder="1" applyAlignment="1">
      <alignment horizontal="center"/>
    </xf>
    <xf numFmtId="182" fontId="8" fillId="55" borderId="0" xfId="279" applyNumberFormat="1" applyFont="1" applyFill="1" applyBorder="1" applyAlignment="1">
      <alignment horizontal="center"/>
    </xf>
    <xf numFmtId="184" fontId="6" fillId="55" borderId="0" xfId="279" applyNumberFormat="1" applyFont="1" applyFill="1" applyBorder="1" applyAlignment="1">
      <alignment horizontal="right"/>
    </xf>
    <xf numFmtId="185" fontId="6" fillId="55" borderId="0" xfId="254" applyNumberFormat="1" applyFont="1" applyFill="1" applyBorder="1" applyAlignment="1">
      <alignment horizontal="right"/>
    </xf>
    <xf numFmtId="182" fontId="7" fillId="55" borderId="0" xfId="279" applyNumberFormat="1" applyFont="1" applyFill="1" applyBorder="1" applyAlignment="1">
      <alignment horizontal="center"/>
    </xf>
    <xf numFmtId="182" fontId="4" fillId="55" borderId="31" xfId="279" applyNumberFormat="1" applyFont="1" applyFill="1" applyBorder="1" applyAlignment="1">
      <alignment horizontal="center" vertical="center" wrapText="1"/>
    </xf>
    <xf numFmtId="0" fontId="4" fillId="55" borderId="31" xfId="279" applyFont="1" applyFill="1" applyBorder="1" applyAlignment="1">
      <alignment horizontal="left"/>
    </xf>
    <xf numFmtId="184" fontId="4" fillId="55" borderId="31" xfId="279" applyNumberFormat="1" applyFont="1" applyFill="1" applyBorder="1" applyAlignment="1">
      <alignment horizontal="right"/>
    </xf>
    <xf numFmtId="184" fontId="4" fillId="55" borderId="31" xfId="254" applyNumberFormat="1" applyFont="1" applyFill="1" applyBorder="1" applyAlignment="1">
      <alignment horizontal="right"/>
    </xf>
    <xf numFmtId="0" fontId="5" fillId="55" borderId="32" xfId="0" applyFont="1" applyFill="1" applyBorder="1"/>
    <xf numFmtId="0" fontId="5" fillId="55" borderId="32" xfId="0" applyFont="1" applyFill="1" applyBorder="1" applyAlignment="1">
      <alignment horizontal="left"/>
    </xf>
    <xf numFmtId="0" fontId="5" fillId="55" borderId="30" xfId="0" applyFont="1" applyFill="1" applyBorder="1"/>
    <xf numFmtId="0" fontId="5" fillId="55" borderId="30" xfId="0" applyFont="1" applyFill="1" applyBorder="1" applyAlignment="1">
      <alignment horizontal="left"/>
    </xf>
    <xf numFmtId="183" fontId="0" fillId="55" borderId="30" xfId="0" applyNumberFormat="1" applyFill="1" applyBorder="1"/>
    <xf numFmtId="182" fontId="0" fillId="55" borderId="30" xfId="0" applyNumberFormat="1" applyFill="1" applyBorder="1"/>
    <xf numFmtId="3" fontId="0" fillId="55" borderId="30" xfId="0" applyNumberFormat="1" applyFill="1" applyBorder="1"/>
    <xf numFmtId="0" fontId="4" fillId="55" borderId="0" xfId="279" applyFont="1" applyFill="1" applyBorder="1" applyAlignment="1">
      <alignment horizontal="center"/>
    </xf>
    <xf numFmtId="0" fontId="4" fillId="55" borderId="0" xfId="0" applyFont="1" applyFill="1" applyBorder="1" applyAlignment="1">
      <alignment horizontal="center"/>
    </xf>
    <xf numFmtId="184" fontId="4" fillId="55" borderId="11" xfId="254" applyNumberFormat="1" applyFont="1" applyFill="1" applyBorder="1" applyAlignment="1">
      <alignment horizontal="right"/>
    </xf>
    <xf numFmtId="0" fontId="5" fillId="55" borderId="10" xfId="0" applyFont="1" applyFill="1" applyBorder="1"/>
    <xf numFmtId="183" fontId="3" fillId="55" borderId="10" xfId="251" applyNumberFormat="1" applyFont="1" applyFill="1" applyBorder="1"/>
    <xf numFmtId="0" fontId="0" fillId="55" borderId="10" xfId="0" applyFill="1" applyBorder="1"/>
    <xf numFmtId="0" fontId="2" fillId="55" borderId="10" xfId="0" applyFont="1" applyFill="1" applyBorder="1" applyAlignment="1">
      <alignment vertical="center"/>
    </xf>
    <xf numFmtId="17" fontId="4" fillId="55" borderId="10" xfId="0" applyNumberFormat="1" applyFont="1" applyFill="1" applyBorder="1"/>
    <xf numFmtId="182" fontId="5" fillId="55" borderId="0" xfId="279" applyNumberFormat="1" applyFont="1" applyFill="1" applyBorder="1" applyAlignment="1">
      <alignment horizontal="right"/>
    </xf>
    <xf numFmtId="182" fontId="4" fillId="55" borderId="31" xfId="279" applyNumberFormat="1" applyFont="1" applyFill="1" applyBorder="1" applyAlignment="1">
      <alignment horizontal="right"/>
    </xf>
    <xf numFmtId="184" fontId="5" fillId="55" borderId="0" xfId="254" applyNumberFormat="1" applyFont="1" applyFill="1"/>
    <xf numFmtId="179" fontId="30" fillId="55" borderId="0" xfId="254" applyFont="1" applyFill="1" applyBorder="1" applyAlignment="1">
      <alignment vertical="center" wrapText="1"/>
    </xf>
    <xf numFmtId="0" fontId="0" fillId="55" borderId="32" xfId="0" applyFill="1" applyBorder="1"/>
    <xf numFmtId="3" fontId="0" fillId="55" borderId="32" xfId="0" applyNumberFormat="1" applyFill="1" applyBorder="1"/>
    <xf numFmtId="184" fontId="0" fillId="55" borderId="30" xfId="0" applyNumberFormat="1" applyFill="1" applyBorder="1"/>
    <xf numFmtId="0" fontId="70" fillId="55" borderId="0" xfId="0" applyFont="1" applyFill="1" applyAlignment="1">
      <alignment wrapText="1"/>
    </xf>
    <xf numFmtId="0" fontId="70" fillId="55" borderId="0" xfId="0" applyFont="1" applyFill="1" applyAlignment="1"/>
    <xf numFmtId="0" fontId="3" fillId="55" borderId="0" xfId="284" applyFill="1"/>
    <xf numFmtId="0" fontId="3" fillId="55" borderId="0" xfId="285" applyFill="1"/>
    <xf numFmtId="0" fontId="71" fillId="55" borderId="0" xfId="285" applyFont="1" applyFill="1" applyAlignment="1">
      <alignment vertical="center" wrapText="1"/>
    </xf>
    <xf numFmtId="182" fontId="31" fillId="55" borderId="0" xfId="285" applyNumberFormat="1" applyFont="1" applyFill="1" applyBorder="1"/>
    <xf numFmtId="182" fontId="30" fillId="55" borderId="0" xfId="285" applyNumberFormat="1" applyFont="1" applyFill="1"/>
    <xf numFmtId="0" fontId="71" fillId="55" borderId="0" xfId="285" applyFont="1" applyFill="1"/>
    <xf numFmtId="182" fontId="31" fillId="55" borderId="31" xfId="285" applyNumberFormat="1" applyFont="1" applyFill="1" applyBorder="1"/>
    <xf numFmtId="185" fontId="72" fillId="55" borderId="31" xfId="261" applyNumberFormat="1" applyFont="1" applyFill="1" applyBorder="1"/>
    <xf numFmtId="0" fontId="72" fillId="55" borderId="31" xfId="285" applyFont="1" applyFill="1" applyBorder="1" applyAlignment="1">
      <alignment horizontal="left"/>
    </xf>
    <xf numFmtId="185" fontId="71" fillId="55" borderId="0" xfId="261" applyNumberFormat="1" applyFont="1" applyFill="1"/>
    <xf numFmtId="0" fontId="71" fillId="55" borderId="0" xfId="285" applyFont="1" applyFill="1" applyAlignment="1">
      <alignment horizontal="center"/>
    </xf>
    <xf numFmtId="0" fontId="71" fillId="55" borderId="0" xfId="285" applyFont="1" applyFill="1" applyAlignment="1">
      <alignment horizontal="left"/>
    </xf>
    <xf numFmtId="185" fontId="3" fillId="55" borderId="0" xfId="263" applyNumberFormat="1" applyFont="1" applyFill="1"/>
    <xf numFmtId="182" fontId="35" fillId="55" borderId="31" xfId="285" applyNumberFormat="1" applyFont="1" applyFill="1" applyBorder="1"/>
    <xf numFmtId="3" fontId="35" fillId="55" borderId="31" xfId="285" applyNumberFormat="1" applyFont="1" applyFill="1" applyBorder="1"/>
    <xf numFmtId="182" fontId="36" fillId="55" borderId="0" xfId="285" applyNumberFormat="1" applyFont="1" applyFill="1"/>
    <xf numFmtId="3" fontId="36" fillId="55" borderId="0" xfId="285" applyNumberFormat="1" applyFont="1" applyFill="1"/>
    <xf numFmtId="185" fontId="73" fillId="55" borderId="0" xfId="263" applyNumberFormat="1" applyFont="1" applyFill="1"/>
    <xf numFmtId="0" fontId="73" fillId="55" borderId="0" xfId="285" applyFont="1" applyFill="1" applyAlignment="1">
      <alignment horizontal="left"/>
    </xf>
    <xf numFmtId="0" fontId="71" fillId="55" borderId="0" xfId="285" applyFont="1" applyFill="1" applyAlignment="1"/>
    <xf numFmtId="0" fontId="4" fillId="55" borderId="0" xfId="279" applyFont="1" applyFill="1" applyBorder="1" applyAlignment="1">
      <alignment horizontal="center" wrapText="1"/>
    </xf>
    <xf numFmtId="186" fontId="4" fillId="55" borderId="31" xfId="254" applyNumberFormat="1" applyFont="1" applyFill="1" applyBorder="1" applyAlignment="1">
      <alignment horizontal="center" vertical="center" wrapText="1"/>
    </xf>
    <xf numFmtId="184" fontId="4" fillId="55" borderId="31" xfId="254" applyNumberFormat="1" applyFont="1" applyFill="1" applyBorder="1" applyAlignment="1">
      <alignment horizontal="center" vertical="center" wrapText="1"/>
    </xf>
    <xf numFmtId="179" fontId="5" fillId="55" borderId="32" xfId="254" applyFont="1" applyFill="1" applyBorder="1" applyAlignment="1">
      <alignment vertical="center"/>
    </xf>
    <xf numFmtId="0" fontId="5" fillId="55" borderId="32" xfId="279" applyFont="1" applyFill="1" applyBorder="1"/>
    <xf numFmtId="183" fontId="5" fillId="55" borderId="32" xfId="251" applyNumberFormat="1" applyFont="1" applyFill="1" applyBorder="1"/>
    <xf numFmtId="179" fontId="5" fillId="55" borderId="0" xfId="254" applyFont="1" applyFill="1" applyBorder="1" applyAlignment="1">
      <alignment vertical="center"/>
    </xf>
    <xf numFmtId="184" fontId="5" fillId="55" borderId="0" xfId="0" applyNumberFormat="1" applyFont="1" applyFill="1" applyBorder="1" applyAlignment="1">
      <alignment horizontal="right" vertical="center"/>
    </xf>
    <xf numFmtId="183" fontId="5" fillId="55" borderId="0" xfId="251" applyNumberFormat="1" applyFont="1" applyFill="1" applyBorder="1"/>
    <xf numFmtId="179" fontId="5" fillId="55" borderId="0" xfId="254" applyFont="1" applyFill="1" applyBorder="1" applyAlignment="1">
      <alignment vertical="center" wrapText="1"/>
    </xf>
    <xf numFmtId="184" fontId="5" fillId="55" borderId="0" xfId="279" applyNumberFormat="1" applyFont="1" applyFill="1" applyBorder="1" applyAlignment="1">
      <alignment horizontal="right" vertical="center"/>
    </xf>
    <xf numFmtId="179" fontId="5" fillId="55" borderId="0" xfId="254" applyFont="1" applyFill="1" applyBorder="1" applyAlignment="1">
      <alignment vertical="top" wrapText="1"/>
    </xf>
    <xf numFmtId="0" fontId="4" fillId="55" borderId="31" xfId="279" applyFont="1" applyFill="1" applyBorder="1" applyAlignment="1">
      <alignment horizontal="left" vertical="center"/>
    </xf>
    <xf numFmtId="184" fontId="4" fillId="55" borderId="31" xfId="254" applyNumberFormat="1" applyFont="1" applyFill="1" applyBorder="1" applyAlignment="1">
      <alignment horizontal="right" vertical="center" wrapText="1"/>
    </xf>
    <xf numFmtId="183" fontId="4" fillId="55" borderId="31" xfId="251" applyNumberFormat="1" applyFont="1" applyFill="1" applyBorder="1" applyAlignment="1">
      <alignment horizontal="right" vertical="center" wrapText="1"/>
    </xf>
    <xf numFmtId="0" fontId="36" fillId="55" borderId="0" xfId="295" applyFont="1" applyFill="1" applyBorder="1" applyAlignment="1" applyProtection="1">
      <alignment horizontal="center"/>
    </xf>
    <xf numFmtId="0" fontId="36" fillId="55" borderId="0" xfId="295" applyFont="1" applyFill="1" applyBorder="1" applyAlignment="1" applyProtection="1">
      <alignment horizontal="justify"/>
    </xf>
    <xf numFmtId="0" fontId="35" fillId="55" borderId="11" xfId="295" applyFont="1" applyFill="1" applyBorder="1" applyAlignment="1" applyProtection="1">
      <alignment horizontal="center" vertical="center"/>
    </xf>
    <xf numFmtId="0" fontId="36" fillId="55" borderId="0" xfId="295" applyFont="1" applyFill="1" applyBorder="1" applyAlignment="1" applyProtection="1">
      <alignment wrapText="1"/>
    </xf>
    <xf numFmtId="0" fontId="36" fillId="55" borderId="0" xfId="295" applyFont="1" applyFill="1" applyBorder="1" applyAlignment="1" applyProtection="1">
      <alignment horizontal="center" vertical="top"/>
    </xf>
    <xf numFmtId="0" fontId="74" fillId="55" borderId="0" xfId="295" applyFont="1" applyFill="1" applyBorder="1" applyAlignment="1" applyProtection="1">
      <alignment horizontal="center"/>
    </xf>
    <xf numFmtId="0" fontId="75" fillId="55" borderId="0" xfId="295" applyFont="1" applyFill="1" applyBorder="1" applyProtection="1"/>
    <xf numFmtId="0" fontId="75" fillId="55" borderId="0" xfId="295" applyFont="1" applyFill="1" applyBorder="1" applyAlignment="1" applyProtection="1">
      <alignment horizontal="center"/>
    </xf>
    <xf numFmtId="0" fontId="75" fillId="55" borderId="0" xfId="295" applyFont="1" applyFill="1" applyBorder="1" applyAlignment="1" applyProtection="1">
      <alignment horizontal="right"/>
    </xf>
    <xf numFmtId="1" fontId="0" fillId="55" borderId="0" xfId="0" applyNumberFormat="1" applyFill="1"/>
    <xf numFmtId="0" fontId="5" fillId="0" borderId="0" xfId="0" applyFont="1" applyFill="1" applyBorder="1"/>
    <xf numFmtId="0" fontId="4" fillId="55" borderId="0" xfId="0" applyFont="1" applyFill="1" applyBorder="1" applyAlignment="1">
      <alignment horizontal="center"/>
    </xf>
    <xf numFmtId="1" fontId="0" fillId="55" borderId="0" xfId="0" applyNumberFormat="1" applyFill="1" applyBorder="1"/>
    <xf numFmtId="17" fontId="0" fillId="55" borderId="10" xfId="0" applyNumberFormat="1" applyFill="1" applyBorder="1" applyAlignment="1">
      <alignment horizontal="center"/>
    </xf>
    <xf numFmtId="182" fontId="0" fillId="55" borderId="12" xfId="0" applyNumberFormat="1" applyFill="1" applyBorder="1"/>
    <xf numFmtId="17" fontId="2" fillId="55" borderId="10" xfId="0" applyNumberFormat="1" applyFont="1" applyFill="1" applyBorder="1"/>
    <xf numFmtId="183" fontId="37" fillId="55" borderId="0" xfId="251" applyNumberFormat="1" applyFont="1" applyFill="1"/>
    <xf numFmtId="0" fontId="3" fillId="55" borderId="0" xfId="282" applyFill="1"/>
    <xf numFmtId="0" fontId="3" fillId="55" borderId="13" xfId="282" applyFill="1" applyBorder="1"/>
    <xf numFmtId="0" fontId="35" fillId="55" borderId="14" xfId="294" quotePrefix="1" applyFont="1" applyFill="1" applyBorder="1" applyAlignment="1">
      <alignment horizontal="center"/>
    </xf>
    <xf numFmtId="0" fontId="73" fillId="55" borderId="0" xfId="282" applyFont="1" applyFill="1" applyAlignment="1">
      <alignment horizontal="left"/>
    </xf>
    <xf numFmtId="185" fontId="73" fillId="55" borderId="0" xfId="259" applyNumberFormat="1" applyFont="1" applyFill="1"/>
    <xf numFmtId="182" fontId="3" fillId="55" borderId="0" xfId="282" applyNumberFormat="1" applyFill="1"/>
    <xf numFmtId="0" fontId="76" fillId="55" borderId="31" xfId="282" applyFont="1" applyFill="1" applyBorder="1" applyAlignment="1">
      <alignment horizontal="left"/>
    </xf>
    <xf numFmtId="185" fontId="76" fillId="55" borderId="31" xfId="259" applyNumberFormat="1" applyFont="1" applyFill="1" applyBorder="1"/>
    <xf numFmtId="182" fontId="2" fillId="55" borderId="31" xfId="282" applyNumberFormat="1" applyFont="1" applyFill="1" applyBorder="1"/>
    <xf numFmtId="0" fontId="30" fillId="55" borderId="0" xfId="282" applyFont="1" applyFill="1"/>
    <xf numFmtId="185" fontId="30" fillId="55" borderId="0" xfId="282" applyNumberFormat="1" applyFont="1" applyFill="1"/>
    <xf numFmtId="185" fontId="72" fillId="55" borderId="0" xfId="307" applyNumberFormat="1" applyFont="1" applyFill="1" applyAlignment="1">
      <alignment horizontal="right"/>
    </xf>
    <xf numFmtId="9" fontId="72" fillId="55" borderId="0" xfId="307" applyFont="1" applyFill="1"/>
    <xf numFmtId="0" fontId="30" fillId="55" borderId="0" xfId="282" applyFont="1" applyFill="1" applyBorder="1"/>
    <xf numFmtId="0" fontId="62" fillId="55" borderId="0" xfId="282" applyFont="1" applyFill="1"/>
    <xf numFmtId="0" fontId="71" fillId="55" borderId="0" xfId="282" applyFont="1" applyFill="1"/>
    <xf numFmtId="1" fontId="30" fillId="55" borderId="0" xfId="282" applyNumberFormat="1" applyFont="1" applyFill="1"/>
    <xf numFmtId="0" fontId="35" fillId="55" borderId="33" xfId="294" quotePrefix="1" applyFont="1" applyFill="1" applyBorder="1" applyAlignment="1">
      <alignment horizontal="center"/>
    </xf>
    <xf numFmtId="0" fontId="73" fillId="55" borderId="0" xfId="282" applyFont="1" applyFill="1"/>
    <xf numFmtId="3" fontId="3" fillId="55" borderId="0" xfId="282" applyNumberFormat="1" applyFill="1"/>
    <xf numFmtId="0" fontId="31" fillId="55" borderId="15" xfId="294" applyFont="1" applyFill="1" applyBorder="1" applyAlignment="1">
      <alignment horizontal="center"/>
    </xf>
    <xf numFmtId="0" fontId="31" fillId="55" borderId="33" xfId="294" quotePrefix="1" applyFont="1" applyFill="1" applyBorder="1" applyAlignment="1">
      <alignment horizontal="center"/>
    </xf>
    <xf numFmtId="0" fontId="31" fillId="55" borderId="30" xfId="294" applyFont="1" applyFill="1" applyBorder="1" applyAlignment="1">
      <alignment horizontal="center"/>
    </xf>
    <xf numFmtId="0" fontId="71" fillId="55" borderId="0" xfId="284" applyFont="1" applyFill="1"/>
    <xf numFmtId="184" fontId="30" fillId="55" borderId="0" xfId="284" applyNumberFormat="1" applyFont="1" applyFill="1"/>
    <xf numFmtId="182" fontId="30" fillId="55" borderId="0" xfId="284" applyNumberFormat="1" applyFont="1" applyFill="1"/>
    <xf numFmtId="184" fontId="71" fillId="55" borderId="0" xfId="261" applyNumberFormat="1" applyFont="1" applyFill="1"/>
    <xf numFmtId="0" fontId="72" fillId="55" borderId="31" xfId="282" applyFont="1" applyFill="1" applyBorder="1" applyAlignment="1">
      <alignment horizontal="center"/>
    </xf>
    <xf numFmtId="182" fontId="31" fillId="55" borderId="31" xfId="284" applyNumberFormat="1" applyFont="1" applyFill="1" applyBorder="1"/>
    <xf numFmtId="185" fontId="71" fillId="55" borderId="0" xfId="261" applyNumberFormat="1" applyFont="1" applyFill="1" applyAlignment="1">
      <alignment horizontal="right"/>
    </xf>
    <xf numFmtId="0" fontId="31" fillId="55" borderId="14" xfId="294" quotePrefix="1" applyFont="1" applyFill="1" applyBorder="1" applyAlignment="1">
      <alignment horizontal="center"/>
    </xf>
    <xf numFmtId="185" fontId="71" fillId="55" borderId="0" xfId="263" applyNumberFormat="1" applyFont="1" applyFill="1"/>
    <xf numFmtId="182" fontId="30" fillId="55" borderId="0" xfId="282" applyNumberFormat="1" applyFont="1" applyFill="1"/>
    <xf numFmtId="184" fontId="30" fillId="55" borderId="0" xfId="282" applyNumberFormat="1" applyFont="1" applyFill="1"/>
    <xf numFmtId="0" fontId="35" fillId="55" borderId="30" xfId="282" applyFont="1" applyFill="1" applyBorder="1" applyAlignment="1">
      <alignment horizontal="center"/>
    </xf>
    <xf numFmtId="0" fontId="36" fillId="55" borderId="0" xfId="282" applyFont="1" applyFill="1"/>
    <xf numFmtId="182" fontId="36" fillId="55" borderId="0" xfId="282" applyNumberFormat="1" applyFont="1" applyFill="1"/>
    <xf numFmtId="0" fontId="35" fillId="55" borderId="31" xfId="282" applyFont="1" applyFill="1" applyBorder="1"/>
    <xf numFmtId="3" fontId="35" fillId="55" borderId="31" xfId="282" applyNumberFormat="1" applyFont="1" applyFill="1" applyBorder="1" applyAlignment="1">
      <alignment horizontal="right"/>
    </xf>
    <xf numFmtId="182" fontId="35" fillId="55" borderId="31" xfId="282" applyNumberFormat="1" applyFont="1" applyFill="1" applyBorder="1"/>
    <xf numFmtId="185" fontId="3" fillId="55" borderId="0" xfId="265" applyNumberFormat="1" applyFont="1" applyFill="1"/>
    <xf numFmtId="0" fontId="71" fillId="55" borderId="0" xfId="282" applyFont="1" applyFill="1" applyAlignment="1"/>
    <xf numFmtId="0" fontId="71" fillId="55" borderId="0" xfId="282" applyFont="1" applyFill="1" applyAlignment="1">
      <alignment vertical="center" wrapText="1"/>
    </xf>
    <xf numFmtId="185" fontId="73" fillId="55" borderId="0" xfId="265" applyNumberFormat="1" applyFont="1" applyFill="1" applyAlignment="1">
      <alignment horizontal="left" wrapText="1"/>
    </xf>
    <xf numFmtId="3" fontId="73" fillId="55" borderId="0" xfId="265" applyNumberFormat="1" applyFont="1" applyFill="1" applyAlignment="1">
      <alignment horizontal="right"/>
    </xf>
    <xf numFmtId="185" fontId="73" fillId="55" borderId="0" xfId="265" applyNumberFormat="1" applyFont="1" applyFill="1" applyAlignment="1">
      <alignment horizontal="left"/>
    </xf>
    <xf numFmtId="0" fontId="36" fillId="55" borderId="0" xfId="282" applyFont="1" applyFill="1" applyAlignment="1"/>
    <xf numFmtId="3" fontId="36" fillId="55" borderId="0" xfId="282" applyNumberFormat="1" applyFont="1" applyFill="1" applyAlignment="1">
      <alignment horizontal="right"/>
    </xf>
    <xf numFmtId="0" fontId="73" fillId="55" borderId="0" xfId="284" applyFont="1" applyFill="1" applyAlignment="1">
      <alignment horizontal="left"/>
    </xf>
    <xf numFmtId="185" fontId="73" fillId="55" borderId="0" xfId="267" applyNumberFormat="1" applyFont="1" applyFill="1"/>
    <xf numFmtId="182" fontId="36" fillId="55" borderId="0" xfId="284" applyNumberFormat="1" applyFont="1" applyFill="1"/>
    <xf numFmtId="184" fontId="36" fillId="55" borderId="0" xfId="284" applyNumberFormat="1" applyFont="1" applyFill="1"/>
    <xf numFmtId="0" fontId="76" fillId="55" borderId="31" xfId="284" applyFont="1" applyFill="1" applyBorder="1" applyAlignment="1">
      <alignment horizontal="left"/>
    </xf>
    <xf numFmtId="185" fontId="76" fillId="55" borderId="31" xfId="267" applyNumberFormat="1" applyFont="1" applyFill="1" applyBorder="1"/>
    <xf numFmtId="182" fontId="35" fillId="55" borderId="31" xfId="284" applyNumberFormat="1" applyFont="1" applyFill="1" applyBorder="1"/>
    <xf numFmtId="0" fontId="35" fillId="55" borderId="30" xfId="294" applyFont="1" applyFill="1" applyBorder="1" applyAlignment="1">
      <alignment horizontal="center"/>
    </xf>
    <xf numFmtId="1" fontId="2" fillId="55" borderId="0" xfId="294" applyNumberFormat="1" applyFont="1" applyFill="1" applyBorder="1" applyAlignment="1">
      <alignment horizontal="center" vertical="center" wrapText="1"/>
    </xf>
    <xf numFmtId="182" fontId="2" fillId="55" borderId="0" xfId="294" applyNumberFormat="1" applyFont="1" applyFill="1" applyBorder="1" applyAlignment="1">
      <alignment horizontal="center" vertical="center" wrapText="1"/>
    </xf>
    <xf numFmtId="0" fontId="31" fillId="55" borderId="0" xfId="294" applyFont="1" applyFill="1" applyBorder="1" applyAlignment="1">
      <alignment horizontal="center"/>
    </xf>
    <xf numFmtId="0" fontId="30" fillId="55" borderId="0" xfId="284" applyFont="1" applyFill="1" applyBorder="1"/>
    <xf numFmtId="184" fontId="30" fillId="55" borderId="0" xfId="285" applyNumberFormat="1" applyFont="1" applyFill="1"/>
    <xf numFmtId="0" fontId="72" fillId="55" borderId="31" xfId="285" applyFont="1" applyFill="1" applyBorder="1" applyAlignment="1">
      <alignment horizontal="center"/>
    </xf>
    <xf numFmtId="0" fontId="3" fillId="0" borderId="0" xfId="282"/>
    <xf numFmtId="0" fontId="2" fillId="55" borderId="0" xfId="295" applyFont="1" applyFill="1" applyBorder="1" applyAlignment="1" applyProtection="1">
      <alignment horizontal="center" vertical="center"/>
    </xf>
    <xf numFmtId="0" fontId="2" fillId="55" borderId="0" xfId="295" applyFont="1" applyFill="1" applyBorder="1" applyProtection="1"/>
    <xf numFmtId="0" fontId="36" fillId="55" borderId="0" xfId="282" applyFont="1" applyFill="1" applyAlignment="1">
      <alignment horizontal="center"/>
    </xf>
    <xf numFmtId="0" fontId="3" fillId="55" borderId="0" xfId="295" applyFont="1" applyFill="1" applyBorder="1" applyAlignment="1" applyProtection="1">
      <alignment horizontal="center" vertical="center"/>
    </xf>
    <xf numFmtId="0" fontId="3" fillId="55" borderId="0" xfId="295" applyFont="1" applyFill="1" applyBorder="1" applyProtection="1"/>
    <xf numFmtId="0" fontId="3" fillId="55" borderId="0" xfId="295" applyFont="1" applyFill="1" applyBorder="1" applyAlignment="1" applyProtection="1">
      <alignment horizontal="center"/>
    </xf>
    <xf numFmtId="0" fontId="3" fillId="55" borderId="0" xfId="295" applyFont="1" applyFill="1" applyBorder="1" applyAlignment="1" applyProtection="1"/>
    <xf numFmtId="0" fontId="2" fillId="55" borderId="0" xfId="295" applyFont="1" applyFill="1" applyBorder="1" applyAlignment="1" applyProtection="1">
      <alignment horizontal="center"/>
    </xf>
    <xf numFmtId="0" fontId="36" fillId="55" borderId="0" xfId="282" applyFont="1" applyFill="1" applyAlignment="1">
      <alignment horizontal="justify" vertical="top" wrapText="1"/>
    </xf>
    <xf numFmtId="0" fontId="3" fillId="55" borderId="0" xfId="282" applyFont="1" applyFill="1" applyAlignment="1"/>
    <xf numFmtId="0" fontId="3" fillId="55" borderId="0" xfId="282" applyFont="1" applyFill="1" applyAlignment="1">
      <alignment horizontal="center"/>
    </xf>
    <xf numFmtId="0" fontId="3" fillId="55" borderId="0" xfId="282" applyFont="1" applyFill="1" applyAlignment="1">
      <alignment horizontal="center" vertical="center"/>
    </xf>
    <xf numFmtId="0" fontId="3" fillId="55" borderId="0" xfId="282" applyFont="1" applyFill="1"/>
    <xf numFmtId="0" fontId="29" fillId="55" borderId="0" xfId="241" applyFill="1" applyAlignment="1" applyProtection="1"/>
    <xf numFmtId="179" fontId="3" fillId="55" borderId="0" xfId="254" applyFont="1" applyFill="1" applyBorder="1" applyAlignment="1">
      <alignment vertical="center"/>
    </xf>
    <xf numFmtId="0" fontId="71" fillId="0" borderId="0" xfId="284" applyFont="1" applyFill="1"/>
    <xf numFmtId="0" fontId="35" fillId="55" borderId="11" xfId="295" applyFont="1" applyFill="1" applyBorder="1" applyAlignment="1" applyProtection="1">
      <alignment horizontal="left" vertical="center"/>
    </xf>
    <xf numFmtId="0" fontId="35" fillId="55" borderId="11" xfId="295" applyFont="1" applyFill="1" applyBorder="1" applyAlignment="1" applyProtection="1">
      <alignment vertical="center"/>
    </xf>
    <xf numFmtId="0" fontId="35" fillId="55" borderId="11" xfId="295" applyFont="1" applyFill="1" applyBorder="1" applyAlignment="1" applyProtection="1">
      <alignment horizontal="right" vertical="center"/>
    </xf>
    <xf numFmtId="184" fontId="36" fillId="55" borderId="0" xfId="282" applyNumberFormat="1" applyFont="1" applyFill="1"/>
    <xf numFmtId="185" fontId="76" fillId="55" borderId="31" xfId="261" applyNumberFormat="1" applyFont="1" applyFill="1" applyBorder="1"/>
    <xf numFmtId="0" fontId="4" fillId="55" borderId="10" xfId="0" applyFont="1" applyFill="1" applyBorder="1" applyAlignment="1">
      <alignment horizontal="center"/>
    </xf>
    <xf numFmtId="183" fontId="38" fillId="55" borderId="0" xfId="251" applyNumberFormat="1" applyFont="1" applyFill="1"/>
    <xf numFmtId="0" fontId="3" fillId="55" borderId="0" xfId="0" applyFont="1" applyFill="1" applyBorder="1"/>
    <xf numFmtId="0" fontId="0" fillId="55" borderId="12" xfId="0" applyFill="1" applyBorder="1"/>
    <xf numFmtId="183" fontId="38" fillId="55" borderId="12" xfId="251" applyNumberFormat="1" applyFont="1" applyFill="1" applyBorder="1"/>
    <xf numFmtId="1" fontId="0" fillId="55" borderId="12" xfId="0" applyNumberFormat="1" applyFill="1" applyBorder="1"/>
    <xf numFmtId="0" fontId="2" fillId="55" borderId="30" xfId="0" applyFont="1" applyFill="1" applyBorder="1"/>
    <xf numFmtId="186" fontId="2" fillId="55" borderId="31" xfId="254" applyNumberFormat="1" applyFont="1" applyFill="1" applyBorder="1" applyAlignment="1">
      <alignment horizontal="center" vertical="center" wrapText="1"/>
    </xf>
    <xf numFmtId="3" fontId="0" fillId="55" borderId="12" xfId="0" applyNumberFormat="1" applyFill="1" applyBorder="1"/>
    <xf numFmtId="0" fontId="2" fillId="55" borderId="34" xfId="0" applyFont="1" applyFill="1" applyBorder="1" applyAlignment="1">
      <alignment horizontal="right"/>
    </xf>
    <xf numFmtId="0" fontId="2" fillId="55" borderId="30" xfId="0" applyFont="1" applyFill="1" applyBorder="1" applyAlignment="1">
      <alignment horizontal="right"/>
    </xf>
    <xf numFmtId="0" fontId="2" fillId="55" borderId="35" xfId="0" applyFont="1" applyFill="1" applyBorder="1" applyAlignment="1">
      <alignment horizontal="right"/>
    </xf>
    <xf numFmtId="184" fontId="0" fillId="55" borderId="0" xfId="0" applyNumberFormat="1" applyFill="1" applyBorder="1" applyAlignment="1">
      <alignment horizontal="right"/>
    </xf>
    <xf numFmtId="182" fontId="0" fillId="55" borderId="0" xfId="0" applyNumberFormat="1" applyFill="1" applyBorder="1" applyAlignment="1">
      <alignment horizontal="right"/>
    </xf>
    <xf numFmtId="184" fontId="0" fillId="55" borderId="12" xfId="0" applyNumberFormat="1" applyFill="1" applyBorder="1" applyAlignment="1">
      <alignment horizontal="right"/>
    </xf>
    <xf numFmtId="182" fontId="0" fillId="55" borderId="12" xfId="0" applyNumberFormat="1" applyFill="1" applyBorder="1" applyAlignment="1">
      <alignment horizontal="right"/>
    </xf>
    <xf numFmtId="0" fontId="3" fillId="55" borderId="32" xfId="0" applyFont="1" applyFill="1" applyBorder="1"/>
    <xf numFmtId="0" fontId="3" fillId="55" borderId="0" xfId="0" applyFont="1" applyFill="1"/>
    <xf numFmtId="183" fontId="39" fillId="55" borderId="0" xfId="251" applyNumberFormat="1" applyFont="1" applyFill="1"/>
    <xf numFmtId="183" fontId="39" fillId="55" borderId="12" xfId="251" applyNumberFormat="1" applyFont="1" applyFill="1" applyBorder="1"/>
    <xf numFmtId="0" fontId="5" fillId="56" borderId="10" xfId="0" applyFont="1" applyFill="1" applyBorder="1"/>
    <xf numFmtId="183" fontId="3" fillId="56" borderId="10" xfId="251" applyNumberFormat="1" applyFont="1" applyFill="1" applyBorder="1"/>
    <xf numFmtId="0" fontId="0" fillId="56" borderId="10" xfId="0" applyFill="1" applyBorder="1"/>
    <xf numFmtId="183" fontId="40" fillId="55" borderId="0" xfId="251" applyNumberFormat="1" applyFont="1" applyFill="1"/>
    <xf numFmtId="183" fontId="40" fillId="55" borderId="12" xfId="251" applyNumberFormat="1" applyFont="1" applyFill="1" applyBorder="1"/>
    <xf numFmtId="183" fontId="40" fillId="55" borderId="0" xfId="251" applyNumberFormat="1" applyFont="1" applyFill="1" applyAlignment="1">
      <alignment horizontal="center"/>
    </xf>
    <xf numFmtId="0" fontId="2" fillId="55" borderId="0" xfId="0" applyFont="1" applyFill="1" applyBorder="1" applyAlignment="1">
      <alignment horizontal="center"/>
    </xf>
    <xf numFmtId="0" fontId="2" fillId="55" borderId="0" xfId="282" applyFont="1" applyFill="1" applyBorder="1" applyAlignment="1">
      <alignment horizontal="center"/>
    </xf>
    <xf numFmtId="0" fontId="35" fillId="55" borderId="14" xfId="294" applyFont="1" applyFill="1" applyBorder="1" applyAlignment="1">
      <alignment horizontal="center"/>
    </xf>
    <xf numFmtId="0" fontId="2" fillId="55" borderId="0" xfId="294" applyFont="1" applyFill="1" applyBorder="1" applyAlignment="1">
      <alignment horizontal="center" vertical="center" wrapText="1"/>
    </xf>
    <xf numFmtId="0" fontId="35" fillId="55" borderId="15" xfId="294" applyFont="1" applyFill="1" applyBorder="1" applyAlignment="1">
      <alignment horizontal="center"/>
    </xf>
    <xf numFmtId="0" fontId="2" fillId="55" borderId="0" xfId="285" applyFont="1" applyFill="1" applyBorder="1" applyAlignment="1">
      <alignment horizontal="center"/>
    </xf>
    <xf numFmtId="0" fontId="3" fillId="55" borderId="0" xfId="0" applyFont="1" applyFill="1" applyBorder="1" applyAlignment="1">
      <alignment horizontal="center"/>
    </xf>
    <xf numFmtId="0" fontId="3" fillId="55" borderId="30" xfId="0" applyFont="1" applyFill="1" applyBorder="1" applyAlignment="1">
      <alignment horizontal="center"/>
    </xf>
    <xf numFmtId="187" fontId="3" fillId="55" borderId="30" xfId="253" applyNumberFormat="1" applyFont="1" applyFill="1" applyBorder="1" applyAlignment="1">
      <alignment horizontal="center" vertical="center"/>
    </xf>
    <xf numFmtId="180" fontId="3" fillId="55" borderId="30" xfId="253" applyFont="1" applyFill="1" applyBorder="1" applyAlignment="1">
      <alignment horizontal="center" vertical="center"/>
    </xf>
    <xf numFmtId="187" fontId="3" fillId="55" borderId="0" xfId="253" applyNumberFormat="1" applyFont="1" applyFill="1" applyBorder="1" applyAlignment="1">
      <alignment horizontal="center" vertical="center"/>
    </xf>
    <xf numFmtId="180" fontId="3" fillId="55" borderId="0" xfId="253" applyFont="1" applyFill="1" applyBorder="1" applyAlignment="1">
      <alignment horizontal="right" vertical="center"/>
    </xf>
    <xf numFmtId="180" fontId="3" fillId="55" borderId="0" xfId="253" applyFont="1" applyFill="1" applyBorder="1" applyAlignment="1">
      <alignment horizontal="center" vertical="center"/>
    </xf>
    <xf numFmtId="0" fontId="2" fillId="55" borderId="0" xfId="0" applyFont="1" applyFill="1" applyBorder="1" applyAlignment="1">
      <alignment horizontal="center" vertical="center" wrapText="1"/>
    </xf>
    <xf numFmtId="0" fontId="3" fillId="55" borderId="0" xfId="0" applyFont="1" applyFill="1" applyAlignment="1">
      <alignment horizontal="center"/>
    </xf>
    <xf numFmtId="0" fontId="2" fillId="55" borderId="0" xfId="0" applyFont="1" applyFill="1" applyAlignment="1">
      <alignment horizontal="center"/>
    </xf>
    <xf numFmtId="3" fontId="30" fillId="55" borderId="0" xfId="253" applyNumberFormat="1" applyFont="1" applyFill="1" applyBorder="1" applyAlignment="1">
      <alignment horizontal="right" wrapText="1"/>
    </xf>
    <xf numFmtId="0" fontId="3" fillId="55" borderId="30" xfId="0" applyFont="1" applyFill="1" applyBorder="1"/>
    <xf numFmtId="0" fontId="2" fillId="55" borderId="30" xfId="0" applyFont="1" applyFill="1" applyBorder="1" applyAlignment="1">
      <alignment horizontal="center" vertical="center" wrapText="1"/>
    </xf>
    <xf numFmtId="0" fontId="2" fillId="55" borderId="32" xfId="0" applyFont="1" applyFill="1" applyBorder="1" applyAlignment="1">
      <alignment horizontal="center" vertical="center" wrapText="1"/>
    </xf>
    <xf numFmtId="187" fontId="30" fillId="55" borderId="0" xfId="253" applyNumberFormat="1" applyFont="1" applyFill="1" applyBorder="1" applyAlignment="1">
      <alignment wrapText="1"/>
    </xf>
    <xf numFmtId="3" fontId="3" fillId="55" borderId="32" xfId="253" applyNumberFormat="1" applyFont="1" applyFill="1" applyBorder="1" applyAlignment="1">
      <alignment vertical="center" wrapText="1"/>
    </xf>
    <xf numFmtId="184" fontId="3" fillId="55" borderId="30" xfId="253" applyNumberFormat="1" applyFont="1" applyFill="1" applyBorder="1" applyAlignment="1">
      <alignment vertical="center" wrapText="1"/>
    </xf>
    <xf numFmtId="184" fontId="3" fillId="55" borderId="0" xfId="253" applyNumberFormat="1" applyFont="1" applyFill="1" applyBorder="1" applyAlignment="1">
      <alignment vertical="center" wrapText="1"/>
    </xf>
    <xf numFmtId="184" fontId="2" fillId="55" borderId="30" xfId="282" applyNumberFormat="1" applyFont="1" applyFill="1" applyBorder="1" applyAlignment="1">
      <alignment horizontal="right" vertical="center" wrapText="1"/>
    </xf>
    <xf numFmtId="3" fontId="2" fillId="55" borderId="30" xfId="282" applyNumberFormat="1" applyFont="1" applyFill="1" applyBorder="1" applyAlignment="1">
      <alignment horizontal="right" vertical="center" wrapText="1"/>
    </xf>
    <xf numFmtId="184" fontId="2" fillId="55" borderId="31" xfId="282" applyNumberFormat="1" applyFont="1" applyFill="1" applyBorder="1" applyAlignment="1">
      <alignment horizontal="right" vertical="center" wrapText="1"/>
    </xf>
    <xf numFmtId="3" fontId="2" fillId="55" borderId="31" xfId="282" applyNumberFormat="1" applyFont="1" applyFill="1" applyBorder="1" applyAlignment="1">
      <alignment horizontal="right" vertical="center" wrapText="1"/>
    </xf>
    <xf numFmtId="0" fontId="2" fillId="55" borderId="31" xfId="0" applyFont="1" applyFill="1" applyBorder="1"/>
    <xf numFmtId="184" fontId="3" fillId="55" borderId="0" xfId="282" applyNumberFormat="1" applyFill="1" applyBorder="1" applyAlignment="1">
      <alignment horizontal="right" vertical="center" wrapText="1"/>
    </xf>
    <xf numFmtId="3" fontId="3" fillId="55" borderId="0" xfId="282" applyNumberFormat="1" applyFill="1" applyBorder="1" applyAlignment="1">
      <alignment horizontal="right" vertical="center" wrapText="1"/>
    </xf>
    <xf numFmtId="184" fontId="3" fillId="55" borderId="32" xfId="282" applyNumberFormat="1" applyFill="1" applyBorder="1" applyAlignment="1">
      <alignment horizontal="right" vertical="center" wrapText="1"/>
    </xf>
    <xf numFmtId="3" fontId="3" fillId="55" borderId="32" xfId="282" applyNumberFormat="1" applyFill="1" applyBorder="1" applyAlignment="1">
      <alignment horizontal="right" vertical="center" wrapText="1"/>
    </xf>
    <xf numFmtId="0" fontId="2" fillId="55" borderId="0" xfId="0" applyFont="1" applyFill="1" applyBorder="1" applyAlignment="1">
      <alignment horizontal="right"/>
    </xf>
    <xf numFmtId="0" fontId="2" fillId="55" borderId="0" xfId="0" applyFont="1" applyFill="1" applyBorder="1" applyAlignment="1">
      <alignment horizontal="right" vertical="center"/>
    </xf>
    <xf numFmtId="183" fontId="3" fillId="55" borderId="0" xfId="270" applyNumberFormat="1" applyFont="1" applyFill="1" applyBorder="1"/>
    <xf numFmtId="183" fontId="3" fillId="55" borderId="10" xfId="270" applyNumberFormat="1" applyFont="1" applyFill="1" applyBorder="1"/>
    <xf numFmtId="0" fontId="2" fillId="55" borderId="10" xfId="0" applyFont="1" applyFill="1" applyBorder="1" applyAlignment="1">
      <alignment horizontal="center"/>
    </xf>
    <xf numFmtId="185" fontId="30" fillId="55" borderId="0" xfId="269" applyNumberFormat="1" applyFont="1" applyFill="1"/>
    <xf numFmtId="185" fontId="71" fillId="55" borderId="0" xfId="261" applyNumberFormat="1" applyFont="1" applyFill="1" applyBorder="1" applyAlignment="1">
      <alignment horizontal="right"/>
    </xf>
    <xf numFmtId="0" fontId="71" fillId="55" borderId="0" xfId="282" applyFont="1" applyFill="1" applyBorder="1" applyAlignment="1">
      <alignment horizontal="right"/>
    </xf>
    <xf numFmtId="0" fontId="71" fillId="55" borderId="0" xfId="282" applyFont="1" applyFill="1" applyBorder="1" applyAlignment="1">
      <alignment horizontal="left"/>
    </xf>
    <xf numFmtId="0" fontId="76" fillId="55" borderId="31" xfId="282" applyFont="1" applyFill="1" applyBorder="1" applyAlignment="1">
      <alignment horizontal="center"/>
    </xf>
    <xf numFmtId="185" fontId="73" fillId="55" borderId="0" xfId="261" applyNumberFormat="1" applyFont="1" applyFill="1"/>
    <xf numFmtId="0" fontId="73" fillId="55" borderId="0" xfId="284" applyFont="1" applyFill="1"/>
    <xf numFmtId="0" fontId="45" fillId="55" borderId="0" xfId="290" applyFill="1"/>
    <xf numFmtId="185" fontId="71" fillId="55" borderId="0" xfId="269" applyNumberFormat="1" applyFont="1" applyFill="1"/>
    <xf numFmtId="182" fontId="35" fillId="55" borderId="31" xfId="290" applyNumberFormat="1" applyFont="1" applyFill="1" applyBorder="1"/>
    <xf numFmtId="185" fontId="76" fillId="55" borderId="31" xfId="269" applyNumberFormat="1" applyFont="1" applyFill="1" applyBorder="1"/>
    <xf numFmtId="0" fontId="76" fillId="55" borderId="31" xfId="290" applyFont="1" applyFill="1" applyBorder="1" applyAlignment="1">
      <alignment horizontal="left"/>
    </xf>
    <xf numFmtId="182" fontId="36" fillId="55" borderId="0" xfId="290" applyNumberFormat="1" applyFont="1" applyFill="1"/>
    <xf numFmtId="185" fontId="73" fillId="55" borderId="0" xfId="269" applyNumberFormat="1" applyFont="1" applyFill="1"/>
    <xf numFmtId="0" fontId="73" fillId="55" borderId="0" xfId="290" applyFont="1" applyFill="1" applyAlignment="1">
      <alignment horizontal="left"/>
    </xf>
    <xf numFmtId="185" fontId="3" fillId="55" borderId="0" xfId="269" applyNumberFormat="1" applyFont="1" applyFill="1"/>
    <xf numFmtId="0" fontId="71" fillId="55" borderId="0" xfId="290" applyFont="1" applyFill="1" applyAlignment="1">
      <alignment vertical="center" wrapText="1"/>
    </xf>
    <xf numFmtId="182" fontId="31" fillId="55" borderId="31" xfId="290" applyNumberFormat="1" applyFont="1" applyFill="1" applyBorder="1"/>
    <xf numFmtId="185" fontId="72" fillId="55" borderId="31" xfId="269" applyNumberFormat="1" applyFont="1" applyFill="1" applyBorder="1"/>
    <xf numFmtId="182" fontId="30" fillId="55" borderId="0" xfId="290" applyNumberFormat="1" applyFont="1" applyFill="1"/>
    <xf numFmtId="0" fontId="71" fillId="55" borderId="0" xfId="290" applyFont="1" applyFill="1" applyAlignment="1">
      <alignment horizontal="right"/>
    </xf>
    <xf numFmtId="0" fontId="71" fillId="55" borderId="0" xfId="290" applyFont="1" applyFill="1" applyAlignment="1">
      <alignment horizontal="left"/>
    </xf>
    <xf numFmtId="184" fontId="30" fillId="55" borderId="0" xfId="290" applyNumberFormat="1" applyFont="1" applyFill="1"/>
    <xf numFmtId="185" fontId="71" fillId="55" borderId="0" xfId="269" applyNumberFormat="1" applyFont="1" applyFill="1" applyAlignment="1">
      <alignment horizontal="right"/>
    </xf>
    <xf numFmtId="0" fontId="71" fillId="55" borderId="0" xfId="285" quotePrefix="1" applyFont="1" applyFill="1" applyAlignment="1">
      <alignment horizontal="center"/>
    </xf>
    <xf numFmtId="0" fontId="72" fillId="55" borderId="31" xfId="290" applyFont="1" applyFill="1" applyBorder="1" applyAlignment="1">
      <alignment horizontal="center"/>
    </xf>
    <xf numFmtId="188" fontId="71" fillId="55" borderId="0" xfId="282" applyNumberFormat="1" applyFont="1" applyFill="1"/>
    <xf numFmtId="188" fontId="71" fillId="55" borderId="0" xfId="284" applyNumberFormat="1" applyFont="1" applyFill="1"/>
    <xf numFmtId="0" fontId="1" fillId="55" borderId="30" xfId="0" applyFont="1" applyFill="1" applyBorder="1"/>
    <xf numFmtId="0" fontId="1" fillId="55" borderId="0" xfId="0" applyFont="1" applyFill="1" applyBorder="1"/>
    <xf numFmtId="0" fontId="69" fillId="55" borderId="0" xfId="0" applyFont="1" applyFill="1" applyAlignment="1">
      <alignment horizontal="center"/>
    </xf>
    <xf numFmtId="0" fontId="79" fillId="55" borderId="0" xfId="0" applyFont="1" applyFill="1" applyAlignment="1"/>
    <xf numFmtId="0" fontId="68" fillId="55" borderId="0" xfId="0" applyFont="1" applyFill="1" applyAlignment="1">
      <alignment horizontal="center"/>
    </xf>
    <xf numFmtId="0" fontId="5" fillId="55" borderId="0" xfId="0" applyFont="1" applyFill="1" applyAlignment="1">
      <alignment horizontal="center"/>
    </xf>
    <xf numFmtId="0" fontId="77" fillId="55" borderId="0" xfId="0" applyFont="1" applyFill="1" applyAlignment="1">
      <alignment horizontal="left" wrapText="1"/>
    </xf>
    <xf numFmtId="0" fontId="77" fillId="55" borderId="0" xfId="0" applyFont="1" applyFill="1" applyAlignment="1">
      <alignment horizontal="left"/>
    </xf>
    <xf numFmtId="0" fontId="70" fillId="55" borderId="0" xfId="0" applyFont="1" applyFill="1" applyAlignment="1">
      <alignment horizontal="left"/>
    </xf>
    <xf numFmtId="0" fontId="78" fillId="55" borderId="0" xfId="0" applyFont="1" applyFill="1" applyAlignment="1"/>
    <xf numFmtId="49" fontId="68" fillId="55" borderId="0" xfId="0" applyNumberFormat="1" applyFont="1" applyFill="1" applyAlignment="1">
      <alignment horizontal="center"/>
    </xf>
    <xf numFmtId="49" fontId="68" fillId="55" borderId="0" xfId="0" quotePrefix="1" applyNumberFormat="1" applyFont="1" applyFill="1" applyAlignment="1">
      <alignment horizontal="center"/>
    </xf>
    <xf numFmtId="0" fontId="79" fillId="55" borderId="0" xfId="0" applyFont="1" applyFill="1" applyAlignment="1">
      <alignment horizontal="left"/>
    </xf>
    <xf numFmtId="0" fontId="2" fillId="55" borderId="0" xfId="295" applyFont="1" applyFill="1" applyBorder="1" applyAlignment="1" applyProtection="1">
      <alignment horizontal="center" vertical="center"/>
    </xf>
    <xf numFmtId="0" fontId="2" fillId="55" borderId="0" xfId="282" applyFont="1" applyFill="1" applyAlignment="1">
      <alignment horizontal="center" wrapText="1"/>
    </xf>
    <xf numFmtId="0" fontId="6" fillId="55" borderId="0" xfId="0" applyFont="1" applyFill="1" applyAlignment="1">
      <alignment horizontal="center"/>
    </xf>
    <xf numFmtId="0" fontId="4" fillId="55" borderId="0" xfId="279" applyFont="1" applyFill="1" applyBorder="1" applyAlignment="1">
      <alignment horizontal="center"/>
    </xf>
    <xf numFmtId="0" fontId="2" fillId="55" borderId="0" xfId="279" applyFont="1" applyFill="1" applyBorder="1" applyAlignment="1">
      <alignment horizontal="center"/>
    </xf>
    <xf numFmtId="0" fontId="4" fillId="55" borderId="16" xfId="279" applyFont="1" applyFill="1" applyBorder="1" applyAlignment="1">
      <alignment horizontal="center" vertical="center"/>
    </xf>
    <xf numFmtId="0" fontId="4" fillId="55" borderId="17" xfId="279" applyFont="1" applyFill="1" applyBorder="1" applyAlignment="1">
      <alignment horizontal="center" vertical="center"/>
    </xf>
    <xf numFmtId="0" fontId="4" fillId="55" borderId="18" xfId="279" applyFont="1" applyFill="1" applyBorder="1" applyAlignment="1">
      <alignment horizontal="center" vertical="center"/>
    </xf>
    <xf numFmtId="0" fontId="4" fillId="55" borderId="16" xfId="279" applyFont="1" applyFill="1" applyBorder="1" applyAlignment="1">
      <alignment horizontal="center" vertical="center" wrapText="1"/>
    </xf>
    <xf numFmtId="0" fontId="4" fillId="55" borderId="17" xfId="279" applyFont="1" applyFill="1" applyBorder="1" applyAlignment="1">
      <alignment horizontal="center" vertical="center" wrapText="1"/>
    </xf>
    <xf numFmtId="0" fontId="4" fillId="55" borderId="18" xfId="279" applyFont="1" applyFill="1" applyBorder="1" applyAlignment="1">
      <alignment horizontal="center" vertical="center" wrapText="1"/>
    </xf>
    <xf numFmtId="0" fontId="2" fillId="55" borderId="16" xfId="279" applyFont="1" applyFill="1" applyBorder="1" applyAlignment="1">
      <alignment horizontal="center" vertical="center" wrapText="1"/>
    </xf>
    <xf numFmtId="0" fontId="4" fillId="55" borderId="0" xfId="0" applyFont="1" applyFill="1" applyBorder="1" applyAlignment="1">
      <alignment horizontal="center" vertical="center"/>
    </xf>
    <xf numFmtId="0" fontId="2" fillId="55" borderId="0" xfId="0" applyFont="1" applyFill="1" applyBorder="1" applyAlignment="1">
      <alignment horizontal="center" vertical="center"/>
    </xf>
    <xf numFmtId="0" fontId="4" fillId="55" borderId="31" xfId="0" applyFont="1" applyFill="1" applyBorder="1" applyAlignment="1">
      <alignment horizontal="center"/>
    </xf>
    <xf numFmtId="0" fontId="4" fillId="55" borderId="32" xfId="0" applyFont="1" applyFill="1" applyBorder="1" applyAlignment="1">
      <alignment horizontal="center"/>
    </xf>
    <xf numFmtId="0" fontId="4" fillId="55" borderId="32" xfId="0" applyFont="1" applyFill="1" applyBorder="1" applyAlignment="1">
      <alignment horizontal="left" vertical="center"/>
    </xf>
    <xf numFmtId="0" fontId="4" fillId="55" borderId="30" xfId="0" applyFont="1" applyFill="1" applyBorder="1" applyAlignment="1">
      <alignment horizontal="left" vertical="center"/>
    </xf>
    <xf numFmtId="0" fontId="2" fillId="55" borderId="32" xfId="0" applyFont="1" applyFill="1" applyBorder="1" applyAlignment="1">
      <alignment horizontal="center"/>
    </xf>
    <xf numFmtId="0" fontId="2" fillId="55" borderId="0" xfId="0" applyFont="1" applyFill="1" applyBorder="1" applyAlignment="1">
      <alignment horizontal="center"/>
    </xf>
    <xf numFmtId="0" fontId="4" fillId="55" borderId="0" xfId="0" applyFont="1" applyFill="1" applyBorder="1" applyAlignment="1">
      <alignment horizontal="center"/>
    </xf>
    <xf numFmtId="0" fontId="2" fillId="55" borderId="31" xfId="0" applyFont="1" applyFill="1" applyBorder="1" applyAlignment="1">
      <alignment horizontal="center"/>
    </xf>
    <xf numFmtId="0" fontId="4" fillId="55" borderId="10" xfId="0" applyFont="1" applyFill="1" applyBorder="1" applyAlignment="1">
      <alignment horizontal="center" vertical="center"/>
    </xf>
    <xf numFmtId="0" fontId="4" fillId="55" borderId="18" xfId="0" applyFont="1" applyFill="1" applyBorder="1" applyAlignment="1">
      <alignment horizontal="center" vertical="center"/>
    </xf>
    <xf numFmtId="0" fontId="0" fillId="55" borderId="10" xfId="0" applyFill="1" applyBorder="1" applyAlignment="1">
      <alignment horizontal="left"/>
    </xf>
    <xf numFmtId="0" fontId="2" fillId="55" borderId="32" xfId="0" applyFont="1" applyFill="1" applyBorder="1" applyAlignment="1">
      <alignment horizontal="left" vertical="center" wrapText="1"/>
    </xf>
    <xf numFmtId="0" fontId="2" fillId="55" borderId="30" xfId="0" applyFont="1" applyFill="1" applyBorder="1" applyAlignment="1">
      <alignment horizontal="left" vertical="center" wrapText="1"/>
    </xf>
    <xf numFmtId="0" fontId="2" fillId="55" borderId="32" xfId="0" applyFont="1" applyFill="1" applyBorder="1" applyAlignment="1">
      <alignment horizontal="center" vertical="center" wrapText="1"/>
    </xf>
    <xf numFmtId="0" fontId="2" fillId="55" borderId="30" xfId="0" applyFont="1" applyFill="1" applyBorder="1" applyAlignment="1">
      <alignment horizontal="center" vertical="center" wrapText="1"/>
    </xf>
    <xf numFmtId="0" fontId="32" fillId="55" borderId="0" xfId="0" applyFont="1" applyFill="1" applyBorder="1" applyAlignment="1">
      <alignment horizontal="left" wrapText="1"/>
    </xf>
    <xf numFmtId="0" fontId="10" fillId="55" borderId="0" xfId="0" applyFont="1" applyFill="1" applyBorder="1" applyAlignment="1">
      <alignment horizontal="left" vertical="center" wrapText="1"/>
    </xf>
    <xf numFmtId="0" fontId="0" fillId="55" borderId="0" xfId="0" applyFill="1" applyBorder="1" applyAlignment="1">
      <alignment horizontal="left" vertical="center" wrapText="1"/>
    </xf>
    <xf numFmtId="0" fontId="30" fillId="55" borderId="0" xfId="0" applyFont="1" applyFill="1" applyBorder="1" applyAlignment="1">
      <alignment horizontal="left" wrapText="1"/>
    </xf>
    <xf numFmtId="0" fontId="2" fillId="55" borderId="32" xfId="0" applyFont="1" applyFill="1" applyBorder="1" applyAlignment="1">
      <alignment horizontal="left" vertical="center"/>
    </xf>
    <xf numFmtId="0" fontId="2" fillId="55" borderId="30" xfId="0" applyFont="1" applyFill="1" applyBorder="1" applyAlignment="1">
      <alignment horizontal="left" vertical="center"/>
    </xf>
    <xf numFmtId="0" fontId="2" fillId="55" borderId="32" xfId="0" applyFont="1" applyFill="1" applyBorder="1" applyAlignment="1">
      <alignment horizontal="center" vertical="center"/>
    </xf>
    <xf numFmtId="0" fontId="2" fillId="55" borderId="30" xfId="0" applyFont="1" applyFill="1" applyBorder="1" applyAlignment="1">
      <alignment horizontal="center" vertical="center"/>
    </xf>
    <xf numFmtId="0" fontId="2" fillId="55" borderId="10" xfId="0" applyFont="1" applyFill="1" applyBorder="1" applyAlignment="1">
      <alignment horizontal="center"/>
    </xf>
    <xf numFmtId="0" fontId="2" fillId="55" borderId="0" xfId="282" applyFont="1" applyFill="1" applyBorder="1" applyAlignment="1">
      <alignment horizontal="center"/>
    </xf>
    <xf numFmtId="0" fontId="35" fillId="55" borderId="32" xfId="282" applyFont="1" applyFill="1" applyBorder="1" applyAlignment="1">
      <alignment horizontal="center" vertical="center"/>
    </xf>
    <xf numFmtId="0" fontId="35" fillId="55" borderId="0" xfId="282" applyFont="1" applyFill="1" applyBorder="1" applyAlignment="1">
      <alignment horizontal="center" vertical="center"/>
    </xf>
    <xf numFmtId="0" fontId="35" fillId="55" borderId="30" xfId="282" applyFont="1" applyFill="1" applyBorder="1" applyAlignment="1">
      <alignment horizontal="center" vertical="center"/>
    </xf>
    <xf numFmtId="0" fontId="35" fillId="55" borderId="36" xfId="294" applyFont="1" applyFill="1" applyBorder="1" applyAlignment="1">
      <alignment horizontal="center"/>
    </xf>
    <xf numFmtId="0" fontId="35" fillId="55" borderId="15" xfId="294" quotePrefix="1" applyFont="1" applyFill="1" applyBorder="1" applyAlignment="1">
      <alignment horizontal="center" vertical="center"/>
    </xf>
    <xf numFmtId="0" fontId="35" fillId="55" borderId="30" xfId="294" quotePrefix="1" applyFont="1" applyFill="1" applyBorder="1" applyAlignment="1">
      <alignment horizontal="center" vertical="center"/>
    </xf>
    <xf numFmtId="0" fontId="35" fillId="55" borderId="14" xfId="294" applyFont="1" applyFill="1" applyBorder="1" applyAlignment="1">
      <alignment horizontal="center"/>
    </xf>
    <xf numFmtId="0" fontId="35" fillId="55" borderId="15" xfId="294" applyFont="1" applyFill="1" applyBorder="1" applyAlignment="1">
      <alignment horizontal="center" vertical="center" wrapText="1"/>
    </xf>
    <xf numFmtId="0" fontId="35" fillId="55" borderId="30" xfId="294" applyFont="1" applyFill="1" applyBorder="1" applyAlignment="1">
      <alignment horizontal="center" vertical="center" wrapText="1"/>
    </xf>
    <xf numFmtId="0" fontId="35" fillId="55" borderId="15" xfId="294" applyFont="1" applyFill="1" applyBorder="1" applyAlignment="1">
      <alignment horizontal="center" wrapText="1"/>
    </xf>
    <xf numFmtId="0" fontId="35" fillId="55" borderId="30" xfId="294" applyFont="1" applyFill="1" applyBorder="1" applyAlignment="1">
      <alignment horizontal="center" wrapText="1"/>
    </xf>
    <xf numFmtId="0" fontId="35" fillId="55" borderId="15" xfId="294" applyFont="1" applyFill="1" applyBorder="1" applyAlignment="1">
      <alignment horizontal="center" vertical="center"/>
    </xf>
    <xf numFmtId="0" fontId="35" fillId="55" borderId="0" xfId="294" applyFont="1" applyFill="1" applyBorder="1" applyAlignment="1">
      <alignment horizontal="center" vertical="center"/>
    </xf>
    <xf numFmtId="0" fontId="35" fillId="55" borderId="13" xfId="294" applyFont="1" applyFill="1" applyBorder="1" applyAlignment="1">
      <alignment horizontal="center" vertical="center"/>
    </xf>
    <xf numFmtId="0" fontId="35" fillId="55" borderId="13" xfId="294" quotePrefix="1" applyFont="1" applyFill="1" applyBorder="1" applyAlignment="1">
      <alignment horizontal="center" vertical="center"/>
    </xf>
    <xf numFmtId="0" fontId="35" fillId="55" borderId="14" xfId="294" applyFont="1" applyFill="1" applyBorder="1" applyAlignment="1">
      <alignment horizontal="center" vertical="center"/>
    </xf>
    <xf numFmtId="0" fontId="35" fillId="55" borderId="13" xfId="294" applyFont="1" applyFill="1" applyBorder="1" applyAlignment="1">
      <alignment horizontal="center" vertical="center" wrapText="1"/>
    </xf>
    <xf numFmtId="0" fontId="31" fillId="55" borderId="15" xfId="294" quotePrefix="1" applyFont="1" applyFill="1" applyBorder="1" applyAlignment="1">
      <alignment horizontal="center" vertical="center"/>
    </xf>
    <xf numFmtId="0" fontId="31" fillId="55" borderId="30" xfId="294" quotePrefix="1" applyFont="1" applyFill="1" applyBorder="1" applyAlignment="1">
      <alignment horizontal="center" vertical="center"/>
    </xf>
    <xf numFmtId="0" fontId="31" fillId="55" borderId="14" xfId="294" applyFont="1" applyFill="1" applyBorder="1" applyAlignment="1">
      <alignment horizontal="center"/>
    </xf>
    <xf numFmtId="0" fontId="31" fillId="55" borderId="15" xfId="294" applyFont="1" applyFill="1" applyBorder="1" applyAlignment="1">
      <alignment horizontal="center" wrapText="1"/>
    </xf>
    <xf numFmtId="0" fontId="31" fillId="55" borderId="30" xfId="294" applyFont="1" applyFill="1" applyBorder="1" applyAlignment="1">
      <alignment horizontal="center" wrapText="1"/>
    </xf>
    <xf numFmtId="0" fontId="2" fillId="55" borderId="0" xfId="294" applyFont="1" applyFill="1" applyBorder="1" applyAlignment="1">
      <alignment horizontal="center" vertical="center" wrapText="1"/>
    </xf>
    <xf numFmtId="0" fontId="31" fillId="55" borderId="32" xfId="294" applyFont="1" applyFill="1" applyBorder="1" applyAlignment="1">
      <alignment horizontal="center" vertical="center" wrapText="1"/>
    </xf>
    <xf numFmtId="0" fontId="31" fillId="55" borderId="0" xfId="294" applyFont="1" applyFill="1" applyBorder="1" applyAlignment="1">
      <alignment horizontal="center" vertical="center" wrapText="1"/>
    </xf>
    <xf numFmtId="0" fontId="31" fillId="55" borderId="30" xfId="294" applyFont="1" applyFill="1" applyBorder="1" applyAlignment="1">
      <alignment horizontal="center" vertical="center" wrapText="1"/>
    </xf>
    <xf numFmtId="0" fontId="31" fillId="55" borderId="36" xfId="294" applyFont="1" applyFill="1" applyBorder="1" applyAlignment="1">
      <alignment horizontal="center"/>
    </xf>
    <xf numFmtId="0" fontId="31" fillId="55" borderId="15" xfId="294" applyFont="1" applyFill="1" applyBorder="1" applyAlignment="1">
      <alignment horizontal="center" vertical="center" wrapText="1"/>
    </xf>
    <xf numFmtId="0" fontId="31" fillId="55" borderId="13" xfId="294" applyFont="1" applyFill="1" applyBorder="1" applyAlignment="1">
      <alignment horizontal="center" vertical="center" wrapText="1"/>
    </xf>
    <xf numFmtId="0" fontId="31" fillId="55" borderId="13" xfId="294" quotePrefix="1" applyFont="1" applyFill="1" applyBorder="1" applyAlignment="1">
      <alignment horizontal="center" vertical="center"/>
    </xf>
    <xf numFmtId="0" fontId="2" fillId="55" borderId="0" xfId="282" applyFont="1" applyFill="1" applyAlignment="1">
      <alignment horizontal="center"/>
    </xf>
    <xf numFmtId="0" fontId="31" fillId="55" borderId="30" xfId="282" applyFont="1" applyFill="1" applyBorder="1" applyAlignment="1">
      <alignment horizontal="center"/>
    </xf>
    <xf numFmtId="0" fontId="31" fillId="55" borderId="15" xfId="284" applyFont="1" applyFill="1" applyBorder="1" applyAlignment="1">
      <alignment horizontal="center" vertical="center" wrapText="1"/>
    </xf>
    <xf numFmtId="0" fontId="31" fillId="55" borderId="30" xfId="284" applyFont="1" applyFill="1" applyBorder="1" applyAlignment="1">
      <alignment horizontal="center" vertical="center" wrapText="1"/>
    </xf>
    <xf numFmtId="0" fontId="31" fillId="55" borderId="32" xfId="294" applyFont="1" applyFill="1" applyBorder="1" applyAlignment="1">
      <alignment horizontal="center" vertical="center"/>
    </xf>
    <xf numFmtId="0" fontId="31" fillId="55" borderId="0" xfId="294" applyFont="1" applyFill="1" applyBorder="1" applyAlignment="1">
      <alignment horizontal="center" vertical="center"/>
    </xf>
    <xf numFmtId="0" fontId="31" fillId="55" borderId="30" xfId="294" applyFont="1" applyFill="1" applyBorder="1" applyAlignment="1">
      <alignment horizontal="center" vertical="center"/>
    </xf>
    <xf numFmtId="0" fontId="2" fillId="55" borderId="0" xfId="282" applyFont="1" applyFill="1" applyBorder="1" applyAlignment="1">
      <alignment horizontal="center" wrapText="1"/>
    </xf>
    <xf numFmtId="0" fontId="35" fillId="55" borderId="32" xfId="294" applyFont="1" applyFill="1" applyBorder="1" applyAlignment="1">
      <alignment horizontal="center" vertical="center" wrapText="1"/>
    </xf>
    <xf numFmtId="0" fontId="35" fillId="55" borderId="0" xfId="294" applyFont="1" applyFill="1" applyBorder="1" applyAlignment="1">
      <alignment horizontal="center" vertical="center" wrapText="1"/>
    </xf>
    <xf numFmtId="0" fontId="35" fillId="55" borderId="15" xfId="294" applyFont="1" applyFill="1" applyBorder="1" applyAlignment="1">
      <alignment horizontal="center"/>
    </xf>
    <xf numFmtId="0" fontId="35" fillId="55" borderId="32" xfId="282" applyFont="1" applyFill="1" applyBorder="1" applyAlignment="1">
      <alignment horizontal="center" vertical="center" wrapText="1"/>
    </xf>
    <xf numFmtId="0" fontId="35" fillId="55" borderId="0" xfId="282" applyFont="1" applyFill="1" applyBorder="1" applyAlignment="1">
      <alignment horizontal="center" vertical="center" wrapText="1"/>
    </xf>
    <xf numFmtId="0" fontId="35" fillId="55" borderId="30" xfId="282" applyFont="1" applyFill="1" applyBorder="1" applyAlignment="1">
      <alignment horizontal="center" vertical="center" wrapText="1"/>
    </xf>
    <xf numFmtId="0" fontId="35" fillId="55" borderId="31" xfId="282" applyFont="1" applyFill="1" applyBorder="1" applyAlignment="1">
      <alignment horizontal="center"/>
    </xf>
    <xf numFmtId="0" fontId="35" fillId="55" borderId="13" xfId="294" applyFont="1" applyFill="1" applyBorder="1" applyAlignment="1">
      <alignment horizontal="center" wrapText="1"/>
    </xf>
    <xf numFmtId="0" fontId="2" fillId="55" borderId="0" xfId="290" applyFont="1" applyFill="1" applyBorder="1" applyAlignment="1">
      <alignment horizontal="center"/>
    </xf>
    <xf numFmtId="0" fontId="45" fillId="55" borderId="30" xfId="290" applyFill="1" applyBorder="1" applyAlignment="1">
      <alignment horizontal="center"/>
    </xf>
    <xf numFmtId="0" fontId="35" fillId="55" borderId="32" xfId="290" applyFont="1" applyFill="1" applyBorder="1" applyAlignment="1">
      <alignment horizontal="center" vertical="center"/>
    </xf>
    <xf numFmtId="0" fontId="35" fillId="55" borderId="0" xfId="290" applyFont="1" applyFill="1" applyBorder="1" applyAlignment="1">
      <alignment horizontal="center" vertical="center"/>
    </xf>
    <xf numFmtId="0" fontId="35" fillId="55" borderId="30" xfId="290" applyFont="1" applyFill="1" applyBorder="1" applyAlignment="1">
      <alignment horizontal="center" vertical="center"/>
    </xf>
    <xf numFmtId="0" fontId="35" fillId="55" borderId="30" xfId="294" applyFont="1" applyFill="1" applyBorder="1" applyAlignment="1">
      <alignment horizontal="center" vertical="center"/>
    </xf>
    <xf numFmtId="0" fontId="45" fillId="55" borderId="13" xfId="290" applyFill="1" applyBorder="1" applyAlignment="1">
      <alignment horizontal="center"/>
    </xf>
    <xf numFmtId="0" fontId="31" fillId="55" borderId="15" xfId="294" quotePrefix="1" applyFont="1" applyFill="1" applyBorder="1" applyAlignment="1">
      <alignment horizontal="center" vertical="center" wrapText="1"/>
    </xf>
    <xf numFmtId="0" fontId="31" fillId="55" borderId="30" xfId="294" quotePrefix="1" applyFont="1" applyFill="1" applyBorder="1" applyAlignment="1">
      <alignment horizontal="center" vertical="center" wrapText="1"/>
    </xf>
    <xf numFmtId="0" fontId="2" fillId="55" borderId="0" xfId="285" applyFont="1" applyFill="1" applyBorder="1" applyAlignment="1">
      <alignment horizontal="center"/>
    </xf>
    <xf numFmtId="0" fontId="31" fillId="55" borderId="12" xfId="294" applyFont="1" applyFill="1" applyBorder="1" applyAlignment="1">
      <alignment horizontal="center" vertical="center" wrapText="1"/>
    </xf>
    <xf numFmtId="0" fontId="31" fillId="55" borderId="19" xfId="294" applyFont="1" applyFill="1" applyBorder="1" applyAlignment="1">
      <alignment horizontal="center" vertical="center" wrapText="1"/>
    </xf>
    <xf numFmtId="0" fontId="31" fillId="55" borderId="20" xfId="294" applyFont="1" applyFill="1" applyBorder="1" applyAlignment="1">
      <alignment horizontal="center"/>
    </xf>
    <xf numFmtId="0" fontId="71" fillId="55" borderId="0" xfId="285" applyFont="1" applyFill="1" applyAlignment="1">
      <alignment horizontal="left" vertical="center" wrapText="1"/>
    </xf>
    <xf numFmtId="0" fontId="2" fillId="55" borderId="0" xfId="285" applyFont="1" applyFill="1" applyAlignment="1">
      <alignment horizontal="center"/>
    </xf>
    <xf numFmtId="0" fontId="2" fillId="55" borderId="0" xfId="285" applyFont="1" applyFill="1" applyAlignment="1">
      <alignment horizontal="center" wrapText="1"/>
    </xf>
  </cellXfs>
  <cellStyles count="372">
    <cellStyle name="20% - Énfasis1 2 2" xfId="1"/>
    <cellStyle name="20% - Énfasis1 2 2 2" xfId="2"/>
    <cellStyle name="20% - Énfasis1 2 2 3" xfId="3"/>
    <cellStyle name="20% - Énfasis1 2 3" xfId="4"/>
    <cellStyle name="20% - Énfasis1 2 4" xfId="5"/>
    <cellStyle name="20% - Énfasis1 3 2" xfId="6"/>
    <cellStyle name="20% - Énfasis1 3 3" xfId="7"/>
    <cellStyle name="20% - Énfasis1 4" xfId="8"/>
    <cellStyle name="20% - Énfasis2 2 2" xfId="9"/>
    <cellStyle name="20% - Énfasis2 2 2 2" xfId="10"/>
    <cellStyle name="20% - Énfasis2 2 2 3" xfId="11"/>
    <cellStyle name="20% - Énfasis2 2 3" xfId="12"/>
    <cellStyle name="20% - Énfasis2 2 4" xfId="13"/>
    <cellStyle name="20% - Énfasis2 3 2" xfId="14"/>
    <cellStyle name="20% - Énfasis2 3 3" xfId="15"/>
    <cellStyle name="20% - Énfasis2 4" xfId="16"/>
    <cellStyle name="20% - Énfasis3 2 2" xfId="17"/>
    <cellStyle name="20% - Énfasis3 2 2 2" xfId="18"/>
    <cellStyle name="20% - Énfasis3 2 2 3" xfId="19"/>
    <cellStyle name="20% - Énfasis3 2 3" xfId="20"/>
    <cellStyle name="20% - Énfasis3 2 4" xfId="21"/>
    <cellStyle name="20% - Énfasis3 3 2" xfId="22"/>
    <cellStyle name="20% - Énfasis3 3 3" xfId="23"/>
    <cellStyle name="20% - Énfasis3 4" xfId="24"/>
    <cellStyle name="20% - Énfasis4 2 2" xfId="25"/>
    <cellStyle name="20% - Énfasis4 2 2 2" xfId="26"/>
    <cellStyle name="20% - Énfasis4 2 2 3" xfId="27"/>
    <cellStyle name="20% - Énfasis4 2 3" xfId="28"/>
    <cellStyle name="20% - Énfasis4 2 4" xfId="29"/>
    <cellStyle name="20% - Énfasis4 3 2" xfId="30"/>
    <cellStyle name="20% - Énfasis4 3 3" xfId="31"/>
    <cellStyle name="20% - Énfasis4 4" xfId="32"/>
    <cellStyle name="20% - Énfasis5 2 2" xfId="33"/>
    <cellStyle name="20% - Énfasis5 2 2 2" xfId="34"/>
    <cellStyle name="20% - Énfasis5 2 2 3" xfId="35"/>
    <cellStyle name="20% - Énfasis5 2 3" xfId="36"/>
    <cellStyle name="20% - Énfasis5 2 4" xfId="37"/>
    <cellStyle name="20% - Énfasis5 3 2" xfId="38"/>
    <cellStyle name="20% - Énfasis5 3 3" xfId="39"/>
    <cellStyle name="20% - Énfasis5 4" xfId="40"/>
    <cellStyle name="20% - Énfasis6 2 2" xfId="41"/>
    <cellStyle name="20% - Énfasis6 2 2 2" xfId="42"/>
    <cellStyle name="20% - Énfasis6 2 2 3" xfId="43"/>
    <cellStyle name="20% - Énfasis6 2 3" xfId="44"/>
    <cellStyle name="20% - Énfasis6 2 4" xfId="45"/>
    <cellStyle name="20% - Énfasis6 3 2" xfId="46"/>
    <cellStyle name="20% - Énfasis6 3 3" xfId="47"/>
    <cellStyle name="20% - Énfasis6 4" xfId="48"/>
    <cellStyle name="40% - Énfasis1 2 2" xfId="49"/>
    <cellStyle name="40% - Énfasis1 2 2 2" xfId="50"/>
    <cellStyle name="40% - Énfasis1 2 2 3" xfId="51"/>
    <cellStyle name="40% - Énfasis1 2 3" xfId="52"/>
    <cellStyle name="40% - Énfasis1 2 4" xfId="53"/>
    <cellStyle name="40% - Énfasis1 3 2" xfId="54"/>
    <cellStyle name="40% - Énfasis1 3 3" xfId="55"/>
    <cellStyle name="40% - Énfasis1 4" xfId="56"/>
    <cellStyle name="40% - Énfasis2 2 2" xfId="57"/>
    <cellStyle name="40% - Énfasis2 2 2 2" xfId="58"/>
    <cellStyle name="40% - Énfasis2 2 2 3" xfId="59"/>
    <cellStyle name="40% - Énfasis2 2 3" xfId="60"/>
    <cellStyle name="40% - Énfasis2 2 4" xfId="61"/>
    <cellStyle name="40% - Énfasis2 3 2" xfId="62"/>
    <cellStyle name="40% - Énfasis2 3 3" xfId="63"/>
    <cellStyle name="40% - Énfasis2 4" xfId="64"/>
    <cellStyle name="40% - Énfasis3 2 2" xfId="65"/>
    <cellStyle name="40% - Énfasis3 2 2 2" xfId="66"/>
    <cellStyle name="40% - Énfasis3 2 2 3" xfId="67"/>
    <cellStyle name="40% - Énfasis3 2 3" xfId="68"/>
    <cellStyle name="40% - Énfasis3 2 4" xfId="69"/>
    <cellStyle name="40% - Énfasis3 3 2" xfId="70"/>
    <cellStyle name="40% - Énfasis3 3 3" xfId="71"/>
    <cellStyle name="40% - Énfasis3 4" xfId="72"/>
    <cellStyle name="40% - Énfasis4 2 2" xfId="73"/>
    <cellStyle name="40% - Énfasis4 2 2 2" xfId="74"/>
    <cellStyle name="40% - Énfasis4 2 2 3" xfId="75"/>
    <cellStyle name="40% - Énfasis4 2 3" xfId="76"/>
    <cellStyle name="40% - Énfasis4 2 4" xfId="77"/>
    <cellStyle name="40% - Énfasis4 3 2" xfId="78"/>
    <cellStyle name="40% - Énfasis4 3 3" xfId="79"/>
    <cellStyle name="40% - Énfasis4 4" xfId="80"/>
    <cellStyle name="40% - Énfasis5 2 2" xfId="81"/>
    <cellStyle name="40% - Énfasis5 2 2 2" xfId="82"/>
    <cellStyle name="40% - Énfasis5 2 2 3" xfId="83"/>
    <cellStyle name="40% - Énfasis5 2 3" xfId="84"/>
    <cellStyle name="40% - Énfasis5 2 4" xfId="85"/>
    <cellStyle name="40% - Énfasis5 3 2" xfId="86"/>
    <cellStyle name="40% - Énfasis5 3 3" xfId="87"/>
    <cellStyle name="40% - Énfasis5 4" xfId="88"/>
    <cellStyle name="40% - Énfasis6 2 2" xfId="89"/>
    <cellStyle name="40% - Énfasis6 2 2 2" xfId="90"/>
    <cellStyle name="40% - Énfasis6 2 2 3" xfId="91"/>
    <cellStyle name="40% - Énfasis6 2 3" xfId="92"/>
    <cellStyle name="40% - Énfasis6 2 4" xfId="93"/>
    <cellStyle name="40% - Énfasis6 3 2" xfId="94"/>
    <cellStyle name="40% - Énfasis6 3 3" xfId="95"/>
    <cellStyle name="40% - Énfasis6 4" xfId="96"/>
    <cellStyle name="60% - Énfasis1 2 2" xfId="97"/>
    <cellStyle name="60% - Énfasis1 2 2 2" xfId="98"/>
    <cellStyle name="60% - Énfasis1 2 2 3" xfId="99"/>
    <cellStyle name="60% - Énfasis1 2 3" xfId="100"/>
    <cellStyle name="60% - Énfasis1 2 4" xfId="101"/>
    <cellStyle name="60% - Énfasis1 3 2" xfId="102"/>
    <cellStyle name="60% - Énfasis1 3 3" xfId="103"/>
    <cellStyle name="60% - Énfasis1 4" xfId="104"/>
    <cellStyle name="60% - Énfasis2 2 2" xfId="105"/>
    <cellStyle name="60% - Énfasis2 2 2 2" xfId="106"/>
    <cellStyle name="60% - Énfasis2 2 2 3" xfId="107"/>
    <cellStyle name="60% - Énfasis2 2 3" xfId="108"/>
    <cellStyle name="60% - Énfasis2 2 4" xfId="109"/>
    <cellStyle name="60% - Énfasis2 3 2" xfId="110"/>
    <cellStyle name="60% - Énfasis2 3 3" xfId="111"/>
    <cellStyle name="60% - Énfasis2 4" xfId="112"/>
    <cellStyle name="60% - Énfasis3 2 2" xfId="113"/>
    <cellStyle name="60% - Énfasis3 2 2 2" xfId="114"/>
    <cellStyle name="60% - Énfasis3 2 2 3" xfId="115"/>
    <cellStyle name="60% - Énfasis3 2 3" xfId="116"/>
    <cellStyle name="60% - Énfasis3 2 4" xfId="117"/>
    <cellStyle name="60% - Énfasis3 3 2" xfId="118"/>
    <cellStyle name="60% - Énfasis3 3 3" xfId="119"/>
    <cellStyle name="60% - Énfasis3 4" xfId="120"/>
    <cellStyle name="60% - Énfasis4 2 2" xfId="121"/>
    <cellStyle name="60% - Énfasis4 2 2 2" xfId="122"/>
    <cellStyle name="60% - Énfasis4 2 2 3" xfId="123"/>
    <cellStyle name="60% - Énfasis4 2 3" xfId="124"/>
    <cellStyle name="60% - Énfasis4 2 4" xfId="125"/>
    <cellStyle name="60% - Énfasis4 3 2" xfId="126"/>
    <cellStyle name="60% - Énfasis4 3 3" xfId="127"/>
    <cellStyle name="60% - Énfasis4 4" xfId="128"/>
    <cellStyle name="60% - Énfasis5 2 2" xfId="129"/>
    <cellStyle name="60% - Énfasis5 2 2 2" xfId="130"/>
    <cellStyle name="60% - Énfasis5 2 2 3" xfId="131"/>
    <cellStyle name="60% - Énfasis5 2 3" xfId="132"/>
    <cellStyle name="60% - Énfasis5 2 4" xfId="133"/>
    <cellStyle name="60% - Énfasis5 3 2" xfId="134"/>
    <cellStyle name="60% - Énfasis5 3 3" xfId="135"/>
    <cellStyle name="60% - Énfasis5 4" xfId="136"/>
    <cellStyle name="60% - Énfasis6 2 2" xfId="137"/>
    <cellStyle name="60% - Énfasis6 2 2 2" xfId="138"/>
    <cellStyle name="60% - Énfasis6 2 2 3" xfId="139"/>
    <cellStyle name="60% - Énfasis6 2 3" xfId="140"/>
    <cellStyle name="60% - Énfasis6 2 4" xfId="141"/>
    <cellStyle name="60% - Énfasis6 3 2" xfId="142"/>
    <cellStyle name="60% - Énfasis6 3 3" xfId="143"/>
    <cellStyle name="60% - Énfasis6 4" xfId="144"/>
    <cellStyle name="Buena 2 2" xfId="145"/>
    <cellStyle name="Buena 2 2 2" xfId="146"/>
    <cellStyle name="Buena 2 2 3" xfId="147"/>
    <cellStyle name="Buena 2 3" xfId="148"/>
    <cellStyle name="Buena 2 4" xfId="149"/>
    <cellStyle name="Buena 3 2" xfId="150"/>
    <cellStyle name="Buena 3 3" xfId="151"/>
    <cellStyle name="Buena 4" xfId="152"/>
    <cellStyle name="Cálculo 2 2" xfId="153"/>
    <cellStyle name="Cálculo 2 2 2" xfId="154"/>
    <cellStyle name="Cálculo 2 2 3" xfId="155"/>
    <cellStyle name="Cálculo 2 3" xfId="156"/>
    <cellStyle name="Cálculo 2 4" xfId="157"/>
    <cellStyle name="Cálculo 3 2" xfId="158"/>
    <cellStyle name="Cálculo 3 3" xfId="159"/>
    <cellStyle name="Cálculo 4" xfId="160"/>
    <cellStyle name="Celda de comprobación 2 2" xfId="161"/>
    <cellStyle name="Celda de comprobación 2 2 2" xfId="162"/>
    <cellStyle name="Celda de comprobación 2 2 3" xfId="163"/>
    <cellStyle name="Celda de comprobación 2 3" xfId="164"/>
    <cellStyle name="Celda de comprobación 2 4" xfId="165"/>
    <cellStyle name="Celda de comprobación 3 2" xfId="166"/>
    <cellStyle name="Celda de comprobación 3 3" xfId="167"/>
    <cellStyle name="Celda de comprobación 4" xfId="168"/>
    <cellStyle name="Celda vinculada 2 2" xfId="169"/>
    <cellStyle name="Celda vinculada 2 2 2" xfId="170"/>
    <cellStyle name="Celda vinculada 2 2 3" xfId="171"/>
    <cellStyle name="Celda vinculada 2 3" xfId="172"/>
    <cellStyle name="Celda vinculada 2 4" xfId="173"/>
    <cellStyle name="Celda vinculada 3 2" xfId="174"/>
    <cellStyle name="Celda vinculada 3 3" xfId="175"/>
    <cellStyle name="Celda vinculada 4" xfId="176"/>
    <cellStyle name="Encabezado 4 2 2" xfId="177"/>
    <cellStyle name="Encabezado 4 2 2 2" xfId="178"/>
    <cellStyle name="Encabezado 4 2 2 3" xfId="179"/>
    <cellStyle name="Encabezado 4 2 3" xfId="180"/>
    <cellStyle name="Encabezado 4 2 4" xfId="181"/>
    <cellStyle name="Encabezado 4 3 2" xfId="182"/>
    <cellStyle name="Encabezado 4 3 3" xfId="183"/>
    <cellStyle name="Encabezado 4 4" xfId="184"/>
    <cellStyle name="Énfasis1 2 2" xfId="185"/>
    <cellStyle name="Énfasis1 2 2 2" xfId="186"/>
    <cellStyle name="Énfasis1 2 2 3" xfId="187"/>
    <cellStyle name="Énfasis1 2 3" xfId="188"/>
    <cellStyle name="Énfasis1 2 4" xfId="189"/>
    <cellStyle name="Énfasis1 3 2" xfId="190"/>
    <cellStyle name="Énfasis1 3 3" xfId="191"/>
    <cellStyle name="Énfasis1 4" xfId="192"/>
    <cellStyle name="Énfasis2 2 2" xfId="193"/>
    <cellStyle name="Énfasis2 2 2 2" xfId="194"/>
    <cellStyle name="Énfasis2 2 2 3" xfId="195"/>
    <cellStyle name="Énfasis2 2 3" xfId="196"/>
    <cellStyle name="Énfasis2 2 4" xfId="197"/>
    <cellStyle name="Énfasis2 3 2" xfId="198"/>
    <cellStyle name="Énfasis2 3 3" xfId="199"/>
    <cellStyle name="Énfasis2 4" xfId="200"/>
    <cellStyle name="Énfasis3 2 2" xfId="201"/>
    <cellStyle name="Énfasis3 2 2 2" xfId="202"/>
    <cellStyle name="Énfasis3 2 2 3" xfId="203"/>
    <cellStyle name="Énfasis3 2 3" xfId="204"/>
    <cellStyle name="Énfasis3 2 4" xfId="205"/>
    <cellStyle name="Énfasis3 3 2" xfId="206"/>
    <cellStyle name="Énfasis3 3 3" xfId="207"/>
    <cellStyle name="Énfasis3 4" xfId="208"/>
    <cellStyle name="Énfasis4 2 2" xfId="209"/>
    <cellStyle name="Énfasis4 2 2 2" xfId="210"/>
    <cellStyle name="Énfasis4 2 2 3" xfId="211"/>
    <cellStyle name="Énfasis4 2 3" xfId="212"/>
    <cellStyle name="Énfasis4 2 4" xfId="213"/>
    <cellStyle name="Énfasis4 3 2" xfId="214"/>
    <cellStyle name="Énfasis4 3 3" xfId="215"/>
    <cellStyle name="Énfasis4 4" xfId="216"/>
    <cellStyle name="Énfasis5 2 2" xfId="217"/>
    <cellStyle name="Énfasis5 2 2 2" xfId="218"/>
    <cellStyle name="Énfasis5 2 2 3" xfId="219"/>
    <cellStyle name="Énfasis5 2 3" xfId="220"/>
    <cellStyle name="Énfasis5 2 4" xfId="221"/>
    <cellStyle name="Énfasis5 3 2" xfId="222"/>
    <cellStyle name="Énfasis5 3 3" xfId="223"/>
    <cellStyle name="Énfasis5 4" xfId="224"/>
    <cellStyle name="Énfasis6 2 2" xfId="225"/>
    <cellStyle name="Énfasis6 2 2 2" xfId="226"/>
    <cellStyle name="Énfasis6 2 2 3" xfId="227"/>
    <cellStyle name="Énfasis6 2 3" xfId="228"/>
    <cellStyle name="Énfasis6 2 4" xfId="229"/>
    <cellStyle name="Énfasis6 3 2" xfId="230"/>
    <cellStyle name="Énfasis6 3 3" xfId="231"/>
    <cellStyle name="Énfasis6 4" xfId="232"/>
    <cellStyle name="Entrada 2 2" xfId="233"/>
    <cellStyle name="Entrada 2 2 2" xfId="234"/>
    <cellStyle name="Entrada 2 2 3" xfId="235"/>
    <cellStyle name="Entrada 2 3" xfId="236"/>
    <cellStyle name="Entrada 2 4" xfId="237"/>
    <cellStyle name="Entrada 3 2" xfId="238"/>
    <cellStyle name="Entrada 3 3" xfId="239"/>
    <cellStyle name="Entrada 4" xfId="240"/>
    <cellStyle name="Hipervínculo" xfId="241" builtinId="8"/>
    <cellStyle name="Hipervínculo 2" xfId="242"/>
    <cellStyle name="Incorrecto 2 2" xfId="243"/>
    <cellStyle name="Incorrecto 2 2 2" xfId="244"/>
    <cellStyle name="Incorrecto 2 2 3" xfId="245"/>
    <cellStyle name="Incorrecto 2 3" xfId="246"/>
    <cellStyle name="Incorrecto 2 4" xfId="247"/>
    <cellStyle name="Incorrecto 3 2" xfId="248"/>
    <cellStyle name="Incorrecto 3 3" xfId="249"/>
    <cellStyle name="Incorrecto 4" xfId="250"/>
    <cellStyle name="Millares" xfId="251" builtinId="3"/>
    <cellStyle name="Millares [0] 2" xfId="252"/>
    <cellStyle name="Millares [0] 3" xfId="253"/>
    <cellStyle name="Millares 2" xfId="254"/>
    <cellStyle name="Millares 2 2" xfId="255"/>
    <cellStyle name="Millares 2 3" xfId="256"/>
    <cellStyle name="Millares 2 4" xfId="257"/>
    <cellStyle name="Millares 2 5" xfId="258"/>
    <cellStyle name="Millares 2 5 2" xfId="259"/>
    <cellStyle name="Millares 3" xfId="260"/>
    <cellStyle name="Millares 3 2" xfId="261"/>
    <cellStyle name="Millares 4" xfId="262"/>
    <cellStyle name="Millares 4 2" xfId="263"/>
    <cellStyle name="Millares 5" xfId="264"/>
    <cellStyle name="Millares 5 2" xfId="265"/>
    <cellStyle name="Millares 6" xfId="266"/>
    <cellStyle name="Millares 6 2" xfId="267"/>
    <cellStyle name="Millares 7" xfId="268"/>
    <cellStyle name="Millares 7 2" xfId="269"/>
    <cellStyle name="Millares 8" xfId="270"/>
    <cellStyle name="Neutral 2 2" xfId="271"/>
    <cellStyle name="Neutral 2 2 2" xfId="272"/>
    <cellStyle name="Neutral 2 2 3" xfId="273"/>
    <cellStyle name="Neutral 2 3" xfId="274"/>
    <cellStyle name="Neutral 2 4" xfId="275"/>
    <cellStyle name="Neutral 3 2" xfId="276"/>
    <cellStyle name="Neutral 3 3" xfId="277"/>
    <cellStyle name="Neutral 4" xfId="278"/>
    <cellStyle name="Normal" xfId="0" builtinId="0"/>
    <cellStyle name="Normal 2" xfId="279"/>
    <cellStyle name="Normal 2 2" xfId="280"/>
    <cellStyle name="Normal 2 2 2" xfId="281"/>
    <cellStyle name="Normal 2 2 2 2" xfId="282"/>
    <cellStyle name="Normal 2 3" xfId="283"/>
    <cellStyle name="Normal 2 4" xfId="284"/>
    <cellStyle name="Normal 3" xfId="285"/>
    <cellStyle name="Normal 3 2" xfId="286"/>
    <cellStyle name="Normal 3 3" xfId="287"/>
    <cellStyle name="Normal 3 4" xfId="288"/>
    <cellStyle name="Normal 4 2" xfId="289"/>
    <cellStyle name="Normal 4 2 2" xfId="290"/>
    <cellStyle name="Normal 4 3" xfId="291"/>
    <cellStyle name="Normal 5" xfId="292"/>
    <cellStyle name="Normal 5 2" xfId="293"/>
    <cellStyle name="Normal 5 2 2" xfId="294"/>
    <cellStyle name="Normal_indice" xfId="295"/>
    <cellStyle name="Notas 2 2" xfId="296"/>
    <cellStyle name="Notas 2 2 2" xfId="297"/>
    <cellStyle name="Notas 2 2 3" xfId="298"/>
    <cellStyle name="Notas 2 3" xfId="299"/>
    <cellStyle name="Notas 2 4" xfId="300"/>
    <cellStyle name="Notas 3 2" xfId="301"/>
    <cellStyle name="Notas 3 3" xfId="302"/>
    <cellStyle name="Notas 4" xfId="303"/>
    <cellStyle name="Porcentual 2" xfId="304"/>
    <cellStyle name="Porcentual 2 2" xfId="305"/>
    <cellStyle name="Porcentual 2 3" xfId="306"/>
    <cellStyle name="Porcentual 2 4" xfId="307"/>
    <cellStyle name="Salida 2 2" xfId="308"/>
    <cellStyle name="Salida 2 2 2" xfId="309"/>
    <cellStyle name="Salida 2 2 3" xfId="310"/>
    <cellStyle name="Salida 2 3" xfId="311"/>
    <cellStyle name="Salida 2 4" xfId="312"/>
    <cellStyle name="Salida 3 2" xfId="313"/>
    <cellStyle name="Salida 3 3" xfId="314"/>
    <cellStyle name="Salida 4" xfId="315"/>
    <cellStyle name="Texto de advertencia 2 2" xfId="316"/>
    <cellStyle name="Texto de advertencia 2 2 2" xfId="317"/>
    <cellStyle name="Texto de advertencia 2 2 3" xfId="318"/>
    <cellStyle name="Texto de advertencia 2 3" xfId="319"/>
    <cellStyle name="Texto de advertencia 2 4" xfId="320"/>
    <cellStyle name="Texto de advertencia 3 2" xfId="321"/>
    <cellStyle name="Texto de advertencia 3 3" xfId="322"/>
    <cellStyle name="Texto de advertencia 4" xfId="323"/>
    <cellStyle name="Texto explicativo 2 2" xfId="324"/>
    <cellStyle name="Texto explicativo 2 2 2" xfId="325"/>
    <cellStyle name="Texto explicativo 2 2 3" xfId="326"/>
    <cellStyle name="Texto explicativo 2 3" xfId="327"/>
    <cellStyle name="Texto explicativo 2 4" xfId="328"/>
    <cellStyle name="Texto explicativo 3 2" xfId="329"/>
    <cellStyle name="Texto explicativo 3 3" xfId="330"/>
    <cellStyle name="Texto explicativo 4" xfId="331"/>
    <cellStyle name="Título 1 2 2" xfId="332"/>
    <cellStyle name="Título 1 2 2 2" xfId="333"/>
    <cellStyle name="Título 1 2 2 3" xfId="334"/>
    <cellStyle name="Título 1 2 3" xfId="335"/>
    <cellStyle name="Título 1 2 4" xfId="336"/>
    <cellStyle name="Título 1 3 2" xfId="337"/>
    <cellStyle name="Título 1 3 3" xfId="338"/>
    <cellStyle name="Título 1 4" xfId="339"/>
    <cellStyle name="Título 2 2 2" xfId="340"/>
    <cellStyle name="Título 2 2 2 2" xfId="341"/>
    <cellStyle name="Título 2 2 2 3" xfId="342"/>
    <cellStyle name="Título 2 2 3" xfId="343"/>
    <cellStyle name="Título 2 2 4" xfId="344"/>
    <cellStyle name="Título 2 3 2" xfId="345"/>
    <cellStyle name="Título 2 3 3" xfId="346"/>
    <cellStyle name="Título 2 4" xfId="347"/>
    <cellStyle name="Título 3 2 2" xfId="348"/>
    <cellStyle name="Título 3 2 2 2" xfId="349"/>
    <cellStyle name="Título 3 2 2 3" xfId="350"/>
    <cellStyle name="Título 3 2 3" xfId="351"/>
    <cellStyle name="Título 3 2 4" xfId="352"/>
    <cellStyle name="Título 3 3 2" xfId="353"/>
    <cellStyle name="Título 3 3 3" xfId="354"/>
    <cellStyle name="Título 3 4" xfId="355"/>
    <cellStyle name="Título 4 2" xfId="356"/>
    <cellStyle name="Título 4 2 2" xfId="357"/>
    <cellStyle name="Título 4 2 3" xfId="358"/>
    <cellStyle name="Título 4 3" xfId="359"/>
    <cellStyle name="Título 4 4" xfId="360"/>
    <cellStyle name="Título 5 2" xfId="361"/>
    <cellStyle name="Título 5 3" xfId="362"/>
    <cellStyle name="Título 6" xfId="363"/>
    <cellStyle name="Total 2 2" xfId="364"/>
    <cellStyle name="Total 2 2 2" xfId="365"/>
    <cellStyle name="Total 2 2 3" xfId="366"/>
    <cellStyle name="Total 2 3" xfId="367"/>
    <cellStyle name="Total 2 4" xfId="368"/>
    <cellStyle name="Total 3 2" xfId="369"/>
    <cellStyle name="Total 3 3" xfId="370"/>
    <cellStyle name="Total 4" xfId="3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ajo, pimentón, cebolla y lechuga                                              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Agosto 2010 - Agosto 2011</a:t>
            </a:r>
          </a:p>
        </c:rich>
      </c:tx>
      <c:layout>
        <c:manualLayout>
          <c:xMode val="edge"/>
          <c:yMode val="edge"/>
          <c:x val="0.14068055502723995"/>
          <c:y val="1.7512016376925989E-2"/>
        </c:manualLayout>
      </c:layout>
      <c:overlay val="0"/>
    </c:title>
    <c:autoTitleDeleted val="0"/>
    <c:plotArea>
      <c:layout>
        <c:manualLayout>
          <c:layoutTarget val="inner"/>
          <c:xMode val="edge"/>
          <c:yMode val="edge"/>
          <c:x val="0.14622878545875714"/>
          <c:y val="0.25788795268515968"/>
          <c:w val="0.82053310002916291"/>
          <c:h val="0.40684763461171125"/>
        </c:manualLayout>
      </c:layout>
      <c:lineChart>
        <c:grouping val="standard"/>
        <c:varyColors val="0"/>
        <c:ser>
          <c:idx val="0"/>
          <c:order val="0"/>
          <c:tx>
            <c:strRef>
              <c:f>'Pág.10-G1-G2'!$W$5:$X$5</c:f>
              <c:strCache>
                <c:ptCount val="2"/>
                <c:pt idx="0">
                  <c:v>Ajo chino </c:v>
                </c:pt>
                <c:pt idx="1">
                  <c:v>$/unidad</c:v>
                </c:pt>
              </c:strCache>
            </c:strRef>
          </c:tx>
          <c:cat>
            <c:numRef>
              <c:f>'Pág.10-G1-G2'!$Y$4:$AK$4</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'Pág.10-G1-G2'!$Y$5:$AK$5</c:f>
              <c:numCache>
                <c:formatCode>_(* #,##0_);_(* \(#,##0\);_(* "-"??_);_(@_)</c:formatCode>
                <c:ptCount val="13"/>
                <c:pt idx="0">
                  <c:v>310.46875</c:v>
                </c:pt>
                <c:pt idx="1">
                  <c:v>352.65</c:v>
                </c:pt>
                <c:pt idx="2">
                  <c:v>352</c:v>
                </c:pt>
                <c:pt idx="3">
                  <c:v>358</c:v>
                </c:pt>
                <c:pt idx="4">
                  <c:v>349</c:v>
                </c:pt>
                <c:pt idx="5">
                  <c:v>367</c:v>
                </c:pt>
                <c:pt idx="6">
                  <c:v>368</c:v>
                </c:pt>
                <c:pt idx="7" formatCode="General">
                  <c:v>362</c:v>
                </c:pt>
                <c:pt idx="8" formatCode="General">
                  <c:v>378</c:v>
                </c:pt>
                <c:pt idx="9" formatCode="General">
                  <c:v>373</c:v>
                </c:pt>
                <c:pt idx="10" formatCode="General">
                  <c:v>382</c:v>
                </c:pt>
                <c:pt idx="11" formatCode="General">
                  <c:v>397</c:v>
                </c:pt>
                <c:pt idx="12" formatCode="General">
                  <c:v>382</c:v>
                </c:pt>
              </c:numCache>
            </c:numRef>
          </c:val>
          <c:smooth val="0"/>
          <c:extLst>
            <c:ext xmlns:c16="http://schemas.microsoft.com/office/drawing/2014/chart" uri="{C3380CC4-5D6E-409C-BE32-E72D297353CC}">
              <c16:uniqueId val="{00000000-9AA8-4D34-82A6-AD284C4B7A2E}"/>
            </c:ext>
          </c:extLst>
        </c:ser>
        <c:ser>
          <c:idx val="1"/>
          <c:order val="1"/>
          <c:tx>
            <c:strRef>
              <c:f>'Pág.10-G1-G2'!$W$6:$X$6</c:f>
              <c:strCache>
                <c:ptCount val="2"/>
                <c:pt idx="0">
                  <c:v>Pimentón 4 cascos verde </c:v>
                </c:pt>
                <c:pt idx="1">
                  <c:v>$/unidad</c:v>
                </c:pt>
              </c:strCache>
            </c:strRef>
          </c:tx>
          <c:cat>
            <c:numRef>
              <c:f>'Pág.10-G1-G2'!$Y$4:$AK$4</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'Pág.10-G1-G2'!$Y$6:$AK$6</c:f>
              <c:numCache>
                <c:formatCode>_(* #,##0_);_(* \(#,##0\);_(* "-"??_);_(@_)</c:formatCode>
                <c:ptCount val="13"/>
                <c:pt idx="0">
                  <c:v>390.34375</c:v>
                </c:pt>
                <c:pt idx="1">
                  <c:v>467.27499999999998</c:v>
                </c:pt>
                <c:pt idx="2">
                  <c:v>439</c:v>
                </c:pt>
                <c:pt idx="3">
                  <c:v>360</c:v>
                </c:pt>
                <c:pt idx="4">
                  <c:v>292</c:v>
                </c:pt>
                <c:pt idx="5">
                  <c:v>283</c:v>
                </c:pt>
                <c:pt idx="6">
                  <c:v>293</c:v>
                </c:pt>
                <c:pt idx="7" formatCode="General">
                  <c:v>252</c:v>
                </c:pt>
                <c:pt idx="8" formatCode="General">
                  <c:v>256</c:v>
                </c:pt>
                <c:pt idx="9" formatCode="General">
                  <c:v>251</c:v>
                </c:pt>
                <c:pt idx="10" formatCode="General">
                  <c:v>270</c:v>
                </c:pt>
                <c:pt idx="11" formatCode="General">
                  <c:v>324</c:v>
                </c:pt>
                <c:pt idx="12" formatCode="General">
                  <c:v>340</c:v>
                </c:pt>
              </c:numCache>
            </c:numRef>
          </c:val>
          <c:smooth val="0"/>
          <c:extLst>
            <c:ext xmlns:c16="http://schemas.microsoft.com/office/drawing/2014/chart" uri="{C3380CC4-5D6E-409C-BE32-E72D297353CC}">
              <c16:uniqueId val="{00000001-9AA8-4D34-82A6-AD284C4B7A2E}"/>
            </c:ext>
          </c:extLst>
        </c:ser>
        <c:ser>
          <c:idx val="2"/>
          <c:order val="2"/>
          <c:tx>
            <c:strRef>
              <c:f>'Pág.10-G1-G2'!$W$7:$X$7</c:f>
              <c:strCache>
                <c:ptCount val="2"/>
                <c:pt idx="0">
                  <c:v>Cebolla valenciana </c:v>
                </c:pt>
                <c:pt idx="1">
                  <c:v>$/unidad</c:v>
                </c:pt>
              </c:strCache>
            </c:strRef>
          </c:tx>
          <c:cat>
            <c:numRef>
              <c:f>'Pág.10-G1-G2'!$Y$4:$AK$4</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'Pág.10-G1-G2'!$Y$7:$AK$7</c:f>
              <c:numCache>
                <c:formatCode>_(* #,##0_);_(* \(#,##0\);_(* "-"??_);_(@_)</c:formatCode>
                <c:ptCount val="13"/>
                <c:pt idx="0">
                  <c:v>229.90625</c:v>
                </c:pt>
                <c:pt idx="1">
                  <c:v>353.92500000000001</c:v>
                </c:pt>
                <c:pt idx="2">
                  <c:v>260</c:v>
                </c:pt>
                <c:pt idx="3">
                  <c:v>244</c:v>
                </c:pt>
                <c:pt idx="4">
                  <c:v>214</c:v>
                </c:pt>
                <c:pt idx="5">
                  <c:v>135</c:v>
                </c:pt>
                <c:pt idx="6">
                  <c:v>129</c:v>
                </c:pt>
                <c:pt idx="7" formatCode="General">
                  <c:v>147</c:v>
                </c:pt>
                <c:pt idx="8" formatCode="General">
                  <c:v>165</c:v>
                </c:pt>
                <c:pt idx="9" formatCode="General">
                  <c:v>158</c:v>
                </c:pt>
                <c:pt idx="10" formatCode="General">
                  <c:v>154</c:v>
                </c:pt>
                <c:pt idx="11" formatCode="General">
                  <c:v>153</c:v>
                </c:pt>
                <c:pt idx="12" formatCode="General">
                  <c:v>135</c:v>
                </c:pt>
              </c:numCache>
            </c:numRef>
          </c:val>
          <c:smooth val="0"/>
          <c:extLst>
            <c:ext xmlns:c16="http://schemas.microsoft.com/office/drawing/2014/chart" uri="{C3380CC4-5D6E-409C-BE32-E72D297353CC}">
              <c16:uniqueId val="{00000002-9AA8-4D34-82A6-AD284C4B7A2E}"/>
            </c:ext>
          </c:extLst>
        </c:ser>
        <c:ser>
          <c:idx val="3"/>
          <c:order val="3"/>
          <c:tx>
            <c:strRef>
              <c:f>'Pág.10-G1-G2'!$W$8:$X$8</c:f>
              <c:strCache>
                <c:ptCount val="2"/>
                <c:pt idx="0">
                  <c:v>Lechuga escarola </c:v>
                </c:pt>
                <c:pt idx="1">
                  <c:v>$/unidad</c:v>
                </c:pt>
              </c:strCache>
            </c:strRef>
          </c:tx>
          <c:cat>
            <c:numRef>
              <c:f>'Pág.10-G1-G2'!$Y$4:$AK$4</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'Pág.10-G1-G2'!$Y$8:$AK$8</c:f>
              <c:numCache>
                <c:formatCode>_(* #,##0_);_(* \(#,##0\);_(* "-"??_);_(@_)</c:formatCode>
                <c:ptCount val="13"/>
                <c:pt idx="0">
                  <c:v>645.25</c:v>
                </c:pt>
                <c:pt idx="1">
                  <c:v>708.22500000000002</c:v>
                </c:pt>
                <c:pt idx="2">
                  <c:v>668</c:v>
                </c:pt>
                <c:pt idx="3">
                  <c:v>594</c:v>
                </c:pt>
                <c:pt idx="4">
                  <c:v>573</c:v>
                </c:pt>
                <c:pt idx="5">
                  <c:v>612</c:v>
                </c:pt>
                <c:pt idx="6">
                  <c:v>628</c:v>
                </c:pt>
                <c:pt idx="7" formatCode="General">
                  <c:v>628</c:v>
                </c:pt>
                <c:pt idx="8" formatCode="General">
                  <c:v>610</c:v>
                </c:pt>
                <c:pt idx="9" formatCode="General">
                  <c:v>620</c:v>
                </c:pt>
                <c:pt idx="10" formatCode="General">
                  <c:v>626</c:v>
                </c:pt>
                <c:pt idx="11" formatCode="General">
                  <c:v>646</c:v>
                </c:pt>
                <c:pt idx="12" formatCode="General">
                  <c:v>648</c:v>
                </c:pt>
              </c:numCache>
            </c:numRef>
          </c:val>
          <c:smooth val="0"/>
          <c:extLst>
            <c:ext xmlns:c16="http://schemas.microsoft.com/office/drawing/2014/chart" uri="{C3380CC4-5D6E-409C-BE32-E72D297353CC}">
              <c16:uniqueId val="{00000003-9AA8-4D34-82A6-AD284C4B7A2E}"/>
            </c:ext>
          </c:extLst>
        </c:ser>
        <c:dLbls>
          <c:showLegendKey val="0"/>
          <c:showVal val="0"/>
          <c:showCatName val="0"/>
          <c:showSerName val="0"/>
          <c:showPercent val="0"/>
          <c:showBubbleSize val="0"/>
        </c:dLbls>
        <c:marker val="1"/>
        <c:smooth val="0"/>
        <c:axId val="468675535"/>
        <c:axId val="1"/>
      </c:lineChart>
      <c:dateAx>
        <c:axId val="468675535"/>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468675535"/>
        <c:crosses val="autoZero"/>
        <c:crossBetween val="between"/>
      </c:valAx>
    </c:plotArea>
    <c:legend>
      <c:legendPos val="b"/>
      <c:layout>
        <c:manualLayout>
          <c:xMode val="edge"/>
          <c:yMode val="edge"/>
          <c:wMode val="edge"/>
          <c:hMode val="edge"/>
          <c:x val="4.9435801201178353E-2"/>
          <c:y val="0.80114227775317814"/>
          <c:w val="0.97559029758961291"/>
          <c:h val="0.93776100725795586"/>
        </c:manualLayout>
      </c:layout>
      <c:overlay val="0"/>
      <c:spPr>
        <a:ln>
          <a:solidFill>
            <a:schemeClr val="accent1"/>
          </a:solidFill>
        </a:ln>
      </c:spPr>
      <c:txPr>
        <a:bodyPr/>
        <a:lstStyle/>
        <a:p>
          <a:pPr>
            <a:defRPr sz="69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10</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papa Désirée </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supermercados y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Julio 2010 - Agosto 2011</a:t>
            </a:r>
          </a:p>
        </c:rich>
      </c:tx>
      <c:overlay val="0"/>
    </c:title>
    <c:autoTitleDeleted val="0"/>
    <c:plotArea>
      <c:layout>
        <c:manualLayout>
          <c:layoutTarget val="inner"/>
          <c:xMode val="edge"/>
          <c:yMode val="edge"/>
          <c:x val="9.8951127944450004E-2"/>
          <c:y val="0.25738812499183888"/>
          <c:w val="0.86446177613874231"/>
          <c:h val="0.45551664250923857"/>
        </c:manualLayout>
      </c:layout>
      <c:lineChart>
        <c:grouping val="standard"/>
        <c:varyColors val="0"/>
        <c:ser>
          <c:idx val="0"/>
          <c:order val="0"/>
          <c:tx>
            <c:strRef>
              <c:f>'Pág.20-G10'!$X$5</c:f>
              <c:strCache>
                <c:ptCount val="1"/>
                <c:pt idx="0">
                  <c:v>Supermercado</c:v>
                </c:pt>
              </c:strCache>
            </c:strRef>
          </c:tx>
          <c:cat>
            <c:numRef>
              <c:f>'Pág.20-G10'!$W$6:$W$19</c:f>
              <c:numCache>
                <c:formatCode>mmm\-yy</c:formatCode>
                <c:ptCount val="14"/>
                <c:pt idx="0">
                  <c:v>40360</c:v>
                </c:pt>
                <c:pt idx="1">
                  <c:v>40391</c:v>
                </c:pt>
                <c:pt idx="2">
                  <c:v>40422</c:v>
                </c:pt>
                <c:pt idx="3">
                  <c:v>40452</c:v>
                </c:pt>
                <c:pt idx="4">
                  <c:v>40483</c:v>
                </c:pt>
                <c:pt idx="5">
                  <c:v>40513</c:v>
                </c:pt>
                <c:pt idx="6">
                  <c:v>40544</c:v>
                </c:pt>
                <c:pt idx="7">
                  <c:v>40575</c:v>
                </c:pt>
                <c:pt idx="8">
                  <c:v>40603</c:v>
                </c:pt>
                <c:pt idx="9">
                  <c:v>40634</c:v>
                </c:pt>
                <c:pt idx="10">
                  <c:v>40664</c:v>
                </c:pt>
                <c:pt idx="11">
                  <c:v>40695</c:v>
                </c:pt>
                <c:pt idx="12">
                  <c:v>40725</c:v>
                </c:pt>
                <c:pt idx="13">
                  <c:v>40756</c:v>
                </c:pt>
              </c:numCache>
            </c:numRef>
          </c:cat>
          <c:val>
            <c:numRef>
              <c:f>'Pág.20-G10'!$X$6:$X$19</c:f>
              <c:numCache>
                <c:formatCode>_(* #,##0_);_(* \(#,##0\);_(* "-"??_);_(@_)</c:formatCode>
                <c:ptCount val="14"/>
                <c:pt idx="0">
                  <c:v>480.65</c:v>
                </c:pt>
                <c:pt idx="1">
                  <c:v>478.3125</c:v>
                </c:pt>
                <c:pt idx="2">
                  <c:v>474.75</c:v>
                </c:pt>
                <c:pt idx="3">
                  <c:v>511</c:v>
                </c:pt>
                <c:pt idx="4">
                  <c:v>589</c:v>
                </c:pt>
                <c:pt idx="5">
                  <c:v>524</c:v>
                </c:pt>
                <c:pt idx="6">
                  <c:v>447</c:v>
                </c:pt>
                <c:pt idx="7">
                  <c:v>420</c:v>
                </c:pt>
                <c:pt idx="8">
                  <c:v>433</c:v>
                </c:pt>
                <c:pt idx="9">
                  <c:v>433</c:v>
                </c:pt>
                <c:pt idx="10">
                  <c:v>423</c:v>
                </c:pt>
                <c:pt idx="11">
                  <c:v>399</c:v>
                </c:pt>
                <c:pt idx="12" formatCode="General">
                  <c:v>352</c:v>
                </c:pt>
                <c:pt idx="13" formatCode="General">
                  <c:v>323</c:v>
                </c:pt>
              </c:numCache>
            </c:numRef>
          </c:val>
          <c:smooth val="0"/>
          <c:extLst>
            <c:ext xmlns:c16="http://schemas.microsoft.com/office/drawing/2014/chart" uri="{C3380CC4-5D6E-409C-BE32-E72D297353CC}">
              <c16:uniqueId val="{00000000-9EFE-4561-A153-A65F045DA0A8}"/>
            </c:ext>
          </c:extLst>
        </c:ser>
        <c:ser>
          <c:idx val="1"/>
          <c:order val="1"/>
          <c:tx>
            <c:strRef>
              <c:f>'Pág.20-G10'!$Y$5</c:f>
              <c:strCache>
                <c:ptCount val="1"/>
                <c:pt idx="0">
                  <c:v>Feria</c:v>
                </c:pt>
              </c:strCache>
            </c:strRef>
          </c:tx>
          <c:cat>
            <c:numRef>
              <c:f>'Pág.20-G10'!$W$6:$W$19</c:f>
              <c:numCache>
                <c:formatCode>mmm\-yy</c:formatCode>
                <c:ptCount val="14"/>
                <c:pt idx="0">
                  <c:v>40360</c:v>
                </c:pt>
                <c:pt idx="1">
                  <c:v>40391</c:v>
                </c:pt>
                <c:pt idx="2">
                  <c:v>40422</c:v>
                </c:pt>
                <c:pt idx="3">
                  <c:v>40452</c:v>
                </c:pt>
                <c:pt idx="4">
                  <c:v>40483</c:v>
                </c:pt>
                <c:pt idx="5">
                  <c:v>40513</c:v>
                </c:pt>
                <c:pt idx="6">
                  <c:v>40544</c:v>
                </c:pt>
                <c:pt idx="7">
                  <c:v>40575</c:v>
                </c:pt>
                <c:pt idx="8">
                  <c:v>40603</c:v>
                </c:pt>
                <c:pt idx="9">
                  <c:v>40634</c:v>
                </c:pt>
                <c:pt idx="10">
                  <c:v>40664</c:v>
                </c:pt>
                <c:pt idx="11">
                  <c:v>40695</c:v>
                </c:pt>
                <c:pt idx="12">
                  <c:v>40725</c:v>
                </c:pt>
                <c:pt idx="13">
                  <c:v>40756</c:v>
                </c:pt>
              </c:numCache>
            </c:numRef>
          </c:cat>
          <c:val>
            <c:numRef>
              <c:f>'Pág.20-G10'!$Y$6:$Y$19</c:f>
              <c:numCache>
                <c:formatCode>_(* #,##0_);_(* \(#,##0\);_(* "-"??_);_(@_)</c:formatCode>
                <c:ptCount val="14"/>
                <c:pt idx="0">
                  <c:v>225</c:v>
                </c:pt>
                <c:pt idx="1">
                  <c:v>231.25</c:v>
                </c:pt>
                <c:pt idx="2">
                  <c:v>231.25</c:v>
                </c:pt>
                <c:pt idx="3">
                  <c:v>235</c:v>
                </c:pt>
                <c:pt idx="4">
                  <c:v>229</c:v>
                </c:pt>
                <c:pt idx="5">
                  <c:v>204</c:v>
                </c:pt>
                <c:pt idx="6">
                  <c:v>216</c:v>
                </c:pt>
                <c:pt idx="7">
                  <c:v>226</c:v>
                </c:pt>
                <c:pt idx="8">
                  <c:v>235</c:v>
                </c:pt>
                <c:pt idx="9">
                  <c:v>218</c:v>
                </c:pt>
                <c:pt idx="10">
                  <c:v>226</c:v>
                </c:pt>
                <c:pt idx="11">
                  <c:v>220</c:v>
                </c:pt>
                <c:pt idx="12" formatCode="General">
                  <c:v>240</c:v>
                </c:pt>
                <c:pt idx="13" formatCode="General">
                  <c:v>251</c:v>
                </c:pt>
              </c:numCache>
            </c:numRef>
          </c:val>
          <c:smooth val="0"/>
          <c:extLst>
            <c:ext xmlns:c16="http://schemas.microsoft.com/office/drawing/2014/chart" uri="{C3380CC4-5D6E-409C-BE32-E72D297353CC}">
              <c16:uniqueId val="{00000001-9EFE-4561-A153-A65F045DA0A8}"/>
            </c:ext>
          </c:extLst>
        </c:ser>
        <c:dLbls>
          <c:showLegendKey val="0"/>
          <c:showVal val="0"/>
          <c:showCatName val="0"/>
          <c:showSerName val="0"/>
          <c:showPercent val="0"/>
          <c:showBubbleSize val="0"/>
        </c:dLbls>
        <c:marker val="1"/>
        <c:smooth val="0"/>
        <c:axId val="473190495"/>
        <c:axId val="1"/>
      </c:lineChart>
      <c:dateAx>
        <c:axId val="473190495"/>
        <c:scaling>
          <c:orientation val="minMax"/>
        </c:scaling>
        <c:delete val="0"/>
        <c:axPos val="b"/>
        <c:numFmt formatCode="mmm/yy" sourceLinked="0"/>
        <c:majorTickMark val="none"/>
        <c:minorTickMark val="none"/>
        <c:tickLblPos val="nextTo"/>
        <c:txPr>
          <a:bodyPr rot="-222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473190495"/>
        <c:crosses val="autoZero"/>
        <c:crossBetween val="between"/>
      </c:valAx>
    </c:plotArea>
    <c:legend>
      <c:legendPos val="b"/>
      <c:layout>
        <c:manualLayout>
          <c:xMode val="edge"/>
          <c:yMode val="edge"/>
          <c:wMode val="edge"/>
          <c:hMode val="edge"/>
          <c:x val="0.34038373367885977"/>
          <c:y val="0.87368857962522128"/>
          <c:w val="0.66626565666633442"/>
          <c:h val="0.93220930232558141"/>
        </c:manualLayout>
      </c:layout>
      <c:overlay val="0"/>
      <c:spPr>
        <a:ln>
          <a:solidFill>
            <a:schemeClr val="accent1"/>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tomate y zapallo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Agosto 2010 - Agosto 2011</a:t>
            </a:r>
          </a:p>
        </c:rich>
      </c:tx>
      <c:layout>
        <c:manualLayout>
          <c:xMode val="edge"/>
          <c:yMode val="edge"/>
          <c:x val="0.22830659899338107"/>
          <c:y val="2.1837999416739574E-2"/>
        </c:manualLayout>
      </c:layout>
      <c:overlay val="0"/>
    </c:title>
    <c:autoTitleDeleted val="0"/>
    <c:plotArea>
      <c:layout>
        <c:manualLayout>
          <c:layoutTarget val="inner"/>
          <c:xMode val="edge"/>
          <c:yMode val="edge"/>
          <c:x val="0.14585250025704263"/>
          <c:y val="0.26619618407571666"/>
          <c:w val="0.8159917212256258"/>
          <c:h val="0.43727024567788902"/>
        </c:manualLayout>
      </c:layout>
      <c:lineChart>
        <c:grouping val="standard"/>
        <c:varyColors val="0"/>
        <c:ser>
          <c:idx val="2"/>
          <c:order val="0"/>
          <c:tx>
            <c:v>Zapallo camote</c:v>
          </c:tx>
          <c:cat>
            <c:numRef>
              <c:f>'Pág.10-G1-G2'!$Y$4:$AK$4</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'Pág.10-G1-G2'!$Y$19:$AK$19</c:f>
              <c:numCache>
                <c:formatCode>_(* #,##0_);_(* \(#,##0\);_(* "-"??_);_(@_)</c:formatCode>
                <c:ptCount val="13"/>
                <c:pt idx="0">
                  <c:v>588.25</c:v>
                </c:pt>
                <c:pt idx="1">
                  <c:v>615.75</c:v>
                </c:pt>
                <c:pt idx="2">
                  <c:v>944</c:v>
                </c:pt>
                <c:pt idx="3">
                  <c:v>1075</c:v>
                </c:pt>
                <c:pt idx="4">
                  <c:v>1078</c:v>
                </c:pt>
                <c:pt idx="5">
                  <c:v>964</c:v>
                </c:pt>
                <c:pt idx="6">
                  <c:v>878</c:v>
                </c:pt>
                <c:pt idx="7" formatCode="General">
                  <c:v>793</c:v>
                </c:pt>
                <c:pt idx="8" formatCode="General">
                  <c:v>788</c:v>
                </c:pt>
                <c:pt idx="9" formatCode="General">
                  <c:v>759</c:v>
                </c:pt>
                <c:pt idx="10" formatCode="General">
                  <c:v>772</c:v>
                </c:pt>
                <c:pt idx="11" formatCode="General">
                  <c:v>760</c:v>
                </c:pt>
                <c:pt idx="12" formatCode="General">
                  <c:v>603</c:v>
                </c:pt>
              </c:numCache>
            </c:numRef>
          </c:val>
          <c:smooth val="0"/>
          <c:extLst>
            <c:ext xmlns:c16="http://schemas.microsoft.com/office/drawing/2014/chart" uri="{C3380CC4-5D6E-409C-BE32-E72D297353CC}">
              <c16:uniqueId val="{00000000-524F-4356-B871-4B7B75FF2B8A}"/>
            </c:ext>
          </c:extLst>
        </c:ser>
        <c:ser>
          <c:idx val="0"/>
          <c:order val="1"/>
          <c:tx>
            <c:v>Tomate larga vida</c:v>
          </c:tx>
          <c:spPr>
            <a:ln>
              <a:solidFill>
                <a:srgbClr val="C0504D"/>
              </a:solidFill>
            </a:ln>
          </c:spPr>
          <c:marker>
            <c:spPr>
              <a:solidFill>
                <a:srgbClr val="C0504D"/>
              </a:solidFill>
              <a:ln>
                <a:solidFill>
                  <a:schemeClr val="accent2"/>
                </a:solidFill>
              </a:ln>
            </c:spPr>
          </c:marker>
          <c:cat>
            <c:numRef>
              <c:f>'Pág.10-G1-G2'!$Y$4:$AK$4</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'Pág.10-G1-G2'!$Y$18:$AK$18</c:f>
              <c:numCache>
                <c:formatCode>_(* #,##0_);_(* \(#,##0\);_(* "-"??_);_(@_)</c:formatCode>
                <c:ptCount val="13"/>
                <c:pt idx="0">
                  <c:v>1274.21875</c:v>
                </c:pt>
                <c:pt idx="1">
                  <c:v>1491.0250000000001</c:v>
                </c:pt>
                <c:pt idx="2">
                  <c:v>1721</c:v>
                </c:pt>
                <c:pt idx="3">
                  <c:v>1178</c:v>
                </c:pt>
                <c:pt idx="4">
                  <c:v>789</c:v>
                </c:pt>
                <c:pt idx="5">
                  <c:v>597</c:v>
                </c:pt>
                <c:pt idx="6">
                  <c:v>665</c:v>
                </c:pt>
                <c:pt idx="7" formatCode="General">
                  <c:v>679</c:v>
                </c:pt>
                <c:pt idx="8" formatCode="General">
                  <c:v>671</c:v>
                </c:pt>
                <c:pt idx="9" formatCode="General">
                  <c:v>658</c:v>
                </c:pt>
                <c:pt idx="10" formatCode="General">
                  <c:v>911</c:v>
                </c:pt>
                <c:pt idx="11" formatCode="General">
                  <c:v>885</c:v>
                </c:pt>
                <c:pt idx="12" formatCode="General">
                  <c:v>776</c:v>
                </c:pt>
              </c:numCache>
            </c:numRef>
          </c:val>
          <c:smooth val="0"/>
          <c:extLst>
            <c:ext xmlns:c16="http://schemas.microsoft.com/office/drawing/2014/chart" uri="{C3380CC4-5D6E-409C-BE32-E72D297353CC}">
              <c16:uniqueId val="{00000001-524F-4356-B871-4B7B75FF2B8A}"/>
            </c:ext>
          </c:extLst>
        </c:ser>
        <c:dLbls>
          <c:showLegendKey val="0"/>
          <c:showVal val="0"/>
          <c:showCatName val="0"/>
          <c:showSerName val="0"/>
          <c:showPercent val="0"/>
          <c:showBubbleSize val="0"/>
        </c:dLbls>
        <c:marker val="1"/>
        <c:smooth val="0"/>
        <c:axId val="468663935"/>
        <c:axId val="1"/>
      </c:lineChart>
      <c:dateAx>
        <c:axId val="468663935"/>
        <c:scaling>
          <c:orientation val="minMax"/>
        </c:scaling>
        <c:delete val="0"/>
        <c:axPos val="b"/>
        <c:numFmt formatCode="mmm/yy" sourceLinked="0"/>
        <c:majorTickMark val="none"/>
        <c:minorTickMark val="none"/>
        <c:tickLblPos val="nextTo"/>
        <c:txPr>
          <a:bodyPr rot="-192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468663935"/>
        <c:crosses val="autoZero"/>
        <c:crossBetween val="between"/>
      </c:valAx>
    </c:plotArea>
    <c:legend>
      <c:legendPos val="b"/>
      <c:layout>
        <c:manualLayout>
          <c:xMode val="edge"/>
          <c:yMode val="edge"/>
          <c:wMode val="edge"/>
          <c:hMode val="edge"/>
          <c:x val="0.28851699676474202"/>
          <c:y val="0.88679887236317678"/>
          <c:w val="0.75389074750147345"/>
          <c:h val="0.94339651987945949"/>
        </c:manualLayout>
      </c:layout>
      <c:overlay val="0"/>
      <c:spPr>
        <a:ln>
          <a:solidFill>
            <a:srgbClr val="4F81BD"/>
          </a:solidFill>
        </a:ln>
      </c:spPr>
      <c:txPr>
        <a:bodyPr/>
        <a:lstStyle/>
        <a:p>
          <a:pPr>
            <a:defRPr sz="69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ajo, pimentón, cebolla y lechuga                             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Agosto 2010 - Agosto 2011</a:t>
            </a:r>
          </a:p>
          <a:p>
            <a:pPr>
              <a:defRPr sz="1000" b="0" i="0" u="none" strike="noStrike" baseline="0">
                <a:solidFill>
                  <a:srgbClr val="000000"/>
                </a:solidFill>
                <a:latin typeface="Calibri"/>
                <a:ea typeface="Calibri"/>
                <a:cs typeface="Calibri"/>
              </a:defRPr>
            </a:pPr>
            <a:endParaRPr lang="es-ES" sz="1000" b="1" i="0" u="none" strike="noStrike" baseline="0">
              <a:solidFill>
                <a:srgbClr val="000000"/>
              </a:solidFill>
              <a:latin typeface="Arial"/>
              <a:cs typeface="Arial"/>
            </a:endParaRPr>
          </a:p>
        </c:rich>
      </c:tx>
      <c:overlay val="0"/>
    </c:title>
    <c:autoTitleDeleted val="0"/>
    <c:plotArea>
      <c:layout>
        <c:manualLayout>
          <c:layoutTarget val="inner"/>
          <c:xMode val="edge"/>
          <c:yMode val="edge"/>
          <c:x val="0.14379985835103948"/>
          <c:y val="0.23140212156754808"/>
          <c:w val="0.83765296004666068"/>
          <c:h val="0.44211044671903599"/>
        </c:manualLayout>
      </c:layout>
      <c:lineChart>
        <c:grouping val="standard"/>
        <c:varyColors val="0"/>
        <c:ser>
          <c:idx val="0"/>
          <c:order val="0"/>
          <c:tx>
            <c:strRef>
              <c:f>'Pág.12-G3-G4'!$U$6:$V$6</c:f>
              <c:strCache>
                <c:ptCount val="2"/>
                <c:pt idx="0">
                  <c:v>Ajo chino </c:v>
                </c:pt>
                <c:pt idx="1">
                  <c:v>$/unidad</c:v>
                </c:pt>
              </c:strCache>
            </c:strRef>
          </c:tx>
          <c:cat>
            <c:numRef>
              <c:f>'Pág.12-G3-G4'!$W$5:$AI$5</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'Pág.12-G3-G4'!$W$6:$AI$6</c:f>
              <c:numCache>
                <c:formatCode>_(* #,##0_);_(* \(#,##0\);_(* "-"??_);_(@_)</c:formatCode>
                <c:ptCount val="13"/>
                <c:pt idx="0">
                  <c:v>202.625</c:v>
                </c:pt>
                <c:pt idx="1">
                  <c:v>210.75</c:v>
                </c:pt>
                <c:pt idx="2">
                  <c:v>191</c:v>
                </c:pt>
                <c:pt idx="3">
                  <c:v>192</c:v>
                </c:pt>
                <c:pt idx="4">
                  <c:v>172</c:v>
                </c:pt>
                <c:pt idx="5">
                  <c:v>188</c:v>
                </c:pt>
                <c:pt idx="6">
                  <c:v>190</c:v>
                </c:pt>
                <c:pt idx="7" formatCode="General">
                  <c:v>187</c:v>
                </c:pt>
                <c:pt idx="8" formatCode="General">
                  <c:v>193</c:v>
                </c:pt>
                <c:pt idx="9" formatCode="General">
                  <c:v>193</c:v>
                </c:pt>
                <c:pt idx="10" formatCode="General">
                  <c:v>192</c:v>
                </c:pt>
                <c:pt idx="11" formatCode="General">
                  <c:v>169</c:v>
                </c:pt>
                <c:pt idx="12" formatCode="General">
                  <c:v>154</c:v>
                </c:pt>
              </c:numCache>
            </c:numRef>
          </c:val>
          <c:smooth val="0"/>
          <c:extLst>
            <c:ext xmlns:c16="http://schemas.microsoft.com/office/drawing/2014/chart" uri="{C3380CC4-5D6E-409C-BE32-E72D297353CC}">
              <c16:uniqueId val="{00000000-60C9-4505-BAE9-38796E472443}"/>
            </c:ext>
          </c:extLst>
        </c:ser>
        <c:ser>
          <c:idx val="1"/>
          <c:order val="1"/>
          <c:tx>
            <c:strRef>
              <c:f>'Pág.12-G3-G4'!$U$7:$V$7</c:f>
              <c:strCache>
                <c:ptCount val="2"/>
                <c:pt idx="0">
                  <c:v>Pimentón 4 cascos verde </c:v>
                </c:pt>
                <c:pt idx="1">
                  <c:v>$/unidad</c:v>
                </c:pt>
              </c:strCache>
            </c:strRef>
          </c:tx>
          <c:cat>
            <c:numRef>
              <c:f>'Pág.12-G3-G4'!$W$5:$AI$5</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'Pág.12-G3-G4'!$W$7:$AI$7</c:f>
              <c:numCache>
                <c:formatCode>_(* #,##0_);_(* \(#,##0\);_(* "-"??_);_(@_)</c:formatCode>
                <c:ptCount val="13"/>
                <c:pt idx="0">
                  <c:v>259.375</c:v>
                </c:pt>
                <c:pt idx="1">
                  <c:v>323.07692307692309</c:v>
                </c:pt>
                <c:pt idx="2">
                  <c:v>282</c:v>
                </c:pt>
                <c:pt idx="3">
                  <c:v>208</c:v>
                </c:pt>
                <c:pt idx="4">
                  <c:v>129</c:v>
                </c:pt>
                <c:pt idx="5">
                  <c:v>155</c:v>
                </c:pt>
                <c:pt idx="6">
                  <c:v>139</c:v>
                </c:pt>
                <c:pt idx="7" formatCode="General">
                  <c:v>135</c:v>
                </c:pt>
                <c:pt idx="8" formatCode="General">
                  <c:v>145</c:v>
                </c:pt>
                <c:pt idx="9" formatCode="General">
                  <c:v>171</c:v>
                </c:pt>
                <c:pt idx="10" formatCode="General">
                  <c:v>208</c:v>
                </c:pt>
                <c:pt idx="11" formatCode="General">
                  <c:v>232</c:v>
                </c:pt>
                <c:pt idx="12" formatCode="General">
                  <c:v>305</c:v>
                </c:pt>
              </c:numCache>
            </c:numRef>
          </c:val>
          <c:smooth val="0"/>
          <c:extLst>
            <c:ext xmlns:c16="http://schemas.microsoft.com/office/drawing/2014/chart" uri="{C3380CC4-5D6E-409C-BE32-E72D297353CC}">
              <c16:uniqueId val="{00000001-60C9-4505-BAE9-38796E472443}"/>
            </c:ext>
          </c:extLst>
        </c:ser>
        <c:ser>
          <c:idx val="2"/>
          <c:order val="2"/>
          <c:tx>
            <c:strRef>
              <c:f>'Pág.12-G3-G4'!$U$8:$V$8</c:f>
              <c:strCache>
                <c:ptCount val="2"/>
                <c:pt idx="0">
                  <c:v>Cebolla valenciana </c:v>
                </c:pt>
                <c:pt idx="1">
                  <c:v>$/unidad</c:v>
                </c:pt>
              </c:strCache>
            </c:strRef>
          </c:tx>
          <c:cat>
            <c:numRef>
              <c:f>'Pág.12-G3-G4'!$W$5:$AI$5</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'Pág.12-G3-G4'!$W$8:$AI$8</c:f>
              <c:numCache>
                <c:formatCode>_(* #,##0_);_(* \(#,##0\);_(* "-"??_);_(@_)</c:formatCode>
                <c:ptCount val="13"/>
                <c:pt idx="0">
                  <c:v>174.78125</c:v>
                </c:pt>
                <c:pt idx="1">
                  <c:v>180.6</c:v>
                </c:pt>
                <c:pt idx="2">
                  <c:v>133</c:v>
                </c:pt>
                <c:pt idx="3">
                  <c:v>113</c:v>
                </c:pt>
                <c:pt idx="4">
                  <c:v>91</c:v>
                </c:pt>
                <c:pt idx="5">
                  <c:v>80</c:v>
                </c:pt>
                <c:pt idx="6">
                  <c:v>89</c:v>
                </c:pt>
                <c:pt idx="7" formatCode="General">
                  <c:v>100</c:v>
                </c:pt>
                <c:pt idx="8" formatCode="General">
                  <c:v>102</c:v>
                </c:pt>
                <c:pt idx="9" formatCode="General">
                  <c:v>95</c:v>
                </c:pt>
                <c:pt idx="10" formatCode="General">
                  <c:v>81</c:v>
                </c:pt>
                <c:pt idx="11" formatCode="General">
                  <c:v>102</c:v>
                </c:pt>
                <c:pt idx="12" formatCode="General">
                  <c:v>99</c:v>
                </c:pt>
              </c:numCache>
            </c:numRef>
          </c:val>
          <c:smooth val="0"/>
          <c:extLst>
            <c:ext xmlns:c16="http://schemas.microsoft.com/office/drawing/2014/chart" uri="{C3380CC4-5D6E-409C-BE32-E72D297353CC}">
              <c16:uniqueId val="{00000002-60C9-4505-BAE9-38796E472443}"/>
            </c:ext>
          </c:extLst>
        </c:ser>
        <c:ser>
          <c:idx val="3"/>
          <c:order val="3"/>
          <c:tx>
            <c:strRef>
              <c:f>'Pág.12-G3-G4'!$U$9:$V$9</c:f>
              <c:strCache>
                <c:ptCount val="2"/>
                <c:pt idx="0">
                  <c:v>Lechuga escarola </c:v>
                </c:pt>
                <c:pt idx="1">
                  <c:v>$/unidad</c:v>
                </c:pt>
              </c:strCache>
            </c:strRef>
          </c:tx>
          <c:cat>
            <c:numRef>
              <c:f>'Pág.12-G3-G4'!$W$5:$AI$5</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'Pág.12-G3-G4'!$W$9:$AI$9</c:f>
              <c:numCache>
                <c:formatCode>_(* #,##0_);_(* \(#,##0\);_(* "-"??_);_(@_)</c:formatCode>
                <c:ptCount val="13"/>
                <c:pt idx="0">
                  <c:v>568.75</c:v>
                </c:pt>
                <c:pt idx="1">
                  <c:v>432</c:v>
                </c:pt>
                <c:pt idx="2">
                  <c:v>378</c:v>
                </c:pt>
                <c:pt idx="3">
                  <c:v>300</c:v>
                </c:pt>
                <c:pt idx="4">
                  <c:v>280</c:v>
                </c:pt>
                <c:pt idx="5">
                  <c:v>339</c:v>
                </c:pt>
                <c:pt idx="6">
                  <c:v>361</c:v>
                </c:pt>
                <c:pt idx="7" formatCode="General">
                  <c:v>513</c:v>
                </c:pt>
                <c:pt idx="8" formatCode="General">
                  <c:v>455</c:v>
                </c:pt>
                <c:pt idx="9" formatCode="General">
                  <c:v>378</c:v>
                </c:pt>
                <c:pt idx="10" formatCode="General">
                  <c:v>434</c:v>
                </c:pt>
                <c:pt idx="11" formatCode="General">
                  <c:v>414</c:v>
                </c:pt>
                <c:pt idx="12" formatCode="General">
                  <c:v>472</c:v>
                </c:pt>
              </c:numCache>
            </c:numRef>
          </c:val>
          <c:smooth val="0"/>
          <c:extLst>
            <c:ext xmlns:c16="http://schemas.microsoft.com/office/drawing/2014/chart" uri="{C3380CC4-5D6E-409C-BE32-E72D297353CC}">
              <c16:uniqueId val="{00000003-60C9-4505-BAE9-38796E472443}"/>
            </c:ext>
          </c:extLst>
        </c:ser>
        <c:dLbls>
          <c:showLegendKey val="0"/>
          <c:showVal val="0"/>
          <c:showCatName val="0"/>
          <c:showSerName val="0"/>
          <c:showPercent val="0"/>
          <c:showBubbleSize val="0"/>
        </c:dLbls>
        <c:marker val="1"/>
        <c:smooth val="0"/>
        <c:axId val="468664735"/>
        <c:axId val="1"/>
      </c:lineChart>
      <c:dateAx>
        <c:axId val="468664735"/>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468664735"/>
        <c:crosses val="autoZero"/>
        <c:crossBetween val="between"/>
      </c:valAx>
    </c:plotArea>
    <c:legend>
      <c:legendPos val="b"/>
      <c:layout>
        <c:manualLayout>
          <c:xMode val="edge"/>
          <c:yMode val="edge"/>
          <c:wMode val="edge"/>
          <c:hMode val="edge"/>
          <c:x val="0.12088777176468578"/>
          <c:y val="0.80322910357359179"/>
          <c:w val="0.97872579445484631"/>
          <c:h val="0.93769533615990308"/>
        </c:manualLayout>
      </c:layout>
      <c:overlay val="0"/>
      <c:spPr>
        <a:ln>
          <a:solidFill>
            <a:srgbClr val="4F81BD"/>
          </a:solidFill>
        </a:ln>
      </c:spPr>
      <c:txPr>
        <a:bodyPr/>
        <a:lstStyle/>
        <a:p>
          <a:pPr>
            <a:defRPr sz="69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tomate y zapallo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Agsoto 2010 - Agosto 2011</a:t>
            </a:r>
          </a:p>
        </c:rich>
      </c:tx>
      <c:overlay val="0"/>
    </c:title>
    <c:autoTitleDeleted val="0"/>
    <c:plotArea>
      <c:layout>
        <c:manualLayout>
          <c:layoutTarget val="inner"/>
          <c:xMode val="edge"/>
          <c:yMode val="edge"/>
          <c:x val="0.14267686209685768"/>
          <c:y val="0.23069083345713867"/>
          <c:w val="0.83451338819646859"/>
          <c:h val="0.4780597236666172"/>
        </c:manualLayout>
      </c:layout>
      <c:lineChart>
        <c:grouping val="standard"/>
        <c:varyColors val="0"/>
        <c:ser>
          <c:idx val="2"/>
          <c:order val="0"/>
          <c:tx>
            <c:v>Zapallo camote</c:v>
          </c:tx>
          <c:cat>
            <c:numRef>
              <c:f>'Pág.12-G3-G4'!$W$5:$AI$5</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'Pág.12-G3-G4'!$W$14:$AI$14</c:f>
              <c:numCache>
                <c:formatCode>_(* #,##0_);_(* \(#,##0\);_(* "-"??_);_(@_)</c:formatCode>
                <c:ptCount val="13"/>
                <c:pt idx="0">
                  <c:v>468.75</c:v>
                </c:pt>
                <c:pt idx="1">
                  <c:v>536.25</c:v>
                </c:pt>
                <c:pt idx="2">
                  <c:v>938</c:v>
                </c:pt>
                <c:pt idx="3">
                  <c:v>920</c:v>
                </c:pt>
                <c:pt idx="4">
                  <c:v>665</c:v>
                </c:pt>
                <c:pt idx="5">
                  <c:v>534</c:v>
                </c:pt>
                <c:pt idx="6">
                  <c:v>469</c:v>
                </c:pt>
                <c:pt idx="7" formatCode="General">
                  <c:v>455</c:v>
                </c:pt>
                <c:pt idx="8" formatCode="General">
                  <c:v>359</c:v>
                </c:pt>
                <c:pt idx="9" formatCode="General">
                  <c:v>300</c:v>
                </c:pt>
                <c:pt idx="10" formatCode="General">
                  <c:v>308</c:v>
                </c:pt>
                <c:pt idx="11" formatCode="General">
                  <c:v>334</c:v>
                </c:pt>
                <c:pt idx="12" formatCode="General">
                  <c:v>286</c:v>
                </c:pt>
              </c:numCache>
            </c:numRef>
          </c:val>
          <c:smooth val="0"/>
          <c:extLst>
            <c:ext xmlns:c16="http://schemas.microsoft.com/office/drawing/2014/chart" uri="{C3380CC4-5D6E-409C-BE32-E72D297353CC}">
              <c16:uniqueId val="{00000000-62EE-4A2E-A23B-708CE5A3B64A}"/>
            </c:ext>
          </c:extLst>
        </c:ser>
        <c:ser>
          <c:idx val="0"/>
          <c:order val="1"/>
          <c:tx>
            <c:v>Tomate larga vida</c:v>
          </c:tx>
          <c:spPr>
            <a:ln>
              <a:solidFill>
                <a:schemeClr val="accent2"/>
              </a:solidFill>
            </a:ln>
          </c:spPr>
          <c:marker>
            <c:spPr>
              <a:solidFill>
                <a:schemeClr val="accent2"/>
              </a:solidFill>
              <a:ln>
                <a:solidFill>
                  <a:schemeClr val="accent2"/>
                </a:solidFill>
              </a:ln>
            </c:spPr>
          </c:marker>
          <c:cat>
            <c:numRef>
              <c:f>'Pág.12-G3-G4'!$W$5:$AI$5</c:f>
              <c:numCache>
                <c:formatCode>mmm\-yy</c:formatCode>
                <c:ptCount val="13"/>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numCache>
            </c:numRef>
          </c:cat>
          <c:val>
            <c:numRef>
              <c:f>'Pág.12-G3-G4'!$W$13:$AI$13</c:f>
              <c:numCache>
                <c:formatCode>_(* #,##0_);_(* \(#,##0\);_(* "-"??_);_(@_)</c:formatCode>
                <c:ptCount val="13"/>
                <c:pt idx="0">
                  <c:v>737.5</c:v>
                </c:pt>
                <c:pt idx="1">
                  <c:v>1195.75</c:v>
                </c:pt>
                <c:pt idx="2">
                  <c:v>1186</c:v>
                </c:pt>
                <c:pt idx="3">
                  <c:v>770</c:v>
                </c:pt>
                <c:pt idx="4">
                  <c:v>514</c:v>
                </c:pt>
                <c:pt idx="5">
                  <c:v>370</c:v>
                </c:pt>
                <c:pt idx="6">
                  <c:v>379</c:v>
                </c:pt>
                <c:pt idx="7" formatCode="General">
                  <c:v>417</c:v>
                </c:pt>
                <c:pt idx="8" formatCode="General">
                  <c:v>472</c:v>
                </c:pt>
                <c:pt idx="9" formatCode="General">
                  <c:v>638</c:v>
                </c:pt>
                <c:pt idx="10" formatCode="General">
                  <c:v>770</c:v>
                </c:pt>
                <c:pt idx="11" formatCode="General">
                  <c:v>657</c:v>
                </c:pt>
                <c:pt idx="12" formatCode="General">
                  <c:v>622</c:v>
                </c:pt>
              </c:numCache>
            </c:numRef>
          </c:val>
          <c:smooth val="0"/>
          <c:extLst>
            <c:ext xmlns:c16="http://schemas.microsoft.com/office/drawing/2014/chart" uri="{C3380CC4-5D6E-409C-BE32-E72D297353CC}">
              <c16:uniqueId val="{00000001-62EE-4A2E-A23B-708CE5A3B64A}"/>
            </c:ext>
          </c:extLst>
        </c:ser>
        <c:dLbls>
          <c:showLegendKey val="0"/>
          <c:showVal val="0"/>
          <c:showCatName val="0"/>
          <c:showSerName val="0"/>
          <c:showPercent val="0"/>
          <c:showBubbleSize val="0"/>
        </c:dLbls>
        <c:marker val="1"/>
        <c:smooth val="0"/>
        <c:axId val="468666335"/>
        <c:axId val="1"/>
      </c:lineChart>
      <c:dateAx>
        <c:axId val="468666335"/>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468666335"/>
        <c:crosses val="autoZero"/>
        <c:crossBetween val="between"/>
      </c:valAx>
    </c:plotArea>
    <c:legend>
      <c:legendPos val="b"/>
      <c:layout>
        <c:manualLayout>
          <c:xMode val="edge"/>
          <c:yMode val="edge"/>
          <c:wMode val="edge"/>
          <c:hMode val="edge"/>
          <c:x val="0.25164941943631841"/>
          <c:y val="0.87290100529886594"/>
          <c:w val="0.71628456426580067"/>
          <c:h val="0.9297655128014658"/>
        </c:manualLayout>
      </c:layout>
      <c:overlay val="0"/>
      <c:spPr>
        <a:ln>
          <a:solidFill>
            <a:srgbClr val="4F81BD"/>
          </a:solidFill>
        </a:ln>
      </c:spPr>
      <c:txPr>
        <a:bodyPr/>
        <a:lstStyle/>
        <a:p>
          <a:pPr>
            <a:defRPr sz="69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 superficie y producción de papa</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Año agrícola 2000/01 - 2010/11</a:t>
            </a:r>
          </a:p>
        </c:rich>
      </c:tx>
      <c:layout>
        <c:manualLayout>
          <c:xMode val="edge"/>
          <c:yMode val="edge"/>
          <c:x val="0.19920121635281027"/>
          <c:y val="3.5650265938979846E-2"/>
        </c:manualLayout>
      </c:layout>
      <c:overlay val="0"/>
    </c:title>
    <c:autoTitleDeleted val="0"/>
    <c:plotArea>
      <c:layout>
        <c:manualLayout>
          <c:layoutTarget val="inner"/>
          <c:xMode val="edge"/>
          <c:yMode val="edge"/>
          <c:x val="0.19189387813009864"/>
          <c:y val="0.21091807374345595"/>
          <c:w val="0.62324350022284969"/>
          <c:h val="0.43876738669698384"/>
        </c:manualLayout>
      </c:layout>
      <c:lineChart>
        <c:grouping val="standard"/>
        <c:varyColors val="0"/>
        <c:ser>
          <c:idx val="1"/>
          <c:order val="0"/>
          <c:tx>
            <c:v>Superficie</c:v>
          </c:tx>
          <c:cat>
            <c:strRef>
              <c:f>'Pág.14-C6-G5'!$B$7:$B$17</c:f>
              <c:strCache>
                <c:ptCount val="11"/>
                <c:pt idx="0">
                  <c:v>2000/01</c:v>
                </c:pt>
                <c:pt idx="1">
                  <c:v>2001/02</c:v>
                </c:pt>
                <c:pt idx="2">
                  <c:v>2002/03</c:v>
                </c:pt>
                <c:pt idx="3">
                  <c:v>2003/04</c:v>
                </c:pt>
                <c:pt idx="4">
                  <c:v>2004/05</c:v>
                </c:pt>
                <c:pt idx="5">
                  <c:v>2005/06</c:v>
                </c:pt>
                <c:pt idx="6">
                  <c:v>2006/07</c:v>
                </c:pt>
                <c:pt idx="7">
                  <c:v>2007/08</c:v>
                </c:pt>
                <c:pt idx="8">
                  <c:v>2008/09</c:v>
                </c:pt>
                <c:pt idx="9">
                  <c:v>2009/10</c:v>
                </c:pt>
                <c:pt idx="10">
                  <c:v>2010/11</c:v>
                </c:pt>
              </c:strCache>
            </c:strRef>
          </c:cat>
          <c:val>
            <c:numRef>
              <c:f>'Pág.14-C6-G5'!$C$7:$C$17</c:f>
              <c:numCache>
                <c:formatCode>_(* #,##0_);_(* \(#,##0\);_(* "-"_);_(@_)</c:formatCode>
                <c:ptCount val="11"/>
                <c:pt idx="0">
                  <c:v>63110</c:v>
                </c:pt>
                <c:pt idx="1">
                  <c:v>61360</c:v>
                </c:pt>
                <c:pt idx="2">
                  <c:v>56000</c:v>
                </c:pt>
                <c:pt idx="3">
                  <c:v>59560</c:v>
                </c:pt>
                <c:pt idx="4">
                  <c:v>55620</c:v>
                </c:pt>
                <c:pt idx="5">
                  <c:v>63200</c:v>
                </c:pt>
                <c:pt idx="6">
                  <c:v>54528</c:v>
                </c:pt>
                <c:pt idx="7">
                  <c:v>55976</c:v>
                </c:pt>
                <c:pt idx="8">
                  <c:v>45078</c:v>
                </c:pt>
                <c:pt idx="9">
                  <c:v>50771</c:v>
                </c:pt>
                <c:pt idx="10">
                  <c:v>53653</c:v>
                </c:pt>
              </c:numCache>
            </c:numRef>
          </c:val>
          <c:smooth val="0"/>
          <c:extLst>
            <c:ext xmlns:c16="http://schemas.microsoft.com/office/drawing/2014/chart" uri="{C3380CC4-5D6E-409C-BE32-E72D297353CC}">
              <c16:uniqueId val="{00000000-F6B4-4290-A745-FEE72C049760}"/>
            </c:ext>
          </c:extLst>
        </c:ser>
        <c:dLbls>
          <c:showLegendKey val="0"/>
          <c:showVal val="0"/>
          <c:showCatName val="0"/>
          <c:showSerName val="0"/>
          <c:showPercent val="0"/>
          <c:showBubbleSize val="0"/>
        </c:dLbls>
        <c:marker val="1"/>
        <c:smooth val="0"/>
        <c:axId val="468668735"/>
        <c:axId val="1"/>
      </c:lineChart>
      <c:lineChart>
        <c:grouping val="standard"/>
        <c:varyColors val="0"/>
        <c:ser>
          <c:idx val="0"/>
          <c:order val="1"/>
          <c:tx>
            <c:v>Producción</c:v>
          </c:tx>
          <c:cat>
            <c:strLit>
              <c:ptCount val="11"/>
              <c:pt idx="0">
                <c:v>2000/01</c:v>
              </c:pt>
              <c:pt idx="1">
                <c:v>2001/02</c:v>
              </c:pt>
              <c:pt idx="2">
                <c:v>2002/03</c:v>
              </c:pt>
              <c:pt idx="3">
                <c:v>2003/04</c:v>
              </c:pt>
              <c:pt idx="4">
                <c:v>2004/05</c:v>
              </c:pt>
              <c:pt idx="5">
                <c:v>2005/06</c:v>
              </c:pt>
              <c:pt idx="6">
                <c:v>2006/07</c:v>
              </c:pt>
              <c:pt idx="7">
                <c:v>2007/08</c:v>
              </c:pt>
              <c:pt idx="8">
                <c:v>2008/09 </c:v>
              </c:pt>
              <c:pt idx="9">
                <c:v>2009/10</c:v>
              </c:pt>
              <c:pt idx="10">
                <c:v>2010/11</c:v>
              </c:pt>
            </c:strLit>
          </c:cat>
          <c:val>
            <c:numRef>
              <c:f>'Pág.14-C6-G5'!$D$7:$D$17</c:f>
              <c:numCache>
                <c:formatCode>_(* #,##0_);_(* \(#,##0\);_(* "-"_);_(@_)</c:formatCode>
                <c:ptCount val="11"/>
                <c:pt idx="0">
                  <c:v>1210044.3</c:v>
                </c:pt>
                <c:pt idx="1">
                  <c:v>1303267.5</c:v>
                </c:pt>
                <c:pt idx="2">
                  <c:v>1093728.3999999999</c:v>
                </c:pt>
                <c:pt idx="3">
                  <c:v>1144170</c:v>
                </c:pt>
                <c:pt idx="4">
                  <c:v>1115735.7</c:v>
                </c:pt>
                <c:pt idx="5">
                  <c:v>1391378.2</c:v>
                </c:pt>
                <c:pt idx="6">
                  <c:v>831053.9</c:v>
                </c:pt>
                <c:pt idx="7">
                  <c:v>965939.5</c:v>
                </c:pt>
                <c:pt idx="8">
                  <c:v>924548.1</c:v>
                </c:pt>
                <c:pt idx="9">
                  <c:v>1081349.2</c:v>
                </c:pt>
                <c:pt idx="10">
                  <c:v>1676444</c:v>
                </c:pt>
              </c:numCache>
            </c:numRef>
          </c:val>
          <c:smooth val="0"/>
          <c:extLst>
            <c:ext xmlns:c16="http://schemas.microsoft.com/office/drawing/2014/chart" uri="{C3380CC4-5D6E-409C-BE32-E72D297353CC}">
              <c16:uniqueId val="{00000001-F6B4-4290-A745-FEE72C049760}"/>
            </c:ext>
          </c:extLst>
        </c:ser>
        <c:dLbls>
          <c:showLegendKey val="0"/>
          <c:showVal val="0"/>
          <c:showCatName val="0"/>
          <c:showSerName val="0"/>
          <c:showPercent val="0"/>
          <c:showBubbleSize val="0"/>
        </c:dLbls>
        <c:marker val="1"/>
        <c:smooth val="0"/>
        <c:axId val="3"/>
        <c:axId val="4"/>
      </c:lineChart>
      <c:catAx>
        <c:axId val="468668735"/>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Superficie (ha)</a:t>
                </a:r>
              </a:p>
            </c:rich>
          </c:tx>
          <c:overlay val="0"/>
        </c:title>
        <c:numFmt formatCode="_(* #,##0_);_(* \(#,##0\);_(* &quot;-&quot;_);_(@_)"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ES"/>
          </a:p>
        </c:txPr>
        <c:crossAx val="46866873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000" b="1" i="0" u="none" strike="noStrike" baseline="0">
                    <a:solidFill>
                      <a:srgbClr val="000000"/>
                    </a:solidFill>
                    <a:latin typeface="Calibri"/>
                    <a:ea typeface="Calibri"/>
                    <a:cs typeface="Calibri"/>
                  </a:defRPr>
                </a:pPr>
                <a:r>
                  <a:rPr lang="es-ES"/>
                  <a:t>Producción (ton)</a:t>
                </a:r>
              </a:p>
            </c:rich>
          </c:tx>
          <c:layout>
            <c:manualLayout>
              <c:xMode val="edge"/>
              <c:yMode val="edge"/>
              <c:x val="0.9542010889415522"/>
              <c:y val="0.28739713091419128"/>
            </c:manualLayout>
          </c:layout>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
        <c:crosses val="max"/>
        <c:crossBetween val="between"/>
      </c:valAx>
    </c:plotArea>
    <c:legend>
      <c:legendPos val="b"/>
      <c:layout>
        <c:manualLayout>
          <c:xMode val="edge"/>
          <c:yMode val="edge"/>
          <c:wMode val="edge"/>
          <c:hMode val="edge"/>
          <c:x val="5.0000084940838706E-2"/>
          <c:y val="0.8355880514935633"/>
          <c:w val="0.95000025482251615"/>
          <c:h val="0.89661347887069676"/>
        </c:manualLayout>
      </c:layout>
      <c:overlay val="0"/>
      <c:spPr>
        <a:ln>
          <a:solidFill>
            <a:schemeClr val="accent1"/>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56" l="0.70000000000000051" r="0.70000000000000051" t="0.75000000000000056" header="0.30000000000000027" footer="0.30000000000000027"/>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Superficie regional de papa entre las regiones de Coquimbo y Los Lagos</a:t>
            </a:r>
          </a:p>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(hectáreas)</a:t>
            </a:r>
          </a:p>
        </c:rich>
      </c:tx>
      <c:overlay val="0"/>
    </c:title>
    <c:autoTitleDeleted val="0"/>
    <c:plotArea>
      <c:layout>
        <c:manualLayout>
          <c:layoutTarget val="inner"/>
          <c:xMode val="edge"/>
          <c:yMode val="edge"/>
          <c:x val="7.1748451938207392E-2"/>
          <c:y val="0.2006926406926407"/>
          <c:w val="0.81957863040971479"/>
          <c:h val="0.65290056924702589"/>
        </c:manualLayout>
      </c:layout>
      <c:barChart>
        <c:barDir val="col"/>
        <c:grouping val="clustered"/>
        <c:varyColors val="0"/>
        <c:ser>
          <c:idx val="0"/>
          <c:order val="0"/>
          <c:tx>
            <c:strRef>
              <c:f>'Pág.15-C7-G6'!$A$15</c:f>
              <c:strCache>
                <c:ptCount val="1"/>
                <c:pt idx="0">
                  <c:v>2008/09</c:v>
                </c:pt>
              </c:strCache>
            </c:strRef>
          </c:tx>
          <c:invertIfNegative val="0"/>
          <c:cat>
            <c:strRef>
              <c:f>'Pág.15-C7-G6'!$B$7:$J$7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'Pág.15-C7-G6'!$B$15:$J$15</c:f>
              <c:numCache>
                <c:formatCode>#,##0</c:formatCode>
                <c:ptCount val="9"/>
                <c:pt idx="0">
                  <c:v>2996</c:v>
                </c:pt>
                <c:pt idx="1">
                  <c:v>606</c:v>
                </c:pt>
                <c:pt idx="2">
                  <c:v>2760</c:v>
                </c:pt>
                <c:pt idx="3">
                  <c:v>259</c:v>
                </c:pt>
                <c:pt idx="4">
                  <c:v>2183</c:v>
                </c:pt>
                <c:pt idx="5">
                  <c:v>7025</c:v>
                </c:pt>
                <c:pt idx="6">
                  <c:v>13473</c:v>
                </c:pt>
                <c:pt idx="7">
                  <c:v>4567</c:v>
                </c:pt>
                <c:pt idx="8">
                  <c:v>10522</c:v>
                </c:pt>
              </c:numCache>
            </c:numRef>
          </c:val>
          <c:extLst>
            <c:ext xmlns:c16="http://schemas.microsoft.com/office/drawing/2014/chart" uri="{C3380CC4-5D6E-409C-BE32-E72D297353CC}">
              <c16:uniqueId val="{00000000-71A5-4044-8B1E-7CD3D0F157B2}"/>
            </c:ext>
          </c:extLst>
        </c:ser>
        <c:ser>
          <c:idx val="1"/>
          <c:order val="1"/>
          <c:tx>
            <c:strRef>
              <c:f>'Pág.15-C7-G6'!$A$16</c:f>
              <c:strCache>
                <c:ptCount val="1"/>
                <c:pt idx="0">
                  <c:v>2009/10</c:v>
                </c:pt>
              </c:strCache>
            </c:strRef>
          </c:tx>
          <c:invertIfNegative val="0"/>
          <c:cat>
            <c:strRef>
              <c:f>'Pág.15-C7-G6'!$B$7:$J$7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'Pág.15-C7-G6'!$B$16:$J$16</c:f>
              <c:numCache>
                <c:formatCode>#,##0</c:formatCode>
                <c:ptCount val="9"/>
                <c:pt idx="0">
                  <c:v>3421</c:v>
                </c:pt>
                <c:pt idx="1">
                  <c:v>447</c:v>
                </c:pt>
                <c:pt idx="2">
                  <c:v>3493</c:v>
                </c:pt>
                <c:pt idx="3">
                  <c:v>1981</c:v>
                </c:pt>
                <c:pt idx="4">
                  <c:v>4589</c:v>
                </c:pt>
                <c:pt idx="5">
                  <c:v>8958</c:v>
                </c:pt>
                <c:pt idx="6">
                  <c:v>16756</c:v>
                </c:pt>
                <c:pt idx="7">
                  <c:v>3767</c:v>
                </c:pt>
                <c:pt idx="8">
                  <c:v>6672</c:v>
                </c:pt>
              </c:numCache>
            </c:numRef>
          </c:val>
          <c:extLst>
            <c:ext xmlns:c16="http://schemas.microsoft.com/office/drawing/2014/chart" uri="{C3380CC4-5D6E-409C-BE32-E72D297353CC}">
              <c16:uniqueId val="{00000001-71A5-4044-8B1E-7CD3D0F157B2}"/>
            </c:ext>
          </c:extLst>
        </c:ser>
        <c:ser>
          <c:idx val="2"/>
          <c:order val="2"/>
          <c:tx>
            <c:strRef>
              <c:f>'Pág.15-C7-G6'!$A$17</c:f>
              <c:strCache>
                <c:ptCount val="1"/>
                <c:pt idx="0">
                  <c:v>2010/11</c:v>
                </c:pt>
              </c:strCache>
            </c:strRef>
          </c:tx>
          <c:invertIfNegative val="0"/>
          <c:cat>
            <c:strRef>
              <c:f>'Pág.15-C7-G6'!$B$7:$J$7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'Pág.15-C7-G6'!$B$17:$J$17</c:f>
              <c:numCache>
                <c:formatCode>#,##0</c:formatCode>
                <c:ptCount val="9"/>
                <c:pt idx="0">
                  <c:v>3208</c:v>
                </c:pt>
                <c:pt idx="1">
                  <c:v>1493</c:v>
                </c:pt>
                <c:pt idx="2">
                  <c:v>3750</c:v>
                </c:pt>
                <c:pt idx="3">
                  <c:v>887</c:v>
                </c:pt>
                <c:pt idx="4">
                  <c:v>4584</c:v>
                </c:pt>
                <c:pt idx="5">
                  <c:v>9385</c:v>
                </c:pt>
                <c:pt idx="6">
                  <c:v>17757</c:v>
                </c:pt>
                <c:pt idx="7">
                  <c:v>3839</c:v>
                </c:pt>
                <c:pt idx="8">
                  <c:v>8063</c:v>
                </c:pt>
              </c:numCache>
            </c:numRef>
          </c:val>
          <c:extLst>
            <c:ext xmlns:c16="http://schemas.microsoft.com/office/drawing/2014/chart" uri="{C3380CC4-5D6E-409C-BE32-E72D297353CC}">
              <c16:uniqueId val="{00000002-71A5-4044-8B1E-7CD3D0F157B2}"/>
            </c:ext>
          </c:extLst>
        </c:ser>
        <c:dLbls>
          <c:showLegendKey val="0"/>
          <c:showVal val="0"/>
          <c:showCatName val="0"/>
          <c:showSerName val="0"/>
          <c:showPercent val="0"/>
          <c:showBubbleSize val="0"/>
        </c:dLbls>
        <c:gapWidth val="150"/>
        <c:axId val="473196895"/>
        <c:axId val="1"/>
      </c:barChart>
      <c:catAx>
        <c:axId val="473196895"/>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ES"/>
          </a:p>
        </c:txPr>
        <c:crossAx val="473196895"/>
        <c:crosses val="autoZero"/>
        <c:crossBetween val="between"/>
      </c:valAx>
    </c:plotArea>
    <c:legend>
      <c:legendPos val="r"/>
      <c:overlay val="0"/>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s-ES"/>
    </a:p>
  </c:txPr>
  <c:printSettings>
    <c:headerFooter/>
    <c:pageMargins b="0.75000000000000033" l="0.70000000000000029" r="0.70000000000000029" t="0.75000000000000033" header="0.30000000000000016" footer="0.30000000000000016"/>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Gráfico 7</a:t>
            </a:r>
          </a:p>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Producción regional de papa entre las regiones de Coquimbo y Los Lagos</a:t>
            </a:r>
          </a:p>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(toneladas)</a:t>
            </a:r>
          </a:p>
        </c:rich>
      </c:tx>
      <c:overlay val="0"/>
    </c:title>
    <c:autoTitleDeleted val="0"/>
    <c:plotArea>
      <c:layout>
        <c:manualLayout>
          <c:layoutTarget val="inner"/>
          <c:xMode val="edge"/>
          <c:yMode val="edge"/>
          <c:x val="8.1829663507630435E-2"/>
          <c:y val="0.16909975085601611"/>
          <c:w val="0.80767535794552636"/>
          <c:h val="0.68607591563744885"/>
        </c:manualLayout>
      </c:layout>
      <c:barChart>
        <c:barDir val="col"/>
        <c:grouping val="clustered"/>
        <c:varyColors val="0"/>
        <c:ser>
          <c:idx val="0"/>
          <c:order val="0"/>
          <c:tx>
            <c:strRef>
              <c:f>'Pág.16-C8-G7'!$A$15</c:f>
              <c:strCache>
                <c:ptCount val="1"/>
                <c:pt idx="0">
                  <c:v>2008/09</c:v>
                </c:pt>
              </c:strCache>
            </c:strRef>
          </c:tx>
          <c:invertIfNegative val="0"/>
          <c:cat>
            <c:strRef>
              <c:f>'Pág.16-C8-G7'!$B$7:$J$7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'Pág.16-C8-G7'!$B$15:$J$15</c:f>
              <c:numCache>
                <c:formatCode>#,##0</c:formatCode>
                <c:ptCount val="9"/>
                <c:pt idx="0">
                  <c:v>51591.1</c:v>
                </c:pt>
                <c:pt idx="1">
                  <c:v>8350.7000000000007</c:v>
                </c:pt>
                <c:pt idx="2">
                  <c:v>53081.5</c:v>
                </c:pt>
                <c:pt idx="3">
                  <c:v>3752.9</c:v>
                </c:pt>
                <c:pt idx="4">
                  <c:v>31915.5</c:v>
                </c:pt>
                <c:pt idx="5">
                  <c:v>109800.8</c:v>
                </c:pt>
                <c:pt idx="6">
                  <c:v>265552.8</c:v>
                </c:pt>
                <c:pt idx="7">
                  <c:v>121619.2</c:v>
                </c:pt>
                <c:pt idx="8">
                  <c:v>272625</c:v>
                </c:pt>
              </c:numCache>
            </c:numRef>
          </c:val>
          <c:extLst>
            <c:ext xmlns:c16="http://schemas.microsoft.com/office/drawing/2014/chart" uri="{C3380CC4-5D6E-409C-BE32-E72D297353CC}">
              <c16:uniqueId val="{00000000-EBDC-4A34-9850-688D0D0EEEA4}"/>
            </c:ext>
          </c:extLst>
        </c:ser>
        <c:ser>
          <c:idx val="1"/>
          <c:order val="1"/>
          <c:tx>
            <c:strRef>
              <c:f>'Pág.16-C8-G7'!$A$16</c:f>
              <c:strCache>
                <c:ptCount val="1"/>
                <c:pt idx="0">
                  <c:v>2009/10</c:v>
                </c:pt>
              </c:strCache>
            </c:strRef>
          </c:tx>
          <c:invertIfNegative val="0"/>
          <c:cat>
            <c:strRef>
              <c:f>'Pág.16-C8-G7'!$B$7:$J$7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'Pág.16-C8-G7'!$B$16:$J$16</c:f>
              <c:numCache>
                <c:formatCode>#,##0</c:formatCode>
                <c:ptCount val="9"/>
                <c:pt idx="0">
                  <c:v>78466.3</c:v>
                </c:pt>
                <c:pt idx="1">
                  <c:v>11764.2</c:v>
                </c:pt>
                <c:pt idx="2">
                  <c:v>86174.8</c:v>
                </c:pt>
                <c:pt idx="3">
                  <c:v>38358</c:v>
                </c:pt>
                <c:pt idx="4">
                  <c:v>57455.5</c:v>
                </c:pt>
                <c:pt idx="5">
                  <c:v>165633.4</c:v>
                </c:pt>
                <c:pt idx="6">
                  <c:v>315519.2</c:v>
                </c:pt>
                <c:pt idx="7">
                  <c:v>124687.7</c:v>
                </c:pt>
                <c:pt idx="8">
                  <c:v>197024.2</c:v>
                </c:pt>
              </c:numCache>
            </c:numRef>
          </c:val>
          <c:extLst>
            <c:ext xmlns:c16="http://schemas.microsoft.com/office/drawing/2014/chart" uri="{C3380CC4-5D6E-409C-BE32-E72D297353CC}">
              <c16:uniqueId val="{00000001-EBDC-4A34-9850-688D0D0EEEA4}"/>
            </c:ext>
          </c:extLst>
        </c:ser>
        <c:ser>
          <c:idx val="2"/>
          <c:order val="2"/>
          <c:tx>
            <c:strRef>
              <c:f>'Pág.16-C8-G7'!$A$17</c:f>
              <c:strCache>
                <c:ptCount val="1"/>
                <c:pt idx="0">
                  <c:v>2010/11</c:v>
                </c:pt>
              </c:strCache>
            </c:strRef>
          </c:tx>
          <c:invertIfNegative val="0"/>
          <c:cat>
            <c:strRef>
              <c:f>'Pág.16-C8-G7'!$B$7:$J$7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'Pág.16-C8-G7'!$B$17:$J$17</c:f>
              <c:numCache>
                <c:formatCode>#,##0</c:formatCode>
                <c:ptCount val="9"/>
                <c:pt idx="0">
                  <c:v>75516</c:v>
                </c:pt>
                <c:pt idx="1">
                  <c:v>31084</c:v>
                </c:pt>
                <c:pt idx="2">
                  <c:v>79125</c:v>
                </c:pt>
                <c:pt idx="3">
                  <c:v>15805</c:v>
                </c:pt>
                <c:pt idx="4">
                  <c:v>111620</c:v>
                </c:pt>
                <c:pt idx="5">
                  <c:v>255835</c:v>
                </c:pt>
                <c:pt idx="6">
                  <c:v>615990</c:v>
                </c:pt>
                <c:pt idx="7">
                  <c:v>142120</c:v>
                </c:pt>
                <c:pt idx="8">
                  <c:v>343081</c:v>
                </c:pt>
              </c:numCache>
            </c:numRef>
          </c:val>
          <c:extLst>
            <c:ext xmlns:c16="http://schemas.microsoft.com/office/drawing/2014/chart" uri="{C3380CC4-5D6E-409C-BE32-E72D297353CC}">
              <c16:uniqueId val="{00000002-EBDC-4A34-9850-688D0D0EEEA4}"/>
            </c:ext>
          </c:extLst>
        </c:ser>
        <c:dLbls>
          <c:showLegendKey val="0"/>
          <c:showVal val="0"/>
          <c:showCatName val="0"/>
          <c:showSerName val="0"/>
          <c:showPercent val="0"/>
          <c:showBubbleSize val="0"/>
        </c:dLbls>
        <c:gapWidth val="150"/>
        <c:axId val="473206095"/>
        <c:axId val="1"/>
      </c:barChart>
      <c:catAx>
        <c:axId val="473206095"/>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ES"/>
          </a:p>
        </c:txPr>
        <c:crossAx val="473206095"/>
        <c:crosses val="autoZero"/>
        <c:crossBetween val="between"/>
      </c:valAx>
    </c:plotArea>
    <c:legend>
      <c:legendPos val="r"/>
      <c:overlay val="0"/>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s-ES"/>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Gráfico 8</a:t>
            </a:r>
          </a:p>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Rendimiento regional de papa entre las regiones de Coquimbo y Los Lagos</a:t>
            </a:r>
          </a:p>
          <a:p>
            <a:pPr>
              <a:defRPr sz="1000" b="0" i="0" u="none" strike="noStrike" baseline="0">
                <a:solidFill>
                  <a:srgbClr val="000000"/>
                </a:solidFill>
                <a:latin typeface="Arial"/>
                <a:ea typeface="Arial"/>
                <a:cs typeface="Arial"/>
              </a:defRPr>
            </a:pPr>
            <a:r>
              <a:rPr lang="es-ES" sz="1100" b="1" i="0" u="none" strike="noStrike" baseline="0">
                <a:solidFill>
                  <a:srgbClr val="000000"/>
                </a:solidFill>
                <a:latin typeface="Arial"/>
                <a:cs typeface="Arial"/>
              </a:rPr>
              <a:t>(ton/ha)</a:t>
            </a:r>
          </a:p>
        </c:rich>
      </c:tx>
      <c:overlay val="0"/>
    </c:title>
    <c:autoTitleDeleted val="0"/>
    <c:plotArea>
      <c:layout>
        <c:manualLayout>
          <c:layoutTarget val="inner"/>
          <c:xMode val="edge"/>
          <c:yMode val="edge"/>
          <c:x val="4.075497555812517E-2"/>
          <c:y val="0.180952380952381"/>
          <c:w val="0.85171203249943428"/>
          <c:h val="0.67782471635490027"/>
        </c:manualLayout>
      </c:layout>
      <c:barChart>
        <c:barDir val="col"/>
        <c:grouping val="clustered"/>
        <c:varyColors val="0"/>
        <c:ser>
          <c:idx val="0"/>
          <c:order val="0"/>
          <c:tx>
            <c:strRef>
              <c:f>'Pág.17-C9-G8'!$A$15</c:f>
              <c:strCache>
                <c:ptCount val="1"/>
                <c:pt idx="0">
                  <c:v>2008/09</c:v>
                </c:pt>
              </c:strCache>
            </c:strRef>
          </c:tx>
          <c:invertIfNegative val="0"/>
          <c:cat>
            <c:strRef>
              <c:f>'Pág.17-C9-G8'!$B$7:$J$7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'Pág.17-C9-G8'!$B$15:$J$15</c:f>
              <c:numCache>
                <c:formatCode>#,##0.0</c:formatCode>
                <c:ptCount val="9"/>
                <c:pt idx="0">
                  <c:v>17.22</c:v>
                </c:pt>
                <c:pt idx="1">
                  <c:v>13.780000000000001</c:v>
                </c:pt>
                <c:pt idx="2">
                  <c:v>19.23</c:v>
                </c:pt>
                <c:pt idx="3">
                  <c:v>14.49</c:v>
                </c:pt>
                <c:pt idx="4">
                  <c:v>14.62</c:v>
                </c:pt>
                <c:pt idx="5">
                  <c:v>15.63</c:v>
                </c:pt>
                <c:pt idx="6">
                  <c:v>19.71</c:v>
                </c:pt>
                <c:pt idx="7">
                  <c:v>26.630000000000003</c:v>
                </c:pt>
                <c:pt idx="8">
                  <c:v>25.910000000000004</c:v>
                </c:pt>
              </c:numCache>
            </c:numRef>
          </c:val>
          <c:extLst>
            <c:ext xmlns:c16="http://schemas.microsoft.com/office/drawing/2014/chart" uri="{C3380CC4-5D6E-409C-BE32-E72D297353CC}">
              <c16:uniqueId val="{00000000-414C-4A7A-A05B-B43308804FB1}"/>
            </c:ext>
          </c:extLst>
        </c:ser>
        <c:ser>
          <c:idx val="1"/>
          <c:order val="1"/>
          <c:tx>
            <c:strRef>
              <c:f>'Pág.17-C9-G8'!$A$16</c:f>
              <c:strCache>
                <c:ptCount val="1"/>
                <c:pt idx="0">
                  <c:v>2009/10</c:v>
                </c:pt>
              </c:strCache>
            </c:strRef>
          </c:tx>
          <c:invertIfNegative val="0"/>
          <c:cat>
            <c:strRef>
              <c:f>'Pág.17-C9-G8'!$B$7:$J$7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'Pág.17-C9-G8'!$B$16:$J$16</c:f>
              <c:numCache>
                <c:formatCode>#,##0.0</c:formatCode>
                <c:ptCount val="9"/>
                <c:pt idx="0">
                  <c:v>22.94</c:v>
                </c:pt>
                <c:pt idx="1">
                  <c:v>26.330000000000002</c:v>
                </c:pt>
                <c:pt idx="2">
                  <c:v>24.669999999999998</c:v>
                </c:pt>
                <c:pt idx="3">
                  <c:v>19.36</c:v>
                </c:pt>
                <c:pt idx="4">
                  <c:v>12.52</c:v>
                </c:pt>
                <c:pt idx="5">
                  <c:v>18.490000000000002</c:v>
                </c:pt>
                <c:pt idx="6">
                  <c:v>18.830000000000002</c:v>
                </c:pt>
                <c:pt idx="7">
                  <c:v>33.1</c:v>
                </c:pt>
                <c:pt idx="8">
                  <c:v>29.53</c:v>
                </c:pt>
              </c:numCache>
            </c:numRef>
          </c:val>
          <c:extLst>
            <c:ext xmlns:c16="http://schemas.microsoft.com/office/drawing/2014/chart" uri="{C3380CC4-5D6E-409C-BE32-E72D297353CC}">
              <c16:uniqueId val="{00000001-414C-4A7A-A05B-B43308804FB1}"/>
            </c:ext>
          </c:extLst>
        </c:ser>
        <c:ser>
          <c:idx val="2"/>
          <c:order val="2"/>
          <c:tx>
            <c:strRef>
              <c:f>'Pág.17-C9-G8'!$A$17</c:f>
              <c:strCache>
                <c:ptCount val="1"/>
                <c:pt idx="0">
                  <c:v>2010/11</c:v>
                </c:pt>
              </c:strCache>
            </c:strRef>
          </c:tx>
          <c:invertIfNegative val="0"/>
          <c:cat>
            <c:strRef>
              <c:f>'Pág.17-C9-G8'!$B$7:$J$7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'Pág.17-C9-G8'!$B$17:$J$17</c:f>
              <c:numCache>
                <c:formatCode>#,##0.0</c:formatCode>
                <c:ptCount val="9"/>
                <c:pt idx="0">
                  <c:v>23.54</c:v>
                </c:pt>
                <c:pt idx="1">
                  <c:v>20.52</c:v>
                </c:pt>
                <c:pt idx="2">
                  <c:v>21.1</c:v>
                </c:pt>
                <c:pt idx="3">
                  <c:v>17.82</c:v>
                </c:pt>
                <c:pt idx="4">
                  <c:v>24.35</c:v>
                </c:pt>
                <c:pt idx="5">
                  <c:v>27.26</c:v>
                </c:pt>
                <c:pt idx="6">
                  <c:v>34.69</c:v>
                </c:pt>
                <c:pt idx="7">
                  <c:v>37.019999999999996</c:v>
                </c:pt>
                <c:pt idx="8">
                  <c:v>42.55</c:v>
                </c:pt>
              </c:numCache>
            </c:numRef>
          </c:val>
          <c:extLst>
            <c:ext xmlns:c16="http://schemas.microsoft.com/office/drawing/2014/chart" uri="{C3380CC4-5D6E-409C-BE32-E72D297353CC}">
              <c16:uniqueId val="{00000002-414C-4A7A-A05B-B43308804FB1}"/>
            </c:ext>
          </c:extLst>
        </c:ser>
        <c:dLbls>
          <c:showLegendKey val="0"/>
          <c:showVal val="0"/>
          <c:showCatName val="0"/>
          <c:showSerName val="0"/>
          <c:showPercent val="0"/>
          <c:showBubbleSize val="0"/>
        </c:dLbls>
        <c:gapWidth val="150"/>
        <c:axId val="473201295"/>
        <c:axId val="1"/>
      </c:barChart>
      <c:catAx>
        <c:axId val="473201295"/>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ES"/>
          </a:p>
        </c:txPr>
        <c:crossAx val="473201295"/>
        <c:crosses val="autoZero"/>
        <c:crossBetween val="between"/>
      </c:valAx>
    </c:plotArea>
    <c:legend>
      <c:legendPos val="r"/>
      <c:overlay val="0"/>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s-ES"/>
    </a:p>
  </c:txPr>
  <c:printSettings>
    <c:headerFooter/>
    <c:pageMargins b="0.75000000000000089" l="0.70000000000000062" r="0.70000000000000062" t="0.7500000000000008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Precio promedio mensual de papa en los mercados mayoristas de Santiago</a:t>
            </a:r>
          </a:p>
        </c:rich>
      </c:tx>
      <c:layout>
        <c:manualLayout>
          <c:xMode val="edge"/>
          <c:yMode val="edge"/>
          <c:x val="0.10893068336337476"/>
          <c:y val="2.197802197802198E-2"/>
        </c:manualLayout>
      </c:layout>
      <c:overlay val="0"/>
    </c:title>
    <c:autoTitleDeleted val="0"/>
    <c:plotArea>
      <c:layout/>
      <c:lineChart>
        <c:grouping val="standard"/>
        <c:varyColors val="0"/>
        <c:ser>
          <c:idx val="0"/>
          <c:order val="0"/>
          <c:tx>
            <c:strRef>
              <c:f>'Pág.18-C10-G9'!$B$6</c:f>
              <c:strCache>
                <c:ptCount val="1"/>
                <c:pt idx="0">
                  <c:v>2009</c:v>
                </c:pt>
              </c:strCache>
            </c:strRef>
          </c:tx>
          <c:cat>
            <c:strRef>
              <c:f>'Pág.18-C10-G9'!$A$7:$A$18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'Pág.18-C10-G9'!$B$7:$B$18</c:f>
              <c:numCache>
                <c:formatCode>#,##0</c:formatCode>
                <c:ptCount val="12"/>
                <c:pt idx="0">
                  <c:v>14763</c:v>
                </c:pt>
                <c:pt idx="1">
                  <c:v>13207.2</c:v>
                </c:pt>
                <c:pt idx="2">
                  <c:v>9712.9</c:v>
                </c:pt>
                <c:pt idx="3">
                  <c:v>8998.9699999999993</c:v>
                </c:pt>
                <c:pt idx="4">
                  <c:v>9002.11</c:v>
                </c:pt>
                <c:pt idx="5">
                  <c:v>9601.75</c:v>
                </c:pt>
                <c:pt idx="6">
                  <c:v>10452.709999999999</c:v>
                </c:pt>
                <c:pt idx="7">
                  <c:v>11958.66</c:v>
                </c:pt>
                <c:pt idx="8">
                  <c:v>16029.01</c:v>
                </c:pt>
                <c:pt idx="9">
                  <c:v>12750.38</c:v>
                </c:pt>
                <c:pt idx="10">
                  <c:v>9605.99</c:v>
                </c:pt>
                <c:pt idx="11">
                  <c:v>5863.3</c:v>
                </c:pt>
              </c:numCache>
            </c:numRef>
          </c:val>
          <c:smooth val="0"/>
          <c:extLst>
            <c:ext xmlns:c16="http://schemas.microsoft.com/office/drawing/2014/chart" uri="{C3380CC4-5D6E-409C-BE32-E72D297353CC}">
              <c16:uniqueId val="{00000000-47B6-4BCE-AB97-810F1D49814E}"/>
            </c:ext>
          </c:extLst>
        </c:ser>
        <c:ser>
          <c:idx val="1"/>
          <c:order val="1"/>
          <c:tx>
            <c:strRef>
              <c:f>'Pág.18-C10-G9'!$C$6</c:f>
              <c:strCache>
                <c:ptCount val="1"/>
                <c:pt idx="0">
                  <c:v>2010</c:v>
                </c:pt>
              </c:strCache>
            </c:strRef>
          </c:tx>
          <c:val>
            <c:numRef>
              <c:f>'Pág.18-C10-G9'!$C$7:$C$18</c:f>
              <c:numCache>
                <c:formatCode>#,##0</c:formatCode>
                <c:ptCount val="12"/>
                <c:pt idx="0">
                  <c:v>4878.3</c:v>
                </c:pt>
                <c:pt idx="1">
                  <c:v>4961.42</c:v>
                </c:pt>
                <c:pt idx="2">
                  <c:v>4962.49</c:v>
                </c:pt>
                <c:pt idx="3">
                  <c:v>5822.2</c:v>
                </c:pt>
                <c:pt idx="4">
                  <c:v>6829.44</c:v>
                </c:pt>
                <c:pt idx="5">
                  <c:v>7088.11</c:v>
                </c:pt>
                <c:pt idx="6">
                  <c:v>6871.09</c:v>
                </c:pt>
                <c:pt idx="7">
                  <c:v>6764.87</c:v>
                </c:pt>
                <c:pt idx="8">
                  <c:v>6504.82</c:v>
                </c:pt>
                <c:pt idx="9">
                  <c:v>6862.79</c:v>
                </c:pt>
                <c:pt idx="10">
                  <c:v>6671.3</c:v>
                </c:pt>
                <c:pt idx="11">
                  <c:v>3379.7</c:v>
                </c:pt>
              </c:numCache>
            </c:numRef>
          </c:val>
          <c:smooth val="0"/>
          <c:extLst>
            <c:ext xmlns:c16="http://schemas.microsoft.com/office/drawing/2014/chart" uri="{C3380CC4-5D6E-409C-BE32-E72D297353CC}">
              <c16:uniqueId val="{00000001-47B6-4BCE-AB97-810F1D49814E}"/>
            </c:ext>
          </c:extLst>
        </c:ser>
        <c:ser>
          <c:idx val="2"/>
          <c:order val="2"/>
          <c:tx>
            <c:strRef>
              <c:f>'Pág.18-C10-G9'!$D$6</c:f>
              <c:strCache>
                <c:ptCount val="1"/>
                <c:pt idx="0">
                  <c:v>2011</c:v>
                </c:pt>
              </c:strCache>
            </c:strRef>
          </c:tx>
          <c:val>
            <c:numRef>
              <c:f>'Pág.18-C10-G9'!$D$7:$D$14</c:f>
              <c:numCache>
                <c:formatCode>#,##0</c:formatCode>
                <c:ptCount val="8"/>
                <c:pt idx="0">
                  <c:v>3229.1</c:v>
                </c:pt>
                <c:pt idx="1">
                  <c:v>4483.29</c:v>
                </c:pt>
                <c:pt idx="2">
                  <c:v>5067.8500000000004</c:v>
                </c:pt>
                <c:pt idx="3">
                  <c:v>4746.82</c:v>
                </c:pt>
                <c:pt idx="4">
                  <c:v>4411.9399999999996</c:v>
                </c:pt>
                <c:pt idx="5">
                  <c:v>4992.4799999999996</c:v>
                </c:pt>
                <c:pt idx="6">
                  <c:v>5742.31</c:v>
                </c:pt>
                <c:pt idx="7">
                  <c:v>6853.9</c:v>
                </c:pt>
              </c:numCache>
            </c:numRef>
          </c:val>
          <c:smooth val="0"/>
          <c:extLst>
            <c:ext xmlns:c16="http://schemas.microsoft.com/office/drawing/2014/chart" uri="{C3380CC4-5D6E-409C-BE32-E72D297353CC}">
              <c16:uniqueId val="{00000002-47B6-4BCE-AB97-810F1D49814E}"/>
            </c:ext>
          </c:extLst>
        </c:ser>
        <c:dLbls>
          <c:showLegendKey val="0"/>
          <c:showVal val="0"/>
          <c:showCatName val="0"/>
          <c:showSerName val="0"/>
          <c:showPercent val="0"/>
          <c:showBubbleSize val="0"/>
        </c:dLbls>
        <c:marker val="1"/>
        <c:smooth val="0"/>
        <c:axId val="473200895"/>
        <c:axId val="1"/>
      </c:lineChart>
      <c:catAx>
        <c:axId val="473200895"/>
        <c:scaling>
          <c:orientation val="minMax"/>
        </c:scaling>
        <c:delete val="0"/>
        <c:axPos val="b"/>
        <c:numFmt formatCode="mmm/yy" sourceLinked="0"/>
        <c:majorTickMark val="none"/>
        <c:minorTickMark val="none"/>
        <c:tickLblPos val="nextTo"/>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Arial"/>
                    <a:ea typeface="Arial"/>
                    <a:cs typeface="Arial"/>
                  </a:defRPr>
                </a:pPr>
                <a:r>
                  <a:rPr lang="es-ES"/>
                  <a:t>$ / saco 50 kilos</a:t>
                </a:r>
              </a:p>
            </c:rich>
          </c:tx>
          <c:overlay val="0"/>
        </c:title>
        <c:numFmt formatCode="#,##0"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ES"/>
          </a:p>
        </c:txPr>
        <c:crossAx val="473200895"/>
        <c:crosses val="autoZero"/>
        <c:crossBetween val="between"/>
      </c:valAx>
    </c:plotArea>
    <c:legend>
      <c:legendPos val="r"/>
      <c:overlay val="0"/>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s-ES"/>
    </a:p>
  </c:tx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2148" name="Picture 41" descr="pie">
          <a:extLst>
            <a:ext uri="{FF2B5EF4-FFF2-40B4-BE49-F238E27FC236}">
              <a16:creationId xmlns:a16="http://schemas.microsoft.com/office/drawing/2014/main" id="{D2826CFE-EB0C-4A70-8468-CBDA86560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682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2149" name="Picture 2" descr="LOGO_ODEPA">
          <a:extLst>
            <a:ext uri="{FF2B5EF4-FFF2-40B4-BE49-F238E27FC236}">
              <a16:creationId xmlns:a16="http://schemas.microsoft.com/office/drawing/2014/main" id="{25533B70-7EDF-40C8-AE68-8BB9EE5197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18288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2150" name="Picture 1" descr="LOGO_FUCOA">
          <a:extLst>
            <a:ext uri="{FF2B5EF4-FFF2-40B4-BE49-F238E27FC236}">
              <a16:creationId xmlns:a16="http://schemas.microsoft.com/office/drawing/2014/main" id="{470ADD35-DE55-4688-95E2-1A85A417BB1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82391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19</xdr:row>
      <xdr:rowOff>142875</xdr:rowOff>
    </xdr:from>
    <xdr:to>
      <xdr:col>5</xdr:col>
      <xdr:colOff>1095375</xdr:colOff>
      <xdr:row>42</xdr:row>
      <xdr:rowOff>19050</xdr:rowOff>
    </xdr:to>
    <xdr:graphicFrame macro="">
      <xdr:nvGraphicFramePr>
        <xdr:cNvPr id="12322" name="1 Gráfico">
          <a:extLst>
            <a:ext uri="{FF2B5EF4-FFF2-40B4-BE49-F238E27FC236}">
              <a16:creationId xmlns:a16="http://schemas.microsoft.com/office/drawing/2014/main" id="{3AE0A0EF-080C-426E-A14D-C7B45F9FD0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0.03105</cdr:x>
      <cdr:y>0.91691</cdr:y>
    </cdr:from>
    <cdr:to>
      <cdr:x>0.79085</cdr:x>
      <cdr:y>0.98007</cdr:y>
    </cdr:to>
    <cdr:sp macro="" textlink="">
      <cdr:nvSpPr>
        <cdr:cNvPr id="2" name="2 CuadroTexto"/>
        <cdr:cNvSpPr txBox="1"/>
      </cdr:nvSpPr>
      <cdr:spPr>
        <a:xfrm xmlns:a="http://schemas.openxmlformats.org/drawingml/2006/main">
          <a:off x="154268" y="3146994"/>
          <a:ext cx="3775351" cy="21677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800">
              <a:latin typeface="Arial" pitchFamily="34" charset="0"/>
              <a:cs typeface="Arial" pitchFamily="34" charset="0"/>
            </a:rPr>
            <a:t>Fuente: elaborado por Odepa con información del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20</xdr:row>
      <xdr:rowOff>142875</xdr:rowOff>
    </xdr:from>
    <xdr:to>
      <xdr:col>9</xdr:col>
      <xdr:colOff>781050</xdr:colOff>
      <xdr:row>43</xdr:row>
      <xdr:rowOff>85725</xdr:rowOff>
    </xdr:to>
    <xdr:graphicFrame macro="">
      <xdr:nvGraphicFramePr>
        <xdr:cNvPr id="14403" name="1 Gráfico">
          <a:extLst>
            <a:ext uri="{FF2B5EF4-FFF2-40B4-BE49-F238E27FC236}">
              <a16:creationId xmlns:a16="http://schemas.microsoft.com/office/drawing/2014/main" id="{9D05C11A-5021-4FC2-9512-EFE0EB4EA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161925</xdr:colOff>
      <xdr:row>43</xdr:row>
      <xdr:rowOff>57150</xdr:rowOff>
    </xdr:from>
    <xdr:ext cx="184731" cy="264560"/>
    <xdr:sp macro="" textlink="">
      <xdr:nvSpPr>
        <xdr:cNvPr id="3" name="2 CuadroTexto">
          <a:extLst>
            <a:ext uri="{FF2B5EF4-FFF2-40B4-BE49-F238E27FC236}">
              <a16:creationId xmlns:a16="http://schemas.microsoft.com/office/drawing/2014/main" id="{302ACE8F-E86D-4E65-A370-E6CD79F83844}"/>
            </a:ext>
          </a:extLst>
        </xdr:cNvPr>
        <xdr:cNvSpPr txBox="1"/>
      </xdr:nvSpPr>
      <xdr:spPr>
        <a:xfrm>
          <a:off x="16192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wsDr>
</file>

<file path=xl/drawings/drawing13.xml><?xml version="1.0" encoding="utf-8"?>
<c:userShapes xmlns:c="http://schemas.openxmlformats.org/drawingml/2006/chart">
  <cdr:relSizeAnchor xmlns:cdr="http://schemas.openxmlformats.org/drawingml/2006/chartDrawing">
    <cdr:from>
      <cdr:x>0</cdr:x>
      <cdr:y>0.93247</cdr:y>
    </cdr:from>
    <cdr:to>
      <cdr:x>0.48416</cdr:x>
      <cdr:y>0.99448</cdr:y>
    </cdr:to>
    <cdr:sp macro="" textlink="">
      <cdr:nvSpPr>
        <cdr:cNvPr id="2" name="2 CuadroTexto"/>
        <cdr:cNvSpPr txBox="1"/>
      </cdr:nvSpPr>
      <cdr:spPr>
        <a:xfrm xmlns:a="http://schemas.openxmlformats.org/drawingml/2006/main">
          <a:off x="0" y="3419475"/>
          <a:ext cx="3915269" cy="22740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800">
              <a:latin typeface="Arial" pitchFamily="34" charset="0"/>
              <a:cs typeface="Arial" pitchFamily="34" charset="0"/>
            </a:rPr>
            <a:t>Fuente: elaborado por Odepa con información del INE.</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20</xdr:row>
      <xdr:rowOff>95250</xdr:rowOff>
    </xdr:from>
    <xdr:to>
      <xdr:col>9</xdr:col>
      <xdr:colOff>733425</xdr:colOff>
      <xdr:row>43</xdr:row>
      <xdr:rowOff>104775</xdr:rowOff>
    </xdr:to>
    <xdr:graphicFrame macro="">
      <xdr:nvGraphicFramePr>
        <xdr:cNvPr id="16451" name="1 Gráfico">
          <a:extLst>
            <a:ext uri="{FF2B5EF4-FFF2-40B4-BE49-F238E27FC236}">
              <a16:creationId xmlns:a16="http://schemas.microsoft.com/office/drawing/2014/main" id="{C0EE32C1-6CEB-4852-B15E-733E587B5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19050</xdr:rowOff>
    </xdr:from>
    <xdr:to>
      <xdr:col>4</xdr:col>
      <xdr:colOff>705344</xdr:colOff>
      <xdr:row>43</xdr:row>
      <xdr:rowOff>84529</xdr:rowOff>
    </xdr:to>
    <xdr:sp macro="" textlink="">
      <xdr:nvSpPr>
        <xdr:cNvPr id="3" name="2 CuadroTexto">
          <a:extLst>
            <a:ext uri="{FF2B5EF4-FFF2-40B4-BE49-F238E27FC236}">
              <a16:creationId xmlns:a16="http://schemas.microsoft.com/office/drawing/2014/main" id="{13E61DE2-3183-4B81-948E-892E06348260}"/>
            </a:ext>
          </a:extLst>
        </xdr:cNvPr>
        <xdr:cNvSpPr txBox="1"/>
      </xdr:nvSpPr>
      <xdr:spPr>
        <a:xfrm>
          <a:off x="0" y="6858000"/>
          <a:ext cx="3915269" cy="227404"/>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CL" sz="800">
              <a:latin typeface="Arial" pitchFamily="34" charset="0"/>
              <a:cs typeface="Arial" pitchFamily="34" charset="0"/>
            </a:rPr>
            <a:t>Fuente: elaborado por Odepa con información del INE.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21</xdr:row>
      <xdr:rowOff>123825</xdr:rowOff>
    </xdr:from>
    <xdr:to>
      <xdr:col>9</xdr:col>
      <xdr:colOff>752475</xdr:colOff>
      <xdr:row>43</xdr:row>
      <xdr:rowOff>123825</xdr:rowOff>
    </xdr:to>
    <xdr:graphicFrame macro="">
      <xdr:nvGraphicFramePr>
        <xdr:cNvPr id="18466" name="1 Gráfico">
          <a:extLst>
            <a:ext uri="{FF2B5EF4-FFF2-40B4-BE49-F238E27FC236}">
              <a16:creationId xmlns:a16="http://schemas.microsoft.com/office/drawing/2014/main" id="{F52248FF-C593-4D03-8BC5-AEC062F61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0.93684</cdr:y>
    </cdr:from>
    <cdr:to>
      <cdr:x>0.47908</cdr:x>
      <cdr:y>1</cdr:y>
    </cdr:to>
    <cdr:sp macro="" textlink="">
      <cdr:nvSpPr>
        <cdr:cNvPr id="2" name="2 CuadroTexto"/>
        <cdr:cNvSpPr txBox="1"/>
      </cdr:nvSpPr>
      <cdr:spPr>
        <a:xfrm xmlns:a="http://schemas.openxmlformats.org/drawingml/2006/main">
          <a:off x="0" y="3439721"/>
          <a:ext cx="3910706" cy="22740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800">
              <a:latin typeface="Arial" pitchFamily="34" charset="0"/>
              <a:cs typeface="Arial" pitchFamily="34" charset="0"/>
            </a:rPr>
            <a:t>Fuente: elaborado por Odepa con información del INE.</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828675</xdr:colOff>
      <xdr:row>43</xdr:row>
      <xdr:rowOff>66675</xdr:rowOff>
    </xdr:to>
    <xdr:graphicFrame macro="">
      <xdr:nvGraphicFramePr>
        <xdr:cNvPr id="20514" name="3 Gráfico">
          <a:extLst>
            <a:ext uri="{FF2B5EF4-FFF2-40B4-BE49-F238E27FC236}">
              <a16:creationId xmlns:a16="http://schemas.microsoft.com/office/drawing/2014/main" id="{B037179E-21E5-4718-AD01-2802A0869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0.93132</cdr:y>
    </cdr:from>
    <cdr:to>
      <cdr:x>0.17595</cdr:x>
      <cdr:y>0.99725</cdr:y>
    </cdr:to>
    <cdr:sp macro="" textlink="">
      <cdr:nvSpPr>
        <cdr:cNvPr id="2" name="1 CuadroTexto"/>
        <cdr:cNvSpPr txBox="1"/>
      </cdr:nvSpPr>
      <cdr:spPr>
        <a:xfrm xmlns:a="http://schemas.openxmlformats.org/drawingml/2006/main">
          <a:off x="0" y="3228975"/>
          <a:ext cx="111442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900">
              <a:latin typeface="Arial" pitchFamily="34" charset="0"/>
              <a:cs typeface="Arial" pitchFamily="34" charset="0"/>
            </a:rPr>
            <a:t>Fuente: Odepa</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57150</xdr:rowOff>
    </xdr:from>
    <xdr:to>
      <xdr:col>7</xdr:col>
      <xdr:colOff>685800</xdr:colOff>
      <xdr:row>20</xdr:row>
      <xdr:rowOff>95250</xdr:rowOff>
    </xdr:to>
    <xdr:graphicFrame macro="">
      <xdr:nvGraphicFramePr>
        <xdr:cNvPr id="22562" name="2 Gráfico">
          <a:extLst>
            <a:ext uri="{FF2B5EF4-FFF2-40B4-BE49-F238E27FC236}">
              <a16:creationId xmlns:a16="http://schemas.microsoft.com/office/drawing/2014/main" id="{2A5A7796-5528-408C-BF3B-0A617DC3A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47628</xdr:rowOff>
    </xdr:from>
    <xdr:to>
      <xdr:col>6</xdr:col>
      <xdr:colOff>819149</xdr:colOff>
      <xdr:row>51</xdr:row>
      <xdr:rowOff>28575</xdr:rowOff>
    </xdr:to>
    <xdr:sp macro="" textlink="">
      <xdr:nvSpPr>
        <xdr:cNvPr id="2" name="1 CuadroTexto">
          <a:extLst>
            <a:ext uri="{FF2B5EF4-FFF2-40B4-BE49-F238E27FC236}">
              <a16:creationId xmlns:a16="http://schemas.microsoft.com/office/drawing/2014/main" id="{503DC927-D058-4161-8804-BCE9796B4433}"/>
            </a:ext>
          </a:extLst>
        </xdr:cNvPr>
        <xdr:cNvSpPr txBox="1"/>
      </xdr:nvSpPr>
      <xdr:spPr>
        <a:xfrm>
          <a:off x="38100" y="47628"/>
          <a:ext cx="5981699" cy="8239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CL" sz="1100"/>
        </a:p>
        <a:p>
          <a:pPr algn="ctr">
            <a:lnSpc>
              <a:spcPts val="1100"/>
            </a:lnSpc>
          </a:pPr>
          <a:r>
            <a:rPr lang="es-CL" sz="950" b="1" baseline="0">
              <a:latin typeface="Arial" pitchFamily="34" charset="0"/>
              <a:cs typeface="Arial" pitchFamily="34" charset="0"/>
            </a:rPr>
            <a:t>SUPERFICIE DE HORTALIZAS</a:t>
          </a:r>
          <a:endParaRPr lang="es-CL" sz="950" b="1">
            <a:latin typeface="Arial" pitchFamily="34" charset="0"/>
            <a:cs typeface="Arial" pitchFamily="34" charset="0"/>
          </a:endParaRPr>
        </a:p>
        <a:p>
          <a:pPr>
            <a:lnSpc>
              <a:spcPts val="1100"/>
            </a:lnSpc>
          </a:pPr>
          <a:endParaRPr lang="es-CL" sz="1000" baseline="0">
            <a:solidFill>
              <a:schemeClr val="dk1"/>
            </a:solidFill>
            <a:latin typeface="Arial" pitchFamily="34" charset="0"/>
            <a:ea typeface="+mn-ea"/>
            <a:cs typeface="Arial" pitchFamily="34" charset="0"/>
          </a:endParaRPr>
        </a:p>
        <a:p>
          <a:pPr algn="just">
            <a:lnSpc>
              <a:spcPts val="1300"/>
            </a:lnSpc>
          </a:pPr>
          <a:r>
            <a:rPr lang="es-CL" sz="1000" baseline="0">
              <a:solidFill>
                <a:schemeClr val="dk1"/>
              </a:solidFill>
              <a:latin typeface="Arial" pitchFamily="34" charset="0"/>
              <a:ea typeface="+mn-ea"/>
              <a:cs typeface="Arial" pitchFamily="34" charset="0"/>
            </a:rPr>
            <a:t>En 2010 la superficie cultivada con hortalizas en el país (cuadro 1) alcanzó un área de 80.277 hectáreas, lo que representó una disminución de 4,8% respecto al año anterior (- 4.059 ha). </a:t>
          </a:r>
        </a:p>
        <a:p>
          <a:pPr marL="0" marR="0" indent="0" algn="just" defTabSz="914400" eaLnBrk="1" fontAlgn="auto" latinLnBrk="0" hangingPunct="1">
            <a:lnSpc>
              <a:spcPts val="1300"/>
            </a:lnSpc>
            <a:spcBef>
              <a:spcPts val="0"/>
            </a:spcBef>
            <a:spcAft>
              <a:spcPts val="0"/>
            </a:spcAft>
            <a:buClrTx/>
            <a:buSzTx/>
            <a:buFontTx/>
            <a:buNone/>
            <a:tabLst/>
            <a:defRPr/>
          </a:pPr>
          <a:endParaRPr lang="es-CL" sz="1000" baseline="0">
            <a:solidFill>
              <a:schemeClr val="dk1"/>
            </a:solidFill>
            <a:effectLst/>
            <a:latin typeface="Arial" pitchFamily="34" charset="0"/>
            <a:ea typeface="+mn-ea"/>
            <a:cs typeface="Arial" pitchFamily="34" charset="0"/>
          </a:endParaRPr>
        </a:p>
        <a:p>
          <a:pPr marL="0" marR="0" indent="0" algn="just" defTabSz="914400" eaLnBrk="1" fontAlgn="auto" latinLnBrk="0" hangingPunct="1">
            <a:lnSpc>
              <a:spcPts val="1300"/>
            </a:lnSpc>
            <a:spcBef>
              <a:spcPts val="0"/>
            </a:spcBef>
            <a:spcAft>
              <a:spcPts val="0"/>
            </a:spcAft>
            <a:buClrTx/>
            <a:buSzTx/>
            <a:buFontTx/>
            <a:buNone/>
            <a:tabLst/>
            <a:defRPr/>
          </a:pPr>
          <a:r>
            <a:rPr lang="es-CL" sz="1000" baseline="0">
              <a:solidFill>
                <a:schemeClr val="dk1"/>
              </a:solidFill>
              <a:effectLst/>
              <a:latin typeface="Arial" pitchFamily="34" charset="0"/>
              <a:ea typeface="+mn-ea"/>
              <a:cs typeface="Arial" pitchFamily="34" charset="0"/>
            </a:rPr>
            <a:t>Las hortalizas más importantes en cuanto a superficie fueron el choclo (</a:t>
          </a:r>
          <a:r>
            <a:rPr lang="es-CL" sz="1000" b="0" i="0">
              <a:solidFill>
                <a:schemeClr val="dk1"/>
              </a:solidFill>
              <a:effectLst/>
              <a:latin typeface="Arial" pitchFamily="34" charset="0"/>
              <a:ea typeface="+mn-ea"/>
              <a:cs typeface="Arial" pitchFamily="34" charset="0"/>
            </a:rPr>
            <a:t>11.234</a:t>
          </a:r>
          <a:r>
            <a:rPr lang="es-CL" sz="1000">
              <a:solidFill>
                <a:schemeClr val="dk1"/>
              </a:solidFill>
              <a:effectLst/>
              <a:latin typeface="Arial" pitchFamily="34" charset="0"/>
              <a:ea typeface="+mn-ea"/>
              <a:cs typeface="Arial" pitchFamily="34" charset="0"/>
            </a:rPr>
            <a:t> ha), la lechuga (</a:t>
          </a:r>
          <a:r>
            <a:rPr lang="es-CL" sz="1000" b="0" i="0">
              <a:solidFill>
                <a:schemeClr val="dk1"/>
              </a:solidFill>
              <a:effectLst/>
              <a:latin typeface="Arial" pitchFamily="34" charset="0"/>
              <a:ea typeface="+mn-ea"/>
              <a:cs typeface="Arial" pitchFamily="34" charset="0"/>
            </a:rPr>
            <a:t>6.837 ha), el </a:t>
          </a:r>
          <a:r>
            <a:rPr lang="es-CL" sz="1000">
              <a:solidFill>
                <a:schemeClr val="dk1"/>
              </a:solidFill>
              <a:effectLst/>
              <a:latin typeface="Arial" pitchFamily="34" charset="0"/>
              <a:ea typeface="+mn-ea"/>
              <a:cs typeface="Arial" pitchFamily="34" charset="0"/>
            </a:rPr>
            <a:t>zapallo temprano</a:t>
          </a:r>
          <a:r>
            <a:rPr lang="es-CL" sz="1000" baseline="0">
              <a:solidFill>
                <a:schemeClr val="dk1"/>
              </a:solidFill>
              <a:effectLst/>
              <a:latin typeface="Arial" pitchFamily="34" charset="0"/>
              <a:ea typeface="+mn-ea"/>
              <a:cs typeface="Arial" pitchFamily="34" charset="0"/>
            </a:rPr>
            <a:t> y de guarda (</a:t>
          </a:r>
          <a:r>
            <a:rPr lang="es-CL" sz="1000" b="0" i="0">
              <a:solidFill>
                <a:schemeClr val="dk1"/>
              </a:solidFill>
              <a:effectLst/>
              <a:latin typeface="Arial" pitchFamily="34" charset="0"/>
              <a:ea typeface="+mn-ea"/>
              <a:cs typeface="Arial" pitchFamily="34" charset="0"/>
            </a:rPr>
            <a:t>5.878 ha) y el tomate</a:t>
          </a:r>
          <a:r>
            <a:rPr lang="es-CL" sz="1000" b="0" i="0" baseline="0">
              <a:solidFill>
                <a:schemeClr val="dk1"/>
              </a:solidFill>
              <a:effectLst/>
              <a:latin typeface="Arial" pitchFamily="34" charset="0"/>
              <a:ea typeface="+mn-ea"/>
              <a:cs typeface="Arial" pitchFamily="34" charset="0"/>
            </a:rPr>
            <a:t> para consumo fresco (</a:t>
          </a:r>
          <a:r>
            <a:rPr lang="es-CL" sz="1000" b="0" i="0">
              <a:solidFill>
                <a:schemeClr val="dk1"/>
              </a:solidFill>
              <a:effectLst/>
              <a:latin typeface="Arial" pitchFamily="34" charset="0"/>
              <a:ea typeface="+mn-ea"/>
              <a:cs typeface="Arial" pitchFamily="34" charset="0"/>
            </a:rPr>
            <a:t>5.165 ha).</a:t>
          </a:r>
          <a:r>
            <a:rPr lang="es-CL" sz="1000">
              <a:solidFill>
                <a:schemeClr val="dk1"/>
              </a:solidFill>
              <a:effectLst/>
              <a:latin typeface="Arial" pitchFamily="34" charset="0"/>
              <a:ea typeface="+mn-ea"/>
              <a:cs typeface="Arial" pitchFamily="34" charset="0"/>
            </a:rPr>
            <a:t> </a:t>
          </a:r>
          <a:endParaRPr lang="es-CL" sz="1000">
            <a:effectLst/>
            <a:latin typeface="Arial" pitchFamily="34" charset="0"/>
            <a:cs typeface="Arial" pitchFamily="34" charset="0"/>
          </a:endParaRPr>
        </a:p>
        <a:p>
          <a:pPr algn="just">
            <a:lnSpc>
              <a:spcPts val="1300"/>
            </a:lnSpc>
          </a:pPr>
          <a:endParaRPr lang="es-CL" sz="1000" baseline="0">
            <a:solidFill>
              <a:schemeClr val="dk1"/>
            </a:solidFill>
            <a:latin typeface="Arial" pitchFamily="34" charset="0"/>
            <a:ea typeface="+mn-ea"/>
            <a:cs typeface="Arial" pitchFamily="34" charset="0"/>
          </a:endParaRPr>
        </a:p>
        <a:p>
          <a:pPr algn="just">
            <a:lnSpc>
              <a:spcPts val="1300"/>
            </a:lnSpc>
          </a:pPr>
          <a:r>
            <a:rPr lang="es-CL" sz="1000" baseline="0">
              <a:solidFill>
                <a:schemeClr val="dk1"/>
              </a:solidFill>
              <a:latin typeface="Arial" pitchFamily="34" charset="0"/>
              <a:ea typeface="+mn-ea"/>
              <a:cs typeface="Arial" pitchFamily="34" charset="0"/>
            </a:rPr>
            <a:t>Entre 2009 y 2010 las hortalizas que más aumentaron su superficie fueron las habas (23%), el </a:t>
          </a:r>
          <a:r>
            <a:rPr lang="es-CL" sz="1100" baseline="0">
              <a:solidFill>
                <a:schemeClr val="dk1"/>
              </a:solidFill>
              <a:latin typeface="+mn-lt"/>
              <a:ea typeface="+mn-ea"/>
              <a:cs typeface="+mn-cs"/>
            </a:rPr>
            <a:t>zapallo temprano y de guarda (7%), los porotos granados (10%), los porotos verdes (10%) y las</a:t>
          </a:r>
          <a:r>
            <a:rPr lang="es-CL" sz="1000" baseline="0">
              <a:solidFill>
                <a:schemeClr val="dk1"/>
              </a:solidFill>
              <a:latin typeface="Arial" pitchFamily="34" charset="0"/>
              <a:ea typeface="+mn-ea"/>
              <a:cs typeface="Arial" pitchFamily="34" charset="0"/>
            </a:rPr>
            <a:t> betarragas (20%). Las mayores bajas correspondieron a alcachofa (-21%), arveja verde (-35%), </a:t>
          </a:r>
          <a:r>
            <a:rPr lang="es-CL" sz="1100" baseline="0">
              <a:solidFill>
                <a:schemeClr val="dk1"/>
              </a:solidFill>
              <a:latin typeface="+mn-lt"/>
              <a:ea typeface="+mn-ea"/>
              <a:cs typeface="+mn-cs"/>
            </a:rPr>
            <a:t>zanahoria (-19%), lechuga (-7%) y </a:t>
          </a:r>
          <a:r>
            <a:rPr lang="es-CL" sz="1000" baseline="0">
              <a:solidFill>
                <a:schemeClr val="dk1"/>
              </a:solidFill>
              <a:latin typeface="Arial" pitchFamily="34" charset="0"/>
              <a:ea typeface="+mn-ea"/>
              <a:cs typeface="Arial" pitchFamily="34" charset="0"/>
            </a:rPr>
            <a:t>ají (-33%). </a:t>
          </a:r>
        </a:p>
        <a:p>
          <a:pPr algn="just">
            <a:lnSpc>
              <a:spcPts val="1300"/>
            </a:lnSpc>
          </a:pPr>
          <a:endParaRPr lang="es-CL" sz="1000" baseline="0">
            <a:solidFill>
              <a:schemeClr val="dk1"/>
            </a:solidFill>
            <a:latin typeface="Arial" pitchFamily="34" charset="0"/>
            <a:ea typeface="+mn-ea"/>
            <a:cs typeface="Arial" pitchFamily="34" charset="0"/>
          </a:endParaRPr>
        </a:p>
        <a:p>
          <a:pPr algn="just">
            <a:lnSpc>
              <a:spcPts val="1300"/>
            </a:lnSpc>
          </a:pPr>
          <a:r>
            <a:rPr lang="es-CL" sz="1000" b="0" baseline="0">
              <a:solidFill>
                <a:schemeClr val="dk1"/>
              </a:solidFill>
              <a:latin typeface="Arial" pitchFamily="34" charset="0"/>
              <a:ea typeface="+mn-ea"/>
              <a:cs typeface="Arial" pitchFamily="34" charset="0"/>
            </a:rPr>
            <a:t>Entre las regiones productoras de hortalizas, destacan la Región Metropolitana (26.854 ha), la Región de O´Higgins (11.696 ha), la Región de Coquimbo, con 10.766 ha, y la Región del Maule, con 10.385 ha (cuadro 2).</a:t>
          </a:r>
        </a:p>
        <a:p>
          <a:pPr algn="l"/>
          <a:endParaRPr lang="es-CL" sz="1100" b="0" baseline="0">
            <a:solidFill>
              <a:schemeClr val="dk1"/>
            </a:solidFill>
            <a:latin typeface="+mn-lt"/>
            <a:ea typeface="+mn-ea"/>
            <a:cs typeface="+mn-cs"/>
          </a:endParaRPr>
        </a:p>
        <a:p>
          <a:pPr algn="l">
            <a:lnSpc>
              <a:spcPts val="1200"/>
            </a:lnSpc>
          </a:pPr>
          <a:br>
            <a:rPr lang="es-CL" sz="1100" b="1" i="0" u="none" strike="noStrike">
              <a:solidFill>
                <a:schemeClr val="dk1"/>
              </a:solidFill>
              <a:latin typeface="+mn-lt"/>
              <a:ea typeface="+mn-ea"/>
              <a:cs typeface="+mn-cs"/>
            </a:rPr>
          </a:b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lnSpc>
              <a:spcPts val="1000"/>
            </a:lnSpc>
          </a:pPr>
          <a:endParaRPr lang="es-CL" sz="1100" b="1"/>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0.00025</cdr:x>
      <cdr:y>0.92244</cdr:y>
    </cdr:from>
    <cdr:to>
      <cdr:x>0.19064</cdr:x>
      <cdr:y>0.97989</cdr:y>
    </cdr:to>
    <cdr:sp macro="" textlink="">
      <cdr:nvSpPr>
        <cdr:cNvPr id="2" name="2 CuadroTexto"/>
        <cdr:cNvSpPr txBox="1"/>
      </cdr:nvSpPr>
      <cdr:spPr>
        <a:xfrm xmlns:a="http://schemas.openxmlformats.org/drawingml/2006/main">
          <a:off x="0" y="3020078"/>
          <a:ext cx="1155019" cy="18984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38100</xdr:colOff>
      <xdr:row>0</xdr:row>
      <xdr:rowOff>47626</xdr:rowOff>
    </xdr:from>
    <xdr:to>
      <xdr:col>7</xdr:col>
      <xdr:colOff>714375</xdr:colOff>
      <xdr:row>57</xdr:row>
      <xdr:rowOff>152400</xdr:rowOff>
    </xdr:to>
    <xdr:sp macro="" textlink="">
      <xdr:nvSpPr>
        <xdr:cNvPr id="2" name="1 CuadroTexto">
          <a:extLst>
            <a:ext uri="{FF2B5EF4-FFF2-40B4-BE49-F238E27FC236}">
              <a16:creationId xmlns:a16="http://schemas.microsoft.com/office/drawing/2014/main" id="{F9068BC8-1E70-4813-9936-0A156000AD01}"/>
            </a:ext>
          </a:extLst>
        </xdr:cNvPr>
        <xdr:cNvSpPr txBox="1"/>
      </xdr:nvSpPr>
      <xdr:spPr>
        <a:xfrm>
          <a:off x="38100" y="47626"/>
          <a:ext cx="6010275" cy="9334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CL" sz="1100" b="1">
              <a:solidFill>
                <a:schemeClr val="dk1"/>
              </a:solidFill>
              <a:latin typeface="+mn-lt"/>
              <a:ea typeface="+mn-ea"/>
              <a:cs typeface="+mn-cs"/>
            </a:rPr>
            <a:t>EXPORTACIONES DE HORTALIZAS Y TUBÉRCULOS FRESCOS Y PROCESADOS</a:t>
          </a:r>
          <a:endParaRPr lang="es-CL" sz="1000"/>
        </a:p>
        <a:p>
          <a:pPr eaLnBrk="1" fontAlgn="base" latinLnBrk="0" hangingPunct="1"/>
          <a:endParaRPr lang="es-CL" sz="1100" b="0" i="0" baseline="0">
            <a:solidFill>
              <a:schemeClr val="dk1"/>
            </a:solidFill>
            <a:latin typeface="+mn-lt"/>
            <a:ea typeface="+mn-ea"/>
            <a:cs typeface="+mn-cs"/>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enero a agosto de 2011 se han exportado 175.121 toneladas de hortalizas y tubérculos, por un valor de 177 millones de dólares FOB, en que los productos frescos representan un 38% y los industriales, el 62% restante. En relación con el mismo período de la temporada 2010, se podría inferir que, en general, el valor promedio de las exportaciones ha ido en ascenso en estos primeros ocho meses del año, ya que, frente a una caída de 1,5% en el volumen, su valor aumentó en 2,2% (cuadros 13 y 14).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Los principales grupos de productos exportados durante los primeros ocho meses de 2011, en términos de valor, corresponden a hortalizas y tubérculos frescos (38%), pastas y pulpas (34%) y congelados (16%). Los grupos de productos que tuvieron variaciones negativas en valor respecto al mismo período del año 2010 (en orden de participación 2011), corresponden a pastas y pulpas (-12%), los demás preparados o conservados (-12%) y néctares y jugos (-98%). Las variaciones positivas se observan en el grupo de productos en su estado natural (16%), congelados (14%) y deshidratados (5%). Es importante destacar que, a pesar de un aumento de 16% en el valor de hortalizas y tubérculos frescos, éstos presentaron un alza en volumen de sólo 2%, lo que indica un alza en el valor unitario promedio para los productos de este grupo (cuadros 15 y 16).</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1" noProof="0">
              <a:solidFill>
                <a:schemeClr val="dk1"/>
              </a:solidFill>
              <a:latin typeface="Arial" pitchFamily="34" charset="0"/>
              <a:ea typeface="+mn-ea"/>
              <a:cs typeface="Arial" pitchFamily="34" charset="0"/>
            </a:rPr>
            <a:t>Hortalizas y tubérculos frescos</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enero a agosto de 2011 se observa que la cantidad (en kilos) de cebollas exportadas representa un 89% de las exportaciones de hortalizas frescas, mientras que los ajos son sólo un 7%. Esto contrasta con la participación en valor, en que las cebollas tienen un 56% y los ajos un 33%, debido al mayor precio de estos últimos.  Es importante destacar el aumento de las exportaciones de ajo, tanto en volumen (56%) como en valor (64%), las cuales ya al mes de marzo habían sobrepasado el total exportado en el año 2010. También se observan aumentos importantes en volumen y valor en las exportaciones de ají fresco, zanahorias y nabos, y chalotes frescos, que también sobrepasan ampliamente las exportaciones totales del año 2010. Por el contrario, se observan disminuciones significativas del volumen y valor de las exportaciones de las demás papas frescas (-75% y -77%), pimiento fresco (-84% y -82%) y tomate fresco (-99 % y -97%)(cuadro 17).</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Los principales destinos de las exportaciones de hortalizas y tubérculos frescos en lo que va del año 2011 (medidos en valor) corresponden a México (22%), España (18%) y Reino Unido (17%) (cuadro 24).  Al comparar las exportaciones de enero a agosto de 2011 con el mismo período del año 2010, se observa un importante aumento en el valor de las exportaciones a España (78%), debido principalmente al aumento de 137% en el valor de los envíos de ajos, los cuales a agosto de 2011 tienen una participación de 59% de los envíos totales de hortalizas y tubérculos frescos a ese país. Al aumento de las exportaciones a España contribuyeron también los mayores envíos de cebolla frescas (22%) y, con menor incidencia, el inicio de exportaciones de radicchios frescos. En cuanto a las exportaciones a EE.UU., se observa una baja de 29% en el valor de las exportaciones de hortalizas frescas, resultado del menor envío de cebollas (-31%), las cuales representan un 90% del valor de las exportaciones de hortalizas frescas a ese país. También es importante destacar el aumento de las exportaciones a Colombia, que se deben principalmente al aumento de las exportaciones de cebolla en volumen y valor.</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La Región del Libertador Bernardo O'Higgins es la región que tiene la mayor participación en las exportaciones totales de hortalizas y tubérculos frescos en los primeros ocho meses de 2011. En lo que va del año muestra una participación de 45% (en valor), con un incremento de 15% en comparación con el mismo período de 2010 (cuadro 26). Esta variación corresponde al aumento de 86% en el valor de las exportaciones de ajos, producto que representa el 38% del valor de las exportaciones de hortalizas y tubérculos en su estado fresco de esta región.  El efecto de este aumento se contrarresta con la disminución de 7% en el valor las exportaciones de cebolla fresca, producto que tiene una participación de 61%.</a:t>
          </a:r>
        </a:p>
        <a:p>
          <a:pPr marL="0" marR="0" lvl="0" indent="0" algn="just" defTabSz="914400" eaLnBrk="1" fontAlgn="auto" latinLnBrk="0" hangingPunct="1">
            <a:lnSpc>
              <a:spcPts val="10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algn="just">
            <a:lnSpc>
              <a:spcPts val="900"/>
            </a:lnSpc>
          </a:pPr>
          <a:endParaRPr lang="es-CL" sz="1100">
            <a:solidFill>
              <a:schemeClr val="dk1"/>
            </a:solidFill>
            <a:latin typeface="Arial" pitchFamily="34" charset="0"/>
            <a:ea typeface="+mn-ea"/>
            <a:cs typeface="Arial" pitchFamily="34" charset="0"/>
          </a:endParaRPr>
        </a:p>
        <a:p>
          <a:pPr algn="just">
            <a:lnSpc>
              <a:spcPts val="900"/>
            </a:lnSpc>
          </a:pPr>
          <a:endParaRPr lang="es-CL" sz="1100">
            <a:solidFill>
              <a:schemeClr val="dk1"/>
            </a:solidFill>
            <a:latin typeface="Arial" pitchFamily="34" charset="0"/>
            <a:ea typeface="+mn-ea"/>
            <a:cs typeface="Arial" pitchFamily="34" charset="0"/>
          </a:endParaRPr>
        </a:p>
        <a:p>
          <a:pPr algn="just">
            <a:lnSpc>
              <a:spcPts val="900"/>
            </a:lnSpc>
          </a:pPr>
          <a:endParaRPr lang="es-CL" sz="1100">
            <a:solidFill>
              <a:schemeClr val="dk1"/>
            </a:solidFill>
            <a:latin typeface="Arial" pitchFamily="34" charset="0"/>
            <a:ea typeface="+mn-ea"/>
            <a:cs typeface="Arial" pitchFamily="34" charset="0"/>
          </a:endParaRPr>
        </a:p>
        <a:p>
          <a:pPr algn="just">
            <a:lnSpc>
              <a:spcPts val="700"/>
            </a:lnSpc>
          </a:pPr>
          <a:endParaRPr lang="es-CL" sz="1100">
            <a:solidFill>
              <a:schemeClr val="dk1"/>
            </a:solidFill>
            <a:latin typeface="Arial" pitchFamily="34" charset="0"/>
            <a:ea typeface="+mn-ea"/>
            <a:cs typeface="Arial" pitchFamily="34" charset="0"/>
          </a:endParaRPr>
        </a:p>
        <a:p>
          <a:pPr algn="just">
            <a:lnSpc>
              <a:spcPts val="900"/>
            </a:lnSpc>
          </a:pPr>
          <a:endParaRPr lang="es-CL" sz="1100">
            <a:solidFill>
              <a:schemeClr val="dk1"/>
            </a:solidFill>
            <a:latin typeface="Arial" pitchFamily="34" charset="0"/>
            <a:ea typeface="+mn-ea"/>
            <a:cs typeface="Arial" pitchFamily="34" charset="0"/>
          </a:endParaRPr>
        </a:p>
      </xdr:txBody>
    </xdr:sp>
    <xdr:clientData/>
  </xdr:twoCellAnchor>
  <xdr:twoCellAnchor>
    <xdr:from>
      <xdr:col>0</xdr:col>
      <xdr:colOff>114299</xdr:colOff>
      <xdr:row>60</xdr:row>
      <xdr:rowOff>85725</xdr:rowOff>
    </xdr:from>
    <xdr:to>
      <xdr:col>7</xdr:col>
      <xdr:colOff>733425</xdr:colOff>
      <xdr:row>107</xdr:row>
      <xdr:rowOff>66675</xdr:rowOff>
    </xdr:to>
    <xdr:sp macro="" textlink="">
      <xdr:nvSpPr>
        <xdr:cNvPr id="3" name="2 CuadroTexto">
          <a:extLst>
            <a:ext uri="{FF2B5EF4-FFF2-40B4-BE49-F238E27FC236}">
              <a16:creationId xmlns:a16="http://schemas.microsoft.com/office/drawing/2014/main" id="{BF16A3AB-30CB-434C-9C20-080A1B55289B}"/>
            </a:ext>
          </a:extLst>
        </xdr:cNvPr>
        <xdr:cNvSpPr txBox="1"/>
      </xdr:nvSpPr>
      <xdr:spPr>
        <a:xfrm>
          <a:off x="114299" y="9801225"/>
          <a:ext cx="5953126" cy="759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just" defTabSz="914400" eaLnBrk="1" fontAlgn="auto" latinLnBrk="0" hangingPunct="1">
            <a:lnSpc>
              <a:spcPts val="1200"/>
            </a:lnSpc>
            <a:spcBef>
              <a:spcPts val="0"/>
            </a:spcBef>
            <a:spcAft>
              <a:spcPts val="0"/>
            </a:spcAft>
            <a:buClrTx/>
            <a:buSzTx/>
            <a:buFontTx/>
            <a:buNone/>
            <a:tabLst/>
            <a:defRPr/>
          </a:pPr>
          <a:r>
            <a:rPr lang="es-CL" sz="950" b="1" noProof="0">
              <a:solidFill>
                <a:schemeClr val="dk1"/>
              </a:solidFill>
              <a:latin typeface="Arial" pitchFamily="34" charset="0"/>
              <a:ea typeface="+mn-ea"/>
              <a:cs typeface="Arial" pitchFamily="34" charset="0"/>
            </a:rPr>
            <a:t>Hortalizas y tubérculos procesados</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95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Purés y jugos de tomate (representados por tres grupos de productos) son las hortalizas procesadas que tienen la mayor participación en las exportaciones de enero a agosto de 2011, y representan 70% del volumen y 52% del valor total. En los primeros ocho meses de 2011, en comparación con el mismo período de 2010, presentan una disminución en volumen (-8%) y valor (-12%) (cuadro 18).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Los espárragos, incluso cocidos, congelados, alcanzan el segundo lugar a agosto de 2011, con 10% de participación en valor. Han tenido un aumento en volumen (10%) y valor (32%) de enero a agosto de 2011 en comparación con igual período de 2010. Otra importante alza se observa en las demás hortalizas, incluso cocidas, congeladas, que tuvieron aumentos de 32% en volumen y 44% en valor. Este grupo de hortalizas congeladas corresponde a tomates, zanahorias, cebollas, pimentones, alcachofas y zapallos (cuadro 18).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enero a agosto de 2011 los principales destinos de las exportaciones de hortalizas y tubérculos procesados (en valor) corresponden a Japón (17%), Venezuela (15%) y EE.UU. (12%). Japón presenta un aumento de 81% (en valor) en comparación con el mismo período de 2010, lo que se debió al aumento del valor de las exportaciones de purés y jugos de tomates (83%); de espárragos, incluso cocidos, congelados (90%), y de pimientos secos (61%), productos que tienen una participación de 57%, 16% y 13%, respectivamente, en el valor de las exportaciones de hortalizas procesadas a Japón. También es importante destacar una disminución de 67% en el valor de las exportaciones a Brasil en estos primeros ocho meses de 2011 en comparación con el mismo período de 2010, lo que se debió principalmente a una baja de 77% en los envíos de purés y jugos de tomate, producto que, en lo que va del año 2011, tiene una participación de 59% en las exportaciones de hortalizas procesadas a ese país (cuadro 25).</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lo que va del año 2011, la Región del Maule continúa presentando la mayor participación (40%) en el valor de las exportaciones de productos hortícolas procesados, aunque presenta una disminución de 8% en relación al mismo período del año anterior. Ésta corresponde principalmente a una baja de 14% en el valor de las exportaciones de purés y jugos de tomate, producto que de enero a agosto de 2011 tiene una participación de 77% del total del valor de las exportaciones de hortalizas procesadas de esta región (cuadro 27). </a:t>
          </a:r>
        </a:p>
        <a:p>
          <a:endParaRPr lang="es-CL" sz="1000">
            <a:solidFill>
              <a:schemeClr val="dk1"/>
            </a:solidFill>
            <a:latin typeface="Arial" pitchFamily="34" charset="0"/>
            <a:ea typeface="+mn-ea"/>
            <a:cs typeface="Arial" pitchFamily="34" charset="0"/>
          </a:endParaRPr>
        </a:p>
        <a:p>
          <a:pPr>
            <a:lnSpc>
              <a:spcPts val="1300"/>
            </a:lnSpc>
          </a:pPr>
          <a:endParaRPr lang="es-CL" sz="950">
            <a:solidFill>
              <a:schemeClr val="dk1"/>
            </a:solidFill>
            <a:latin typeface="Arial" pitchFamily="34" charset="0"/>
            <a:ea typeface="+mn-ea"/>
            <a:cs typeface="Arial"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xdr:colOff>
      <xdr:row>0</xdr:row>
      <xdr:rowOff>66677</xdr:rowOff>
    </xdr:from>
    <xdr:to>
      <xdr:col>7</xdr:col>
      <xdr:colOff>704850</xdr:colOff>
      <xdr:row>58</xdr:row>
      <xdr:rowOff>104775</xdr:rowOff>
    </xdr:to>
    <xdr:sp macro="" textlink="">
      <xdr:nvSpPr>
        <xdr:cNvPr id="2" name="1 CuadroTexto">
          <a:extLst>
            <a:ext uri="{FF2B5EF4-FFF2-40B4-BE49-F238E27FC236}">
              <a16:creationId xmlns:a16="http://schemas.microsoft.com/office/drawing/2014/main" id="{0B384E08-7988-4D5D-889A-D84D298E5208}"/>
            </a:ext>
          </a:extLst>
        </xdr:cNvPr>
        <xdr:cNvSpPr txBox="1"/>
      </xdr:nvSpPr>
      <xdr:spPr>
        <a:xfrm>
          <a:off x="28575" y="66677"/>
          <a:ext cx="6010275" cy="9429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300"/>
            </a:lnSpc>
          </a:pPr>
          <a:r>
            <a:rPr lang="es-CL" sz="1000" b="1">
              <a:solidFill>
                <a:schemeClr val="dk1"/>
              </a:solidFill>
              <a:latin typeface="Arial" pitchFamily="34" charset="0"/>
              <a:ea typeface="+mn-ea"/>
              <a:cs typeface="Arial" pitchFamily="34" charset="0"/>
            </a:rPr>
            <a:t>IMPORTACIONES DE HORTALIZAS Y TUBÉRCULOS FRESCOS Y PROCESADOS</a:t>
          </a:r>
        </a:p>
        <a:p>
          <a:pPr algn="just">
            <a:lnSpc>
              <a:spcPts val="1300"/>
            </a:lnSpc>
          </a:pPr>
          <a:endParaRPr lang="es-CL" sz="95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De enero a agosto del año 2011 se observa una caída de 1% en el volumen de hortalizas y tubérculos importados en relación al mismo período de 2010; sin embargo, se presenta un aumento de 15% en su valor, lo que indica un mayor valor unitario promedio de los productos importados. La mayor parte de estas importaciones corresponde a productos procesados (82% del volumen y 90% del valor) (cuadros 28 y 29). </a:t>
          </a:r>
        </a:p>
        <a:p>
          <a:pPr marL="0" indent="0" algn="just"/>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La leve caída en los volúmenes importados de hortalizas y tubérculos se debe mayoritariamente a una baja en el volumen importado de productos frescos (-12%), principalmente por menores importaciones de ajos (-44%), producto que representa un 31% del volumen de las importaciones de productos frescos (cuadro 32). Esto indicaría un mayor abastecimiento de ajo a nivel nacional en los primeros ocho meses de 2011. También esta caída de las importaciones es producto de una baja de 16% en los volúmenes importados de pastas y pulpas a agosto de 2011, en relación con el mismo período del año 2010 (cuadro 30). </a:t>
          </a:r>
        </a:p>
        <a:p>
          <a:pPr marL="0" indent="0" algn="just" eaLnBrk="1" fontAlgn="auto" latinLnBrk="0" hangingPunct="1"/>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Al comparar de enero a agosto de 2011 con igual período de 2010, se puede observar una variación positiva en el valor de las importaciones para todas las subclases a excepción de pastas y pulpas, las cuales tuvieron una baja de 20%. Es importante destacar el alza de 28% en el valor de las importaciones de congelados (cuadro 31). Al comparar este cuadro con el anterior, se observa que existe un alza en el valor unitario promedio para todos los grupos. </a:t>
          </a:r>
        </a:p>
        <a:p>
          <a:pPr marL="0" indent="0" algn="just" eaLnBrk="1" fontAlgn="auto" latinLnBrk="0" hangingPunct="1"/>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1" baseline="0">
              <a:solidFill>
                <a:schemeClr val="dk1"/>
              </a:solidFill>
              <a:latin typeface="Arial" pitchFamily="34" charset="0"/>
              <a:ea typeface="+mn-ea"/>
              <a:cs typeface="Arial" pitchFamily="34" charset="0"/>
            </a:rPr>
            <a:t>Hortalizas y tubérculos frescos</a:t>
          </a:r>
        </a:p>
        <a:p>
          <a:pPr marL="0" indent="0" algn="just" eaLnBrk="1" fontAlgn="auto" latinLnBrk="0" hangingPunct="1"/>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Los principales productos frescos importados durante el año 2011, de acuerdo a su valor CIF, son ajos (US$ 2,6 millones), orégano (US$ 1,4 millones) y espárragos (US$ 1,2 millones), con participaciones de 43%, 23% y 20%, respectivamente, en el valor total de productos frescos importados. Al comparar de enero a agosto de 2011 con el mismo período del año 2010, se observa que los dos primeros productos han tenido variaciones negativas en volumen: ajos (-44%) y orégano (-16%), lo que indicaría un mayor abastecimiento a nivel nacional de estas hortalizas en los primeros ocho meses de 2011 (cuadro 32).</a:t>
          </a:r>
        </a:p>
        <a:p>
          <a:pPr marL="0" indent="0" algn="just"/>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De enero a agosto período de 2011, los principales países proveedores de hortalizas y tubérculos frescos son Perú y China, con participaciones de 48% y 43%, respectivamente, del valor total de las importaciones de productos primarios (cuadro 39). De Perú se importan principalmente espárragos,y orégano, que representan 41% y 40%, respectivamente, del valor de las importaciones de hortalizas y tubérculos frescos provenientes de ese país. De China se importa principalmente ajo, que representa un 99,7% del valor de las importaciones de hortalizas y tubérculos frescos provenientes desde ese país.</a:t>
          </a:r>
        </a:p>
        <a:p>
          <a:pPr marL="0" indent="0" algn="just" eaLnBrk="1" fontAlgn="auto" latinLnBrk="0" hangingPunct="1"/>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Es importante destacar que Argentina muestra una caída de 80% en el valor de sus exportaciones de hortalizas y tubérculos frescos a Chile. Esto se debe a que hasta agosto de 2011 no se han importado ajos desde este país, producto que a la misma fecha del año pasado representaba un 76% del valor de las importaciones de hortalizas y tubérculos frescos desde Argentina.</a:t>
          </a:r>
        </a:p>
        <a:p>
          <a:pPr marL="0" indent="0" algn="just"/>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1" baseline="0">
              <a:solidFill>
                <a:schemeClr val="dk1"/>
              </a:solidFill>
              <a:latin typeface="Arial" pitchFamily="34" charset="0"/>
              <a:ea typeface="+mn-ea"/>
              <a:cs typeface="Arial" pitchFamily="34" charset="0"/>
            </a:rPr>
            <a:t>Hortalizas y tubérculos procesados</a:t>
          </a:r>
        </a:p>
        <a:p>
          <a:pPr marL="0" indent="0" algn="just" eaLnBrk="1" fontAlgn="auto" latinLnBrk="0" hangingPunct="1"/>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Los principales productos industriales importados durante 2011, en valor CIF, corresponden a papas preparadas o conservadas, congeladas y sin congelar, con participaciones de 43% y 11%, respectivamente. Las mayores variaciones negativas en valor se observan en copos, gránulos y pellets de papas (-45%) y purés y jugos de tomate (representado por tres grupos de productos) (-45%); y las mayores variaciones positivas en valor, en orden de participación, se observan en papas preparadas o conservadas, sin congelar (43%), fécula de mandioca (75%) y pimentón seco, triturado o pulverizado (227%) (cuadro 33). </a:t>
          </a:r>
        </a:p>
        <a:p>
          <a:pPr marL="0" indent="0" algn="just" eaLnBrk="1" fontAlgn="auto" latinLnBrk="0" hangingPunct="1"/>
          <a:endParaRPr lang="es-CL" sz="1000" baseline="0">
            <a:solidFill>
              <a:schemeClr val="dk1"/>
            </a:solidFill>
            <a:latin typeface="Arial" pitchFamily="34" charset="0"/>
            <a:ea typeface="+mn-ea"/>
            <a:cs typeface="Arial" pitchFamily="34" charset="0"/>
          </a:endParaRPr>
        </a:p>
        <a:p>
          <a:pPr marL="0" indent="0" algn="just" eaLnBrk="1" fontAlgn="auto" latinLnBrk="0" hangingPunct="1"/>
          <a:r>
            <a:rPr lang="es-CL" sz="1000" baseline="0">
              <a:solidFill>
                <a:schemeClr val="dk1"/>
              </a:solidFill>
              <a:latin typeface="Arial" pitchFamily="34" charset="0"/>
              <a:ea typeface="+mn-ea"/>
              <a:cs typeface="Arial" pitchFamily="34" charset="0"/>
            </a:rPr>
            <a:t>En lo que va del año 2011, los principales proveedores de hortalizas procesadas son Bélgica (24%) y Argentina (18%). EE.UU. ocupa el tercer lugar, con 16%, y de enero a agosto de este año, ha tenido un fuerte aumento de 92% en el valor de las exportaciones de hortalizas y tubérculos procesados a Chile (comparado con igual período de 2010), principalmente por mayores envíos de papas preparadas o conservadas, sin congelar (101% en valor CIF) y copos, gránulos y pellets de papas (210% en valor CIF) desde ese país (cuadro 40).</a:t>
          </a:r>
        </a:p>
        <a:p>
          <a:endParaRPr lang="es-CL"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47626</xdr:rowOff>
    </xdr:from>
    <xdr:to>
      <xdr:col>7</xdr:col>
      <xdr:colOff>714375</xdr:colOff>
      <xdr:row>60</xdr:row>
      <xdr:rowOff>19049</xdr:rowOff>
    </xdr:to>
    <xdr:sp macro="" textlink="">
      <xdr:nvSpPr>
        <xdr:cNvPr id="2" name="1 CuadroTexto">
          <a:extLst>
            <a:ext uri="{FF2B5EF4-FFF2-40B4-BE49-F238E27FC236}">
              <a16:creationId xmlns:a16="http://schemas.microsoft.com/office/drawing/2014/main" id="{9724D9A4-B59A-418A-A567-BB3DF8E8AA81}"/>
            </a:ext>
          </a:extLst>
        </xdr:cNvPr>
        <xdr:cNvSpPr txBox="1"/>
      </xdr:nvSpPr>
      <xdr:spPr>
        <a:xfrm>
          <a:off x="38100" y="47626"/>
          <a:ext cx="6010275" cy="96869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PRECIOS DE HORTALIZAS ENTRE JULIO Y AGOSTO DE 2011</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Mercados mayoristas</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Entre julio y agosto de 2011, las alzas de precio de las hortalizas en los mercados mayoristas de Santiago fluctuaron entre 61,1% (choclo) y 1,9% (pepino dulce), mientras que las bajas fluctuaron entre -39,2% (ajo) y -0,3% (repollitos de bruselas).</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Las hortalizas que más aumentaron sus precios (cuadro 3) fueron: el choclo (61%), que pasó de $15.623 a $25.163 por 100 unidades; el pimiento morrón (51%), que subió de $7.464 a $11.288 por caja de 18 kilos, y el zapallo italiano (39%), que pasó de $10.726 a $14.922 por 100 unidades.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los 35 productos analizados, 16 de ellos subieron sus precios: choclo (61%), pimiento morrón (51%), zapallo italiano (39%), pimiento (25%), zanahoria por 1.000 unidades (23%), lechuga (14%), berenjena (12%), alcachofa (11%), perejil (8%), acelga (7%), zanahoria en envase de 20 kilos (7%), zapallo (6%), cebolla por 100 unidades (6%), betarraga (2%), cebolla por kilo (3%) y pepino dulce (2%).   </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Las hortalizas que más bajaron sus precios fueron los ajos, que disminuyeron de $ 1.061 a $ 645 por kilo </a:t>
          </a:r>
          <a:r>
            <a:rPr lang="es-CL" sz="1100" b="0" i="0" baseline="0">
              <a:solidFill>
                <a:schemeClr val="dk1"/>
              </a:solidFill>
              <a:latin typeface="+mn-lt"/>
              <a:ea typeface="+mn-ea"/>
              <a:cs typeface="+mn-cs"/>
            </a:rPr>
            <a:t>(-39%)</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el pepino de ensalada, de $ 13.087 a $ 8.142 </a:t>
          </a:r>
          <a:r>
            <a:rPr lang="es-CL" sz="1100" b="0" i="0" baseline="0">
              <a:solidFill>
                <a:schemeClr val="dk1"/>
              </a:solidFill>
              <a:latin typeface="+mn-lt"/>
              <a:ea typeface="+mn-ea"/>
              <a:cs typeface="+mn-cs"/>
            </a:rPr>
            <a:t>(-38%)</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y el cilantro, de $ 4.465 a $ 3.396 por 12 atados </a:t>
          </a:r>
          <a:r>
            <a:rPr lang="es-CL" sz="1100" b="0" i="0" baseline="0">
              <a:solidFill>
                <a:schemeClr val="dk1"/>
              </a:solidFill>
              <a:latin typeface="+mn-lt"/>
              <a:ea typeface="+mn-ea"/>
              <a:cs typeface="+mn-cs"/>
            </a:rPr>
            <a:t>(-24%)</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los 35 productos analizados, diecisiete de ellos bajaron sus precios: ajo por kilo (-39%), pepino de ensalada (-38%), cilantro (-24%), rabanito (-20%), espinacas (-18 %), coliflor (-17%), tomate (-15%), arveja verde (-15%), brócoli (-14%), ají (-7%), camote (-6%), ajo por 1.000 unidades (-5%), poroto verde (-3%), habas (-3%), orégano (-2%), repollo (-2%) y apio (-1%).</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De las hortalizas analizadas, las que mostraron las bajas más importantes en sus precios respecto al mismo mes del año anterior fueron: ajo por kilo y cebolla por kilo (-67%); cebolla por 100 unidades y zapallo por kilo (58%). La hortaliza que más aumentó su precio respecto al de agosto del año anterior fue el ajo por mil unidades (81%).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1"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schemeClr val="tx1"/>
              </a:solidFill>
              <a:effectLst/>
              <a:uLnTx/>
              <a:uFillTx/>
              <a:latin typeface="Arial" pitchFamily="34" charset="0"/>
              <a:ea typeface="+mn-ea"/>
              <a:cs typeface="Arial" pitchFamily="34" charset="0"/>
            </a:rPr>
            <a:t>Supermercados de Santiago</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En supermercados (cuadro 4), de las ocho hortalizas analizadas, seis bajaron sus precios entre julio y agosto de 2011: el zapallo camote, de $ 760 a $ 603 por kilo</a:t>
          </a:r>
          <a:r>
            <a:rPr lang="es-CL" sz="1100" b="0" i="0" baseline="0">
              <a:solidFill>
                <a:schemeClr val="dk1"/>
              </a:solidFill>
              <a:latin typeface="+mn-lt"/>
              <a:ea typeface="+mn-ea"/>
              <a:cs typeface="+mn-cs"/>
            </a:rPr>
            <a:t> (-21%)</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el tomate de larga vida, de $ 885 a $ 776 por kilo</a:t>
          </a:r>
          <a:r>
            <a:rPr lang="es-CL" sz="1100" b="0" i="0" baseline="0">
              <a:solidFill>
                <a:schemeClr val="dk1"/>
              </a:solidFill>
              <a:latin typeface="+mn-lt"/>
              <a:ea typeface="+mn-ea"/>
              <a:cs typeface="+mn-cs"/>
            </a:rPr>
            <a:t> (-12%)</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la cebolla valenciana, de $ 153 a $ 135 por unidad </a:t>
          </a:r>
          <a:r>
            <a:rPr lang="es-CL" sz="1100" b="0" i="0" baseline="0">
              <a:solidFill>
                <a:schemeClr val="dk1"/>
              </a:solidFill>
              <a:latin typeface="+mn-lt"/>
              <a:ea typeface="+mn-ea"/>
              <a:cs typeface="+mn-cs"/>
            </a:rPr>
            <a:t>(-12%)</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el ajo chino, de $397 a $ 382 por unidad</a:t>
          </a:r>
          <a:r>
            <a:rPr lang="es-CL" sz="1100" b="0" i="0" baseline="0">
              <a:solidFill>
                <a:schemeClr val="dk1"/>
              </a:solidFill>
              <a:latin typeface="+mn-lt"/>
              <a:ea typeface="+mn-ea"/>
              <a:cs typeface="+mn-cs"/>
            </a:rPr>
            <a:t> (-4%)</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la zanahoria,  de $ 77 a $ 74 </a:t>
          </a:r>
          <a:r>
            <a:rPr lang="es-CL" sz="1100" b="0" i="0" baseline="0">
              <a:solidFill>
                <a:schemeClr val="dk1"/>
              </a:solidFill>
              <a:latin typeface="+mn-lt"/>
              <a:ea typeface="+mn-ea"/>
              <a:cs typeface="+mn-cs"/>
            </a:rPr>
            <a:t>(-4%), </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y la lechuga costina,  de $ 591 a $ 585 por unidad </a:t>
          </a:r>
          <a:r>
            <a:rPr lang="es-CL" sz="1100" b="0" i="0" baseline="0">
              <a:solidFill>
                <a:schemeClr val="dk1"/>
              </a:solidFill>
              <a:latin typeface="+mn-lt"/>
              <a:ea typeface="+mn-ea"/>
              <a:cs typeface="+mn-cs"/>
            </a:rPr>
            <a:t>(-1%)</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Sólo el pimentón cuatro cascos verde mostró un alza en su precio (5%), pasando de $ 324 a $ 340 por unidad. La lechuga escarola mantuvo su precio.</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1000" b="1" i="0" u="none" strike="noStrike" kern="0" cap="none" spc="0" normalizeH="0" baseline="0" noProof="0">
            <a:ln>
              <a:noFill/>
            </a:ln>
            <a:solidFill>
              <a:srgbClr val="FF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Los precios de la cebolla valenciana y el tomate de larga vida mostraron una baja considerable en sus precios respecto al mismo mes del año anterior (-41% y -39%, respectivamente). Por el contrario, el precio de los ajos por 1.000 unidades aumentó en 80%.</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Ferias de Santiago</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En las ferias (cuadro 5), de las ocho hortalizas analizadas, cuatro bajaron sus precios: el zapallo camote, de $ 334 a $ 286 por kilo </a:t>
          </a:r>
          <a:r>
            <a:rPr lang="es-CL" sz="1100" b="0" i="0" baseline="0">
              <a:solidFill>
                <a:schemeClr val="dk1"/>
              </a:solidFill>
              <a:latin typeface="+mn-lt"/>
              <a:ea typeface="+mn-ea"/>
              <a:cs typeface="+mn-cs"/>
            </a:rPr>
            <a:t>(-14%)</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el ajo chino, de $ 169 a $ 154 por unidad </a:t>
          </a:r>
          <a:r>
            <a:rPr lang="es-CL" sz="1100" b="0" i="0" baseline="0">
              <a:solidFill>
                <a:schemeClr val="dk1"/>
              </a:solidFill>
              <a:latin typeface="+mn-lt"/>
              <a:ea typeface="+mn-ea"/>
              <a:cs typeface="+mn-cs"/>
            </a:rPr>
            <a:t>(-9%);</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el tomate de  larga vida, de $ 657 a  $622 por kilo</a:t>
          </a:r>
          <a:r>
            <a:rPr lang="es-CL" sz="1100" b="0" i="0" baseline="0">
              <a:solidFill>
                <a:schemeClr val="dk1"/>
              </a:solidFill>
              <a:latin typeface="+mn-lt"/>
              <a:ea typeface="+mn-ea"/>
              <a:cs typeface="+mn-cs"/>
            </a:rPr>
            <a:t> (-5%)</a:t>
          </a:r>
          <a:r>
            <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rPr>
            <a:t>; </a:t>
          </a:r>
          <a:r>
            <a:rPr kumimoji="0" lang="es-CL" sz="1000" b="0" i="0" u="none" strike="noStrike" kern="0" cap="none" spc="0" normalizeH="0" baseline="0">
              <a:ln>
                <a:noFill/>
              </a:ln>
              <a:solidFill>
                <a:schemeClr val="tx1"/>
              </a:solidFill>
              <a:effectLst/>
              <a:uLnTx/>
              <a:uFillTx/>
              <a:latin typeface="Arial" pitchFamily="34" charset="0"/>
              <a:ea typeface="+mn-ea"/>
              <a:cs typeface="Arial" pitchFamily="34" charset="0"/>
            </a:rPr>
            <a:t>la cebolla valenciana, de $ 102 a $ 99 por unidad</a:t>
          </a:r>
          <a:r>
            <a:rPr lang="es-CL" sz="1100" b="0" i="0" baseline="0">
              <a:solidFill>
                <a:schemeClr val="dk1"/>
              </a:solidFill>
              <a:latin typeface="+mn-lt"/>
              <a:ea typeface="+mn-ea"/>
              <a:cs typeface="+mn-cs"/>
            </a:rPr>
            <a:t> (-3%)</a:t>
          </a:r>
          <a:r>
            <a:rPr kumimoji="0" lang="es-CL" sz="1000" b="0" i="0" u="none" strike="noStrike" kern="0" cap="none" spc="0" normalizeH="0" baseline="0">
              <a:ln>
                <a:noFill/>
              </a:ln>
              <a:solidFill>
                <a:schemeClr val="tx1"/>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pitchFamily="34" charset="0"/>
              <a:ea typeface="+mn-ea"/>
              <a:cs typeface="Arial" pitchFamily="34" charset="0"/>
            </a:rPr>
            <a:t>De las tres hortalizas analizadas que subieron sus precios, el pimentón 4 cascos verde mostró la mayor alza (31%), pasando de $ 232 a $ 305. Lo siguen la lechuga escarola (14%) y la lechuga costina (13%).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pitchFamily="34" charset="0"/>
              <a:ea typeface="+mn-ea"/>
              <a:cs typeface="Arial" pitchFamily="34" charset="0"/>
            </a:rPr>
            <a:t>Las ocho hortalizas analizadas en las ferias de Santiago mostraron precios más bajos respecto al mismo mes del año anterior.</a:t>
          </a:r>
          <a:r>
            <a:rPr kumimoji="0" lang="es-CL" sz="950" b="0" i="0" u="none" strike="noStrike" kern="0" cap="none" spc="0" normalizeH="0" baseline="0">
              <a:ln>
                <a:noFill/>
              </a:ln>
              <a:solidFill>
                <a:schemeClr val="tx1"/>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1100" baseline="0">
            <a:solidFill>
              <a:schemeClr val="tx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76200</xdr:rowOff>
    </xdr:from>
    <xdr:to>
      <xdr:col>7</xdr:col>
      <xdr:colOff>638175</xdr:colOff>
      <xdr:row>24</xdr:row>
      <xdr:rowOff>85725</xdr:rowOff>
    </xdr:to>
    <xdr:graphicFrame macro="">
      <xdr:nvGraphicFramePr>
        <xdr:cNvPr id="5187" name="2 Gráfico">
          <a:extLst>
            <a:ext uri="{FF2B5EF4-FFF2-40B4-BE49-F238E27FC236}">
              <a16:creationId xmlns:a16="http://schemas.microsoft.com/office/drawing/2014/main" id="{AE4F9DB8-7520-487A-85DC-52F348E3E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25</xdr:row>
      <xdr:rowOff>47625</xdr:rowOff>
    </xdr:from>
    <xdr:to>
      <xdr:col>7</xdr:col>
      <xdr:colOff>638175</xdr:colOff>
      <xdr:row>50</xdr:row>
      <xdr:rowOff>114300</xdr:rowOff>
    </xdr:to>
    <xdr:graphicFrame macro="">
      <xdr:nvGraphicFramePr>
        <xdr:cNvPr id="5188" name="3 Gráfico">
          <a:extLst>
            <a:ext uri="{FF2B5EF4-FFF2-40B4-BE49-F238E27FC236}">
              <a16:creationId xmlns:a16="http://schemas.microsoft.com/office/drawing/2014/main" id="{1604284F-F985-441D-BE06-B199BA393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0.01365</cdr:x>
      <cdr:y>0.93488</cdr:y>
    </cdr:from>
    <cdr:to>
      <cdr:x>0.20634</cdr:x>
      <cdr:y>0.99492</cdr:y>
    </cdr:to>
    <cdr:sp macro="" textlink="">
      <cdr:nvSpPr>
        <cdr:cNvPr id="2" name="1 CuadroTexto"/>
        <cdr:cNvSpPr txBox="1"/>
      </cdr:nvSpPr>
      <cdr:spPr>
        <a:xfrm xmlns:a="http://schemas.openxmlformats.org/drawingml/2006/main">
          <a:off x="81923" y="3675698"/>
          <a:ext cx="1156328" cy="23907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6.xml><?xml version="1.0" encoding="utf-8"?>
<c:userShapes xmlns:c="http://schemas.openxmlformats.org/drawingml/2006/chart">
  <cdr:relSizeAnchor xmlns:cdr="http://schemas.openxmlformats.org/drawingml/2006/chartDrawing">
    <cdr:from>
      <cdr:x>0.01272</cdr:x>
      <cdr:y>0.92471</cdr:y>
    </cdr:from>
    <cdr:to>
      <cdr:x>0.22576</cdr:x>
      <cdr:y>0.98353</cdr:y>
    </cdr:to>
    <cdr:sp macro="" textlink="">
      <cdr:nvSpPr>
        <cdr:cNvPr id="2" name="1 CuadroTexto"/>
        <cdr:cNvSpPr txBox="1"/>
      </cdr:nvSpPr>
      <cdr:spPr>
        <a:xfrm xmlns:a="http://schemas.openxmlformats.org/drawingml/2006/main">
          <a:off x="76200" y="3743325"/>
          <a:ext cx="1276349" cy="23812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0</xdr:row>
      <xdr:rowOff>76200</xdr:rowOff>
    </xdr:from>
    <xdr:to>
      <xdr:col>7</xdr:col>
      <xdr:colOff>609600</xdr:colOff>
      <xdr:row>24</xdr:row>
      <xdr:rowOff>152400</xdr:rowOff>
    </xdr:to>
    <xdr:graphicFrame macro="">
      <xdr:nvGraphicFramePr>
        <xdr:cNvPr id="8292" name="1 Gráfico">
          <a:extLst>
            <a:ext uri="{FF2B5EF4-FFF2-40B4-BE49-F238E27FC236}">
              <a16:creationId xmlns:a16="http://schemas.microsoft.com/office/drawing/2014/main" id="{E7A5ACB5-8A88-4A57-A7B7-EF6DE838B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23</xdr:row>
      <xdr:rowOff>76200</xdr:rowOff>
    </xdr:from>
    <xdr:to>
      <xdr:col>2</xdr:col>
      <xdr:colOff>171450</xdr:colOff>
      <xdr:row>24</xdr:row>
      <xdr:rowOff>66675</xdr:rowOff>
    </xdr:to>
    <xdr:sp macro="" textlink="">
      <xdr:nvSpPr>
        <xdr:cNvPr id="3" name="2 CuadroTexto">
          <a:extLst>
            <a:ext uri="{FF2B5EF4-FFF2-40B4-BE49-F238E27FC236}">
              <a16:creationId xmlns:a16="http://schemas.microsoft.com/office/drawing/2014/main" id="{78948BD8-F307-4B71-BFA4-3A57B456F4DE}"/>
            </a:ext>
          </a:extLst>
        </xdr:cNvPr>
        <xdr:cNvSpPr txBox="1"/>
      </xdr:nvSpPr>
      <xdr:spPr>
        <a:xfrm>
          <a:off x="514350" y="3829050"/>
          <a:ext cx="118110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CL" sz="900">
              <a:latin typeface="Arial" pitchFamily="34" charset="0"/>
              <a:cs typeface="Arial" pitchFamily="34" charset="0"/>
            </a:rPr>
            <a:t>Fuente: Odepa.</a:t>
          </a:r>
        </a:p>
      </xdr:txBody>
    </xdr:sp>
    <xdr:clientData/>
  </xdr:twoCellAnchor>
  <xdr:twoCellAnchor>
    <xdr:from>
      <xdr:col>0</xdr:col>
      <xdr:colOff>114300</xdr:colOff>
      <xdr:row>25</xdr:row>
      <xdr:rowOff>123825</xdr:rowOff>
    </xdr:from>
    <xdr:to>
      <xdr:col>7</xdr:col>
      <xdr:colOff>600075</xdr:colOff>
      <xdr:row>50</xdr:row>
      <xdr:rowOff>114300</xdr:rowOff>
    </xdr:to>
    <xdr:graphicFrame macro="">
      <xdr:nvGraphicFramePr>
        <xdr:cNvPr id="8294" name="3 Gráfico">
          <a:extLst>
            <a:ext uri="{FF2B5EF4-FFF2-40B4-BE49-F238E27FC236}">
              <a16:creationId xmlns:a16="http://schemas.microsoft.com/office/drawing/2014/main" id="{4896536D-196A-48FD-983E-EE4B45C47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0.05754</cdr:x>
      <cdr:y>0.93659</cdr:y>
    </cdr:from>
    <cdr:to>
      <cdr:x>0.25039</cdr:x>
      <cdr:y>0.97561</cdr:y>
    </cdr:to>
    <cdr:sp macro="" textlink="">
      <cdr:nvSpPr>
        <cdr:cNvPr id="2" name="2 CuadroTexto"/>
        <cdr:cNvSpPr txBox="1"/>
      </cdr:nvSpPr>
      <cdr:spPr>
        <a:xfrm xmlns:a="http://schemas.openxmlformats.org/drawingml/2006/main">
          <a:off x="352425" y="3657600"/>
          <a:ext cx="1181100" cy="1524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38100</xdr:colOff>
      <xdr:row>0</xdr:row>
      <xdr:rowOff>47626</xdr:rowOff>
    </xdr:from>
    <xdr:to>
      <xdr:col>7</xdr:col>
      <xdr:colOff>714375</xdr:colOff>
      <xdr:row>55</xdr:row>
      <xdr:rowOff>85726</xdr:rowOff>
    </xdr:to>
    <xdr:sp macro="" textlink="">
      <xdr:nvSpPr>
        <xdr:cNvPr id="2" name="1 CuadroTexto">
          <a:extLst>
            <a:ext uri="{FF2B5EF4-FFF2-40B4-BE49-F238E27FC236}">
              <a16:creationId xmlns:a16="http://schemas.microsoft.com/office/drawing/2014/main" id="{1FCD520E-C198-4329-A8DB-AABFD046380F}"/>
            </a:ext>
          </a:extLst>
        </xdr:cNvPr>
        <xdr:cNvSpPr txBox="1"/>
      </xdr:nvSpPr>
      <xdr:spPr>
        <a:xfrm>
          <a:off x="38100" y="47626"/>
          <a:ext cx="6010275" cy="8943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CL" sz="1000" b="1">
              <a:solidFill>
                <a:schemeClr val="dk1"/>
              </a:solidFill>
              <a:latin typeface="Arial" pitchFamily="34" charset="0"/>
              <a:ea typeface="+mn-ea"/>
              <a:cs typeface="Arial" pitchFamily="34" charset="0"/>
            </a:rPr>
            <a:t>SUPERFICIE, PRODUCCIÓN Y RENDIMIENTO DE PAPA 2010/11</a:t>
          </a:r>
        </a:p>
        <a:p>
          <a:endParaRPr lang="es-ES"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En la temporada 2010/11 la superficie cultivada con papa en Chile fue de 53.653 hectáreas, un 6% mayor que la de la temporada anterior (cuadro 6). Las mayores siembras se verificaron en La Araucanía, con 17.757 hectáreas; Bío Bío, con 9.385 hectáreas, y Los Lagos, con 8.063 hectáreas (cuadro 7). </a:t>
          </a:r>
        </a:p>
        <a:p>
          <a:pPr algn="just"/>
          <a:endParaRPr lang="es-ES"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La producción fue de 1.676.444 toneladas, un 55% superior a la de la anterior temporada y la mayor registrada en la estadística de INE, desde 1979. Las principales regiones productoras</a:t>
          </a:r>
          <a:r>
            <a:rPr lang="es-CL" sz="1000" baseline="0">
              <a:solidFill>
                <a:schemeClr val="dk1"/>
              </a:solidFill>
              <a:latin typeface="Arial" pitchFamily="34" charset="0"/>
              <a:ea typeface="+mn-ea"/>
              <a:cs typeface="Arial" pitchFamily="34" charset="0"/>
            </a:rPr>
            <a:t> </a:t>
          </a:r>
          <a:r>
            <a:rPr lang="es-CL" sz="1000">
              <a:solidFill>
                <a:schemeClr val="dk1"/>
              </a:solidFill>
              <a:latin typeface="Arial" pitchFamily="34" charset="0"/>
              <a:ea typeface="+mn-ea"/>
              <a:cs typeface="Arial" pitchFamily="34" charset="0"/>
            </a:rPr>
            <a:t>fueron: La Araucanía, con 615.990 toneladas;  Los Lagos, con 343.081 toneladas, y Bío Bío, con 255.835 hectáreas (cuadro 8).</a:t>
          </a:r>
          <a:endParaRPr lang="es-ES" sz="1000">
            <a:solidFill>
              <a:schemeClr val="dk1"/>
            </a:solidFill>
            <a:latin typeface="Arial" pitchFamily="34" charset="0"/>
            <a:ea typeface="+mn-ea"/>
            <a:cs typeface="Arial" pitchFamily="34" charset="0"/>
          </a:endParaRPr>
        </a:p>
        <a:p>
          <a:pPr algn="just"/>
          <a:endParaRPr lang="es-CL"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Los resultados de la última cosecha arrojaron un promedio de 31,2 toneladas por hectárea a nivel nacional, el más alto registrado. A nivel regional, destacan los resultados de las regiones de los Lagos, con 42,6 ton por hectárea; Los Ríos (37 tone) y La Araucanía, con 34,7 ton</a:t>
          </a:r>
          <a:r>
            <a:rPr lang="es-CL" sz="1000" baseline="0">
              <a:solidFill>
                <a:schemeClr val="dk1"/>
              </a:solidFill>
              <a:latin typeface="Arial" pitchFamily="34" charset="0"/>
              <a:ea typeface="+mn-ea"/>
              <a:cs typeface="Arial" pitchFamily="34" charset="0"/>
            </a:rPr>
            <a:t> </a:t>
          </a:r>
          <a:r>
            <a:rPr lang="es-CL" sz="1000">
              <a:solidFill>
                <a:schemeClr val="dk1"/>
              </a:solidFill>
              <a:latin typeface="Arial" pitchFamily="34" charset="0"/>
              <a:ea typeface="+mn-ea"/>
              <a:cs typeface="Arial" pitchFamily="34" charset="0"/>
            </a:rPr>
            <a:t>(cuadro 9).</a:t>
          </a:r>
          <a:endParaRPr lang="es-ES" sz="1000">
            <a:solidFill>
              <a:schemeClr val="dk1"/>
            </a:solidFill>
            <a:latin typeface="Arial" pitchFamily="34" charset="0"/>
            <a:ea typeface="+mn-ea"/>
            <a:cs typeface="Arial" pitchFamily="34" charset="0"/>
          </a:endParaRPr>
        </a:p>
        <a:p>
          <a:pPr algn="just"/>
          <a:endParaRPr lang="es-CL" sz="1000" b="1">
            <a:solidFill>
              <a:schemeClr val="dk1"/>
            </a:solidFill>
            <a:latin typeface="Arial" pitchFamily="34" charset="0"/>
            <a:ea typeface="+mn-ea"/>
            <a:cs typeface="Arial" pitchFamily="34" charset="0"/>
          </a:endParaRPr>
        </a:p>
        <a:p>
          <a:pPr algn="just"/>
          <a:r>
            <a:rPr lang="es-CL" sz="1000" b="1">
              <a:solidFill>
                <a:schemeClr val="dk1"/>
              </a:solidFill>
              <a:latin typeface="Arial" pitchFamily="34" charset="0"/>
              <a:ea typeface="+mn-ea"/>
              <a:cs typeface="Arial" pitchFamily="34" charset="0"/>
            </a:rPr>
            <a:t>INTENCIÓN DE SIEMBRAS DE PAPA 2011/12</a:t>
          </a:r>
          <a:endParaRPr lang="es-ES" sz="1000">
            <a:solidFill>
              <a:schemeClr val="dk1"/>
            </a:solidFill>
            <a:latin typeface="Arial" pitchFamily="34" charset="0"/>
            <a:ea typeface="+mn-ea"/>
            <a:cs typeface="Arial" pitchFamily="34" charset="0"/>
          </a:endParaRPr>
        </a:p>
        <a:p>
          <a:pPr algn="just"/>
          <a:endParaRPr lang="es-ES" sz="1000">
            <a:solidFill>
              <a:schemeClr val="dk1"/>
            </a:solidFill>
            <a:latin typeface="Arial" pitchFamily="34" charset="0"/>
            <a:ea typeface="+mn-ea"/>
            <a:cs typeface="Arial" pitchFamily="34" charset="0"/>
          </a:endParaRPr>
        </a:p>
        <a:p>
          <a:pPr algn="just"/>
          <a:r>
            <a:rPr lang="es-ES" sz="1000">
              <a:solidFill>
                <a:schemeClr val="dk1"/>
              </a:solidFill>
              <a:latin typeface="Arial" pitchFamily="34" charset="0"/>
              <a:ea typeface="+mn-ea"/>
              <a:cs typeface="Arial" pitchFamily="34" charset="0"/>
            </a:rPr>
            <a:t>El INE publicó los resultados del estudio de intención de siembras para la próxima temporada, que indica  para la papa una disminución de 10,1%, con 48.256 hectáreas que los agricultores sembrarían. Estas cifras son consecuentes con la situación actual del mercado, ya que los bajos precios observados estarían desincentivando las futuras siembras. De concretarse una menor superficie, se puede esperar una menor producción, lo que contribuirá a un nivel de precios más alto que el observado en este año. </a:t>
          </a:r>
        </a:p>
        <a:p>
          <a:pPr algn="just"/>
          <a:endParaRPr lang="es-CL" sz="1000" b="1">
            <a:solidFill>
              <a:schemeClr val="dk1"/>
            </a:solidFill>
            <a:latin typeface="Arial" pitchFamily="34" charset="0"/>
            <a:ea typeface="+mn-ea"/>
            <a:cs typeface="Arial" pitchFamily="34" charset="0"/>
          </a:endParaRPr>
        </a:p>
        <a:p>
          <a:pPr algn="just"/>
          <a:r>
            <a:rPr lang="es-CL" sz="1000" b="1">
              <a:solidFill>
                <a:schemeClr val="dk1"/>
              </a:solidFill>
              <a:latin typeface="Arial" pitchFamily="34" charset="0"/>
              <a:ea typeface="+mn-ea"/>
              <a:cs typeface="Arial" pitchFamily="34" charset="0"/>
            </a:rPr>
            <a:t>PRECIO DE PAPA EN AGOSTO DE 2011</a:t>
          </a:r>
          <a:r>
            <a:rPr lang="es-CL" sz="1000">
              <a:solidFill>
                <a:schemeClr val="dk1"/>
              </a:solidFill>
              <a:latin typeface="Arial" pitchFamily="34" charset="0"/>
              <a:ea typeface="+mn-ea"/>
              <a:cs typeface="Arial" pitchFamily="34" charset="0"/>
            </a:rPr>
            <a:t> </a:t>
          </a:r>
          <a:endParaRPr lang="es-ES" sz="1000">
            <a:solidFill>
              <a:schemeClr val="dk1"/>
            </a:solidFill>
            <a:latin typeface="Arial" pitchFamily="34" charset="0"/>
            <a:ea typeface="+mn-ea"/>
            <a:cs typeface="Arial" pitchFamily="34" charset="0"/>
          </a:endParaRPr>
        </a:p>
        <a:p>
          <a:pPr algn="just"/>
          <a:endParaRPr lang="es-CL" sz="1000" b="1">
            <a:solidFill>
              <a:schemeClr val="dk1"/>
            </a:solidFill>
            <a:latin typeface="Arial" pitchFamily="34" charset="0"/>
            <a:ea typeface="+mn-ea"/>
            <a:cs typeface="Arial" pitchFamily="34" charset="0"/>
          </a:endParaRPr>
        </a:p>
        <a:p>
          <a:pPr algn="just"/>
          <a:r>
            <a:rPr lang="es-CL" sz="1000" b="1">
              <a:solidFill>
                <a:schemeClr val="dk1"/>
              </a:solidFill>
              <a:latin typeface="Arial" pitchFamily="34" charset="0"/>
              <a:ea typeface="+mn-ea"/>
              <a:cs typeface="Arial" pitchFamily="34" charset="0"/>
            </a:rPr>
            <a:t>Mercados mayoristas: continúa la tendencia al alza en el precio de las papas</a:t>
          </a:r>
          <a:r>
            <a:rPr lang="es-CL" sz="1000">
              <a:solidFill>
                <a:schemeClr val="dk1"/>
              </a:solidFill>
              <a:latin typeface="Arial" pitchFamily="34" charset="0"/>
              <a:ea typeface="+mn-ea"/>
              <a:cs typeface="Arial" pitchFamily="34" charset="0"/>
            </a:rPr>
            <a:t> </a:t>
          </a:r>
          <a:endParaRPr lang="es-ES" sz="1000">
            <a:solidFill>
              <a:schemeClr val="dk1"/>
            </a:solidFill>
            <a:latin typeface="Arial" pitchFamily="34" charset="0"/>
            <a:ea typeface="+mn-ea"/>
            <a:cs typeface="Arial" pitchFamily="34" charset="0"/>
          </a:endParaRPr>
        </a:p>
        <a:p>
          <a:pPr algn="just"/>
          <a:endParaRPr lang="es-CL"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En agosto el precio promedio en los mercados mayoristas de Santiago subió 19,4% respecto al mes anterior, llegando a $ 6.854 por saco de 50 kilos, como promedio mensual (cuadro 10). Este precio es 1,3% superior al registrado en el mismo mes del año pasado, revirtiendo la situación observada hasta julio, de precios menores que</a:t>
          </a:r>
          <a:r>
            <a:rPr lang="es-CL" sz="1000" baseline="0">
              <a:solidFill>
                <a:schemeClr val="dk1"/>
              </a:solidFill>
              <a:latin typeface="Arial" pitchFamily="34" charset="0"/>
              <a:ea typeface="+mn-ea"/>
              <a:cs typeface="Arial" pitchFamily="34" charset="0"/>
            </a:rPr>
            <a:t> los de</a:t>
          </a:r>
          <a:r>
            <a:rPr lang="es-CL" sz="1000">
              <a:solidFill>
                <a:schemeClr val="dk1"/>
              </a:solidFill>
              <a:latin typeface="Arial" pitchFamily="34" charset="0"/>
              <a:ea typeface="+mn-ea"/>
              <a:cs typeface="Arial" pitchFamily="34" charset="0"/>
            </a:rPr>
            <a:t>l año 2010.</a:t>
          </a:r>
          <a:endParaRPr lang="es-ES" sz="1000">
            <a:solidFill>
              <a:schemeClr val="dk1"/>
            </a:solidFill>
            <a:latin typeface="Arial" pitchFamily="34" charset="0"/>
            <a:ea typeface="+mn-ea"/>
            <a:cs typeface="Arial" pitchFamily="34" charset="0"/>
          </a:endParaRPr>
        </a:p>
        <a:p>
          <a:pPr algn="just"/>
          <a:endParaRPr lang="es-CL"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Estos datos confirman la tendencia al alza de los precios, en la medida que se agota la producción de papa de guarda del sur de Chile. Se espera que sigan aumentando hasta el mes de octubre, cuando normalmente tienden a disminuir, por el aparecimiento de la oferta de la zona norte del país. </a:t>
          </a:r>
          <a:endParaRPr lang="es-ES" sz="1000">
            <a:solidFill>
              <a:schemeClr val="dk1"/>
            </a:solidFill>
            <a:latin typeface="Arial" pitchFamily="34" charset="0"/>
            <a:ea typeface="+mn-ea"/>
            <a:cs typeface="Arial" pitchFamily="34" charset="0"/>
          </a:endParaRPr>
        </a:p>
        <a:p>
          <a:pPr algn="just"/>
          <a:endParaRPr lang="es-CL" sz="1000" b="1">
            <a:solidFill>
              <a:schemeClr val="dk1"/>
            </a:solidFill>
            <a:latin typeface="Arial" pitchFamily="34" charset="0"/>
            <a:ea typeface="+mn-ea"/>
            <a:cs typeface="Arial" pitchFamily="34" charset="0"/>
          </a:endParaRPr>
        </a:p>
        <a:p>
          <a:pPr algn="just"/>
          <a:r>
            <a:rPr lang="es-CL" sz="1000" b="1">
              <a:solidFill>
                <a:schemeClr val="dk1"/>
              </a:solidFill>
              <a:latin typeface="Arial" pitchFamily="34" charset="0"/>
              <a:ea typeface="+mn-ea"/>
              <a:cs typeface="Arial" pitchFamily="34" charset="0"/>
            </a:rPr>
            <a:t>Supermercados y ferias: vuelven a bajar precios en supermercados y a subir en ferias, </a:t>
          </a:r>
          <a:r>
            <a:rPr lang="es-ES" sz="1000" b="1">
              <a:solidFill>
                <a:schemeClr val="dk1"/>
              </a:solidFill>
              <a:latin typeface="Arial" pitchFamily="34" charset="0"/>
              <a:ea typeface="+mn-ea"/>
              <a:cs typeface="Arial" pitchFamily="34" charset="0"/>
            </a:rPr>
            <a:t>acortando la diferencia entre ambos tipos de establecimiento</a:t>
          </a:r>
          <a:endParaRPr lang="es-ES" sz="1000">
            <a:solidFill>
              <a:schemeClr val="dk1"/>
            </a:solidFill>
            <a:latin typeface="Arial" pitchFamily="34" charset="0"/>
            <a:ea typeface="+mn-ea"/>
            <a:cs typeface="Arial" pitchFamily="34" charset="0"/>
          </a:endParaRPr>
        </a:p>
        <a:p>
          <a:pPr algn="just"/>
          <a:endParaRPr lang="es-CL"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En supermercados, se observó una disminución de 8,2% en el precio del kilo de papa Désirée entre julio y agosto de 2011. Asimismo, el precio de la papa en el mes de agosto fue 32,5% menor respecto al mismo mes del año anterior (cuadro 11). </a:t>
          </a:r>
          <a:endParaRPr lang="es-ES" sz="1000">
            <a:solidFill>
              <a:schemeClr val="dk1"/>
            </a:solidFill>
            <a:latin typeface="Arial" pitchFamily="34" charset="0"/>
            <a:ea typeface="+mn-ea"/>
            <a:cs typeface="Arial" pitchFamily="34" charset="0"/>
          </a:endParaRPr>
        </a:p>
        <a:p>
          <a:pPr algn="just"/>
          <a:endParaRPr lang="es-CL"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En ferias, el precio del kilo de papa Désirée aumentó 4,6% entre julio y agosto, y fue 8,5% más alto que el de igual mes del año anterior (cuadro 12). </a:t>
          </a:r>
          <a:endParaRPr lang="es-ES" sz="1000">
            <a:solidFill>
              <a:schemeClr val="dk1"/>
            </a:solidFill>
            <a:latin typeface="Arial" pitchFamily="34" charset="0"/>
            <a:ea typeface="+mn-ea"/>
            <a:cs typeface="Arial" pitchFamily="34" charset="0"/>
          </a:endParaRPr>
        </a:p>
        <a:p>
          <a:pPr algn="just"/>
          <a:endParaRPr lang="es-CL" sz="1000">
            <a:solidFill>
              <a:schemeClr val="dk1"/>
            </a:solidFill>
            <a:latin typeface="Arial" pitchFamily="34" charset="0"/>
            <a:ea typeface="+mn-ea"/>
            <a:cs typeface="Arial" pitchFamily="34" charset="0"/>
          </a:endParaRPr>
        </a:p>
        <a:p>
          <a:pPr algn="just"/>
          <a:r>
            <a:rPr lang="es-CL" sz="1000">
              <a:solidFill>
                <a:schemeClr val="dk1"/>
              </a:solidFill>
              <a:latin typeface="Arial" pitchFamily="34" charset="0"/>
              <a:ea typeface="+mn-ea"/>
              <a:cs typeface="Arial" pitchFamily="34" charset="0"/>
            </a:rPr>
            <a:t>De esta forma, el precio promedio observado en ferias es 22% menor que el de supermercados, disminuyendo la diferencia entre ambos tipos de establecimiento.</a:t>
          </a:r>
          <a:endParaRPr lang="es-ES" sz="1000">
            <a:solidFill>
              <a:schemeClr val="dk1"/>
            </a:solidFill>
            <a:latin typeface="Arial" pitchFamily="34" charset="0"/>
            <a:ea typeface="+mn-ea"/>
            <a:cs typeface="Arial" pitchFamily="34" charset="0"/>
          </a:endParaRPr>
        </a:p>
        <a:p>
          <a:pPr marL="0" marR="0" lvl="0" indent="0" algn="l" defTabSz="914400" eaLnBrk="1" fontAlgn="auto" latinLnBrk="0" hangingPunct="1">
            <a:lnSpc>
              <a:spcPct val="114000"/>
            </a:lnSpc>
            <a:spcBef>
              <a:spcPts val="0"/>
            </a:spcBef>
            <a:spcAft>
              <a:spcPts val="0"/>
            </a:spcAft>
            <a:buClrTx/>
            <a:buSzTx/>
            <a:buFontTx/>
            <a:buNone/>
            <a:tabLst/>
            <a:defRPr/>
          </a:pPr>
          <a:endParaRPr kumimoji="0" lang="es-CL" sz="950" b="0" i="0" u="none" strike="noStrike" kern="0" cap="none" spc="0" normalizeH="0" baseline="0">
            <a:ln>
              <a:noFill/>
            </a:ln>
            <a:solidFill>
              <a:prstClr val="black"/>
            </a:solidFill>
            <a:effectLst/>
            <a:uLnTx/>
            <a:uFillTx/>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
  <sheetViews>
    <sheetView tabSelected="1" view="pageBreakPreview" zoomScaleNormal="100" zoomScaleSheetLayoutView="100" workbookViewId="0">
      <selection activeCell="C18" sqref="C18:G18"/>
    </sheetView>
  </sheetViews>
  <sheetFormatPr baseColWidth="10" defaultRowHeight="15.75" customHeight="1" x14ac:dyDescent="0.2"/>
  <cols>
    <col min="1" max="6" width="11.42578125" style="4"/>
    <col min="7" max="7" width="16" style="4" customWidth="1"/>
    <col min="8" max="8" width="11.42578125" style="4" customWidth="1"/>
  </cols>
  <sheetData>
    <row r="1" spans="1:38" ht="15.75" customHeight="1" x14ac:dyDescent="0.2">
      <c r="A1" s="8"/>
      <c r="B1" s="9"/>
      <c r="C1" s="9"/>
      <c r="D1" s="9"/>
      <c r="E1" s="9"/>
      <c r="F1" s="9"/>
      <c r="G1" s="9"/>
    </row>
    <row r="2" spans="1:38" ht="15.75" customHeight="1" x14ac:dyDescent="0.2">
      <c r="A2" s="9"/>
      <c r="B2" s="9"/>
      <c r="C2" s="9"/>
      <c r="D2" s="9"/>
      <c r="E2" s="9"/>
      <c r="F2" s="9"/>
      <c r="G2" s="9"/>
    </row>
    <row r="3" spans="1:38" ht="15.75" customHeight="1" x14ac:dyDescent="0.2">
      <c r="A3" s="8"/>
      <c r="B3" s="9"/>
      <c r="C3" s="9"/>
      <c r="D3" s="9"/>
      <c r="E3" s="9"/>
      <c r="F3" s="9"/>
      <c r="G3" s="9"/>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customHeight="1" x14ac:dyDescent="0.2">
      <c r="A4" s="9"/>
      <c r="B4" s="9"/>
      <c r="C4" s="9"/>
      <c r="D4" s="14"/>
      <c r="E4" s="9"/>
      <c r="F4" s="9"/>
      <c r="G4" s="9"/>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5.75" customHeight="1" x14ac:dyDescent="0.2">
      <c r="A5" s="8"/>
      <c r="B5" s="9"/>
      <c r="C5" s="9"/>
      <c r="D5" s="16"/>
      <c r="E5" s="9"/>
      <c r="F5" s="9"/>
      <c r="G5" s="9"/>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15.75" customHeight="1" x14ac:dyDescent="0.2">
      <c r="A6" s="8"/>
      <c r="B6" s="9"/>
      <c r="C6" s="9"/>
      <c r="D6" s="9"/>
      <c r="E6" s="9"/>
      <c r="F6" s="9"/>
      <c r="G6" s="9"/>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75" customHeight="1" x14ac:dyDescent="0.2">
      <c r="A7" s="8"/>
      <c r="B7" s="9"/>
      <c r="C7" s="9"/>
      <c r="D7" s="9"/>
      <c r="E7" s="9"/>
      <c r="F7" s="9"/>
      <c r="G7" s="9"/>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75" customHeight="1" x14ac:dyDescent="0.2">
      <c r="A8" s="9"/>
      <c r="B8" s="9"/>
      <c r="C8" s="9"/>
      <c r="D8" s="14"/>
      <c r="E8" s="9"/>
      <c r="F8" s="9"/>
      <c r="G8" s="9"/>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75" customHeight="1" x14ac:dyDescent="0.2">
      <c r="A9" s="13"/>
      <c r="B9" s="9"/>
      <c r="C9" s="9"/>
      <c r="D9" s="9"/>
      <c r="E9" s="9"/>
      <c r="F9" s="9"/>
      <c r="G9" s="9"/>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75" customHeight="1" x14ac:dyDescent="0.2">
      <c r="A10" s="8"/>
      <c r="B10" s="9"/>
      <c r="C10" s="9"/>
      <c r="D10" s="9"/>
      <c r="E10" s="9"/>
      <c r="F10" s="9"/>
      <c r="G10" s="9"/>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75" customHeight="1" x14ac:dyDescent="0.2">
      <c r="A11" s="8"/>
      <c r="B11" s="9"/>
      <c r="C11" s="9"/>
      <c r="D11" s="9"/>
      <c r="E11" s="9"/>
      <c r="F11" s="9"/>
      <c r="G11" s="9"/>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
      <c r="A12" s="8"/>
      <c r="B12" s="9"/>
      <c r="C12" s="9"/>
      <c r="D12" s="9"/>
      <c r="E12" s="9"/>
      <c r="F12" s="9"/>
      <c r="G12" s="9"/>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75" customHeight="1" x14ac:dyDescent="0.2">
      <c r="A13" s="8"/>
      <c r="B13" s="9"/>
      <c r="C13" s="9"/>
      <c r="D13" s="9"/>
      <c r="E13" s="9"/>
      <c r="F13" s="9"/>
      <c r="G13" s="9"/>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0.25" customHeight="1" x14ac:dyDescent="0.3">
      <c r="B14" s="98"/>
      <c r="C14" s="334" t="s">
        <v>385</v>
      </c>
      <c r="D14" s="334"/>
      <c r="E14" s="334"/>
      <c r="F14" s="334"/>
      <c r="G14" s="334"/>
      <c r="H14" s="33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0.25" customHeight="1" x14ac:dyDescent="0.3">
      <c r="A15" s="99" t="s">
        <v>215</v>
      </c>
      <c r="C15" s="335" t="s">
        <v>386</v>
      </c>
      <c r="D15" s="335"/>
      <c r="E15" s="335"/>
      <c r="F15" s="335"/>
      <c r="G15" s="335"/>
      <c r="H15" s="335"/>
      <c r="I15" s="99"/>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0.25" customHeight="1" x14ac:dyDescent="0.3">
      <c r="A16" s="9"/>
      <c r="B16" s="9"/>
      <c r="C16" s="336"/>
      <c r="D16" s="336"/>
      <c r="E16" s="336"/>
      <c r="F16" s="336"/>
      <c r="G16" s="336"/>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5.75" customHeight="1" x14ac:dyDescent="0.2">
      <c r="A17" s="9"/>
      <c r="B17" s="9"/>
      <c r="C17" s="9"/>
      <c r="D17" s="15"/>
      <c r="E17" s="9"/>
      <c r="F17" s="9"/>
      <c r="G17" s="9"/>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5.75" customHeight="1" x14ac:dyDescent="0.2">
      <c r="A18" s="9"/>
      <c r="B18" s="9"/>
      <c r="C18" s="337" t="s">
        <v>504</v>
      </c>
      <c r="D18" s="337"/>
      <c r="E18" s="337"/>
      <c r="F18" s="337"/>
      <c r="G18" s="337"/>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5.75" customHeight="1" x14ac:dyDescent="0.2">
      <c r="A19" s="9"/>
      <c r="B19" s="9"/>
      <c r="C19" s="9"/>
      <c r="D19" s="9"/>
      <c r="E19" s="9"/>
      <c r="F19" s="9"/>
      <c r="G19" s="9"/>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5.75" customHeight="1" x14ac:dyDescent="0.2">
      <c r="A20" s="9"/>
      <c r="B20" s="9"/>
      <c r="C20" s="9"/>
      <c r="D20" s="9"/>
      <c r="E20" s="9"/>
      <c r="F20" s="9"/>
      <c r="G20" s="9"/>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5.75" customHeight="1" x14ac:dyDescent="0.2">
      <c r="A21" s="9"/>
      <c r="B21" s="9"/>
      <c r="C21" s="340"/>
      <c r="D21" s="340"/>
      <c r="E21" s="340"/>
      <c r="F21" s="340"/>
      <c r="G21" s="340"/>
      <c r="H21" s="34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5.75" customHeight="1" x14ac:dyDescent="0.2">
      <c r="A22" s="8"/>
      <c r="B22" s="9"/>
      <c r="C22" s="331"/>
      <c r="D22" s="331"/>
      <c r="E22" s="331"/>
      <c r="F22" s="331"/>
      <c r="G22" s="331"/>
      <c r="H22" s="33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5.75" customHeight="1" x14ac:dyDescent="0.2">
      <c r="A23" s="8"/>
      <c r="B23" s="9"/>
      <c r="C23" s="9"/>
      <c r="D23" s="14"/>
      <c r="E23" s="9"/>
      <c r="F23" s="9"/>
      <c r="G23" s="9"/>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5.75" customHeight="1" x14ac:dyDescent="0.2">
      <c r="A24" s="8"/>
      <c r="B24" s="9"/>
      <c r="C24" s="9"/>
      <c r="D24" s="15"/>
      <c r="E24" s="9"/>
      <c r="F24" s="9"/>
      <c r="G24" s="9"/>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5.75" customHeight="1" x14ac:dyDescent="0.2">
      <c r="A25" s="8"/>
      <c r="B25" s="9"/>
      <c r="C25" s="9"/>
      <c r="D25" s="9"/>
      <c r="E25" s="9"/>
      <c r="F25" s="9"/>
      <c r="G25" s="9"/>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5.75" customHeight="1" x14ac:dyDescent="0.2">
      <c r="A26" s="8"/>
      <c r="B26" s="9"/>
      <c r="C26" s="9"/>
      <c r="D26" s="9"/>
      <c r="E26" s="9"/>
      <c r="F26" s="9"/>
      <c r="G26" s="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5.75" customHeight="1" x14ac:dyDescent="0.2">
      <c r="A27" s="8"/>
      <c r="B27" s="9"/>
      <c r="C27" s="9"/>
      <c r="D27" s="9"/>
      <c r="E27" s="9"/>
      <c r="F27" s="9"/>
      <c r="G27" s="9"/>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5.75" customHeight="1" x14ac:dyDescent="0.2">
      <c r="A28" s="8"/>
      <c r="B28" s="9"/>
      <c r="C28" s="9"/>
      <c r="D28" s="14"/>
      <c r="E28" s="9"/>
      <c r="F28" s="9"/>
      <c r="G28" s="9"/>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5.75" customHeight="1" x14ac:dyDescent="0.2">
      <c r="A29" s="8"/>
      <c r="B29" s="9"/>
      <c r="C29" s="9"/>
      <c r="D29" s="9"/>
      <c r="E29" s="9"/>
      <c r="F29" s="9"/>
      <c r="G29" s="9"/>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5.75" customHeight="1" x14ac:dyDescent="0.2">
      <c r="A30" s="8"/>
      <c r="B30" s="9"/>
      <c r="C30" s="9"/>
      <c r="D30" s="9"/>
      <c r="E30" s="9"/>
      <c r="F30" s="9"/>
      <c r="G30" s="9"/>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5.75" customHeight="1" x14ac:dyDescent="0.2">
      <c r="A31" s="8"/>
      <c r="B31" s="9"/>
      <c r="C31" s="9"/>
      <c r="D31" s="9"/>
      <c r="E31" s="9"/>
      <c r="F31" s="9"/>
      <c r="G31" s="9"/>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5.75" customHeight="1" x14ac:dyDescent="0.2">
      <c r="A32" s="8"/>
      <c r="B32" s="9"/>
      <c r="C32" s="9"/>
      <c r="D32" s="9"/>
      <c r="E32" s="9"/>
      <c r="F32" s="9"/>
      <c r="G32" s="9"/>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5.75" customHeight="1" x14ac:dyDescent="0.2">
      <c r="F33" s="9"/>
      <c r="G33" s="9"/>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5.75" customHeight="1" x14ac:dyDescent="0.2">
      <c r="F34" s="9"/>
      <c r="G34" s="9"/>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5.75" customHeight="1" x14ac:dyDescent="0.2">
      <c r="A35" s="8"/>
      <c r="B35" s="9"/>
      <c r="C35" s="9"/>
      <c r="D35" s="9"/>
      <c r="E35" s="9"/>
      <c r="F35" s="9"/>
      <c r="G35" s="9"/>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5.75" customHeight="1" x14ac:dyDescent="0.2">
      <c r="A36" s="8"/>
      <c r="B36" s="9"/>
      <c r="C36" s="9"/>
      <c r="D36" s="9"/>
      <c r="E36" s="9"/>
      <c r="F36" s="9"/>
      <c r="G36" s="9"/>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5.75" customHeight="1" x14ac:dyDescent="0.2">
      <c r="A37" s="8"/>
      <c r="B37" s="9"/>
      <c r="C37" s="9"/>
      <c r="D37" s="9"/>
      <c r="E37" s="9"/>
      <c r="F37" s="9"/>
      <c r="G37" s="9"/>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5.75" customHeight="1" x14ac:dyDescent="0.2">
      <c r="A38" s="8"/>
      <c r="B38" s="9"/>
      <c r="C38" s="9"/>
      <c r="D38" s="9"/>
      <c r="E38" s="9"/>
      <c r="F38" s="9"/>
      <c r="G38" s="9"/>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5.75" customHeight="1" x14ac:dyDescent="0.2">
      <c r="A39" s="12"/>
      <c r="B39" s="9"/>
      <c r="C39" s="12"/>
      <c r="D39" s="11"/>
      <c r="E39" s="9"/>
      <c r="F39" s="9"/>
      <c r="G39" s="9"/>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5.75" customHeight="1" x14ac:dyDescent="0.2">
      <c r="A40" s="8"/>
      <c r="E40" s="9"/>
      <c r="F40" s="9"/>
      <c r="G40" s="9"/>
    </row>
    <row r="41" spans="1:38" ht="15.75" customHeight="1" x14ac:dyDescent="0.2">
      <c r="C41" s="8" t="s">
        <v>505</v>
      </c>
      <c r="D41" s="11"/>
      <c r="E41" s="9"/>
      <c r="F41" s="9"/>
      <c r="G41" s="9"/>
    </row>
    <row r="47" spans="1:38" ht="15.75" customHeight="1" x14ac:dyDescent="0.2">
      <c r="A47" s="332" t="s">
        <v>420</v>
      </c>
      <c r="B47" s="332"/>
      <c r="C47" s="332"/>
      <c r="D47" s="332"/>
      <c r="E47" s="332"/>
      <c r="F47" s="332"/>
      <c r="G47" s="332"/>
      <c r="H47" s="332"/>
    </row>
    <row r="48" spans="1:38" ht="15.75" customHeight="1" x14ac:dyDescent="0.2">
      <c r="A48" s="338" t="s">
        <v>506</v>
      </c>
      <c r="B48" s="339"/>
      <c r="C48" s="339"/>
      <c r="D48" s="339"/>
      <c r="E48" s="339"/>
      <c r="F48" s="339"/>
      <c r="G48" s="339"/>
      <c r="H48" s="339"/>
    </row>
    <row r="49" spans="1:8" ht="15.75" customHeight="1" x14ac:dyDescent="0.2">
      <c r="A49" s="8"/>
      <c r="B49" s="9"/>
      <c r="C49" s="9"/>
      <c r="D49" s="9"/>
      <c r="E49" s="9"/>
      <c r="F49" s="9"/>
      <c r="G49" s="9"/>
    </row>
    <row r="50" spans="1:8" ht="15.75" customHeight="1" x14ac:dyDescent="0.2">
      <c r="A50" s="8"/>
      <c r="B50" s="9"/>
      <c r="C50" s="9"/>
      <c r="D50" s="9"/>
      <c r="E50" s="9"/>
      <c r="F50" s="9"/>
      <c r="G50" s="9"/>
    </row>
    <row r="51" spans="1:8" ht="15.75" customHeight="1" x14ac:dyDescent="0.2">
      <c r="A51" s="332" t="s">
        <v>545</v>
      </c>
      <c r="B51" s="332"/>
      <c r="C51" s="332"/>
      <c r="D51" s="332"/>
      <c r="E51" s="332"/>
      <c r="F51" s="332"/>
      <c r="G51" s="332"/>
      <c r="H51" s="332"/>
    </row>
    <row r="52" spans="1:8" ht="15.75" customHeight="1" x14ac:dyDescent="0.2">
      <c r="A52" s="13"/>
      <c r="B52" s="9"/>
      <c r="C52" s="9"/>
      <c r="D52" s="9"/>
      <c r="E52" s="9"/>
      <c r="F52" s="9"/>
      <c r="G52" s="9"/>
    </row>
    <row r="53" spans="1:8" ht="15.75" customHeight="1" x14ac:dyDescent="0.2">
      <c r="A53" s="8"/>
      <c r="B53" s="9"/>
      <c r="C53" s="9"/>
      <c r="D53" s="9"/>
      <c r="E53" s="9"/>
      <c r="F53" s="9"/>
      <c r="G53" s="9"/>
    </row>
    <row r="54" spans="1:8" ht="15.75" customHeight="1" x14ac:dyDescent="0.2">
      <c r="A54" s="8"/>
      <c r="B54" s="9"/>
      <c r="C54" s="9"/>
      <c r="D54" s="9"/>
      <c r="E54" s="9"/>
      <c r="F54" s="9"/>
      <c r="G54" s="9"/>
    </row>
    <row r="55" spans="1:8" ht="15.75" customHeight="1" x14ac:dyDescent="0.2">
      <c r="A55" s="8"/>
      <c r="B55" s="9"/>
      <c r="C55" s="9"/>
      <c r="D55" s="9"/>
      <c r="E55" s="9"/>
      <c r="F55" s="9"/>
      <c r="G55" s="9"/>
    </row>
    <row r="56" spans="1:8" ht="15.75" customHeight="1" x14ac:dyDescent="0.2">
      <c r="A56" s="9"/>
      <c r="B56" s="9"/>
      <c r="C56" s="9"/>
      <c r="D56" s="9"/>
      <c r="E56" s="9"/>
      <c r="F56" s="9"/>
      <c r="G56" s="9"/>
    </row>
    <row r="57" spans="1:8" ht="15.75" customHeight="1" x14ac:dyDescent="0.2">
      <c r="A57" s="9"/>
      <c r="B57" s="9"/>
      <c r="C57" s="9"/>
      <c r="D57" s="9"/>
      <c r="E57" s="9"/>
      <c r="F57" s="9"/>
      <c r="G57" s="9"/>
    </row>
    <row r="58" spans="1:8" ht="15.75" customHeight="1" x14ac:dyDescent="0.2">
      <c r="A58" s="330" t="s">
        <v>212</v>
      </c>
      <c r="B58" s="330"/>
      <c r="C58" s="330"/>
      <c r="D58" s="330"/>
      <c r="E58" s="330"/>
      <c r="F58" s="330"/>
      <c r="G58" s="330"/>
      <c r="H58" s="330"/>
    </row>
    <row r="59" spans="1:8" ht="15.75" customHeight="1" x14ac:dyDescent="0.2">
      <c r="A59" s="330" t="s">
        <v>54</v>
      </c>
      <c r="B59" s="330"/>
      <c r="C59" s="330"/>
      <c r="D59" s="330"/>
      <c r="E59" s="330"/>
      <c r="F59" s="330"/>
      <c r="G59" s="330"/>
      <c r="H59" s="330"/>
    </row>
    <row r="60" spans="1:8" ht="15.75" customHeight="1" x14ac:dyDescent="0.2">
      <c r="A60" s="9"/>
      <c r="B60" s="9"/>
      <c r="C60" s="9"/>
      <c r="D60" s="9"/>
      <c r="E60" s="9"/>
      <c r="F60" s="9"/>
      <c r="G60" s="9"/>
    </row>
    <row r="61" spans="1:8" ht="15.75" customHeight="1" x14ac:dyDescent="0.2">
      <c r="A61" s="9"/>
      <c r="B61" s="9"/>
      <c r="C61" s="9"/>
      <c r="D61" s="9"/>
      <c r="E61" s="9"/>
      <c r="F61" s="9"/>
      <c r="G61" s="9"/>
    </row>
    <row r="62" spans="1:8" ht="15.75" customHeight="1" x14ac:dyDescent="0.2">
      <c r="A62" s="9"/>
      <c r="B62" s="9"/>
      <c r="C62" s="9"/>
      <c r="D62" s="9"/>
      <c r="E62" s="9"/>
      <c r="F62" s="9"/>
      <c r="G62" s="9"/>
    </row>
    <row r="63" spans="1:8" ht="15.75" customHeight="1" x14ac:dyDescent="0.2">
      <c r="A63" s="9"/>
      <c r="B63" s="9"/>
      <c r="C63" s="9"/>
      <c r="D63" s="9"/>
      <c r="E63" s="9"/>
      <c r="F63" s="9"/>
      <c r="G63" s="9"/>
    </row>
    <row r="64" spans="1:8" ht="15.75" customHeight="1" x14ac:dyDescent="0.2">
      <c r="A64" s="8"/>
      <c r="B64" s="9"/>
      <c r="C64" s="9"/>
      <c r="D64" s="9"/>
      <c r="E64" s="9"/>
      <c r="F64" s="9"/>
      <c r="G64" s="9"/>
    </row>
    <row r="65" spans="1:17" ht="15.75" customHeight="1" x14ac:dyDescent="0.2">
      <c r="A65" s="332" t="s">
        <v>53</v>
      </c>
      <c r="B65" s="332"/>
      <c r="C65" s="332"/>
      <c r="D65" s="332"/>
      <c r="E65" s="332"/>
      <c r="F65" s="332"/>
      <c r="G65" s="332"/>
      <c r="H65" s="332"/>
    </row>
    <row r="66" spans="1:17" ht="15.75" customHeight="1" x14ac:dyDescent="0.2">
      <c r="A66" s="330" t="s">
        <v>52</v>
      </c>
      <c r="B66" s="330"/>
      <c r="C66" s="330"/>
      <c r="D66" s="330"/>
      <c r="E66" s="330"/>
      <c r="F66" s="330"/>
      <c r="G66" s="330"/>
      <c r="H66" s="330"/>
    </row>
    <row r="67" spans="1:17" ht="15.75" customHeight="1" x14ac:dyDescent="0.2">
      <c r="A67" s="8"/>
      <c r="B67" s="9"/>
      <c r="C67" s="9"/>
      <c r="D67" s="9"/>
      <c r="E67" s="9"/>
      <c r="F67" s="9"/>
      <c r="G67" s="9"/>
    </row>
    <row r="68" spans="1:17" ht="15.75" customHeight="1" x14ac:dyDescent="0.2">
      <c r="A68" s="8"/>
      <c r="B68" s="9"/>
      <c r="C68" s="9"/>
      <c r="D68" s="9"/>
      <c r="E68" s="9"/>
      <c r="F68" s="9"/>
      <c r="G68" s="9"/>
    </row>
    <row r="69" spans="1:17" ht="15.75" customHeight="1" x14ac:dyDescent="0.2">
      <c r="A69" s="8"/>
      <c r="B69" s="9"/>
      <c r="C69" s="9"/>
      <c r="D69" s="9"/>
      <c r="E69" s="9"/>
      <c r="F69" s="9"/>
      <c r="G69" s="9"/>
    </row>
    <row r="70" spans="1:17" ht="15.75" customHeight="1" x14ac:dyDescent="0.2">
      <c r="A70" s="332" t="s">
        <v>51</v>
      </c>
      <c r="B70" s="332"/>
      <c r="C70" s="332"/>
      <c r="D70" s="332"/>
      <c r="E70" s="332"/>
      <c r="F70" s="332"/>
      <c r="G70" s="332"/>
      <c r="H70" s="332"/>
    </row>
    <row r="71" spans="1:17" ht="15.75" customHeight="1" x14ac:dyDescent="0.2">
      <c r="A71" s="8"/>
      <c r="B71" s="9"/>
      <c r="C71" s="9"/>
      <c r="D71" s="9"/>
      <c r="E71" s="9"/>
      <c r="F71" s="9"/>
      <c r="G71" s="9"/>
    </row>
    <row r="72" spans="1:17" ht="15.75" customHeight="1" x14ac:dyDescent="0.2">
      <c r="A72" s="8"/>
      <c r="B72" s="9"/>
      <c r="C72" s="9"/>
      <c r="D72" s="9"/>
      <c r="E72" s="9"/>
      <c r="F72" s="9"/>
      <c r="G72" s="9"/>
    </row>
    <row r="73" spans="1:17" ht="15.75" customHeight="1" x14ac:dyDescent="0.2">
      <c r="A73" s="8"/>
      <c r="B73" s="9"/>
      <c r="C73" s="9"/>
      <c r="D73" s="9"/>
      <c r="E73" s="9"/>
      <c r="F73" s="9"/>
      <c r="G73" s="9"/>
    </row>
    <row r="74" spans="1:17" ht="15.75" customHeight="1" x14ac:dyDescent="0.2">
      <c r="A74" s="8"/>
      <c r="B74" s="9"/>
      <c r="C74" s="9"/>
      <c r="D74" s="9"/>
      <c r="E74" s="9"/>
      <c r="F74" s="9"/>
      <c r="G74" s="9"/>
    </row>
    <row r="75" spans="1:17" ht="15.75" customHeight="1" x14ac:dyDescent="0.2">
      <c r="A75" s="8"/>
      <c r="B75" s="9"/>
      <c r="C75" s="9"/>
      <c r="D75" s="9"/>
      <c r="E75" s="9"/>
      <c r="F75" s="9"/>
      <c r="G75" s="9"/>
      <c r="J75" s="333"/>
      <c r="K75" s="333"/>
      <c r="L75" s="333"/>
      <c r="M75" s="333"/>
      <c r="N75" s="333"/>
      <c r="O75" s="333"/>
      <c r="P75" s="333"/>
      <c r="Q75" s="333"/>
    </row>
    <row r="76" spans="1:17" ht="15.75" customHeight="1" x14ac:dyDescent="0.2">
      <c r="A76" s="8"/>
      <c r="B76" s="9"/>
      <c r="C76" s="9"/>
      <c r="D76" s="9"/>
      <c r="E76" s="9"/>
      <c r="F76" s="9"/>
      <c r="G76" s="9"/>
      <c r="J76" s="333"/>
      <c r="K76" s="333"/>
      <c r="L76" s="333"/>
      <c r="M76" s="333"/>
      <c r="N76" s="333"/>
      <c r="O76" s="333"/>
      <c r="P76" s="333"/>
      <c r="Q76" s="333"/>
    </row>
    <row r="77" spans="1:17" ht="15.75" customHeight="1" x14ac:dyDescent="0.2">
      <c r="A77" s="8"/>
      <c r="B77" s="9"/>
      <c r="C77" s="9"/>
      <c r="D77" s="9"/>
      <c r="E77" s="9"/>
      <c r="F77" s="9"/>
      <c r="G77" s="9"/>
      <c r="J77" s="333"/>
      <c r="K77" s="333"/>
      <c r="L77" s="333"/>
      <c r="M77" s="333"/>
      <c r="N77" s="333"/>
      <c r="O77" s="333"/>
      <c r="P77" s="333"/>
      <c r="Q77" s="333"/>
    </row>
    <row r="78" spans="1:17" ht="15.75" customHeight="1" x14ac:dyDescent="0.2">
      <c r="A78" s="8"/>
      <c r="B78" s="9"/>
      <c r="C78" s="9"/>
      <c r="D78" s="9"/>
      <c r="E78" s="9"/>
      <c r="F78" s="9"/>
      <c r="G78" s="9"/>
      <c r="J78" s="333"/>
      <c r="K78" s="333"/>
      <c r="L78" s="333"/>
      <c r="M78" s="333"/>
      <c r="N78" s="333"/>
      <c r="O78" s="333"/>
      <c r="P78" s="333"/>
      <c r="Q78" s="333"/>
    </row>
    <row r="79" spans="1:17" ht="15.75" customHeight="1" x14ac:dyDescent="0.2">
      <c r="A79" s="8"/>
      <c r="B79" s="9"/>
      <c r="C79" s="9"/>
      <c r="D79" s="9"/>
      <c r="E79" s="9"/>
      <c r="F79" s="9"/>
      <c r="G79" s="9"/>
      <c r="J79" s="333"/>
      <c r="K79" s="333"/>
      <c r="L79" s="333"/>
      <c r="M79" s="333"/>
      <c r="N79" s="333"/>
      <c r="O79" s="333"/>
      <c r="P79" s="333"/>
      <c r="Q79" s="333"/>
    </row>
    <row r="80" spans="1:17" ht="10.5" customHeight="1" x14ac:dyDescent="0.2">
      <c r="A80" s="12" t="s">
        <v>50</v>
      </c>
      <c r="B80" s="9"/>
      <c r="C80" s="9"/>
      <c r="D80" s="9"/>
      <c r="E80" s="9"/>
      <c r="F80" s="9"/>
      <c r="G80" s="9"/>
      <c r="J80" s="333"/>
      <c r="K80" s="333"/>
      <c r="L80" s="333"/>
      <c r="M80" s="333"/>
      <c r="N80" s="333"/>
      <c r="O80" s="333"/>
      <c r="P80" s="333"/>
      <c r="Q80" s="333"/>
    </row>
    <row r="81" spans="1:17" ht="10.5" customHeight="1" x14ac:dyDescent="0.2">
      <c r="A81" s="12" t="s">
        <v>49</v>
      </c>
      <c r="B81" s="9"/>
      <c r="C81" s="9"/>
      <c r="D81" s="9"/>
      <c r="E81" s="9"/>
      <c r="F81" s="9"/>
      <c r="G81" s="9"/>
      <c r="J81" s="333"/>
      <c r="K81" s="333"/>
      <c r="L81" s="333"/>
      <c r="M81" s="333"/>
      <c r="N81" s="333"/>
      <c r="O81" s="333"/>
      <c r="P81" s="333"/>
      <c r="Q81" s="4"/>
    </row>
    <row r="82" spans="1:17" ht="10.5" customHeight="1" x14ac:dyDescent="0.2">
      <c r="A82" s="12" t="s">
        <v>48</v>
      </c>
      <c r="B82" s="9"/>
      <c r="C82" s="12"/>
      <c r="D82" s="11"/>
      <c r="E82" s="9"/>
      <c r="F82" s="9"/>
      <c r="G82" s="9"/>
    </row>
    <row r="83" spans="1:17" ht="10.5" customHeight="1" x14ac:dyDescent="0.2">
      <c r="A83" s="10" t="s">
        <v>47</v>
      </c>
      <c r="B83" s="9"/>
      <c r="C83" s="9"/>
      <c r="D83" s="9"/>
      <c r="E83" s="9"/>
      <c r="F83" s="9"/>
      <c r="G83" s="9"/>
    </row>
    <row r="84" spans="1:17" ht="10.5" customHeight="1" x14ac:dyDescent="0.2">
      <c r="A84" s="9"/>
      <c r="B84" s="9"/>
      <c r="C84" s="9"/>
      <c r="D84" s="9"/>
      <c r="E84" s="9"/>
      <c r="F84" s="9"/>
      <c r="G84" s="9"/>
    </row>
    <row r="85" spans="1:17" ht="15.75" customHeight="1" x14ac:dyDescent="0.2">
      <c r="D85" s="8"/>
    </row>
    <row r="86" spans="1:17" ht="15.75" customHeight="1" x14ac:dyDescent="0.2">
      <c r="A86" s="7"/>
      <c r="B86" s="6"/>
      <c r="C86" s="6"/>
      <c r="D86" s="6"/>
      <c r="E86" s="6"/>
      <c r="F86" s="6"/>
      <c r="G86" s="6"/>
    </row>
    <row r="87" spans="1:17" ht="15.75" customHeight="1" x14ac:dyDescent="0.2">
      <c r="A87" s="6"/>
      <c r="B87" s="6"/>
      <c r="C87" s="6"/>
      <c r="D87" s="6"/>
      <c r="E87" s="6"/>
      <c r="F87" s="6"/>
      <c r="G87" s="6"/>
    </row>
    <row r="89" spans="1:17" ht="15.75" customHeight="1" x14ac:dyDescent="0.2">
      <c r="A89" s="5"/>
      <c r="B89" s="5"/>
      <c r="C89" s="5"/>
      <c r="D89" s="5"/>
      <c r="E89" s="5"/>
      <c r="F89" s="5"/>
      <c r="G89" s="5"/>
      <c r="H89" s="5"/>
    </row>
    <row r="90" spans="1:17" ht="15.75" customHeight="1" x14ac:dyDescent="0.2">
      <c r="A90" s="5"/>
      <c r="B90" s="5"/>
      <c r="C90" s="5"/>
      <c r="D90" s="5"/>
      <c r="E90" s="5"/>
      <c r="F90" s="5"/>
      <c r="G90" s="5"/>
      <c r="H90" s="5"/>
    </row>
    <row r="91" spans="1:17" ht="15.75" customHeight="1" x14ac:dyDescent="0.2">
      <c r="A91" s="5"/>
      <c r="B91" s="5"/>
      <c r="C91" s="5"/>
      <c r="D91" s="5"/>
      <c r="E91" s="5"/>
      <c r="F91" s="5"/>
      <c r="G91" s="5"/>
      <c r="H91" s="5"/>
    </row>
    <row r="92" spans="1:17" ht="15.75" customHeight="1" x14ac:dyDescent="0.2">
      <c r="A92" s="5"/>
      <c r="B92" s="5"/>
      <c r="C92" s="5"/>
      <c r="D92" s="5"/>
      <c r="E92" s="5"/>
      <c r="F92" s="5"/>
      <c r="G92" s="5"/>
      <c r="H92" s="5"/>
    </row>
    <row r="93" spans="1:17" ht="15.75" customHeight="1" x14ac:dyDescent="0.2">
      <c r="A93" s="5"/>
      <c r="B93" s="5"/>
      <c r="C93" s="5"/>
      <c r="D93" s="5"/>
      <c r="E93" s="5"/>
      <c r="F93" s="5"/>
      <c r="G93" s="5"/>
      <c r="H93" s="5"/>
    </row>
    <row r="94" spans="1:17" ht="15.75" customHeight="1" x14ac:dyDescent="0.2">
      <c r="A94" s="5"/>
      <c r="B94" s="5"/>
      <c r="C94" s="5"/>
      <c r="D94" s="5"/>
      <c r="E94" s="5"/>
      <c r="F94" s="5"/>
      <c r="G94" s="5"/>
      <c r="H94" s="5"/>
    </row>
    <row r="95" spans="1:17" ht="15.75" customHeight="1" x14ac:dyDescent="0.2">
      <c r="A95" s="5"/>
      <c r="B95" s="5"/>
      <c r="C95" s="5"/>
      <c r="D95" s="5"/>
      <c r="E95" s="5"/>
      <c r="F95" s="5"/>
      <c r="G95" s="5"/>
    </row>
  </sheetData>
  <mergeCells count="21">
    <mergeCell ref="C14:H14"/>
    <mergeCell ref="C15:H15"/>
    <mergeCell ref="C16:G16"/>
    <mergeCell ref="C18:G18"/>
    <mergeCell ref="A51:H51"/>
    <mergeCell ref="A47:H47"/>
    <mergeCell ref="A48:H48"/>
    <mergeCell ref="C21:H21"/>
    <mergeCell ref="J81:P81"/>
    <mergeCell ref="J75:Q75"/>
    <mergeCell ref="J76:Q76"/>
    <mergeCell ref="J77:Q77"/>
    <mergeCell ref="J78:Q78"/>
    <mergeCell ref="J79:Q79"/>
    <mergeCell ref="J80:Q80"/>
    <mergeCell ref="A58:H58"/>
    <mergeCell ref="A66:H66"/>
    <mergeCell ref="C22:H22"/>
    <mergeCell ref="A59:H59"/>
    <mergeCell ref="A65:H65"/>
    <mergeCell ref="A70:H70"/>
  </mergeCells>
  <printOptions horizontalCentered="1" verticalCentered="1"/>
  <pageMargins left="0.70866141732283472" right="0.70866141732283472" top="1.3779527559055118" bottom="1.3385826771653544" header="0.31496062992125984" footer="0.31496062992125984"/>
  <pageSetup scale="80" orientation="portrait" r:id="rId1"/>
  <rowBreaks count="1" manualBreakCount="1">
    <brk id="4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view="pageBreakPreview" zoomScaleNormal="100" zoomScaleSheetLayoutView="100" workbookViewId="0">
      <selection sqref="A1:H1"/>
    </sheetView>
  </sheetViews>
  <sheetFormatPr baseColWidth="10" defaultRowHeight="12.75" x14ac:dyDescent="0.2"/>
  <cols>
    <col min="1" max="1" width="22.7109375" style="4" bestFit="1" customWidth="1"/>
    <col min="2" max="2" width="17.7109375" style="4" customWidth="1"/>
    <col min="3" max="16384" width="11.42578125" style="4"/>
  </cols>
  <sheetData>
    <row r="1" spans="1:19" x14ac:dyDescent="0.2">
      <c r="A1" s="361" t="s">
        <v>145</v>
      </c>
      <c r="B1" s="361"/>
      <c r="C1" s="361"/>
      <c r="D1" s="361"/>
      <c r="E1" s="361"/>
      <c r="F1" s="361"/>
      <c r="G1" s="361"/>
      <c r="H1" s="361"/>
      <c r="I1" s="45"/>
      <c r="J1" s="45"/>
      <c r="K1" s="45"/>
      <c r="L1" s="45"/>
      <c r="M1" s="45"/>
      <c r="N1" s="45"/>
      <c r="O1" s="45"/>
      <c r="P1" s="45"/>
      <c r="Q1" s="45"/>
    </row>
    <row r="2" spans="1:19" x14ac:dyDescent="0.2">
      <c r="A2" s="361" t="s">
        <v>394</v>
      </c>
      <c r="B2" s="361"/>
      <c r="C2" s="361"/>
      <c r="D2" s="361"/>
      <c r="E2" s="361"/>
      <c r="F2" s="361"/>
      <c r="G2" s="361"/>
      <c r="H2" s="361"/>
      <c r="I2" s="45"/>
      <c r="J2" s="45"/>
      <c r="K2" s="45"/>
      <c r="L2" s="45"/>
      <c r="M2" s="45"/>
      <c r="N2" s="45"/>
      <c r="O2" s="45"/>
      <c r="P2" s="45"/>
      <c r="Q2" s="45"/>
    </row>
    <row r="3" spans="1:19" x14ac:dyDescent="0.2">
      <c r="A3" s="360" t="s">
        <v>492</v>
      </c>
      <c r="B3" s="361"/>
      <c r="C3" s="361"/>
      <c r="D3" s="361"/>
      <c r="E3" s="361"/>
      <c r="F3" s="361"/>
      <c r="G3" s="361"/>
      <c r="H3" s="361"/>
      <c r="I3" s="45"/>
      <c r="J3" s="45"/>
      <c r="K3" s="45"/>
      <c r="L3" s="45"/>
      <c r="M3" s="45"/>
      <c r="N3" s="45"/>
      <c r="O3" s="45"/>
      <c r="P3" s="45"/>
      <c r="Q3" s="45"/>
    </row>
    <row r="4" spans="1:19" x14ac:dyDescent="0.2">
      <c r="A4" s="38"/>
      <c r="B4" s="38"/>
      <c r="C4" s="38"/>
      <c r="D4" s="38"/>
      <c r="E4" s="38"/>
      <c r="F4" s="38"/>
      <c r="G4" s="38"/>
      <c r="H4" s="38"/>
    </row>
    <row r="5" spans="1:19" x14ac:dyDescent="0.2">
      <c r="A5" s="357" t="s">
        <v>1</v>
      </c>
      <c r="B5" s="357" t="s">
        <v>75</v>
      </c>
      <c r="C5" s="355">
        <v>2010</v>
      </c>
      <c r="D5" s="355"/>
      <c r="E5" s="355">
        <v>2011</v>
      </c>
      <c r="F5" s="355"/>
      <c r="G5" s="362" t="s">
        <v>557</v>
      </c>
      <c r="H5" s="355"/>
      <c r="I5" s="37"/>
      <c r="J5" s="37"/>
      <c r="K5" s="37"/>
      <c r="L5" s="37"/>
      <c r="M5" s="37"/>
      <c r="N5" s="37"/>
      <c r="O5" s="37"/>
      <c r="P5" s="37"/>
      <c r="Q5" s="37"/>
      <c r="R5" s="54"/>
      <c r="S5" s="38"/>
    </row>
    <row r="6" spans="1:19" x14ac:dyDescent="0.2">
      <c r="A6" s="358"/>
      <c r="B6" s="358"/>
      <c r="C6" s="245" t="s">
        <v>161</v>
      </c>
      <c r="D6" s="245" t="s">
        <v>162</v>
      </c>
      <c r="E6" s="245" t="s">
        <v>161</v>
      </c>
      <c r="F6" s="245" t="s">
        <v>162</v>
      </c>
      <c r="G6" s="245" t="s">
        <v>5</v>
      </c>
      <c r="H6" s="245" t="s">
        <v>4</v>
      </c>
      <c r="I6" s="37"/>
      <c r="J6" s="37"/>
      <c r="K6" s="37"/>
      <c r="L6" s="37"/>
      <c r="M6" s="37"/>
      <c r="N6" s="37"/>
      <c r="O6" s="37"/>
      <c r="P6" s="37"/>
      <c r="Q6" s="37"/>
      <c r="R6" s="54"/>
      <c r="S6" s="38"/>
    </row>
    <row r="7" spans="1:19" x14ac:dyDescent="0.2">
      <c r="A7" s="252" t="s">
        <v>125</v>
      </c>
      <c r="B7" s="76" t="s">
        <v>126</v>
      </c>
      <c r="C7" s="144">
        <v>170</v>
      </c>
      <c r="D7" s="4">
        <v>203</v>
      </c>
      <c r="E7" s="4">
        <v>169</v>
      </c>
      <c r="F7" s="4">
        <v>154</v>
      </c>
      <c r="G7" s="41">
        <f>(F7/E7-1)*100</f>
        <v>-8.875739644970416</v>
      </c>
      <c r="H7" s="41">
        <f>(F7/D7-1)*100</f>
        <v>-24.137931034482762</v>
      </c>
      <c r="I7" s="41"/>
      <c r="J7" s="41"/>
      <c r="K7" s="41"/>
      <c r="L7" s="41"/>
      <c r="M7" s="41"/>
      <c r="N7" s="41"/>
      <c r="O7" s="41"/>
      <c r="P7" s="41"/>
      <c r="Q7" s="41"/>
    </row>
    <row r="8" spans="1:19" x14ac:dyDescent="0.2">
      <c r="A8" s="39" t="s">
        <v>127</v>
      </c>
      <c r="B8" s="39" t="s">
        <v>126</v>
      </c>
      <c r="C8" s="4">
        <v>122</v>
      </c>
      <c r="D8" s="4">
        <v>175</v>
      </c>
      <c r="E8" s="4">
        <v>102</v>
      </c>
      <c r="F8" s="4">
        <v>99</v>
      </c>
      <c r="G8" s="41">
        <f t="shared" ref="G8:G16" si="0">(F8/E8-1)*100</f>
        <v>-2.9411764705882359</v>
      </c>
      <c r="H8" s="41">
        <f t="shared" ref="H8:H16" si="1">(F8/D8-1)*100</f>
        <v>-43.428571428571431</v>
      </c>
      <c r="I8" s="41"/>
      <c r="J8" s="41"/>
      <c r="K8" s="41"/>
      <c r="L8" s="41"/>
      <c r="M8" s="41"/>
      <c r="N8" s="41"/>
      <c r="O8" s="41"/>
      <c r="P8" s="41"/>
      <c r="Q8" s="41"/>
    </row>
    <row r="9" spans="1:19" x14ac:dyDescent="0.2">
      <c r="A9" s="145" t="s">
        <v>143</v>
      </c>
      <c r="B9" s="39" t="s">
        <v>126</v>
      </c>
      <c r="C9" s="144"/>
      <c r="G9" s="41"/>
      <c r="H9" s="41"/>
      <c r="I9" s="41"/>
      <c r="J9" s="41"/>
      <c r="K9" s="41"/>
      <c r="L9" s="41"/>
      <c r="M9" s="41"/>
      <c r="N9" s="41"/>
      <c r="O9" s="41"/>
      <c r="P9" s="41"/>
      <c r="Q9" s="41"/>
    </row>
    <row r="10" spans="1:19" x14ac:dyDescent="0.2">
      <c r="A10" s="39" t="s">
        <v>130</v>
      </c>
      <c r="B10" s="39" t="s">
        <v>126</v>
      </c>
      <c r="C10" s="144">
        <v>539</v>
      </c>
      <c r="E10" s="4">
        <v>510</v>
      </c>
      <c r="F10" s="4">
        <v>575</v>
      </c>
      <c r="G10" s="41">
        <f t="shared" si="0"/>
        <v>12.745098039215685</v>
      </c>
      <c r="H10" s="41"/>
      <c r="I10" s="41"/>
      <c r="J10" s="41"/>
      <c r="K10" s="41"/>
      <c r="L10" s="41"/>
      <c r="M10" s="41"/>
      <c r="N10" s="41"/>
      <c r="O10" s="41"/>
      <c r="P10" s="41"/>
      <c r="Q10" s="41"/>
    </row>
    <row r="11" spans="1:19" x14ac:dyDescent="0.2">
      <c r="A11" s="39" t="s">
        <v>131</v>
      </c>
      <c r="B11" s="39" t="s">
        <v>126</v>
      </c>
      <c r="C11" s="144">
        <v>508</v>
      </c>
      <c r="D11" s="4">
        <v>569</v>
      </c>
      <c r="E11" s="4">
        <v>414</v>
      </c>
      <c r="F11" s="4">
        <v>472</v>
      </c>
      <c r="G11" s="41">
        <f t="shared" si="0"/>
        <v>14.009661835748787</v>
      </c>
      <c r="H11" s="41">
        <f t="shared" si="1"/>
        <v>-17.04745166959578</v>
      </c>
      <c r="I11" s="41"/>
      <c r="J11" s="41"/>
      <c r="K11" s="41"/>
      <c r="L11" s="41"/>
      <c r="M11" s="41"/>
      <c r="N11" s="41"/>
      <c r="O11" s="41"/>
      <c r="P11" s="41"/>
      <c r="Q11" s="41"/>
    </row>
    <row r="12" spans="1:19" x14ac:dyDescent="0.2">
      <c r="A12" s="39" t="s">
        <v>135</v>
      </c>
      <c r="B12" s="39" t="s">
        <v>126</v>
      </c>
      <c r="C12" s="144">
        <v>221</v>
      </c>
      <c r="D12" s="4">
        <v>259</v>
      </c>
      <c r="E12" s="4">
        <v>232</v>
      </c>
      <c r="F12" s="4">
        <v>305</v>
      </c>
      <c r="G12" s="41">
        <f t="shared" si="0"/>
        <v>31.465517241379317</v>
      </c>
      <c r="H12" s="41">
        <f t="shared" si="1"/>
        <v>17.76061776061777</v>
      </c>
      <c r="I12" s="41"/>
      <c r="J12" s="41"/>
      <c r="K12" s="41"/>
      <c r="L12" s="41"/>
      <c r="M12" s="41"/>
      <c r="N12" s="41"/>
      <c r="O12" s="41"/>
      <c r="P12" s="41"/>
      <c r="Q12" s="41"/>
    </row>
    <row r="13" spans="1:19" x14ac:dyDescent="0.2">
      <c r="A13" s="39" t="s">
        <v>111</v>
      </c>
      <c r="B13" s="39" t="s">
        <v>81</v>
      </c>
      <c r="C13" s="237"/>
      <c r="E13" s="46">
        <v>1149</v>
      </c>
      <c r="F13" s="46"/>
      <c r="G13" s="41"/>
      <c r="H13" s="41"/>
      <c r="I13" s="41"/>
      <c r="J13" s="41"/>
      <c r="K13" s="41"/>
      <c r="L13" s="41"/>
      <c r="M13" s="41"/>
      <c r="N13" s="41"/>
      <c r="O13" s="41"/>
      <c r="P13" s="41"/>
      <c r="Q13" s="41"/>
    </row>
    <row r="14" spans="1:19" x14ac:dyDescent="0.2">
      <c r="A14" s="39" t="s">
        <v>201</v>
      </c>
      <c r="B14" s="39" t="s">
        <v>81</v>
      </c>
      <c r="C14" s="144">
        <v>679</v>
      </c>
      <c r="D14" s="4">
        <v>738</v>
      </c>
      <c r="E14" s="4">
        <v>657</v>
      </c>
      <c r="F14" s="4">
        <v>622</v>
      </c>
      <c r="G14" s="41">
        <f t="shared" si="0"/>
        <v>-5.3272450532724562</v>
      </c>
      <c r="H14" s="41">
        <f t="shared" si="1"/>
        <v>-15.718157181571812</v>
      </c>
      <c r="I14" s="41"/>
      <c r="J14" s="41"/>
      <c r="K14" s="41"/>
      <c r="L14" s="41"/>
      <c r="M14" s="41"/>
      <c r="N14" s="41"/>
      <c r="O14" s="41"/>
      <c r="P14" s="41"/>
      <c r="Q14" s="41"/>
    </row>
    <row r="15" spans="1:19" x14ac:dyDescent="0.2">
      <c r="A15" s="39" t="s">
        <v>138</v>
      </c>
      <c r="B15" s="39" t="s">
        <v>126</v>
      </c>
      <c r="C15" s="144">
        <v>49</v>
      </c>
      <c r="D15" s="4">
        <v>50</v>
      </c>
      <c r="E15" s="4">
        <v>49</v>
      </c>
      <c r="F15" s="4">
        <v>49</v>
      </c>
      <c r="G15" s="41">
        <f t="shared" si="0"/>
        <v>0</v>
      </c>
      <c r="H15" s="41">
        <f t="shared" si="1"/>
        <v>-2.0000000000000018</v>
      </c>
      <c r="I15" s="41"/>
      <c r="J15" s="41"/>
      <c r="K15" s="41"/>
      <c r="L15" s="41"/>
      <c r="M15" s="41"/>
      <c r="N15" s="41"/>
      <c r="O15" s="41"/>
      <c r="P15" s="41"/>
      <c r="Q15" s="41"/>
    </row>
    <row r="16" spans="1:19" x14ac:dyDescent="0.2">
      <c r="A16" s="78" t="s">
        <v>139</v>
      </c>
      <c r="B16" s="78" t="s">
        <v>81</v>
      </c>
      <c r="C16" s="241">
        <v>445</v>
      </c>
      <c r="D16" s="239">
        <v>469</v>
      </c>
      <c r="E16" s="239">
        <v>334</v>
      </c>
      <c r="F16" s="239">
        <v>286</v>
      </c>
      <c r="G16" s="149">
        <f t="shared" si="0"/>
        <v>-14.371257485029943</v>
      </c>
      <c r="H16" s="149">
        <f t="shared" si="1"/>
        <v>-39.019189765458421</v>
      </c>
      <c r="I16" s="41"/>
      <c r="J16" s="41"/>
      <c r="K16" s="41"/>
      <c r="L16" s="41"/>
      <c r="M16" s="41"/>
      <c r="N16" s="41"/>
      <c r="O16" s="41"/>
      <c r="P16" s="41"/>
      <c r="Q16" s="41"/>
    </row>
    <row r="17" spans="1:8" x14ac:dyDescent="0.2">
      <c r="A17" s="56" t="s">
        <v>140</v>
      </c>
      <c r="B17" s="38"/>
      <c r="C17" s="38"/>
      <c r="D17" s="38"/>
      <c r="E17" s="38"/>
      <c r="F17" s="38"/>
      <c r="G17" s="38"/>
      <c r="H17" s="38"/>
    </row>
    <row r="18" spans="1:8" x14ac:dyDescent="0.2">
      <c r="A18" s="38"/>
      <c r="B18" s="38"/>
      <c r="C18" s="38"/>
      <c r="D18" s="38"/>
      <c r="E18" s="38"/>
      <c r="F18" s="38"/>
      <c r="G18" s="38"/>
      <c r="H18" s="38"/>
    </row>
    <row r="30" spans="1:8" x14ac:dyDescent="0.2">
      <c r="H30" s="253" t="s">
        <v>0</v>
      </c>
    </row>
  </sheetData>
  <mergeCells count="8">
    <mergeCell ref="A5:A6"/>
    <mergeCell ref="B5:B6"/>
    <mergeCell ref="A1:H1"/>
    <mergeCell ref="A2:H2"/>
    <mergeCell ref="A3:H3"/>
    <mergeCell ref="C5:D5"/>
    <mergeCell ref="E5:F5"/>
    <mergeCell ref="G5:H5"/>
  </mergeCells>
  <printOptions horizontalCentered="1" verticalCentered="1"/>
  <pageMargins left="0.82677165354330717" right="0.70866141732283472" top="0.74803149606299213" bottom="0.74803149606299213" header="0.31496062992125984" footer="0.31496062992125984"/>
  <pageSetup scale="90" orientation="landscape" horizontalDpi="4294967294" verticalDpi="4294967294"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3:AI39"/>
  <sheetViews>
    <sheetView view="pageBreakPreview" zoomScaleNormal="100" zoomScaleSheetLayoutView="100" workbookViewId="0"/>
  </sheetViews>
  <sheetFormatPr baseColWidth="10" defaultRowHeight="12.75" x14ac:dyDescent="0.2"/>
  <cols>
    <col min="1" max="20" width="11.42578125" style="4"/>
    <col min="21" max="21" width="22.7109375" style="4" bestFit="1" customWidth="1"/>
    <col min="22" max="22" width="11.42578125" style="4"/>
    <col min="23" max="27" width="11.42578125" style="4" customWidth="1"/>
    <col min="28" max="16384" width="11.42578125" style="4"/>
  </cols>
  <sheetData>
    <row r="3" spans="21:35" x14ac:dyDescent="0.2">
      <c r="U3" s="364" t="s">
        <v>41</v>
      </c>
      <c r="V3" s="353"/>
      <c r="W3" s="353"/>
      <c r="X3" s="353"/>
      <c r="Y3" s="353"/>
      <c r="Z3" s="353"/>
      <c r="AA3" s="353"/>
      <c r="AB3" s="353"/>
      <c r="AC3" s="353"/>
      <c r="AD3" s="353"/>
      <c r="AE3" s="353"/>
      <c r="AF3" s="353"/>
    </row>
    <row r="4" spans="21:35" x14ac:dyDescent="0.2">
      <c r="U4" s="89"/>
      <c r="V4" s="89"/>
      <c r="W4" s="89"/>
      <c r="X4" s="89"/>
      <c r="Y4" s="89"/>
      <c r="Z4" s="89"/>
      <c r="AA4" s="89"/>
      <c r="AB4" s="89"/>
      <c r="AC4" s="89"/>
      <c r="AD4" s="88"/>
      <c r="AE4" s="88"/>
      <c r="AF4" s="88"/>
      <c r="AG4" s="88"/>
      <c r="AH4" s="88"/>
      <c r="AI4" s="88"/>
    </row>
    <row r="5" spans="21:35" x14ac:dyDescent="0.2">
      <c r="U5" s="236" t="s">
        <v>1</v>
      </c>
      <c r="V5" s="236" t="s">
        <v>75</v>
      </c>
      <c r="W5" s="3">
        <v>40391</v>
      </c>
      <c r="X5" s="3">
        <v>40422</v>
      </c>
      <c r="Y5" s="3">
        <v>40452</v>
      </c>
      <c r="Z5" s="3">
        <v>40483</v>
      </c>
      <c r="AA5" s="3">
        <v>40513</v>
      </c>
      <c r="AB5" s="3">
        <v>40544</v>
      </c>
      <c r="AC5" s="3">
        <v>40575</v>
      </c>
      <c r="AD5" s="90">
        <v>40603</v>
      </c>
      <c r="AE5" s="90">
        <v>40634</v>
      </c>
      <c r="AF5" s="150">
        <v>40664</v>
      </c>
      <c r="AG5" s="150">
        <v>40695</v>
      </c>
      <c r="AH5" s="150">
        <v>40725</v>
      </c>
      <c r="AI5" s="150">
        <v>40756</v>
      </c>
    </row>
    <row r="6" spans="21:35" x14ac:dyDescent="0.2">
      <c r="U6" s="256" t="s">
        <v>125</v>
      </c>
      <c r="V6" s="256" t="s">
        <v>126</v>
      </c>
      <c r="W6" s="257">
        <v>202.625</v>
      </c>
      <c r="X6" s="257">
        <v>210.75</v>
      </c>
      <c r="Y6" s="257">
        <v>191</v>
      </c>
      <c r="Z6" s="257">
        <v>192</v>
      </c>
      <c r="AA6" s="257">
        <v>172</v>
      </c>
      <c r="AB6" s="257">
        <v>188</v>
      </c>
      <c r="AC6" s="257">
        <v>190</v>
      </c>
      <c r="AD6" s="258">
        <v>187</v>
      </c>
      <c r="AE6" s="258">
        <v>193</v>
      </c>
      <c r="AF6" s="258">
        <v>193</v>
      </c>
      <c r="AG6" s="258">
        <v>192</v>
      </c>
      <c r="AH6" s="258">
        <v>169</v>
      </c>
      <c r="AI6" s="88">
        <v>154</v>
      </c>
    </row>
    <row r="7" spans="21:35" x14ac:dyDescent="0.2">
      <c r="U7" s="256" t="s">
        <v>135</v>
      </c>
      <c r="V7" s="256" t="s">
        <v>126</v>
      </c>
      <c r="W7" s="257">
        <v>259.375</v>
      </c>
      <c r="X7" s="257">
        <v>323.07692307692309</v>
      </c>
      <c r="Y7" s="257">
        <v>282</v>
      </c>
      <c r="Z7" s="257">
        <v>208</v>
      </c>
      <c r="AA7" s="257">
        <v>129</v>
      </c>
      <c r="AB7" s="257">
        <v>155</v>
      </c>
      <c r="AC7" s="257">
        <v>139</v>
      </c>
      <c r="AD7" s="258">
        <v>135</v>
      </c>
      <c r="AE7" s="258">
        <v>145</v>
      </c>
      <c r="AF7" s="258">
        <v>171</v>
      </c>
      <c r="AG7" s="258">
        <v>208</v>
      </c>
      <c r="AH7" s="258">
        <v>232</v>
      </c>
      <c r="AI7" s="88">
        <v>305</v>
      </c>
    </row>
    <row r="8" spans="21:35" x14ac:dyDescent="0.2">
      <c r="U8" s="86" t="s">
        <v>127</v>
      </c>
      <c r="V8" s="86" t="s">
        <v>126</v>
      </c>
      <c r="W8" s="87">
        <v>174.78125</v>
      </c>
      <c r="X8" s="87">
        <v>180.6</v>
      </c>
      <c r="Y8" s="87">
        <v>133</v>
      </c>
      <c r="Z8" s="87">
        <v>113</v>
      </c>
      <c r="AA8" s="87">
        <v>91</v>
      </c>
      <c r="AB8" s="87">
        <v>80</v>
      </c>
      <c r="AC8" s="87">
        <v>89</v>
      </c>
      <c r="AD8" s="88">
        <v>100</v>
      </c>
      <c r="AE8" s="88">
        <v>102</v>
      </c>
      <c r="AF8" s="88">
        <v>95</v>
      </c>
      <c r="AG8" s="88">
        <v>81</v>
      </c>
      <c r="AH8" s="88">
        <v>102</v>
      </c>
      <c r="AI8" s="88">
        <v>99</v>
      </c>
    </row>
    <row r="9" spans="21:35" x14ac:dyDescent="0.2">
      <c r="U9" s="86" t="s">
        <v>131</v>
      </c>
      <c r="V9" s="86" t="s">
        <v>126</v>
      </c>
      <c r="W9" s="87">
        <v>568.75</v>
      </c>
      <c r="X9" s="87">
        <v>432</v>
      </c>
      <c r="Y9" s="87">
        <v>378</v>
      </c>
      <c r="Z9" s="87">
        <v>300</v>
      </c>
      <c r="AA9" s="87">
        <v>280</v>
      </c>
      <c r="AB9" s="87">
        <v>339</v>
      </c>
      <c r="AC9" s="87">
        <v>361</v>
      </c>
      <c r="AD9" s="88">
        <v>513</v>
      </c>
      <c r="AE9" s="88">
        <v>455</v>
      </c>
      <c r="AF9" s="88">
        <v>378</v>
      </c>
      <c r="AG9" s="88">
        <v>434</v>
      </c>
      <c r="AH9" s="88">
        <v>414</v>
      </c>
      <c r="AI9" s="88">
        <v>472</v>
      </c>
    </row>
    <row r="10" spans="21:35" x14ac:dyDescent="0.2">
      <c r="U10" s="86" t="s">
        <v>128</v>
      </c>
      <c r="V10" s="86" t="s">
        <v>126</v>
      </c>
      <c r="W10" s="87"/>
      <c r="X10" s="87"/>
      <c r="Y10" s="87"/>
      <c r="Z10" s="87"/>
      <c r="AA10" s="87">
        <v>166</v>
      </c>
      <c r="AB10" s="87">
        <v>98</v>
      </c>
      <c r="AC10" s="87"/>
      <c r="AD10" s="88"/>
      <c r="AE10" s="88"/>
      <c r="AF10" s="88"/>
      <c r="AG10" s="88"/>
      <c r="AH10" s="88"/>
      <c r="AI10" s="88"/>
    </row>
    <row r="11" spans="21:35" x14ac:dyDescent="0.2">
      <c r="U11" s="86" t="s">
        <v>143</v>
      </c>
      <c r="V11" s="86" t="s">
        <v>133</v>
      </c>
      <c r="W11" s="87"/>
      <c r="X11" s="87"/>
      <c r="Y11" s="87"/>
      <c r="Z11" s="87"/>
      <c r="AA11" s="87"/>
      <c r="AB11" s="87">
        <v>135</v>
      </c>
      <c r="AC11" s="87">
        <v>119</v>
      </c>
      <c r="AD11" s="88">
        <v>190</v>
      </c>
      <c r="AE11" s="88"/>
      <c r="AF11" s="88"/>
      <c r="AG11" s="88"/>
      <c r="AH11" s="88"/>
      <c r="AI11" s="88"/>
    </row>
    <row r="12" spans="21:35" x14ac:dyDescent="0.2">
      <c r="U12" s="86" t="s">
        <v>130</v>
      </c>
      <c r="V12" s="86" t="s">
        <v>126</v>
      </c>
      <c r="W12" s="87"/>
      <c r="X12" s="87"/>
      <c r="Y12" s="87">
        <v>413</v>
      </c>
      <c r="Z12" s="87">
        <v>422</v>
      </c>
      <c r="AA12" s="87">
        <v>373</v>
      </c>
      <c r="AB12" s="87">
        <v>406</v>
      </c>
      <c r="AC12" s="87">
        <v>431</v>
      </c>
      <c r="AD12" s="88">
        <v>570</v>
      </c>
      <c r="AE12" s="88">
        <v>572</v>
      </c>
      <c r="AF12" s="88">
        <v>533</v>
      </c>
      <c r="AG12" s="88">
        <v>529</v>
      </c>
      <c r="AH12" s="88">
        <v>510</v>
      </c>
      <c r="AI12" s="88">
        <v>575</v>
      </c>
    </row>
    <row r="13" spans="21:35" x14ac:dyDescent="0.2">
      <c r="U13" s="86" t="s">
        <v>137</v>
      </c>
      <c r="V13" s="86" t="s">
        <v>81</v>
      </c>
      <c r="W13" s="87">
        <v>737.5</v>
      </c>
      <c r="X13" s="87">
        <v>1195.75</v>
      </c>
      <c r="Y13" s="87">
        <v>1186</v>
      </c>
      <c r="Z13" s="87">
        <v>770</v>
      </c>
      <c r="AA13" s="87">
        <v>514</v>
      </c>
      <c r="AB13" s="87">
        <v>370</v>
      </c>
      <c r="AC13" s="87">
        <v>379</v>
      </c>
      <c r="AD13" s="88">
        <v>417</v>
      </c>
      <c r="AE13" s="88">
        <v>472</v>
      </c>
      <c r="AF13" s="88">
        <v>638</v>
      </c>
      <c r="AG13" s="88">
        <v>770</v>
      </c>
      <c r="AH13" s="88">
        <v>657</v>
      </c>
      <c r="AI13" s="88">
        <v>622</v>
      </c>
    </row>
    <row r="14" spans="21:35" x14ac:dyDescent="0.2">
      <c r="U14" s="86" t="s">
        <v>139</v>
      </c>
      <c r="V14" s="86" t="s">
        <v>81</v>
      </c>
      <c r="W14" s="87">
        <v>468.75</v>
      </c>
      <c r="X14" s="87">
        <v>536.25</v>
      </c>
      <c r="Y14" s="87">
        <v>938</v>
      </c>
      <c r="Z14" s="87">
        <v>920</v>
      </c>
      <c r="AA14" s="87">
        <v>665</v>
      </c>
      <c r="AB14" s="87">
        <v>534</v>
      </c>
      <c r="AC14" s="87">
        <v>469</v>
      </c>
      <c r="AD14" s="88">
        <v>455</v>
      </c>
      <c r="AE14" s="88">
        <v>359</v>
      </c>
      <c r="AF14" s="88">
        <v>300</v>
      </c>
      <c r="AG14" s="88">
        <v>308</v>
      </c>
      <c r="AH14" s="88">
        <v>334</v>
      </c>
      <c r="AI14" s="88">
        <v>286</v>
      </c>
    </row>
    <row r="15" spans="21:35" x14ac:dyDescent="0.2">
      <c r="U15" s="86" t="s">
        <v>144</v>
      </c>
      <c r="V15" s="86" t="s">
        <v>126</v>
      </c>
      <c r="W15" s="87"/>
      <c r="X15" s="87"/>
      <c r="Y15" s="87"/>
      <c r="Z15" s="87"/>
      <c r="AA15" s="87"/>
      <c r="AB15" s="87">
        <v>465</v>
      </c>
      <c r="AC15" s="87">
        <v>433</v>
      </c>
      <c r="AD15" s="88"/>
      <c r="AE15" s="88"/>
      <c r="AF15" s="88"/>
      <c r="AG15" s="88"/>
      <c r="AH15" s="88"/>
      <c r="AI15" s="88"/>
    </row>
    <row r="16" spans="21:35" x14ac:dyDescent="0.2">
      <c r="U16" s="86" t="s">
        <v>134</v>
      </c>
      <c r="V16" s="86" t="s">
        <v>126</v>
      </c>
      <c r="W16" s="87"/>
      <c r="X16" s="87"/>
      <c r="Y16" s="87"/>
      <c r="Z16" s="87"/>
      <c r="AA16" s="87">
        <v>428</v>
      </c>
      <c r="AB16" s="87">
        <v>464</v>
      </c>
      <c r="AC16" s="87">
        <v>511</v>
      </c>
      <c r="AD16" s="88"/>
      <c r="AE16" s="88"/>
      <c r="AF16" s="88"/>
      <c r="AG16" s="88"/>
      <c r="AH16" s="88"/>
      <c r="AI16" s="88"/>
    </row>
    <row r="17" spans="21:35" x14ac:dyDescent="0.2">
      <c r="U17" s="86" t="s">
        <v>111</v>
      </c>
      <c r="V17" s="86" t="s">
        <v>81</v>
      </c>
      <c r="W17" s="87"/>
      <c r="X17" s="87">
        <v>1338.7096774193549</v>
      </c>
      <c r="Y17" s="87">
        <v>1461</v>
      </c>
      <c r="Z17" s="87">
        <v>1197</v>
      </c>
      <c r="AA17" s="87">
        <v>661</v>
      </c>
      <c r="AB17" s="87">
        <v>484</v>
      </c>
      <c r="AC17" s="87">
        <v>470</v>
      </c>
      <c r="AD17" s="88">
        <v>598</v>
      </c>
      <c r="AE17" s="88">
        <v>625</v>
      </c>
      <c r="AF17" s="88">
        <v>603</v>
      </c>
      <c r="AG17" s="88">
        <v>1169</v>
      </c>
      <c r="AH17" s="88">
        <v>1149</v>
      </c>
      <c r="AI17" s="88"/>
    </row>
    <row r="18" spans="21:35" x14ac:dyDescent="0.2">
      <c r="U18" s="86" t="s">
        <v>110</v>
      </c>
      <c r="V18" s="86" t="s">
        <v>81</v>
      </c>
      <c r="W18" s="87"/>
      <c r="X18" s="87"/>
      <c r="Y18" s="87"/>
      <c r="Z18" s="87"/>
      <c r="AA18" s="87">
        <v>735</v>
      </c>
      <c r="AB18" s="87">
        <v>581</v>
      </c>
      <c r="AC18" s="87">
        <v>509</v>
      </c>
      <c r="AD18" s="88">
        <v>473</v>
      </c>
      <c r="AE18" s="88"/>
      <c r="AF18" s="88"/>
      <c r="AG18" s="88"/>
      <c r="AH18" s="88"/>
      <c r="AI18" s="88"/>
    </row>
    <row r="19" spans="21:35" x14ac:dyDescent="0.2">
      <c r="U19" s="86" t="s">
        <v>136</v>
      </c>
      <c r="V19" s="86" t="s">
        <v>126</v>
      </c>
      <c r="W19" s="87"/>
      <c r="X19" s="87"/>
      <c r="Y19" s="87"/>
      <c r="Z19" s="87"/>
      <c r="AA19" s="87">
        <v>2200</v>
      </c>
      <c r="AB19" s="87">
        <v>1378</v>
      </c>
      <c r="AC19" s="87">
        <v>1350</v>
      </c>
      <c r="AD19" s="88"/>
      <c r="AE19" s="88"/>
      <c r="AF19" s="88"/>
      <c r="AG19" s="88"/>
      <c r="AH19" s="88"/>
      <c r="AI19" s="88"/>
    </row>
    <row r="20" spans="21:35" x14ac:dyDescent="0.2">
      <c r="U20" s="86" t="s">
        <v>138</v>
      </c>
      <c r="V20" s="86" t="s">
        <v>126</v>
      </c>
      <c r="W20" s="87">
        <v>49.71875</v>
      </c>
      <c r="X20" s="87">
        <v>47.375</v>
      </c>
      <c r="Y20" s="87">
        <v>51</v>
      </c>
      <c r="Z20" s="87">
        <v>52</v>
      </c>
      <c r="AA20" s="87">
        <v>46</v>
      </c>
      <c r="AB20" s="87">
        <v>45</v>
      </c>
      <c r="AC20" s="87">
        <v>45</v>
      </c>
      <c r="AD20" s="88">
        <v>45</v>
      </c>
      <c r="AE20" s="88">
        <v>46</v>
      </c>
      <c r="AF20" s="88">
        <v>44</v>
      </c>
      <c r="AG20" s="88">
        <v>45</v>
      </c>
      <c r="AH20" s="88">
        <v>49</v>
      </c>
      <c r="AI20" s="88">
        <v>49</v>
      </c>
    </row>
    <row r="21" spans="21:35" x14ac:dyDescent="0.2">
      <c r="U21" s="365" t="s">
        <v>8</v>
      </c>
      <c r="V21" s="365"/>
      <c r="W21" s="365"/>
      <c r="X21" s="365"/>
      <c r="Y21" s="365"/>
      <c r="Z21" s="365"/>
      <c r="AA21" s="365"/>
      <c r="AB21" s="365"/>
      <c r="AC21" s="365"/>
      <c r="AD21" s="365"/>
      <c r="AE21" s="365"/>
      <c r="AF21" s="365"/>
      <c r="AG21" s="88"/>
      <c r="AH21" s="88"/>
      <c r="AI21" s="88"/>
    </row>
    <row r="30" spans="21:35" x14ac:dyDescent="0.2">
      <c r="W30" s="144"/>
      <c r="X30" s="144"/>
      <c r="Y30" s="144"/>
      <c r="Z30" s="144"/>
      <c r="AA30" s="144"/>
    </row>
    <row r="31" spans="21:35" x14ac:dyDescent="0.2">
      <c r="W31" s="144"/>
      <c r="X31" s="144"/>
      <c r="Y31" s="144"/>
      <c r="Z31" s="144"/>
      <c r="AA31" s="144"/>
    </row>
    <row r="32" spans="21:35" x14ac:dyDescent="0.2">
      <c r="W32" s="144"/>
      <c r="X32" s="144"/>
      <c r="Y32" s="144"/>
      <c r="Z32" s="144"/>
      <c r="AA32" s="144"/>
    </row>
    <row r="33" spans="23:27" x14ac:dyDescent="0.2">
      <c r="W33" s="144"/>
      <c r="X33" s="144"/>
      <c r="Y33" s="144"/>
      <c r="Z33" s="144"/>
      <c r="AA33" s="144"/>
    </row>
    <row r="34" spans="23:27" x14ac:dyDescent="0.2">
      <c r="W34" s="144"/>
      <c r="X34" s="144"/>
      <c r="Y34" s="144"/>
      <c r="Z34" s="144"/>
      <c r="AA34" s="144"/>
    </row>
    <row r="35" spans="23:27" x14ac:dyDescent="0.2">
      <c r="W35" s="144"/>
      <c r="X35" s="144"/>
      <c r="Y35" s="144"/>
      <c r="Z35" s="144"/>
      <c r="AA35" s="144"/>
    </row>
    <row r="36" spans="23:27" x14ac:dyDescent="0.2">
      <c r="W36" s="144"/>
      <c r="X36" s="144"/>
      <c r="Y36" s="144"/>
      <c r="Z36" s="144"/>
      <c r="AA36" s="144"/>
    </row>
    <row r="37" spans="23:27" x14ac:dyDescent="0.2">
      <c r="W37" s="144"/>
      <c r="X37" s="144"/>
      <c r="Y37" s="144"/>
      <c r="Z37" s="144"/>
      <c r="AA37" s="144"/>
    </row>
    <row r="38" spans="23:27" x14ac:dyDescent="0.2">
      <c r="W38" s="144"/>
      <c r="X38" s="144"/>
      <c r="Y38" s="144"/>
      <c r="Z38" s="144"/>
      <c r="AA38" s="144"/>
    </row>
    <row r="39" spans="23:27" x14ac:dyDescent="0.2">
      <c r="W39" s="144"/>
      <c r="X39" s="144"/>
      <c r="Y39" s="144"/>
      <c r="Z39" s="144"/>
      <c r="AA39" s="144"/>
    </row>
  </sheetData>
  <mergeCells count="2">
    <mergeCell ref="U3:AF3"/>
    <mergeCell ref="U21:AF21"/>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5:O38"/>
  <sheetViews>
    <sheetView view="pageBreakPreview" zoomScaleNormal="100" zoomScaleSheetLayoutView="100" workbookViewId="0"/>
  </sheetViews>
  <sheetFormatPr baseColWidth="10" defaultRowHeight="12.75" x14ac:dyDescent="0.2"/>
  <cols>
    <col min="1" max="16384" width="11.42578125" style="4"/>
  </cols>
  <sheetData>
    <row r="25" spans="9:15" x14ac:dyDescent="0.2">
      <c r="K25" s="237"/>
      <c r="L25" s="237"/>
      <c r="M25" s="237"/>
      <c r="N25" s="144"/>
      <c r="O25" s="144"/>
    </row>
    <row r="26" spans="9:15" x14ac:dyDescent="0.2">
      <c r="K26" s="237"/>
      <c r="L26" s="237"/>
      <c r="M26" s="237"/>
      <c r="N26" s="144"/>
      <c r="O26" s="144"/>
    </row>
    <row r="27" spans="9:15" x14ac:dyDescent="0.2">
      <c r="I27" s="144"/>
      <c r="J27" s="144"/>
      <c r="K27" s="237"/>
      <c r="L27" s="237"/>
      <c r="M27" s="237"/>
      <c r="N27" s="144"/>
      <c r="O27" s="144"/>
    </row>
    <row r="28" spans="9:15" x14ac:dyDescent="0.2">
      <c r="I28" s="144"/>
      <c r="J28" s="144"/>
      <c r="K28" s="237"/>
      <c r="L28" s="237"/>
      <c r="M28" s="237"/>
      <c r="N28" s="144"/>
      <c r="O28" s="144"/>
    </row>
    <row r="29" spans="9:15" x14ac:dyDescent="0.2">
      <c r="K29" s="237"/>
      <c r="L29" s="237"/>
      <c r="M29" s="237"/>
      <c r="N29" s="144"/>
      <c r="O29" s="144"/>
    </row>
    <row r="30" spans="9:15" x14ac:dyDescent="0.2">
      <c r="K30" s="237"/>
      <c r="L30" s="237"/>
      <c r="M30" s="237"/>
      <c r="N30" s="144"/>
      <c r="O30" s="144"/>
    </row>
    <row r="31" spans="9:15" x14ac:dyDescent="0.2">
      <c r="K31" s="237"/>
      <c r="L31" s="237"/>
      <c r="M31" s="237"/>
    </row>
    <row r="32" spans="9:15" x14ac:dyDescent="0.2">
      <c r="J32" s="144"/>
      <c r="K32" s="237"/>
      <c r="L32" s="237"/>
      <c r="M32" s="237"/>
    </row>
    <row r="33" spans="10:13" x14ac:dyDescent="0.2">
      <c r="J33" s="144"/>
      <c r="K33" s="237"/>
      <c r="L33" s="237"/>
      <c r="M33" s="237"/>
    </row>
    <row r="34" spans="10:13" x14ac:dyDescent="0.2">
      <c r="K34" s="237"/>
      <c r="L34" s="237"/>
      <c r="M34" s="237"/>
    </row>
    <row r="35" spans="10:13" x14ac:dyDescent="0.2">
      <c r="J35" s="144"/>
      <c r="K35" s="237"/>
      <c r="L35" s="237"/>
      <c r="M35" s="237"/>
    </row>
    <row r="36" spans="10:13" x14ac:dyDescent="0.2">
      <c r="J36" s="144"/>
      <c r="K36" s="237"/>
      <c r="L36" s="237"/>
      <c r="M36" s="237"/>
    </row>
    <row r="37" spans="10:13" x14ac:dyDescent="0.2">
      <c r="J37" s="144"/>
      <c r="K37" s="237"/>
      <c r="L37" s="237"/>
      <c r="M37" s="237"/>
    </row>
    <row r="38" spans="10:13" x14ac:dyDescent="0.2">
      <c r="K38" s="237"/>
      <c r="L38" s="237"/>
      <c r="M38" s="237"/>
    </row>
  </sheetData>
  <printOptions horizontalCentered="1"/>
  <pageMargins left="0.70866141732283472" right="0.70866141732283472" top="0.86614173228346458" bottom="0.74803149606299213" header="0.31496062992125984" footer="0.31496062992125984"/>
  <pageSetup scale="90" orientation="portrait" r:id="rId1"/>
  <headerFooter>
    <oddFooter>&amp;C13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B1" sqref="B1:E1"/>
    </sheetView>
  </sheetViews>
  <sheetFormatPr baseColWidth="10" defaultColWidth="14.5703125" defaultRowHeight="12.75" x14ac:dyDescent="0.2"/>
  <cols>
    <col min="1" max="5" width="14.5703125" style="4" customWidth="1"/>
    <col min="6" max="6" width="17.5703125" style="4" customWidth="1"/>
    <col min="7" max="16384" width="14.5703125" style="4"/>
  </cols>
  <sheetData>
    <row r="1" spans="1:7" x14ac:dyDescent="0.2">
      <c r="A1" s="38"/>
      <c r="B1" s="360" t="s">
        <v>153</v>
      </c>
      <c r="C1" s="360"/>
      <c r="D1" s="360"/>
      <c r="E1" s="360"/>
      <c r="F1" s="262"/>
      <c r="G1" s="277"/>
    </row>
    <row r="2" spans="1:7" x14ac:dyDescent="0.2">
      <c r="A2" s="38"/>
      <c r="B2" s="360" t="s">
        <v>546</v>
      </c>
      <c r="C2" s="360"/>
      <c r="D2" s="360"/>
      <c r="E2" s="360"/>
      <c r="F2" s="262"/>
      <c r="G2" s="277"/>
    </row>
    <row r="3" spans="1:7" x14ac:dyDescent="0.2">
      <c r="A3" s="38"/>
      <c r="B3" s="360" t="s">
        <v>414</v>
      </c>
      <c r="C3" s="360"/>
      <c r="D3" s="360"/>
      <c r="E3" s="360"/>
      <c r="F3" s="262"/>
      <c r="G3" s="277"/>
    </row>
    <row r="4" spans="1:7" x14ac:dyDescent="0.2">
      <c r="A4" s="38"/>
      <c r="B4" s="268"/>
      <c r="C4" s="268"/>
      <c r="D4" s="268"/>
      <c r="E4" s="268"/>
      <c r="F4" s="268"/>
      <c r="G4" s="276"/>
    </row>
    <row r="5" spans="1:7" ht="12.75" customHeight="1" x14ac:dyDescent="0.2">
      <c r="A5" s="38"/>
      <c r="B5" s="366" t="s">
        <v>42</v>
      </c>
      <c r="C5" s="368" t="s">
        <v>148</v>
      </c>
      <c r="D5" s="368" t="s">
        <v>150</v>
      </c>
      <c r="E5" s="368" t="s">
        <v>149</v>
      </c>
      <c r="F5" s="275"/>
      <c r="G5" s="275"/>
    </row>
    <row r="6" spans="1:7" x14ac:dyDescent="0.2">
      <c r="A6" s="38"/>
      <c r="B6" s="367"/>
      <c r="C6" s="369"/>
      <c r="D6" s="369"/>
      <c r="E6" s="369"/>
      <c r="F6" s="275"/>
      <c r="G6" s="275"/>
    </row>
    <row r="7" spans="1:7" x14ac:dyDescent="0.2">
      <c r="A7" s="38"/>
      <c r="B7" s="268" t="s">
        <v>30</v>
      </c>
      <c r="C7" s="274">
        <v>63110</v>
      </c>
      <c r="D7" s="273">
        <v>1210044.3</v>
      </c>
      <c r="E7" s="272">
        <v>19.173574710822372</v>
      </c>
      <c r="F7" s="38"/>
      <c r="G7" s="38"/>
    </row>
    <row r="8" spans="1:7" x14ac:dyDescent="0.2">
      <c r="A8" s="38"/>
      <c r="B8" s="268" t="s">
        <v>31</v>
      </c>
      <c r="C8" s="274">
        <v>61360</v>
      </c>
      <c r="D8" s="273">
        <v>1303267.5</v>
      </c>
      <c r="E8" s="272">
        <v>21.239691981747065</v>
      </c>
      <c r="F8" s="38"/>
      <c r="G8" s="38"/>
    </row>
    <row r="9" spans="1:7" x14ac:dyDescent="0.2">
      <c r="A9" s="38"/>
      <c r="B9" s="268" t="s">
        <v>32</v>
      </c>
      <c r="C9" s="274">
        <v>56000</v>
      </c>
      <c r="D9" s="273">
        <v>1093728.3999999999</v>
      </c>
      <c r="E9" s="272">
        <v>19.530864285714287</v>
      </c>
      <c r="F9" s="38"/>
      <c r="G9" s="38"/>
    </row>
    <row r="10" spans="1:7" x14ac:dyDescent="0.2">
      <c r="A10" s="38"/>
      <c r="B10" s="268" t="s">
        <v>33</v>
      </c>
      <c r="C10" s="274">
        <v>59560</v>
      </c>
      <c r="D10" s="273">
        <v>1144170</v>
      </c>
      <c r="E10" s="272">
        <v>19.210376091336467</v>
      </c>
      <c r="F10" s="38"/>
      <c r="G10" s="38"/>
    </row>
    <row r="11" spans="1:7" x14ac:dyDescent="0.2">
      <c r="A11" s="38"/>
      <c r="B11" s="268" t="s">
        <v>34</v>
      </c>
      <c r="C11" s="274">
        <v>55620</v>
      </c>
      <c r="D11" s="273">
        <v>1115735.7</v>
      </c>
      <c r="E11" s="272">
        <v>20.059973031283707</v>
      </c>
      <c r="F11" s="38"/>
      <c r="G11" s="38"/>
    </row>
    <row r="12" spans="1:7" x14ac:dyDescent="0.2">
      <c r="A12" s="38"/>
      <c r="B12" s="268" t="s">
        <v>35</v>
      </c>
      <c r="C12" s="274">
        <v>63200</v>
      </c>
      <c r="D12" s="273">
        <v>1391378.2</v>
      </c>
      <c r="E12" s="272">
        <v>22.015477848101266</v>
      </c>
      <c r="F12" s="38"/>
      <c r="G12" s="38"/>
    </row>
    <row r="13" spans="1:7" x14ac:dyDescent="0.2">
      <c r="A13" s="38"/>
      <c r="B13" s="268" t="s">
        <v>38</v>
      </c>
      <c r="C13" s="274">
        <v>54528</v>
      </c>
      <c r="D13" s="273">
        <v>831053.9</v>
      </c>
      <c r="E13" s="272">
        <v>15.240865243544603</v>
      </c>
      <c r="F13" s="38"/>
      <c r="G13" s="38"/>
    </row>
    <row r="14" spans="1:7" x14ac:dyDescent="0.2">
      <c r="A14" s="38"/>
      <c r="B14" s="268" t="s">
        <v>36</v>
      </c>
      <c r="C14" s="274">
        <v>55976</v>
      </c>
      <c r="D14" s="273">
        <v>965939.5</v>
      </c>
      <c r="E14" s="272">
        <v>17.25631520651708</v>
      </c>
      <c r="F14" s="38"/>
      <c r="G14" s="38"/>
    </row>
    <row r="15" spans="1:7" x14ac:dyDescent="0.2">
      <c r="A15" s="38"/>
      <c r="B15" s="268" t="s">
        <v>39</v>
      </c>
      <c r="C15" s="274">
        <v>45078</v>
      </c>
      <c r="D15" s="273">
        <v>924548.1</v>
      </c>
      <c r="E15" s="272">
        <v>20.509962731265809</v>
      </c>
      <c r="F15" s="38"/>
      <c r="G15" s="38"/>
    </row>
    <row r="16" spans="1:7" x14ac:dyDescent="0.2">
      <c r="A16" s="38"/>
      <c r="B16" s="268" t="s">
        <v>37</v>
      </c>
      <c r="C16" s="274">
        <v>50771</v>
      </c>
      <c r="D16" s="273">
        <v>1081349.2</v>
      </c>
      <c r="E16" s="272">
        <v>21.3</v>
      </c>
      <c r="F16" s="38"/>
      <c r="G16" s="38"/>
    </row>
    <row r="17" spans="1:8" x14ac:dyDescent="0.2">
      <c r="A17" s="38"/>
      <c r="B17" s="269" t="s">
        <v>40</v>
      </c>
      <c r="C17" s="271">
        <v>53653</v>
      </c>
      <c r="D17" s="271">
        <v>1676444</v>
      </c>
      <c r="E17" s="270">
        <v>31.25</v>
      </c>
      <c r="F17" s="38"/>
      <c r="G17" s="38"/>
      <c r="H17" s="144"/>
    </row>
    <row r="18" spans="1:8" x14ac:dyDescent="0.2">
      <c r="A18" s="38"/>
      <c r="B18" s="56" t="s">
        <v>466</v>
      </c>
      <c r="C18" s="38"/>
      <c r="D18" s="38"/>
      <c r="E18" s="38"/>
      <c r="F18" s="38"/>
    </row>
    <row r="19" spans="1:8" x14ac:dyDescent="0.2">
      <c r="A19" s="38"/>
      <c r="B19" s="38"/>
      <c r="C19" s="38"/>
      <c r="D19" s="38"/>
      <c r="E19" s="38"/>
      <c r="F19" s="38"/>
    </row>
  </sheetData>
  <mergeCells count="7">
    <mergeCell ref="B1:E1"/>
    <mergeCell ref="B2:E2"/>
    <mergeCell ref="B3:E3"/>
    <mergeCell ref="B5:B6"/>
    <mergeCell ref="C5:C6"/>
    <mergeCell ref="D5:D6"/>
    <mergeCell ref="E5:E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Normal="100" zoomScaleSheetLayoutView="100" workbookViewId="0">
      <selection sqref="A1:J1"/>
    </sheetView>
  </sheetViews>
  <sheetFormatPr baseColWidth="10" defaultColWidth="15.85546875" defaultRowHeight="12.75" x14ac:dyDescent="0.2"/>
  <cols>
    <col min="1" max="1" width="11" style="4" customWidth="1"/>
    <col min="2" max="3" width="12.28515625" style="4" customWidth="1"/>
    <col min="4" max="4" width="14" style="4" customWidth="1"/>
    <col min="5" max="6" width="11.42578125" style="4" customWidth="1"/>
    <col min="7" max="7" width="11.140625" style="4" customWidth="1"/>
    <col min="8" max="8" width="13.7109375" style="4" customWidth="1"/>
    <col min="9" max="10" width="12.28515625" style="4" customWidth="1"/>
    <col min="11" max="16384" width="15.85546875" style="4"/>
  </cols>
  <sheetData>
    <row r="1" spans="1:17" x14ac:dyDescent="0.2">
      <c r="A1" s="360" t="s">
        <v>154</v>
      </c>
      <c r="B1" s="360"/>
      <c r="C1" s="360"/>
      <c r="D1" s="360"/>
      <c r="E1" s="360"/>
      <c r="F1" s="360"/>
      <c r="G1" s="360"/>
      <c r="H1" s="360"/>
      <c r="I1" s="360"/>
      <c r="J1" s="360"/>
    </row>
    <row r="2" spans="1:17" ht="12.75" customHeight="1" x14ac:dyDescent="0.2">
      <c r="A2" s="360" t="s">
        <v>547</v>
      </c>
      <c r="B2" s="360"/>
      <c r="C2" s="360"/>
      <c r="D2" s="360"/>
      <c r="E2" s="360"/>
      <c r="F2" s="360"/>
      <c r="G2" s="360"/>
      <c r="H2" s="360"/>
      <c r="I2" s="360"/>
      <c r="J2" s="360"/>
    </row>
    <row r="3" spans="1:17" x14ac:dyDescent="0.2">
      <c r="A3" s="360" t="s">
        <v>465</v>
      </c>
      <c r="B3" s="360"/>
      <c r="C3" s="360"/>
      <c r="D3" s="360"/>
      <c r="E3" s="360"/>
      <c r="F3" s="360"/>
      <c r="G3" s="360"/>
      <c r="H3" s="360"/>
      <c r="I3" s="360"/>
      <c r="J3" s="360"/>
    </row>
    <row r="4" spans="1:17" x14ac:dyDescent="0.2">
      <c r="A4" s="360" t="s">
        <v>415</v>
      </c>
      <c r="B4" s="360"/>
      <c r="C4" s="360"/>
      <c r="D4" s="360"/>
      <c r="E4" s="360"/>
      <c r="F4" s="360"/>
      <c r="G4" s="360"/>
      <c r="H4" s="360"/>
      <c r="I4" s="360"/>
      <c r="J4" s="360"/>
    </row>
    <row r="5" spans="1:17" x14ac:dyDescent="0.2">
      <c r="A5" s="38"/>
      <c r="B5" s="38"/>
      <c r="C5" s="38"/>
      <c r="D5" s="38"/>
      <c r="E5" s="38"/>
      <c r="F5" s="38"/>
      <c r="G5" s="38"/>
      <c r="H5" s="38"/>
      <c r="I5" s="38"/>
      <c r="J5" s="38"/>
    </row>
    <row r="6" spans="1:17" ht="15" customHeight="1" x14ac:dyDescent="0.2">
      <c r="A6" s="366" t="s">
        <v>42</v>
      </c>
      <c r="B6" s="281" t="s">
        <v>509</v>
      </c>
      <c r="C6" s="281" t="s">
        <v>509</v>
      </c>
      <c r="D6" s="281" t="s">
        <v>395</v>
      </c>
      <c r="E6" s="281" t="s">
        <v>509</v>
      </c>
      <c r="F6" s="281" t="s">
        <v>510</v>
      </c>
      <c r="G6" s="281" t="s">
        <v>510</v>
      </c>
      <c r="H6" s="281" t="s">
        <v>509</v>
      </c>
      <c r="I6" s="281" t="s">
        <v>509</v>
      </c>
      <c r="J6" s="281" t="s">
        <v>509</v>
      </c>
    </row>
    <row r="7" spans="1:17" x14ac:dyDescent="0.2">
      <c r="A7" s="367"/>
      <c r="B7" s="280" t="s">
        <v>43</v>
      </c>
      <c r="C7" s="280" t="s">
        <v>44</v>
      </c>
      <c r="D7" s="280" t="s">
        <v>340</v>
      </c>
      <c r="E7" s="280" t="s">
        <v>508</v>
      </c>
      <c r="F7" s="280" t="s">
        <v>45</v>
      </c>
      <c r="G7" s="280" t="s">
        <v>503</v>
      </c>
      <c r="H7" s="280" t="s">
        <v>344</v>
      </c>
      <c r="I7" s="280" t="s">
        <v>467</v>
      </c>
      <c r="J7" s="280" t="s">
        <v>46</v>
      </c>
    </row>
    <row r="8" spans="1:17" x14ac:dyDescent="0.2">
      <c r="A8" s="38" t="s">
        <v>31</v>
      </c>
      <c r="B8" s="47">
        <v>5960</v>
      </c>
      <c r="C8" s="47">
        <v>1480</v>
      </c>
      <c r="D8" s="47">
        <v>4280</v>
      </c>
      <c r="E8" s="47">
        <v>2960</v>
      </c>
      <c r="F8" s="47">
        <v>4170</v>
      </c>
      <c r="G8" s="47">
        <v>5240</v>
      </c>
      <c r="H8" s="47">
        <v>18030</v>
      </c>
      <c r="I8" s="38"/>
      <c r="J8" s="47">
        <v>17930</v>
      </c>
      <c r="K8" s="46"/>
      <c r="L8" s="46"/>
      <c r="M8" s="46"/>
      <c r="N8" s="46"/>
      <c r="O8" s="46"/>
      <c r="P8" s="46"/>
      <c r="Q8" s="46"/>
    </row>
    <row r="9" spans="1:17" x14ac:dyDescent="0.2">
      <c r="A9" s="38" t="s">
        <v>32</v>
      </c>
      <c r="B9" s="47">
        <v>5420</v>
      </c>
      <c r="C9" s="47">
        <v>1190</v>
      </c>
      <c r="D9" s="47">
        <v>4090</v>
      </c>
      <c r="E9" s="47">
        <v>3140</v>
      </c>
      <c r="F9" s="47">
        <v>3850</v>
      </c>
      <c r="G9" s="47">
        <v>5690</v>
      </c>
      <c r="H9" s="47">
        <v>15000</v>
      </c>
      <c r="I9" s="38"/>
      <c r="J9" s="47">
        <v>16310</v>
      </c>
      <c r="K9" s="46"/>
      <c r="L9" s="46"/>
      <c r="M9" s="46"/>
      <c r="N9" s="46"/>
      <c r="O9" s="46"/>
      <c r="P9" s="46"/>
      <c r="Q9" s="46"/>
    </row>
    <row r="10" spans="1:17" x14ac:dyDescent="0.2">
      <c r="A10" s="38" t="s">
        <v>33</v>
      </c>
      <c r="B10" s="47">
        <v>5400</v>
      </c>
      <c r="C10" s="47">
        <v>1200</v>
      </c>
      <c r="D10" s="47">
        <v>4000</v>
      </c>
      <c r="E10" s="47">
        <v>3450</v>
      </c>
      <c r="F10" s="47">
        <v>3800</v>
      </c>
      <c r="G10" s="47">
        <v>6400</v>
      </c>
      <c r="H10" s="47">
        <v>16800</v>
      </c>
      <c r="I10" s="38"/>
      <c r="J10" s="47">
        <v>17200</v>
      </c>
      <c r="K10" s="46"/>
      <c r="L10" s="46"/>
      <c r="M10" s="46"/>
      <c r="N10" s="46"/>
      <c r="O10" s="46"/>
      <c r="P10" s="46"/>
      <c r="Q10" s="46"/>
    </row>
    <row r="11" spans="1:17" x14ac:dyDescent="0.2">
      <c r="A11" s="38" t="s">
        <v>34</v>
      </c>
      <c r="B11" s="47">
        <v>4960</v>
      </c>
      <c r="C11" s="47">
        <v>1550</v>
      </c>
      <c r="D11" s="47">
        <v>3260</v>
      </c>
      <c r="E11" s="47">
        <v>2820</v>
      </c>
      <c r="F11" s="47">
        <v>2800</v>
      </c>
      <c r="G11" s="47">
        <v>6290</v>
      </c>
      <c r="H11" s="47">
        <v>15620</v>
      </c>
      <c r="I11" s="38"/>
      <c r="J11" s="47">
        <v>17010</v>
      </c>
      <c r="K11" s="46"/>
      <c r="L11" s="46"/>
      <c r="M11" s="46"/>
      <c r="N11" s="46"/>
      <c r="O11" s="46"/>
      <c r="P11" s="46"/>
      <c r="Q11" s="46"/>
    </row>
    <row r="12" spans="1:17" x14ac:dyDescent="0.2">
      <c r="A12" s="38" t="s">
        <v>35</v>
      </c>
      <c r="B12" s="47">
        <v>5590</v>
      </c>
      <c r="C12" s="47">
        <v>1870</v>
      </c>
      <c r="D12" s="47">
        <v>4000</v>
      </c>
      <c r="E12" s="47">
        <v>3410</v>
      </c>
      <c r="F12" s="47">
        <v>3740</v>
      </c>
      <c r="G12" s="47">
        <v>6600</v>
      </c>
      <c r="H12" s="47">
        <v>17980</v>
      </c>
      <c r="I12" s="38"/>
      <c r="J12" s="47">
        <v>18700</v>
      </c>
      <c r="K12" s="46"/>
      <c r="L12" s="46"/>
      <c r="M12" s="46"/>
      <c r="N12" s="46"/>
      <c r="O12" s="46"/>
      <c r="P12" s="46"/>
      <c r="Q12" s="46"/>
    </row>
    <row r="13" spans="1:17" x14ac:dyDescent="0.2">
      <c r="A13" s="238" t="s">
        <v>155</v>
      </c>
      <c r="B13" s="47">
        <v>5350</v>
      </c>
      <c r="C13" s="47">
        <v>1950</v>
      </c>
      <c r="D13" s="47">
        <v>4400</v>
      </c>
      <c r="E13" s="47">
        <v>3700</v>
      </c>
      <c r="F13" s="47">
        <v>3900</v>
      </c>
      <c r="G13" s="47">
        <v>7100</v>
      </c>
      <c r="H13" s="47">
        <v>17700</v>
      </c>
      <c r="I13" s="38"/>
      <c r="J13" s="47">
        <v>18500</v>
      </c>
      <c r="K13" s="46"/>
      <c r="L13" s="46"/>
      <c r="M13" s="46"/>
      <c r="N13" s="46"/>
      <c r="O13" s="46"/>
      <c r="P13" s="46"/>
      <c r="Q13" s="46"/>
    </row>
    <row r="14" spans="1:17" x14ac:dyDescent="0.2">
      <c r="A14" s="238" t="s">
        <v>152</v>
      </c>
      <c r="B14" s="47">
        <v>3520</v>
      </c>
      <c r="C14" s="47">
        <v>2040</v>
      </c>
      <c r="D14" s="47">
        <v>5610</v>
      </c>
      <c r="E14" s="47">
        <v>1570</v>
      </c>
      <c r="F14" s="47">
        <v>3430</v>
      </c>
      <c r="G14" s="47">
        <v>8100</v>
      </c>
      <c r="H14" s="47">
        <v>14800</v>
      </c>
      <c r="I14" s="47">
        <v>4240</v>
      </c>
      <c r="J14" s="47">
        <v>11960</v>
      </c>
      <c r="K14" s="46"/>
      <c r="L14" s="46"/>
      <c r="M14" s="46"/>
      <c r="N14" s="46"/>
      <c r="O14" s="46"/>
      <c r="P14" s="46"/>
      <c r="Q14" s="46"/>
    </row>
    <row r="15" spans="1:17" x14ac:dyDescent="0.2">
      <c r="A15" s="238" t="s">
        <v>39</v>
      </c>
      <c r="B15" s="47">
        <v>2996</v>
      </c>
      <c r="C15" s="47">
        <v>606</v>
      </c>
      <c r="D15" s="47">
        <v>2760</v>
      </c>
      <c r="E15" s="47">
        <v>259</v>
      </c>
      <c r="F15" s="47">
        <v>2183</v>
      </c>
      <c r="G15" s="47">
        <v>7025</v>
      </c>
      <c r="H15" s="47">
        <v>13473</v>
      </c>
      <c r="I15" s="47">
        <v>4567</v>
      </c>
      <c r="J15" s="47">
        <v>10522</v>
      </c>
      <c r="K15" s="46"/>
      <c r="L15" s="46"/>
      <c r="M15" s="46"/>
      <c r="N15" s="46"/>
      <c r="O15" s="46"/>
      <c r="P15" s="46"/>
      <c r="Q15" s="46"/>
    </row>
    <row r="16" spans="1:17" x14ac:dyDescent="0.2">
      <c r="A16" s="38" t="s">
        <v>37</v>
      </c>
      <c r="B16" s="47">
        <v>3421</v>
      </c>
      <c r="C16" s="47">
        <v>447</v>
      </c>
      <c r="D16" s="47">
        <v>3493</v>
      </c>
      <c r="E16" s="47">
        <v>1981</v>
      </c>
      <c r="F16" s="47">
        <v>4589</v>
      </c>
      <c r="G16" s="47">
        <v>8958</v>
      </c>
      <c r="H16" s="47">
        <v>16756</v>
      </c>
      <c r="I16" s="47">
        <v>3767</v>
      </c>
      <c r="J16" s="47">
        <v>6672</v>
      </c>
      <c r="K16" s="46"/>
      <c r="L16" s="46"/>
      <c r="M16" s="46"/>
      <c r="N16" s="46"/>
      <c r="O16" s="46"/>
      <c r="P16" s="46"/>
      <c r="Q16" s="46"/>
    </row>
    <row r="17" spans="1:17" x14ac:dyDescent="0.2">
      <c r="A17" s="279" t="s">
        <v>40</v>
      </c>
      <c r="B17" s="82">
        <v>3208</v>
      </c>
      <c r="C17" s="82">
        <v>1493</v>
      </c>
      <c r="D17" s="82">
        <v>3750</v>
      </c>
      <c r="E17" s="82">
        <v>887</v>
      </c>
      <c r="F17" s="82">
        <v>4584</v>
      </c>
      <c r="G17" s="82">
        <v>9385</v>
      </c>
      <c r="H17" s="82">
        <v>17757</v>
      </c>
      <c r="I17" s="82">
        <v>3839</v>
      </c>
      <c r="J17" s="82">
        <v>8063</v>
      </c>
      <c r="K17" s="46"/>
      <c r="L17" s="46"/>
      <c r="M17" s="46"/>
      <c r="N17" s="46"/>
      <c r="O17" s="46"/>
      <c r="P17" s="46"/>
      <c r="Q17" s="46"/>
    </row>
    <row r="18" spans="1:17" ht="12.75" customHeight="1" x14ac:dyDescent="0.2">
      <c r="A18" s="58" t="s">
        <v>200</v>
      </c>
      <c r="B18" s="60"/>
      <c r="C18" s="278"/>
      <c r="D18" s="58"/>
      <c r="E18" s="58"/>
      <c r="F18" s="58"/>
      <c r="G18" s="58"/>
      <c r="H18" s="58"/>
      <c r="I18" s="58"/>
      <c r="J18" s="58"/>
    </row>
    <row r="19" spans="1:17" ht="12.75" customHeight="1" x14ac:dyDescent="0.2">
      <c r="A19" s="370" t="s">
        <v>210</v>
      </c>
      <c r="B19" s="370"/>
      <c r="C19" s="370"/>
      <c r="D19" s="370"/>
      <c r="E19" s="370"/>
      <c r="F19" s="370"/>
      <c r="G19" s="370"/>
      <c r="H19" s="370"/>
      <c r="I19" s="370"/>
      <c r="J19" s="370"/>
    </row>
    <row r="20" spans="1:17" ht="12.75" customHeight="1" x14ac:dyDescent="0.2">
      <c r="A20" s="58" t="s">
        <v>466</v>
      </c>
      <c r="B20" s="58"/>
      <c r="C20" s="58"/>
      <c r="D20" s="58"/>
      <c r="E20" s="58"/>
      <c r="F20" s="58"/>
      <c r="G20" s="58"/>
      <c r="H20" s="58"/>
      <c r="I20" s="58"/>
      <c r="J20" s="58"/>
    </row>
    <row r="21" spans="1:17" x14ac:dyDescent="0.2">
      <c r="A21" s="38"/>
      <c r="B21" s="38"/>
      <c r="C21" s="38"/>
      <c r="D21" s="38"/>
      <c r="E21" s="38"/>
      <c r="F21" s="38"/>
      <c r="G21" s="38"/>
      <c r="H21" s="38"/>
      <c r="I21" s="38"/>
      <c r="J21" s="38"/>
    </row>
  </sheetData>
  <mergeCells count="6">
    <mergeCell ref="A19:J19"/>
    <mergeCell ref="A1:J1"/>
    <mergeCell ref="A2:J2"/>
    <mergeCell ref="A3:J3"/>
    <mergeCell ref="A4:J4"/>
    <mergeCell ref="A6:A7"/>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view="pageBreakPreview" zoomScaleNormal="100" zoomScaleSheetLayoutView="100" workbookViewId="0">
      <selection sqref="A1:J1"/>
    </sheetView>
  </sheetViews>
  <sheetFormatPr baseColWidth="10" defaultRowHeight="12.75" x14ac:dyDescent="0.2"/>
  <cols>
    <col min="1" max="3" width="11.42578125" style="4"/>
    <col min="4" max="4" width="13.85546875" style="4" customWidth="1"/>
    <col min="5" max="5" width="11.42578125" style="4"/>
    <col min="6" max="6" width="11.85546875" style="4" customWidth="1"/>
    <col min="7" max="7" width="11.42578125" style="4"/>
    <col min="8" max="8" width="13.42578125" style="4" customWidth="1"/>
    <col min="9" max="16384" width="11.42578125" style="4"/>
  </cols>
  <sheetData>
    <row r="1" spans="1:19" x14ac:dyDescent="0.2">
      <c r="A1" s="360" t="s">
        <v>147</v>
      </c>
      <c r="B1" s="360"/>
      <c r="C1" s="360"/>
      <c r="D1" s="360"/>
      <c r="E1" s="360"/>
      <c r="F1" s="360"/>
      <c r="G1" s="360"/>
      <c r="H1" s="360"/>
      <c r="I1" s="360"/>
      <c r="J1" s="360"/>
      <c r="K1" s="262"/>
      <c r="L1" s="262"/>
      <c r="M1" s="262"/>
      <c r="N1" s="262"/>
      <c r="O1" s="262"/>
      <c r="P1" s="262"/>
      <c r="Q1" s="262"/>
      <c r="R1" s="262"/>
      <c r="S1" s="262"/>
    </row>
    <row r="2" spans="1:19" ht="14.25" customHeight="1" x14ac:dyDescent="0.2">
      <c r="A2" s="360" t="s">
        <v>494</v>
      </c>
      <c r="B2" s="360"/>
      <c r="C2" s="360"/>
      <c r="D2" s="360"/>
      <c r="E2" s="360"/>
      <c r="F2" s="360"/>
      <c r="G2" s="360"/>
      <c r="H2" s="360"/>
      <c r="I2" s="360"/>
      <c r="J2" s="360"/>
      <c r="K2" s="262"/>
      <c r="L2" s="262"/>
      <c r="M2" s="262"/>
      <c r="N2" s="262"/>
      <c r="O2" s="262"/>
      <c r="P2" s="262"/>
      <c r="Q2" s="262"/>
      <c r="R2" s="262"/>
      <c r="S2" s="262"/>
    </row>
    <row r="3" spans="1:19" x14ac:dyDescent="0.2">
      <c r="A3" s="360" t="s">
        <v>493</v>
      </c>
      <c r="B3" s="360"/>
      <c r="C3" s="360"/>
      <c r="D3" s="360"/>
      <c r="E3" s="360"/>
      <c r="F3" s="360"/>
      <c r="G3" s="360"/>
      <c r="H3" s="360"/>
      <c r="I3" s="360"/>
      <c r="J3" s="360"/>
      <c r="K3" s="262"/>
      <c r="L3" s="262"/>
      <c r="M3" s="262"/>
      <c r="N3" s="262"/>
      <c r="O3" s="262"/>
      <c r="P3" s="262"/>
      <c r="Q3" s="262"/>
      <c r="R3" s="262"/>
      <c r="S3" s="262"/>
    </row>
    <row r="4" spans="1:19" x14ac:dyDescent="0.2">
      <c r="A4" s="360" t="s">
        <v>188</v>
      </c>
      <c r="B4" s="360"/>
      <c r="C4" s="360"/>
      <c r="D4" s="360"/>
      <c r="E4" s="360"/>
      <c r="F4" s="360"/>
      <c r="G4" s="360"/>
      <c r="H4" s="360"/>
      <c r="I4" s="360"/>
      <c r="J4" s="360"/>
      <c r="K4" s="262"/>
      <c r="L4" s="262"/>
      <c r="M4" s="262"/>
      <c r="N4" s="262"/>
      <c r="O4" s="262"/>
      <c r="P4" s="262"/>
      <c r="Q4" s="262"/>
      <c r="R4" s="262"/>
      <c r="S4" s="262"/>
    </row>
    <row r="5" spans="1:19" x14ac:dyDescent="0.2">
      <c r="A5" s="38"/>
      <c r="B5" s="38"/>
      <c r="C5" s="38"/>
      <c r="D5" s="38"/>
      <c r="E5" s="38"/>
      <c r="F5" s="38"/>
      <c r="G5" s="38"/>
      <c r="H5" s="38"/>
      <c r="I5" s="38"/>
      <c r="J5" s="38"/>
      <c r="K5" s="38"/>
      <c r="L5" s="38"/>
      <c r="M5" s="38"/>
      <c r="N5" s="38"/>
      <c r="O5" s="38"/>
      <c r="P5" s="38"/>
      <c r="Q5" s="38"/>
      <c r="R5" s="38"/>
      <c r="S5" s="38"/>
    </row>
    <row r="6" spans="1:19" x14ac:dyDescent="0.2">
      <c r="A6" s="366" t="s">
        <v>42</v>
      </c>
      <c r="B6" s="281" t="s">
        <v>509</v>
      </c>
      <c r="C6" s="281" t="s">
        <v>509</v>
      </c>
      <c r="D6" s="281" t="s">
        <v>395</v>
      </c>
      <c r="E6" s="281" t="s">
        <v>509</v>
      </c>
      <c r="F6" s="281" t="s">
        <v>510</v>
      </c>
      <c r="G6" s="281" t="s">
        <v>510</v>
      </c>
      <c r="H6" s="281" t="s">
        <v>509</v>
      </c>
      <c r="I6" s="281" t="s">
        <v>509</v>
      </c>
      <c r="J6" s="281" t="s">
        <v>509</v>
      </c>
      <c r="K6" s="275"/>
      <c r="L6" s="275"/>
      <c r="M6" s="275"/>
      <c r="N6" s="275"/>
      <c r="O6" s="275"/>
      <c r="P6" s="275"/>
      <c r="Q6" s="275"/>
      <c r="R6" s="275"/>
      <c r="S6" s="275"/>
    </row>
    <row r="7" spans="1:19" x14ac:dyDescent="0.2">
      <c r="A7" s="367"/>
      <c r="B7" s="280" t="s">
        <v>43</v>
      </c>
      <c r="C7" s="280" t="s">
        <v>44</v>
      </c>
      <c r="D7" s="280" t="s">
        <v>340</v>
      </c>
      <c r="E7" s="280" t="s">
        <v>508</v>
      </c>
      <c r="F7" s="280" t="s">
        <v>45</v>
      </c>
      <c r="G7" s="280" t="s">
        <v>503</v>
      </c>
      <c r="H7" s="280" t="s">
        <v>344</v>
      </c>
      <c r="I7" s="280" t="s">
        <v>467</v>
      </c>
      <c r="J7" s="280" t="s">
        <v>46</v>
      </c>
      <c r="K7" s="275"/>
      <c r="L7" s="275"/>
      <c r="M7" s="275"/>
      <c r="N7" s="275"/>
      <c r="O7" s="275"/>
      <c r="P7" s="275"/>
      <c r="Q7" s="275"/>
      <c r="R7" s="275"/>
      <c r="S7" s="275"/>
    </row>
    <row r="8" spans="1:19" x14ac:dyDescent="0.2">
      <c r="A8" s="95" t="s">
        <v>31</v>
      </c>
      <c r="B8" s="283">
        <v>131241.4</v>
      </c>
      <c r="C8" s="96">
        <v>21402.7</v>
      </c>
      <c r="D8" s="96">
        <v>82529.399999999994</v>
      </c>
      <c r="E8" s="96">
        <v>49669.7</v>
      </c>
      <c r="F8" s="96">
        <v>62218.6</v>
      </c>
      <c r="G8" s="96">
        <v>104593.9</v>
      </c>
      <c r="H8" s="96">
        <v>420346.7</v>
      </c>
      <c r="I8" s="95"/>
      <c r="J8" s="96">
        <v>419319.1</v>
      </c>
      <c r="K8" s="47"/>
      <c r="L8" s="47"/>
      <c r="M8" s="47"/>
      <c r="N8" s="47"/>
      <c r="O8" s="47"/>
      <c r="P8" s="47"/>
      <c r="Q8" s="47"/>
      <c r="R8" s="47"/>
      <c r="S8" s="47"/>
    </row>
    <row r="9" spans="1:19" x14ac:dyDescent="0.2">
      <c r="A9" s="38" t="s">
        <v>32</v>
      </c>
      <c r="B9" s="47">
        <v>110721.3</v>
      </c>
      <c r="C9" s="47">
        <v>14420.5</v>
      </c>
      <c r="D9" s="47">
        <v>63776.2</v>
      </c>
      <c r="E9" s="47">
        <v>57186.7</v>
      </c>
      <c r="F9" s="47">
        <v>57216.7</v>
      </c>
      <c r="G9" s="47">
        <v>113195.2</v>
      </c>
      <c r="H9" s="47">
        <v>297628.59999999998</v>
      </c>
      <c r="I9" s="38"/>
      <c r="J9" s="47">
        <v>367637.1</v>
      </c>
      <c r="K9" s="47"/>
      <c r="L9" s="47"/>
      <c r="M9" s="47"/>
      <c r="N9" s="47"/>
      <c r="O9" s="47"/>
      <c r="P9" s="47"/>
      <c r="Q9" s="47"/>
      <c r="R9" s="47"/>
      <c r="S9" s="47"/>
    </row>
    <row r="10" spans="1:19" x14ac:dyDescent="0.2">
      <c r="A10" s="38" t="s">
        <v>33</v>
      </c>
      <c r="B10" s="47">
        <v>109620</v>
      </c>
      <c r="C10" s="47">
        <v>15000</v>
      </c>
      <c r="D10" s="47">
        <v>63360</v>
      </c>
      <c r="E10" s="47">
        <v>65550</v>
      </c>
      <c r="F10" s="47">
        <v>57190</v>
      </c>
      <c r="G10" s="47">
        <v>128320</v>
      </c>
      <c r="H10" s="47">
        <v>302400</v>
      </c>
      <c r="I10" s="38"/>
      <c r="J10" s="47">
        <v>390784</v>
      </c>
      <c r="K10" s="47"/>
      <c r="L10" s="47"/>
      <c r="M10" s="47"/>
      <c r="N10" s="47"/>
      <c r="O10" s="47"/>
      <c r="P10" s="47"/>
      <c r="Q10" s="47"/>
      <c r="R10" s="47"/>
      <c r="S10" s="47"/>
    </row>
    <row r="11" spans="1:19" x14ac:dyDescent="0.2">
      <c r="A11" s="38" t="s">
        <v>34</v>
      </c>
      <c r="B11" s="47">
        <v>106540.8</v>
      </c>
      <c r="C11" s="47">
        <v>25575</v>
      </c>
      <c r="D11" s="47">
        <v>43227.6</v>
      </c>
      <c r="E11" s="47">
        <v>56512.800000000003</v>
      </c>
      <c r="F11" s="47">
        <v>42448</v>
      </c>
      <c r="G11" s="47">
        <v>127498.3</v>
      </c>
      <c r="H11" s="47">
        <v>321303.40000000002</v>
      </c>
      <c r="I11" s="38"/>
      <c r="J11" s="47">
        <v>380683.8</v>
      </c>
      <c r="K11" s="47"/>
      <c r="L11" s="47"/>
      <c r="M11" s="47"/>
      <c r="N11" s="47"/>
      <c r="O11" s="47"/>
      <c r="P11" s="47"/>
      <c r="Q11" s="47"/>
      <c r="R11" s="47"/>
      <c r="S11" s="47"/>
    </row>
    <row r="12" spans="1:19" x14ac:dyDescent="0.2">
      <c r="A12" s="38" t="s">
        <v>35</v>
      </c>
      <c r="B12" s="47">
        <v>120464.5</v>
      </c>
      <c r="C12" s="47">
        <v>31322.5</v>
      </c>
      <c r="D12" s="47">
        <v>59440</v>
      </c>
      <c r="E12" s="47">
        <v>44261.8</v>
      </c>
      <c r="F12" s="47">
        <v>63355.6</v>
      </c>
      <c r="G12" s="47">
        <v>131670</v>
      </c>
      <c r="H12" s="47">
        <v>446083.8</v>
      </c>
      <c r="I12" s="38"/>
      <c r="J12" s="47">
        <v>482834</v>
      </c>
      <c r="K12" s="47"/>
      <c r="L12" s="47"/>
      <c r="M12" s="47"/>
      <c r="N12" s="47"/>
      <c r="O12" s="47"/>
      <c r="P12" s="47"/>
      <c r="Q12" s="47"/>
      <c r="R12" s="47"/>
      <c r="S12" s="47"/>
    </row>
    <row r="13" spans="1:19" x14ac:dyDescent="0.2">
      <c r="A13" s="238" t="s">
        <v>155</v>
      </c>
      <c r="B13" s="47">
        <v>120464.5</v>
      </c>
      <c r="C13" s="47">
        <v>33150</v>
      </c>
      <c r="D13" s="47">
        <v>65120</v>
      </c>
      <c r="E13" s="47">
        <v>63159</v>
      </c>
      <c r="F13" s="47">
        <v>68250</v>
      </c>
      <c r="G13" s="47">
        <v>144485</v>
      </c>
      <c r="H13" s="47">
        <v>438960</v>
      </c>
      <c r="I13" s="38"/>
      <c r="J13" s="47">
        <v>499500</v>
      </c>
      <c r="K13" s="47"/>
      <c r="L13" s="47"/>
      <c r="M13" s="47"/>
      <c r="N13" s="47"/>
      <c r="O13" s="47"/>
      <c r="P13" s="47"/>
      <c r="Q13" s="47"/>
      <c r="R13" s="47"/>
      <c r="S13" s="47"/>
    </row>
    <row r="14" spans="1:19" x14ac:dyDescent="0.2">
      <c r="A14" s="238" t="s">
        <v>152</v>
      </c>
      <c r="B14" s="47">
        <v>66880</v>
      </c>
      <c r="C14" s="47">
        <v>27744</v>
      </c>
      <c r="D14" s="47">
        <v>86001.3</v>
      </c>
      <c r="E14" s="47">
        <v>26690</v>
      </c>
      <c r="F14" s="47">
        <v>58550.1</v>
      </c>
      <c r="G14" s="47">
        <v>135270</v>
      </c>
      <c r="H14" s="47">
        <v>220224</v>
      </c>
      <c r="I14" s="47">
        <v>86623.2</v>
      </c>
      <c r="J14" s="47">
        <v>251518.8</v>
      </c>
      <c r="K14" s="47"/>
      <c r="L14" s="47"/>
      <c r="M14" s="47"/>
      <c r="N14" s="47"/>
      <c r="O14" s="47"/>
      <c r="P14" s="47"/>
      <c r="Q14" s="47"/>
      <c r="R14" s="47"/>
      <c r="S14" s="47"/>
    </row>
    <row r="15" spans="1:19" x14ac:dyDescent="0.2">
      <c r="A15" s="238" t="s">
        <v>39</v>
      </c>
      <c r="B15" s="47">
        <v>51591.1</v>
      </c>
      <c r="C15" s="47">
        <v>8350.7000000000007</v>
      </c>
      <c r="D15" s="47">
        <v>53081.5</v>
      </c>
      <c r="E15" s="47">
        <v>3752.9</v>
      </c>
      <c r="F15" s="47">
        <v>31915.5</v>
      </c>
      <c r="G15" s="47">
        <v>109800.8</v>
      </c>
      <c r="H15" s="47">
        <v>265552.8</v>
      </c>
      <c r="I15" s="47">
        <v>121619.2</v>
      </c>
      <c r="J15" s="47">
        <v>272625</v>
      </c>
      <c r="K15" s="47"/>
      <c r="L15" s="47"/>
      <c r="M15" s="47"/>
      <c r="N15" s="47"/>
      <c r="O15" s="47"/>
      <c r="P15" s="47"/>
      <c r="Q15" s="47"/>
      <c r="R15" s="47"/>
      <c r="S15" s="47"/>
    </row>
    <row r="16" spans="1:19" x14ac:dyDescent="0.2">
      <c r="A16" s="238" t="s">
        <v>37</v>
      </c>
      <c r="B16" s="47">
        <v>78466.3</v>
      </c>
      <c r="C16" s="47">
        <v>11764.2</v>
      </c>
      <c r="D16" s="47">
        <v>86174.8</v>
      </c>
      <c r="E16" s="47">
        <v>38358</v>
      </c>
      <c r="F16" s="47">
        <v>57455.5</v>
      </c>
      <c r="G16" s="47">
        <v>165633.4</v>
      </c>
      <c r="H16" s="47">
        <v>315519.2</v>
      </c>
      <c r="I16" s="47">
        <v>124687.7</v>
      </c>
      <c r="J16" s="47">
        <v>197024.2</v>
      </c>
      <c r="K16" s="47"/>
      <c r="L16" s="47"/>
      <c r="M16" s="47"/>
      <c r="N16" s="47"/>
      <c r="O16" s="47"/>
      <c r="P16" s="47"/>
      <c r="Q16" s="47"/>
      <c r="R16" s="47"/>
      <c r="S16" s="47"/>
    </row>
    <row r="17" spans="1:19" x14ac:dyDescent="0.2">
      <c r="A17" s="279" t="s">
        <v>40</v>
      </c>
      <c r="B17" s="82">
        <v>75516</v>
      </c>
      <c r="C17" s="82">
        <v>31084</v>
      </c>
      <c r="D17" s="82">
        <v>79125</v>
      </c>
      <c r="E17" s="82">
        <v>15805</v>
      </c>
      <c r="F17" s="82">
        <v>111620</v>
      </c>
      <c r="G17" s="82">
        <v>255835</v>
      </c>
      <c r="H17" s="82">
        <v>615990</v>
      </c>
      <c r="I17" s="82">
        <v>142120</v>
      </c>
      <c r="J17" s="82">
        <v>343081</v>
      </c>
      <c r="K17" s="46"/>
      <c r="L17" s="47"/>
      <c r="M17" s="47"/>
      <c r="N17" s="47"/>
      <c r="O17" s="47"/>
      <c r="P17" s="47"/>
      <c r="Q17" s="47"/>
      <c r="R17" s="47"/>
      <c r="S17" s="47"/>
    </row>
    <row r="18" spans="1:19" ht="12.75" customHeight="1" x14ac:dyDescent="0.2">
      <c r="A18" s="58" t="s">
        <v>192</v>
      </c>
      <c r="B18" s="57"/>
      <c r="C18" s="282"/>
      <c r="D18" s="56"/>
      <c r="E18" s="56"/>
      <c r="F18" s="38"/>
      <c r="G18" s="38"/>
      <c r="H18" s="38"/>
      <c r="I18" s="38"/>
      <c r="J18" s="38"/>
    </row>
    <row r="19" spans="1:19" ht="12.75" customHeight="1" x14ac:dyDescent="0.2">
      <c r="A19" s="370" t="s">
        <v>211</v>
      </c>
      <c r="B19" s="370"/>
      <c r="C19" s="370"/>
      <c r="D19" s="370"/>
      <c r="E19" s="370"/>
      <c r="F19" s="370"/>
      <c r="G19" s="370"/>
      <c r="H19" s="370"/>
      <c r="I19" s="370"/>
      <c r="J19" s="370"/>
    </row>
    <row r="20" spans="1:19" ht="12.75" customHeight="1" x14ac:dyDescent="0.2">
      <c r="A20" s="59" t="s">
        <v>151</v>
      </c>
      <c r="B20" s="59"/>
      <c r="C20" s="59"/>
      <c r="D20" s="56"/>
      <c r="E20" s="56"/>
      <c r="F20" s="38"/>
      <c r="G20" s="38"/>
      <c r="H20" s="38"/>
      <c r="I20" s="38"/>
      <c r="J20" s="38"/>
    </row>
    <row r="21" spans="1:19" ht="14.25" x14ac:dyDescent="0.2">
      <c r="A21" s="371"/>
      <c r="B21" s="372"/>
      <c r="C21" s="372"/>
      <c r="D21" s="38"/>
      <c r="E21" s="38"/>
      <c r="F21" s="38"/>
      <c r="G21" s="38"/>
      <c r="H21" s="38"/>
      <c r="I21" s="38"/>
      <c r="J21" s="38"/>
      <c r="K21" s="47"/>
    </row>
  </sheetData>
  <mergeCells count="7">
    <mergeCell ref="A21:C21"/>
    <mergeCell ref="A4:J4"/>
    <mergeCell ref="A19:J19"/>
    <mergeCell ref="A1:J1"/>
    <mergeCell ref="A2:J2"/>
    <mergeCell ref="A3:J3"/>
    <mergeCell ref="A6:A7"/>
  </mergeCells>
  <printOptions horizontalCentered="1" verticalCentered="1"/>
  <pageMargins left="0.73" right="0.70866141732283472" top="0.74803149606299213" bottom="0.56999999999999995" header="0.31496062992125984" footer="0.31496062992125984"/>
  <pageSetup scale="10" orientation="landscape" r:id="rId1"/>
  <headerFooter>
    <oddFooter>&amp;C16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view="pageBreakPreview" zoomScaleNormal="100" zoomScaleSheetLayoutView="100" workbookViewId="0">
      <selection sqref="A1:J1"/>
    </sheetView>
  </sheetViews>
  <sheetFormatPr baseColWidth="10" defaultRowHeight="12.75" x14ac:dyDescent="0.2"/>
  <cols>
    <col min="1" max="3" width="12" style="4" customWidth="1"/>
    <col min="4" max="4" width="13.5703125" style="4" customWidth="1"/>
    <col min="5" max="7" width="12" style="4" customWidth="1"/>
    <col min="8" max="8" width="13" style="4" customWidth="1"/>
    <col min="9" max="10" width="12" style="4" customWidth="1"/>
    <col min="11" max="16384" width="11.42578125" style="4"/>
  </cols>
  <sheetData>
    <row r="1" spans="1:21" x14ac:dyDescent="0.2">
      <c r="A1" s="360" t="s">
        <v>173</v>
      </c>
      <c r="B1" s="360"/>
      <c r="C1" s="360"/>
      <c r="D1" s="360"/>
      <c r="E1" s="360"/>
      <c r="F1" s="360"/>
      <c r="G1" s="360"/>
      <c r="H1" s="360"/>
      <c r="I1" s="360"/>
      <c r="J1" s="360"/>
      <c r="K1" s="262"/>
      <c r="L1" s="262"/>
      <c r="M1" s="262"/>
      <c r="N1" s="262"/>
      <c r="O1" s="262"/>
      <c r="P1" s="262"/>
      <c r="Q1" s="262"/>
      <c r="R1" s="262"/>
      <c r="S1" s="262"/>
      <c r="T1" s="262"/>
      <c r="U1" s="262"/>
    </row>
    <row r="2" spans="1:21" ht="14.25" x14ac:dyDescent="0.2">
      <c r="A2" s="360" t="s">
        <v>495</v>
      </c>
      <c r="B2" s="360"/>
      <c r="C2" s="360"/>
      <c r="D2" s="360"/>
      <c r="E2" s="360"/>
      <c r="F2" s="360"/>
      <c r="G2" s="360"/>
      <c r="H2" s="360"/>
      <c r="I2" s="360"/>
      <c r="J2" s="360"/>
      <c r="K2" s="262"/>
      <c r="L2" s="262"/>
      <c r="M2" s="262"/>
      <c r="N2" s="262"/>
      <c r="O2" s="262"/>
      <c r="P2" s="262"/>
      <c r="Q2" s="262"/>
      <c r="R2" s="262"/>
      <c r="S2" s="262"/>
      <c r="T2" s="262"/>
      <c r="U2" s="262"/>
    </row>
    <row r="3" spans="1:21" ht="15" customHeight="1" x14ac:dyDescent="0.2">
      <c r="A3" s="360" t="s">
        <v>511</v>
      </c>
      <c r="B3" s="360"/>
      <c r="C3" s="360"/>
      <c r="D3" s="360"/>
      <c r="E3" s="360"/>
      <c r="F3" s="360"/>
      <c r="G3" s="360"/>
      <c r="H3" s="360"/>
      <c r="I3" s="360"/>
      <c r="J3" s="360"/>
      <c r="K3" s="262"/>
      <c r="L3" s="262"/>
      <c r="M3" s="262"/>
      <c r="N3" s="262"/>
      <c r="O3" s="262"/>
      <c r="P3" s="262"/>
      <c r="Q3" s="262"/>
      <c r="R3" s="262"/>
      <c r="S3" s="262"/>
      <c r="T3" s="262"/>
      <c r="U3" s="262"/>
    </row>
    <row r="4" spans="1:21" ht="15" customHeight="1" x14ac:dyDescent="0.2">
      <c r="A4" s="360" t="s">
        <v>188</v>
      </c>
      <c r="B4" s="360"/>
      <c r="C4" s="360"/>
      <c r="D4" s="360"/>
      <c r="E4" s="360"/>
      <c r="F4" s="360"/>
      <c r="G4" s="360"/>
      <c r="H4" s="360"/>
      <c r="I4" s="360"/>
      <c r="J4" s="360"/>
      <c r="K4" s="262"/>
      <c r="L4" s="262"/>
      <c r="M4" s="262"/>
      <c r="N4" s="262"/>
      <c r="O4" s="262"/>
      <c r="P4" s="262"/>
      <c r="Q4" s="262"/>
      <c r="R4" s="262"/>
      <c r="S4" s="262"/>
      <c r="T4" s="262"/>
      <c r="U4" s="262"/>
    </row>
    <row r="5" spans="1:21" x14ac:dyDescent="0.2">
      <c r="A5" s="38"/>
      <c r="B5" s="38"/>
      <c r="C5" s="38"/>
      <c r="D5" s="38"/>
      <c r="E5" s="38"/>
      <c r="F5" s="38"/>
      <c r="G5" s="38"/>
      <c r="H5" s="38"/>
      <c r="I5" s="38"/>
      <c r="J5" s="38"/>
      <c r="K5" s="38"/>
      <c r="L5" s="38"/>
      <c r="M5" s="38"/>
      <c r="N5" s="38"/>
      <c r="O5" s="38"/>
      <c r="P5" s="38"/>
      <c r="Q5" s="38"/>
      <c r="R5" s="38"/>
      <c r="S5" s="38"/>
      <c r="T5" s="38"/>
      <c r="U5" s="38"/>
    </row>
    <row r="6" spans="1:21" ht="15" customHeight="1" x14ac:dyDescent="0.2">
      <c r="A6" s="366" t="s">
        <v>42</v>
      </c>
      <c r="B6" s="281" t="s">
        <v>509</v>
      </c>
      <c r="C6" s="281" t="s">
        <v>509</v>
      </c>
      <c r="D6" s="281" t="s">
        <v>395</v>
      </c>
      <c r="E6" s="281" t="s">
        <v>509</v>
      </c>
      <c r="F6" s="281" t="s">
        <v>510</v>
      </c>
      <c r="G6" s="281" t="s">
        <v>510</v>
      </c>
      <c r="H6" s="281" t="s">
        <v>509</v>
      </c>
      <c r="I6" s="281" t="s">
        <v>509</v>
      </c>
      <c r="J6" s="281" t="s">
        <v>509</v>
      </c>
      <c r="K6" s="275"/>
      <c r="L6" s="275"/>
      <c r="M6" s="275"/>
      <c r="N6" s="275"/>
      <c r="O6" s="275"/>
      <c r="P6" s="275"/>
      <c r="Q6" s="275"/>
      <c r="R6" s="275"/>
      <c r="S6" s="275"/>
      <c r="T6" s="275"/>
      <c r="U6" s="275"/>
    </row>
    <row r="7" spans="1:21" ht="15" customHeight="1" x14ac:dyDescent="0.2">
      <c r="A7" s="367"/>
      <c r="B7" s="280" t="s">
        <v>43</v>
      </c>
      <c r="C7" s="280" t="s">
        <v>44</v>
      </c>
      <c r="D7" s="280" t="s">
        <v>340</v>
      </c>
      <c r="E7" s="280" t="s">
        <v>508</v>
      </c>
      <c r="F7" s="280" t="s">
        <v>45</v>
      </c>
      <c r="G7" s="280" t="s">
        <v>503</v>
      </c>
      <c r="H7" s="280" t="s">
        <v>344</v>
      </c>
      <c r="I7" s="280" t="s">
        <v>467</v>
      </c>
      <c r="J7" s="280" t="s">
        <v>46</v>
      </c>
      <c r="K7" s="275"/>
      <c r="L7" s="275"/>
      <c r="M7" s="275"/>
      <c r="N7" s="275"/>
      <c r="O7" s="275"/>
      <c r="P7" s="275"/>
      <c r="Q7" s="275"/>
      <c r="R7" s="275"/>
      <c r="S7" s="275"/>
      <c r="T7" s="275"/>
      <c r="U7" s="275"/>
    </row>
    <row r="8" spans="1:21" ht="12.75" customHeight="1" x14ac:dyDescent="0.2">
      <c r="A8" s="38" t="s">
        <v>31</v>
      </c>
      <c r="B8" s="285">
        <v>22.020369127516776</v>
      </c>
      <c r="C8" s="48">
        <v>14.461283783783784</v>
      </c>
      <c r="D8" s="48">
        <v>19.282570093457942</v>
      </c>
      <c r="E8" s="48">
        <v>16.780304054054053</v>
      </c>
      <c r="F8" s="48">
        <v>14.920527577937651</v>
      </c>
      <c r="G8" s="48">
        <v>19.960667938931298</v>
      </c>
      <c r="H8" s="48">
        <v>23.313738214087632</v>
      </c>
      <c r="I8" s="48"/>
      <c r="J8" s="48">
        <v>23.38645287228109</v>
      </c>
      <c r="K8" s="48"/>
      <c r="L8" s="48"/>
      <c r="M8" s="48"/>
      <c r="N8" s="48"/>
      <c r="O8" s="48"/>
      <c r="P8" s="48"/>
      <c r="Q8" s="48"/>
      <c r="R8" s="48"/>
      <c r="S8" s="48"/>
      <c r="T8" s="48"/>
      <c r="U8" s="48"/>
    </row>
    <row r="9" spans="1:21" ht="12.75" customHeight="1" x14ac:dyDescent="0.2">
      <c r="A9" s="38" t="s">
        <v>32</v>
      </c>
      <c r="B9" s="48">
        <v>20.42828413284133</v>
      </c>
      <c r="C9" s="48">
        <v>12.118067226890757</v>
      </c>
      <c r="D9" s="48">
        <v>15.59320293398533</v>
      </c>
      <c r="E9" s="48">
        <v>18.212324840764332</v>
      </c>
      <c r="F9" s="48">
        <v>14.861480519480519</v>
      </c>
      <c r="G9" s="48">
        <v>19.893708260105448</v>
      </c>
      <c r="H9" s="48">
        <v>19.841906666666667</v>
      </c>
      <c r="I9" s="48"/>
      <c r="J9" s="48">
        <v>22.540594727161249</v>
      </c>
      <c r="K9" s="48"/>
      <c r="L9" s="48"/>
      <c r="M9" s="48"/>
      <c r="N9" s="48"/>
      <c r="O9" s="48"/>
      <c r="P9" s="48"/>
      <c r="Q9" s="48"/>
      <c r="R9" s="48"/>
      <c r="S9" s="48"/>
      <c r="T9" s="48"/>
      <c r="U9" s="48"/>
    </row>
    <row r="10" spans="1:21" ht="12.75" customHeight="1" x14ac:dyDescent="0.2">
      <c r="A10" s="38" t="s">
        <v>33</v>
      </c>
      <c r="B10" s="48">
        <v>20.3</v>
      </c>
      <c r="C10" s="48">
        <v>12.5</v>
      </c>
      <c r="D10" s="48">
        <v>15.84</v>
      </c>
      <c r="E10" s="48">
        <v>19</v>
      </c>
      <c r="F10" s="48">
        <v>15.05</v>
      </c>
      <c r="G10" s="48">
        <v>20.05</v>
      </c>
      <c r="H10" s="48">
        <v>18</v>
      </c>
      <c r="I10" s="48"/>
      <c r="J10" s="48">
        <v>22.72</v>
      </c>
      <c r="K10" s="48"/>
      <c r="L10" s="48"/>
      <c r="M10" s="48"/>
      <c r="N10" s="48"/>
      <c r="O10" s="48"/>
      <c r="P10" s="48"/>
      <c r="Q10" s="48"/>
      <c r="R10" s="48"/>
      <c r="S10" s="48"/>
      <c r="T10" s="48"/>
      <c r="U10" s="48"/>
    </row>
    <row r="11" spans="1:21" ht="12.75" customHeight="1" x14ac:dyDescent="0.2">
      <c r="A11" s="38" t="s">
        <v>34</v>
      </c>
      <c r="B11" s="48">
        <v>21.48</v>
      </c>
      <c r="C11" s="48">
        <v>16.5</v>
      </c>
      <c r="D11" s="48">
        <v>13.26</v>
      </c>
      <c r="E11" s="48">
        <v>20.04</v>
      </c>
      <c r="F11" s="48">
        <v>15.16</v>
      </c>
      <c r="G11" s="48">
        <v>20.27</v>
      </c>
      <c r="H11" s="48">
        <v>20.57</v>
      </c>
      <c r="I11" s="38"/>
      <c r="J11" s="48">
        <v>22.380000000000003</v>
      </c>
      <c r="K11" s="48"/>
      <c r="L11" s="48"/>
      <c r="M11" s="48"/>
      <c r="N11" s="48"/>
      <c r="O11" s="48"/>
      <c r="P11" s="48"/>
      <c r="Q11" s="48"/>
      <c r="R11" s="48"/>
      <c r="S11" s="48"/>
      <c r="T11" s="48"/>
      <c r="U11" s="48"/>
    </row>
    <row r="12" spans="1:21" ht="12.75" customHeight="1" x14ac:dyDescent="0.2">
      <c r="A12" s="38" t="s">
        <v>35</v>
      </c>
      <c r="B12" s="48">
        <v>21.55</v>
      </c>
      <c r="C12" s="48">
        <v>16.75</v>
      </c>
      <c r="D12" s="48">
        <v>14.86</v>
      </c>
      <c r="E12" s="48">
        <v>12.98</v>
      </c>
      <c r="F12" s="48">
        <v>16.940000000000001</v>
      </c>
      <c r="G12" s="48">
        <v>19.95</v>
      </c>
      <c r="H12" s="48">
        <v>24.81</v>
      </c>
      <c r="I12" s="38"/>
      <c r="J12" s="48">
        <v>25.82</v>
      </c>
      <c r="K12" s="48"/>
      <c r="L12" s="48"/>
      <c r="M12" s="48"/>
      <c r="N12" s="48"/>
      <c r="O12" s="48"/>
      <c r="P12" s="48"/>
      <c r="Q12" s="48"/>
      <c r="R12" s="48"/>
      <c r="S12" s="48"/>
      <c r="T12" s="48"/>
      <c r="U12" s="48"/>
    </row>
    <row r="13" spans="1:21" ht="12.75" customHeight="1" x14ac:dyDescent="0.2">
      <c r="A13" s="238" t="s">
        <v>155</v>
      </c>
      <c r="B13" s="48">
        <v>22.516728971962614</v>
      </c>
      <c r="C13" s="48">
        <v>17</v>
      </c>
      <c r="D13" s="48">
        <v>14.8</v>
      </c>
      <c r="E13" s="48">
        <v>17.07</v>
      </c>
      <c r="F13" s="48">
        <v>17.5</v>
      </c>
      <c r="G13" s="48">
        <v>20.350000000000001</v>
      </c>
      <c r="H13" s="48">
        <v>24.8</v>
      </c>
      <c r="I13" s="48"/>
      <c r="J13" s="48">
        <v>27</v>
      </c>
      <c r="K13" s="48"/>
      <c r="L13" s="48"/>
      <c r="M13" s="48"/>
      <c r="N13" s="48"/>
      <c r="O13" s="48"/>
      <c r="P13" s="48"/>
      <c r="Q13" s="48"/>
      <c r="R13" s="48"/>
      <c r="S13" s="48"/>
      <c r="T13" s="48"/>
      <c r="U13" s="48"/>
    </row>
    <row r="14" spans="1:21" ht="12.75" customHeight="1" x14ac:dyDescent="0.2">
      <c r="A14" s="238" t="s">
        <v>152</v>
      </c>
      <c r="B14" s="48">
        <v>19</v>
      </c>
      <c r="C14" s="48">
        <v>13.6</v>
      </c>
      <c r="D14" s="48">
        <v>15.330000000000002</v>
      </c>
      <c r="E14" s="48">
        <v>17</v>
      </c>
      <c r="F14" s="48">
        <v>17.07</v>
      </c>
      <c r="G14" s="48">
        <v>16.7</v>
      </c>
      <c r="H14" s="48">
        <v>14.88</v>
      </c>
      <c r="I14" s="48">
        <v>20.43</v>
      </c>
      <c r="J14" s="48">
        <v>21.03</v>
      </c>
      <c r="K14" s="48"/>
      <c r="L14" s="48"/>
      <c r="M14" s="48"/>
      <c r="N14" s="48"/>
      <c r="O14" s="48"/>
      <c r="P14" s="48"/>
      <c r="Q14" s="48"/>
      <c r="R14" s="48"/>
      <c r="S14" s="48"/>
      <c r="T14" s="48"/>
      <c r="U14" s="48"/>
    </row>
    <row r="15" spans="1:21" ht="12.75" customHeight="1" x14ac:dyDescent="0.2">
      <c r="A15" s="238" t="s">
        <v>39</v>
      </c>
      <c r="B15" s="48">
        <v>17.22</v>
      </c>
      <c r="C15" s="48">
        <v>13.780000000000001</v>
      </c>
      <c r="D15" s="48">
        <v>19.23</v>
      </c>
      <c r="E15" s="48">
        <v>14.49</v>
      </c>
      <c r="F15" s="48">
        <v>14.62</v>
      </c>
      <c r="G15" s="48">
        <v>15.63</v>
      </c>
      <c r="H15" s="48">
        <v>19.71</v>
      </c>
      <c r="I15" s="48">
        <v>26.630000000000003</v>
      </c>
      <c r="J15" s="48">
        <v>25.910000000000004</v>
      </c>
      <c r="K15" s="48"/>
      <c r="L15" s="48"/>
      <c r="M15" s="48"/>
      <c r="N15" s="48"/>
      <c r="O15" s="48"/>
      <c r="P15" s="48"/>
      <c r="Q15" s="48"/>
      <c r="R15" s="48"/>
      <c r="S15" s="48"/>
      <c r="T15" s="48"/>
      <c r="U15" s="48"/>
    </row>
    <row r="16" spans="1:21" ht="12.75" customHeight="1" x14ac:dyDescent="0.2">
      <c r="A16" s="238" t="s">
        <v>37</v>
      </c>
      <c r="B16" s="48">
        <v>22.94</v>
      </c>
      <c r="C16" s="48">
        <v>26.330000000000002</v>
      </c>
      <c r="D16" s="48">
        <v>24.669999999999998</v>
      </c>
      <c r="E16" s="48">
        <v>19.36</v>
      </c>
      <c r="F16" s="48">
        <v>12.52</v>
      </c>
      <c r="G16" s="48">
        <v>18.490000000000002</v>
      </c>
      <c r="H16" s="48">
        <v>18.830000000000002</v>
      </c>
      <c r="I16" s="48">
        <v>33.1</v>
      </c>
      <c r="J16" s="48">
        <v>29.53</v>
      </c>
      <c r="K16" s="48"/>
      <c r="L16" s="48"/>
      <c r="M16" s="48"/>
      <c r="N16" s="48"/>
      <c r="O16" s="48"/>
      <c r="P16" s="48"/>
      <c r="Q16" s="48"/>
      <c r="R16" s="48"/>
      <c r="S16" s="48"/>
      <c r="T16" s="48"/>
      <c r="U16" s="48"/>
    </row>
    <row r="17" spans="1:21" ht="12.75" customHeight="1" x14ac:dyDescent="0.2">
      <c r="A17" s="279" t="s">
        <v>40</v>
      </c>
      <c r="B17" s="284">
        <v>23.54</v>
      </c>
      <c r="C17" s="284">
        <v>20.52</v>
      </c>
      <c r="D17" s="284">
        <v>21.1</v>
      </c>
      <c r="E17" s="284">
        <v>17.82</v>
      </c>
      <c r="F17" s="284">
        <v>24.35</v>
      </c>
      <c r="G17" s="284">
        <v>27.26</v>
      </c>
      <c r="H17" s="284">
        <v>34.69</v>
      </c>
      <c r="I17" s="97">
        <v>37.019999999999996</v>
      </c>
      <c r="J17" s="284">
        <v>42.55</v>
      </c>
      <c r="K17" s="48"/>
      <c r="L17" s="48"/>
      <c r="M17" s="48"/>
      <c r="N17" s="48"/>
      <c r="O17" s="48"/>
      <c r="P17" s="48"/>
      <c r="Q17" s="48"/>
      <c r="R17" s="48"/>
      <c r="S17" s="48"/>
      <c r="T17" s="48"/>
      <c r="U17" s="48"/>
    </row>
    <row r="18" spans="1:21" ht="12.75" customHeight="1" x14ac:dyDescent="0.2">
      <c r="A18" s="58" t="s">
        <v>192</v>
      </c>
      <c r="B18" s="57"/>
      <c r="C18" s="282"/>
      <c r="D18" s="58"/>
      <c r="E18" s="58"/>
      <c r="F18" s="58"/>
      <c r="G18" s="58"/>
      <c r="H18" s="58"/>
      <c r="I18" s="58"/>
      <c r="J18" s="58"/>
      <c r="K18" s="38"/>
      <c r="L18" s="38"/>
      <c r="M18" s="38"/>
      <c r="N18" s="38"/>
      <c r="O18" s="38"/>
      <c r="P18" s="38"/>
      <c r="Q18" s="38"/>
      <c r="R18" s="38"/>
      <c r="S18" s="38"/>
      <c r="T18" s="38"/>
      <c r="U18" s="38"/>
    </row>
    <row r="19" spans="1:21" ht="12.75" customHeight="1" x14ac:dyDescent="0.2">
      <c r="A19" s="370" t="s">
        <v>210</v>
      </c>
      <c r="B19" s="370"/>
      <c r="C19" s="370"/>
      <c r="D19" s="370"/>
      <c r="E19" s="370"/>
      <c r="F19" s="370"/>
      <c r="G19" s="370"/>
      <c r="H19" s="370"/>
      <c r="I19" s="370"/>
      <c r="J19" s="370"/>
      <c r="K19" s="38"/>
      <c r="L19" s="38"/>
      <c r="M19" s="38"/>
      <c r="N19" s="38"/>
      <c r="O19" s="38"/>
      <c r="P19" s="38"/>
      <c r="Q19" s="38"/>
      <c r="R19" s="38"/>
      <c r="S19" s="38"/>
      <c r="T19" s="38"/>
      <c r="U19" s="38"/>
    </row>
    <row r="20" spans="1:21" ht="12.75" customHeight="1" x14ac:dyDescent="0.2">
      <c r="A20" s="373" t="s">
        <v>199</v>
      </c>
      <c r="B20" s="373"/>
      <c r="C20" s="373"/>
      <c r="D20" s="373"/>
      <c r="E20" s="373"/>
      <c r="F20" s="373"/>
      <c r="G20" s="373"/>
      <c r="H20" s="373"/>
      <c r="I20" s="373"/>
      <c r="J20" s="373"/>
    </row>
    <row r="21" spans="1:21" ht="12.75" customHeight="1" x14ac:dyDescent="0.2">
      <c r="A21" s="58" t="s">
        <v>151</v>
      </c>
      <c r="B21" s="58"/>
      <c r="C21" s="58"/>
      <c r="D21" s="58"/>
      <c r="E21" s="58"/>
      <c r="F21" s="58"/>
      <c r="G21" s="58"/>
      <c r="H21" s="58"/>
      <c r="I21" s="58"/>
      <c r="J21" s="58"/>
    </row>
    <row r="22" spans="1:21" x14ac:dyDescent="0.2">
      <c r="A22" s="38"/>
      <c r="B22" s="38"/>
      <c r="C22" s="38"/>
      <c r="D22" s="38"/>
      <c r="E22" s="38"/>
      <c r="F22" s="38"/>
      <c r="G22" s="38"/>
      <c r="H22" s="38"/>
      <c r="I22" s="38"/>
      <c r="J22" s="38"/>
    </row>
  </sheetData>
  <mergeCells count="7">
    <mergeCell ref="A6:A7"/>
    <mergeCell ref="A20:J20"/>
    <mergeCell ref="A19:J19"/>
    <mergeCell ref="A1:J1"/>
    <mergeCell ref="A2:J2"/>
    <mergeCell ref="A3:J3"/>
    <mergeCell ref="A4:J4"/>
  </mergeCells>
  <printOptions horizontalCentered="1" verticalCentered="1"/>
  <pageMargins left="0.86614173228346458" right="0.70866141732283472" top="0.74803149606299213" bottom="0.55118110236220474" header="0.31496062992125984" footer="0.31496062992125984"/>
  <pageSetup scale="10" orientation="landscape"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Normal="100" zoomScaleSheetLayoutView="100" workbookViewId="0">
      <selection sqref="A1:F1"/>
    </sheetView>
  </sheetViews>
  <sheetFormatPr baseColWidth="10" defaultRowHeight="12.75" x14ac:dyDescent="0.2"/>
  <cols>
    <col min="1" max="1" width="28" style="4" customWidth="1"/>
    <col min="2" max="2" width="13.28515625" style="4" customWidth="1"/>
    <col min="3" max="3" width="13.5703125" style="4" customWidth="1"/>
    <col min="4" max="4" width="13.42578125" style="4" customWidth="1"/>
    <col min="5" max="5" width="14.140625" style="4" customWidth="1"/>
    <col min="6" max="6" width="12.85546875" style="4" customWidth="1"/>
    <col min="7" max="8" width="11.42578125" style="4"/>
    <col min="9" max="9" width="28.7109375" style="4" customWidth="1"/>
    <col min="10" max="16384" width="11.42578125" style="4"/>
  </cols>
  <sheetData>
    <row r="1" spans="1:14" ht="12.75" customHeight="1" x14ac:dyDescent="0.2">
      <c r="A1" s="360" t="s">
        <v>177</v>
      </c>
      <c r="B1" s="360"/>
      <c r="C1" s="360"/>
      <c r="D1" s="360"/>
      <c r="E1" s="360"/>
      <c r="F1" s="360"/>
    </row>
    <row r="2" spans="1:14" ht="12.75" customHeight="1" x14ac:dyDescent="0.2">
      <c r="A2" s="360" t="s">
        <v>496</v>
      </c>
      <c r="B2" s="360"/>
      <c r="C2" s="360"/>
      <c r="D2" s="360"/>
      <c r="E2" s="360"/>
      <c r="F2" s="360"/>
    </row>
    <row r="3" spans="1:14" x14ac:dyDescent="0.2">
      <c r="A3" s="360" t="s">
        <v>497</v>
      </c>
      <c r="B3" s="360"/>
      <c r="C3" s="360"/>
      <c r="D3" s="360"/>
      <c r="E3" s="360"/>
      <c r="F3" s="360"/>
    </row>
    <row r="4" spans="1:14" x14ac:dyDescent="0.2">
      <c r="A4" s="38"/>
      <c r="B4" s="38"/>
      <c r="C4" s="38"/>
      <c r="D4" s="38"/>
      <c r="E4" s="38"/>
      <c r="F4" s="38"/>
    </row>
    <row r="5" spans="1:14" x14ac:dyDescent="0.2">
      <c r="A5" s="374" t="s">
        <v>156</v>
      </c>
      <c r="B5" s="362" t="s">
        <v>170</v>
      </c>
      <c r="C5" s="362"/>
      <c r="D5" s="362"/>
      <c r="E5" s="362" t="s">
        <v>167</v>
      </c>
      <c r="F5" s="362"/>
      <c r="M5" s="20"/>
      <c r="N5" s="20"/>
    </row>
    <row r="6" spans="1:14" x14ac:dyDescent="0.2">
      <c r="A6" s="375"/>
      <c r="B6" s="296">
        <v>2009</v>
      </c>
      <c r="C6" s="295">
        <v>2010</v>
      </c>
      <c r="D6" s="295">
        <v>2011</v>
      </c>
      <c r="E6" s="295" t="s">
        <v>169</v>
      </c>
      <c r="F6" s="295" t="s">
        <v>168</v>
      </c>
      <c r="M6" s="20"/>
      <c r="N6" s="20"/>
    </row>
    <row r="7" spans="1:14" x14ac:dyDescent="0.2">
      <c r="A7" s="252" t="s">
        <v>123</v>
      </c>
      <c r="B7" s="294">
        <v>14763</v>
      </c>
      <c r="C7" s="294">
        <v>4878.3</v>
      </c>
      <c r="D7" s="294">
        <v>3229.1</v>
      </c>
      <c r="E7" s="293">
        <f>(D7/C18-1)*100</f>
        <v>-4.4560168062254046</v>
      </c>
      <c r="F7" s="293">
        <f t="shared" ref="F7:F14" si="0">(D7/C7-1)*100</f>
        <v>-33.806858946764251</v>
      </c>
      <c r="M7" s="20"/>
      <c r="N7" s="20"/>
    </row>
    <row r="8" spans="1:14" x14ac:dyDescent="0.2">
      <c r="A8" s="238" t="s">
        <v>124</v>
      </c>
      <c r="B8" s="292">
        <v>13207.2</v>
      </c>
      <c r="C8" s="292">
        <v>4961.42</v>
      </c>
      <c r="D8" s="292">
        <v>4483.29</v>
      </c>
      <c r="E8" s="291">
        <f t="shared" ref="E8:E14" si="1">(D8/D7-1)*100</f>
        <v>38.840234120962492</v>
      </c>
      <c r="F8" s="291">
        <f t="shared" si="0"/>
        <v>-9.6369587738994067</v>
      </c>
      <c r="M8" s="20"/>
      <c r="N8" s="20"/>
    </row>
    <row r="9" spans="1:14" x14ac:dyDescent="0.2">
      <c r="A9" s="238" t="s">
        <v>157</v>
      </c>
      <c r="B9" s="292">
        <v>9712.9</v>
      </c>
      <c r="C9" s="292">
        <v>4962.49</v>
      </c>
      <c r="D9" s="292">
        <v>5067.8500000000004</v>
      </c>
      <c r="E9" s="291">
        <f t="shared" si="1"/>
        <v>13.038639035172839</v>
      </c>
      <c r="F9" s="291">
        <f t="shared" si="0"/>
        <v>2.1231277040356877</v>
      </c>
      <c r="M9" s="20"/>
      <c r="N9" s="20"/>
    </row>
    <row r="10" spans="1:14" x14ac:dyDescent="0.2">
      <c r="A10" s="238" t="s">
        <v>158</v>
      </c>
      <c r="B10" s="292">
        <v>8998.9699999999993</v>
      </c>
      <c r="C10" s="292">
        <v>5822.2</v>
      </c>
      <c r="D10" s="292">
        <v>4746.82</v>
      </c>
      <c r="E10" s="291">
        <f t="shared" si="1"/>
        <v>-6.3346389494558952</v>
      </c>
      <c r="F10" s="291">
        <f t="shared" si="0"/>
        <v>-18.470337673044558</v>
      </c>
      <c r="M10" s="20"/>
      <c r="N10" s="20"/>
    </row>
    <row r="11" spans="1:14" x14ac:dyDescent="0.2">
      <c r="A11" s="238" t="s">
        <v>159</v>
      </c>
      <c r="B11" s="292">
        <v>9002.11</v>
      </c>
      <c r="C11" s="292">
        <v>6829.44</v>
      </c>
      <c r="D11" s="292">
        <v>4411.9399999999996</v>
      </c>
      <c r="E11" s="291">
        <f t="shared" si="1"/>
        <v>-7.0548282850413591</v>
      </c>
      <c r="F11" s="291">
        <f t="shared" si="0"/>
        <v>-35.398217130540722</v>
      </c>
    </row>
    <row r="12" spans="1:14" x14ac:dyDescent="0.2">
      <c r="A12" s="238" t="s">
        <v>160</v>
      </c>
      <c r="B12" s="292">
        <v>9601.75</v>
      </c>
      <c r="C12" s="292">
        <v>7088.11</v>
      </c>
      <c r="D12" s="292">
        <v>4992.4799999999996</v>
      </c>
      <c r="E12" s="291">
        <f t="shared" si="1"/>
        <v>13.158383840215414</v>
      </c>
      <c r="F12" s="291">
        <f t="shared" si="0"/>
        <v>-29.565427173111026</v>
      </c>
    </row>
    <row r="13" spans="1:14" x14ac:dyDescent="0.2">
      <c r="A13" s="238" t="s">
        <v>161</v>
      </c>
      <c r="B13" s="292">
        <v>10452.709999999999</v>
      </c>
      <c r="C13" s="292">
        <v>6871.09</v>
      </c>
      <c r="D13" s="292">
        <v>5742.31</v>
      </c>
      <c r="E13" s="291">
        <f t="shared" si="1"/>
        <v>15.019188860045517</v>
      </c>
      <c r="F13" s="291">
        <f t="shared" si="0"/>
        <v>-16.427961211394404</v>
      </c>
    </row>
    <row r="14" spans="1:14" x14ac:dyDescent="0.2">
      <c r="A14" s="238" t="s">
        <v>162</v>
      </c>
      <c r="B14" s="292">
        <v>11958.66</v>
      </c>
      <c r="C14" s="292">
        <v>6764.87</v>
      </c>
      <c r="D14" s="292">
        <v>6853.9</v>
      </c>
      <c r="E14" s="291">
        <f t="shared" si="1"/>
        <v>19.357889072516098</v>
      </c>
      <c r="F14" s="291">
        <f t="shared" si="0"/>
        <v>1.3160637233235795</v>
      </c>
    </row>
    <row r="15" spans="1:14" x14ac:dyDescent="0.2">
      <c r="A15" s="238" t="s">
        <v>163</v>
      </c>
      <c r="B15" s="292">
        <v>16029.01</v>
      </c>
      <c r="C15" s="292">
        <v>6504.82</v>
      </c>
      <c r="D15" s="292" t="s">
        <v>0</v>
      </c>
      <c r="E15" s="291"/>
      <c r="F15" s="291"/>
    </row>
    <row r="16" spans="1:14" x14ac:dyDescent="0.2">
      <c r="A16" s="238" t="s">
        <v>164</v>
      </c>
      <c r="B16" s="292">
        <v>12750.38</v>
      </c>
      <c r="C16" s="292">
        <v>6862.79</v>
      </c>
      <c r="D16" s="292" t="s">
        <v>0</v>
      </c>
      <c r="E16" s="291"/>
      <c r="F16" s="291"/>
    </row>
    <row r="17" spans="1:6" x14ac:dyDescent="0.2">
      <c r="A17" s="238" t="s">
        <v>165</v>
      </c>
      <c r="B17" s="292">
        <v>9605.99</v>
      </c>
      <c r="C17" s="292">
        <v>6671.3</v>
      </c>
      <c r="D17" s="292" t="s">
        <v>0</v>
      </c>
      <c r="E17" s="291"/>
      <c r="F17" s="291"/>
    </row>
    <row r="18" spans="1:6" x14ac:dyDescent="0.2">
      <c r="A18" s="238" t="s">
        <v>166</v>
      </c>
      <c r="B18" s="292">
        <v>5863.3</v>
      </c>
      <c r="C18" s="292">
        <v>3379.7</v>
      </c>
      <c r="D18" s="292" t="s">
        <v>0</v>
      </c>
      <c r="E18" s="291"/>
      <c r="F18" s="291"/>
    </row>
    <row r="19" spans="1:6" x14ac:dyDescent="0.2">
      <c r="A19" s="290" t="s">
        <v>378</v>
      </c>
      <c r="B19" s="289">
        <v>10995.5</v>
      </c>
      <c r="C19" s="289">
        <v>5966.38</v>
      </c>
      <c r="D19" s="289" t="s">
        <v>0</v>
      </c>
      <c r="E19" s="288"/>
      <c r="F19" s="288"/>
    </row>
    <row r="20" spans="1:6" x14ac:dyDescent="0.2">
      <c r="A20" s="242" t="s">
        <v>512</v>
      </c>
      <c r="B20" s="287">
        <f>AVERAGE(B7:B14)</f>
        <v>10962.1625</v>
      </c>
      <c r="C20" s="287">
        <f>AVERAGE(C7:C14)</f>
        <v>6022.2400000000007</v>
      </c>
      <c r="D20" s="287">
        <f>AVERAGE(D7:D14)</f>
        <v>4940.9612499999994</v>
      </c>
      <c r="E20" s="286"/>
      <c r="F20" s="286">
        <f>(D20/C20-1)*100</f>
        <v>-17.954760188899833</v>
      </c>
    </row>
    <row r="21" spans="1:6" ht="12.75" customHeight="1" x14ac:dyDescent="0.2">
      <c r="A21" s="56" t="s">
        <v>191</v>
      </c>
      <c r="B21" s="56"/>
      <c r="C21" s="38"/>
      <c r="D21" s="38"/>
      <c r="E21" s="38"/>
      <c r="F21" s="38"/>
    </row>
    <row r="22" spans="1:6" x14ac:dyDescent="0.2">
      <c r="A22" s="238"/>
      <c r="B22" s="238"/>
      <c r="C22" s="38"/>
      <c r="D22" s="38"/>
      <c r="E22" s="38"/>
      <c r="F22" s="38"/>
    </row>
  </sheetData>
  <mergeCells count="6">
    <mergeCell ref="E5:F5"/>
    <mergeCell ref="A5:A6"/>
    <mergeCell ref="A1:F1"/>
    <mergeCell ref="A2:F2"/>
    <mergeCell ref="A3:F3"/>
    <mergeCell ref="B5:D5"/>
  </mergeCells>
  <printOptions horizontalCentered="1"/>
  <pageMargins left="0.70866141732283472" right="0.70866141732283472" top="1.0629921259842521" bottom="0.74803149606299213" header="0.31496062992125984" footer="0.31496062992125984"/>
  <pageSetup scale="90" orientation="portrait" r:id="rId1"/>
  <headerFooter>
    <oddFooter>&amp;C18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election sqref="A1:E1"/>
    </sheetView>
  </sheetViews>
  <sheetFormatPr baseColWidth="10" defaultRowHeight="12.75" x14ac:dyDescent="0.2"/>
  <cols>
    <col min="1" max="5" width="15.85546875" style="4" customWidth="1"/>
    <col min="6" max="16384" width="11.42578125" style="4"/>
  </cols>
  <sheetData>
    <row r="1" spans="1:5" x14ac:dyDescent="0.2">
      <c r="A1" s="360" t="s">
        <v>178</v>
      </c>
      <c r="B1" s="360"/>
      <c r="C1" s="360"/>
      <c r="D1" s="360"/>
      <c r="E1" s="360"/>
    </row>
    <row r="2" spans="1:5" x14ac:dyDescent="0.2">
      <c r="A2" s="360" t="s">
        <v>514</v>
      </c>
      <c r="B2" s="360"/>
      <c r="C2" s="360"/>
      <c r="D2" s="360"/>
      <c r="E2" s="360"/>
    </row>
    <row r="3" spans="1:5" x14ac:dyDescent="0.2">
      <c r="A3" s="360" t="s">
        <v>172</v>
      </c>
      <c r="B3" s="360"/>
      <c r="C3" s="360"/>
      <c r="D3" s="360"/>
      <c r="E3" s="360"/>
    </row>
    <row r="4" spans="1:5" x14ac:dyDescent="0.2">
      <c r="A4" s="360" t="s">
        <v>171</v>
      </c>
      <c r="B4" s="360"/>
      <c r="C4" s="360"/>
      <c r="D4" s="360"/>
      <c r="E4" s="360"/>
    </row>
    <row r="5" spans="1:5" x14ac:dyDescent="0.2">
      <c r="A5" s="38"/>
      <c r="B5" s="38"/>
      <c r="C5" s="38"/>
      <c r="D5" s="38"/>
      <c r="E5" s="38"/>
    </row>
    <row r="6" spans="1:5" x14ac:dyDescent="0.2">
      <c r="A6" s="376" t="s">
        <v>156</v>
      </c>
      <c r="B6" s="362" t="s">
        <v>170</v>
      </c>
      <c r="C6" s="362"/>
      <c r="D6" s="362" t="s">
        <v>167</v>
      </c>
      <c r="E6" s="362"/>
    </row>
    <row r="7" spans="1:5" x14ac:dyDescent="0.2">
      <c r="A7" s="377"/>
      <c r="B7" s="246">
        <v>2010</v>
      </c>
      <c r="C7" s="246">
        <v>2011</v>
      </c>
      <c r="D7" s="246" t="s">
        <v>169</v>
      </c>
      <c r="E7" s="246" t="s">
        <v>168</v>
      </c>
    </row>
    <row r="8" spans="1:5" x14ac:dyDescent="0.2">
      <c r="A8" s="238" t="s">
        <v>123</v>
      </c>
      <c r="B8" s="44">
        <v>591.5625</v>
      </c>
      <c r="C8" s="147">
        <v>447</v>
      </c>
      <c r="D8" s="41">
        <f>+(C8/B19-1)*100</f>
        <v>-14.694656488549619</v>
      </c>
      <c r="E8" s="41">
        <f t="shared" ref="E8:E15" si="0">(C8/B8-1)*100</f>
        <v>-24.437400950871634</v>
      </c>
    </row>
    <row r="9" spans="1:5" x14ac:dyDescent="0.2">
      <c r="A9" s="238" t="s">
        <v>124</v>
      </c>
      <c r="B9" s="44">
        <v>522.78125</v>
      </c>
      <c r="C9" s="147">
        <v>420</v>
      </c>
      <c r="D9" s="41">
        <f t="shared" ref="D9:D15" si="1">(C9/C8-1)*100</f>
        <v>-6.0402684563758413</v>
      </c>
      <c r="E9" s="41">
        <f t="shared" si="0"/>
        <v>-19.660469842787975</v>
      </c>
    </row>
    <row r="10" spans="1:5" x14ac:dyDescent="0.2">
      <c r="A10" s="238" t="s">
        <v>157</v>
      </c>
      <c r="B10" s="44">
        <v>514.77499999999998</v>
      </c>
      <c r="C10" s="147">
        <v>433</v>
      </c>
      <c r="D10" s="41">
        <f t="shared" si="1"/>
        <v>3.0952380952380842</v>
      </c>
      <c r="E10" s="41">
        <f t="shared" si="0"/>
        <v>-15.885581079112232</v>
      </c>
    </row>
    <row r="11" spans="1:5" x14ac:dyDescent="0.2">
      <c r="A11" s="238" t="s">
        <v>158</v>
      </c>
      <c r="B11" s="44">
        <v>485.15625</v>
      </c>
      <c r="C11" s="147">
        <v>433</v>
      </c>
      <c r="D11" s="41">
        <f t="shared" si="1"/>
        <v>0</v>
      </c>
      <c r="E11" s="41">
        <f t="shared" si="0"/>
        <v>-10.750402576489538</v>
      </c>
    </row>
    <row r="12" spans="1:5" x14ac:dyDescent="0.2">
      <c r="A12" s="238" t="s">
        <v>159</v>
      </c>
      <c r="B12" s="44">
        <v>498.25</v>
      </c>
      <c r="C12" s="147">
        <v>423</v>
      </c>
      <c r="D12" s="41">
        <f t="shared" si="1"/>
        <v>-2.3094688221709014</v>
      </c>
      <c r="E12" s="41">
        <f t="shared" si="0"/>
        <v>-15.102860010035124</v>
      </c>
    </row>
    <row r="13" spans="1:5" x14ac:dyDescent="0.2">
      <c r="A13" s="238" t="s">
        <v>160</v>
      </c>
      <c r="B13" s="44">
        <v>471.375</v>
      </c>
      <c r="C13" s="38">
        <v>399</v>
      </c>
      <c r="D13" s="41">
        <f t="shared" si="1"/>
        <v>-5.6737588652482245</v>
      </c>
      <c r="E13" s="41">
        <f t="shared" si="0"/>
        <v>-15.35401750198886</v>
      </c>
    </row>
    <row r="14" spans="1:5" x14ac:dyDescent="0.2">
      <c r="A14" s="238" t="s">
        <v>161</v>
      </c>
      <c r="B14" s="44">
        <v>480.65</v>
      </c>
      <c r="C14" s="38">
        <v>352</v>
      </c>
      <c r="D14" s="41">
        <f t="shared" si="1"/>
        <v>-11.77944862155389</v>
      </c>
      <c r="E14" s="41">
        <f t="shared" si="0"/>
        <v>-26.765837927806089</v>
      </c>
    </row>
    <row r="15" spans="1:5" x14ac:dyDescent="0.2">
      <c r="A15" s="238" t="s">
        <v>162</v>
      </c>
      <c r="B15" s="44">
        <v>478.3125</v>
      </c>
      <c r="C15" s="38">
        <v>323</v>
      </c>
      <c r="D15" s="41">
        <f t="shared" si="1"/>
        <v>-8.2386363636363651</v>
      </c>
      <c r="E15" s="41">
        <f t="shared" si="0"/>
        <v>-32.470926434078137</v>
      </c>
    </row>
    <row r="16" spans="1:5" x14ac:dyDescent="0.2">
      <c r="A16" s="238" t="s">
        <v>163</v>
      </c>
      <c r="B16" s="44">
        <v>474.75</v>
      </c>
      <c r="C16" s="38"/>
      <c r="D16" s="41"/>
      <c r="E16" s="41"/>
    </row>
    <row r="17" spans="1:5" x14ac:dyDescent="0.2">
      <c r="A17" s="238" t="s">
        <v>164</v>
      </c>
      <c r="B17" s="44">
        <v>511</v>
      </c>
      <c r="C17" s="38"/>
      <c r="D17" s="41"/>
      <c r="E17" s="41"/>
    </row>
    <row r="18" spans="1:5" x14ac:dyDescent="0.2">
      <c r="A18" s="238" t="s">
        <v>165</v>
      </c>
      <c r="B18" s="44">
        <v>589</v>
      </c>
      <c r="C18" s="38"/>
      <c r="D18" s="41"/>
      <c r="E18" s="41"/>
    </row>
    <row r="19" spans="1:5" x14ac:dyDescent="0.2">
      <c r="A19" s="279" t="s">
        <v>166</v>
      </c>
      <c r="B19" s="80">
        <v>524</v>
      </c>
      <c r="C19" s="53"/>
      <c r="D19" s="81"/>
      <c r="E19" s="81"/>
    </row>
    <row r="20" spans="1:5" x14ac:dyDescent="0.2">
      <c r="A20" s="56" t="s">
        <v>8</v>
      </c>
      <c r="B20" s="38"/>
      <c r="C20" s="38"/>
      <c r="D20" s="38"/>
      <c r="E20" s="38"/>
    </row>
    <row r="21" spans="1:5" ht="8.25" customHeight="1" x14ac:dyDescent="0.2">
      <c r="A21" s="38"/>
      <c r="B21" s="38"/>
      <c r="C21" s="38"/>
      <c r="D21" s="38"/>
      <c r="E21" s="38"/>
    </row>
    <row r="22" spans="1:5" x14ac:dyDescent="0.2">
      <c r="A22" s="38"/>
      <c r="B22" s="38"/>
      <c r="C22" s="38"/>
      <c r="D22" s="38"/>
      <c r="E22" s="38"/>
    </row>
    <row r="23" spans="1:5" x14ac:dyDescent="0.2">
      <c r="A23" s="360" t="s">
        <v>185</v>
      </c>
      <c r="B23" s="360"/>
      <c r="C23" s="360"/>
      <c r="D23" s="360"/>
      <c r="E23" s="360"/>
    </row>
    <row r="24" spans="1:5" x14ac:dyDescent="0.2">
      <c r="A24" s="360" t="s">
        <v>513</v>
      </c>
      <c r="B24" s="360"/>
      <c r="C24" s="360"/>
      <c r="D24" s="360"/>
      <c r="E24" s="360"/>
    </row>
    <row r="25" spans="1:5" x14ac:dyDescent="0.2">
      <c r="A25" s="360" t="s">
        <v>172</v>
      </c>
      <c r="B25" s="360"/>
      <c r="C25" s="360"/>
      <c r="D25" s="360"/>
      <c r="E25" s="360"/>
    </row>
    <row r="26" spans="1:5" x14ac:dyDescent="0.2">
      <c r="A26" s="360" t="s">
        <v>171</v>
      </c>
      <c r="B26" s="360"/>
      <c r="C26" s="360"/>
      <c r="D26" s="360"/>
      <c r="E26" s="360"/>
    </row>
    <row r="27" spans="1:5" x14ac:dyDescent="0.2">
      <c r="A27" s="38"/>
      <c r="B27" s="38"/>
      <c r="C27" s="38"/>
      <c r="D27" s="38"/>
      <c r="E27" s="38"/>
    </row>
    <row r="28" spans="1:5" x14ac:dyDescent="0.2">
      <c r="A28" s="376" t="s">
        <v>156</v>
      </c>
      <c r="B28" s="362" t="s">
        <v>170</v>
      </c>
      <c r="C28" s="362"/>
      <c r="D28" s="362" t="s">
        <v>167</v>
      </c>
      <c r="E28" s="362"/>
    </row>
    <row r="29" spans="1:5" x14ac:dyDescent="0.2">
      <c r="A29" s="377"/>
      <c r="B29" s="246">
        <v>2010</v>
      </c>
      <c r="C29" s="246">
        <v>2011</v>
      </c>
      <c r="D29" s="246" t="s">
        <v>169</v>
      </c>
      <c r="E29" s="246" t="s">
        <v>168</v>
      </c>
    </row>
    <row r="30" spans="1:5" x14ac:dyDescent="0.2">
      <c r="A30" s="238" t="s">
        <v>123</v>
      </c>
      <c r="B30" s="44">
        <v>227.59375</v>
      </c>
      <c r="C30" s="44">
        <v>216</v>
      </c>
      <c r="D30" s="41">
        <f>+(C30/B41-1)*100</f>
        <v>5.8823529411764719</v>
      </c>
      <c r="E30" s="41">
        <f t="shared" ref="E30:E37" si="2">(C30/B30-1)*100</f>
        <v>-5.0940546478099646</v>
      </c>
    </row>
    <row r="31" spans="1:5" x14ac:dyDescent="0.2">
      <c r="A31" s="238" t="s">
        <v>124</v>
      </c>
      <c r="B31" s="44">
        <v>228.625</v>
      </c>
      <c r="C31" s="44">
        <v>226</v>
      </c>
      <c r="D31" s="41">
        <f t="shared" ref="D31:D37" si="3">(C31/C30-1)*100</f>
        <v>4.629629629629628</v>
      </c>
      <c r="E31" s="41">
        <f t="shared" si="2"/>
        <v>-1.1481683980317126</v>
      </c>
    </row>
    <row r="32" spans="1:5" x14ac:dyDescent="0.2">
      <c r="A32" s="238" t="s">
        <v>157</v>
      </c>
      <c r="B32" s="44">
        <v>256.625</v>
      </c>
      <c r="C32" s="44">
        <v>235</v>
      </c>
      <c r="D32" s="41">
        <f t="shared" si="3"/>
        <v>3.9823008849557473</v>
      </c>
      <c r="E32" s="41">
        <f t="shared" si="2"/>
        <v>-8.4266926449098829</v>
      </c>
    </row>
    <row r="33" spans="1:5" x14ac:dyDescent="0.2">
      <c r="A33" s="238" t="s">
        <v>158</v>
      </c>
      <c r="B33" s="44">
        <v>243.21875</v>
      </c>
      <c r="C33" s="44">
        <v>218</v>
      </c>
      <c r="D33" s="41">
        <f t="shared" si="3"/>
        <v>-7.2340425531914887</v>
      </c>
      <c r="E33" s="41">
        <f t="shared" si="2"/>
        <v>-10.368752409096748</v>
      </c>
    </row>
    <row r="34" spans="1:5" x14ac:dyDescent="0.2">
      <c r="A34" s="238" t="s">
        <v>159</v>
      </c>
      <c r="B34" s="44">
        <v>243.21875</v>
      </c>
      <c r="C34" s="44">
        <v>226</v>
      </c>
      <c r="D34" s="41">
        <f t="shared" si="3"/>
        <v>3.669724770642202</v>
      </c>
      <c r="E34" s="41">
        <f t="shared" si="2"/>
        <v>-7.0795323140177331</v>
      </c>
    </row>
    <row r="35" spans="1:5" x14ac:dyDescent="0.2">
      <c r="A35" s="238" t="s">
        <v>160</v>
      </c>
      <c r="B35" s="44">
        <v>224.375</v>
      </c>
      <c r="C35" s="44">
        <v>220</v>
      </c>
      <c r="D35" s="41">
        <f t="shared" si="3"/>
        <v>-2.6548672566371723</v>
      </c>
      <c r="E35" s="41">
        <f t="shared" si="2"/>
        <v>-1.9498607242339872</v>
      </c>
    </row>
    <row r="36" spans="1:5" x14ac:dyDescent="0.2">
      <c r="A36" s="238" t="s">
        <v>161</v>
      </c>
      <c r="B36" s="44">
        <v>225</v>
      </c>
      <c r="C36" s="297">
        <v>240</v>
      </c>
      <c r="D36" s="41">
        <f t="shared" si="3"/>
        <v>9.0909090909090828</v>
      </c>
      <c r="E36" s="41">
        <f t="shared" si="2"/>
        <v>6.6666666666666652</v>
      </c>
    </row>
    <row r="37" spans="1:5" x14ac:dyDescent="0.2">
      <c r="A37" s="238" t="s">
        <v>162</v>
      </c>
      <c r="B37" s="44">
        <v>231.25</v>
      </c>
      <c r="C37" s="297">
        <v>251</v>
      </c>
      <c r="D37" s="41">
        <f t="shared" si="3"/>
        <v>4.5833333333333393</v>
      </c>
      <c r="E37" s="41">
        <f t="shared" si="2"/>
        <v>8.5405405405405421</v>
      </c>
    </row>
    <row r="38" spans="1:5" x14ac:dyDescent="0.2">
      <c r="A38" s="238" t="s">
        <v>163</v>
      </c>
      <c r="B38" s="44">
        <v>231.25</v>
      </c>
      <c r="C38" s="38"/>
      <c r="D38" s="41"/>
      <c r="E38" s="41"/>
    </row>
    <row r="39" spans="1:5" x14ac:dyDescent="0.2">
      <c r="A39" s="238" t="s">
        <v>164</v>
      </c>
      <c r="B39" s="44">
        <v>235</v>
      </c>
      <c r="C39" s="38"/>
      <c r="D39" s="41"/>
      <c r="E39" s="41"/>
    </row>
    <row r="40" spans="1:5" x14ac:dyDescent="0.2">
      <c r="A40" s="238" t="s">
        <v>165</v>
      </c>
      <c r="B40" s="44">
        <v>229</v>
      </c>
      <c r="C40" s="38"/>
      <c r="D40" s="41"/>
      <c r="E40" s="41"/>
    </row>
    <row r="41" spans="1:5" x14ac:dyDescent="0.2">
      <c r="A41" s="279" t="s">
        <v>166</v>
      </c>
      <c r="B41" s="80">
        <v>204</v>
      </c>
      <c r="C41" s="53"/>
      <c r="D41" s="81"/>
      <c r="E41" s="81"/>
    </row>
    <row r="42" spans="1:5" x14ac:dyDescent="0.2">
      <c r="A42" s="56" t="s">
        <v>8</v>
      </c>
      <c r="B42" s="38"/>
      <c r="C42" s="38"/>
      <c r="D42" s="38"/>
      <c r="E42" s="38"/>
    </row>
    <row r="43" spans="1:5" x14ac:dyDescent="0.2">
      <c r="A43" s="38"/>
      <c r="B43" s="38"/>
      <c r="C43" s="38"/>
      <c r="D43" s="38"/>
      <c r="E43" s="38"/>
    </row>
  </sheetData>
  <mergeCells count="14">
    <mergeCell ref="A24:E24"/>
    <mergeCell ref="A1:E1"/>
    <mergeCell ref="A2:E2"/>
    <mergeCell ref="A3:E3"/>
    <mergeCell ref="A25:E25"/>
    <mergeCell ref="A26:E26"/>
    <mergeCell ref="A28:A29"/>
    <mergeCell ref="B28:C28"/>
    <mergeCell ref="D28:E28"/>
    <mergeCell ref="A4:E4"/>
    <mergeCell ref="A6:A7"/>
    <mergeCell ref="B6:C6"/>
    <mergeCell ref="D6:E6"/>
    <mergeCell ref="A23:E23"/>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4:Y19"/>
  <sheetViews>
    <sheetView view="pageBreakPreview" zoomScaleNormal="100" zoomScaleSheetLayoutView="100" workbookViewId="0"/>
  </sheetViews>
  <sheetFormatPr baseColWidth="10" defaultRowHeight="12.75" x14ac:dyDescent="0.2"/>
  <cols>
    <col min="1" max="20" width="11.42578125" style="4"/>
    <col min="21" max="23" width="15.28515625" style="4" customWidth="1"/>
    <col min="24" max="24" width="14.140625" style="4" customWidth="1"/>
    <col min="25" max="16384" width="11.42578125" style="4"/>
  </cols>
  <sheetData>
    <row r="4" spans="23:25" x14ac:dyDescent="0.2">
      <c r="W4" s="378" t="s">
        <v>175</v>
      </c>
      <c r="X4" s="378"/>
      <c r="Y4" s="378"/>
    </row>
    <row r="5" spans="23:25" x14ac:dyDescent="0.2">
      <c r="W5" s="299" t="s">
        <v>156</v>
      </c>
      <c r="X5" s="299" t="s">
        <v>176</v>
      </c>
      <c r="Y5" s="299" t="s">
        <v>174</v>
      </c>
    </row>
    <row r="6" spans="23:25" x14ac:dyDescent="0.2">
      <c r="W6" s="148">
        <v>40360</v>
      </c>
      <c r="X6" s="298">
        <v>480.65</v>
      </c>
      <c r="Y6" s="298">
        <v>225</v>
      </c>
    </row>
    <row r="7" spans="23:25" x14ac:dyDescent="0.2">
      <c r="W7" s="148">
        <v>40391</v>
      </c>
      <c r="X7" s="298">
        <v>478.3125</v>
      </c>
      <c r="Y7" s="298">
        <v>231.25</v>
      </c>
    </row>
    <row r="8" spans="23:25" x14ac:dyDescent="0.2">
      <c r="W8" s="148">
        <v>40422</v>
      </c>
      <c r="X8" s="298">
        <v>474.75</v>
      </c>
      <c r="Y8" s="298">
        <v>231.25</v>
      </c>
    </row>
    <row r="9" spans="23:25" x14ac:dyDescent="0.2">
      <c r="W9" s="148">
        <v>40452</v>
      </c>
      <c r="X9" s="298">
        <v>511</v>
      </c>
      <c r="Y9" s="298">
        <v>235</v>
      </c>
    </row>
    <row r="10" spans="23:25" x14ac:dyDescent="0.2">
      <c r="W10" s="148">
        <v>40483</v>
      </c>
      <c r="X10" s="298">
        <v>589</v>
      </c>
      <c r="Y10" s="298">
        <v>229</v>
      </c>
    </row>
    <row r="11" spans="23:25" x14ac:dyDescent="0.2">
      <c r="W11" s="148">
        <v>40513</v>
      </c>
      <c r="X11" s="298">
        <v>524</v>
      </c>
      <c r="Y11" s="298">
        <v>204</v>
      </c>
    </row>
    <row r="12" spans="23:25" x14ac:dyDescent="0.2">
      <c r="W12" s="148">
        <v>40544</v>
      </c>
      <c r="X12" s="298">
        <v>447</v>
      </c>
      <c r="Y12" s="298">
        <v>216</v>
      </c>
    </row>
    <row r="13" spans="23:25" x14ac:dyDescent="0.2">
      <c r="W13" s="148">
        <v>40575</v>
      </c>
      <c r="X13" s="298">
        <v>420</v>
      </c>
      <c r="Y13" s="298">
        <v>226</v>
      </c>
    </row>
    <row r="14" spans="23:25" x14ac:dyDescent="0.2">
      <c r="W14" s="148">
        <v>40603</v>
      </c>
      <c r="X14" s="298">
        <v>433</v>
      </c>
      <c r="Y14" s="298">
        <v>235</v>
      </c>
    </row>
    <row r="15" spans="23:25" x14ac:dyDescent="0.2">
      <c r="W15" s="148">
        <v>40634</v>
      </c>
      <c r="X15" s="298">
        <v>433</v>
      </c>
      <c r="Y15" s="298">
        <v>218</v>
      </c>
    </row>
    <row r="16" spans="23:25" x14ac:dyDescent="0.2">
      <c r="W16" s="148">
        <v>40664</v>
      </c>
      <c r="X16" s="298">
        <v>423</v>
      </c>
      <c r="Y16" s="298">
        <v>226</v>
      </c>
    </row>
    <row r="17" spans="23:25" x14ac:dyDescent="0.2">
      <c r="W17" s="148">
        <v>40695</v>
      </c>
      <c r="X17" s="298">
        <v>399</v>
      </c>
      <c r="Y17" s="298">
        <v>220</v>
      </c>
    </row>
    <row r="18" spans="23:25" x14ac:dyDescent="0.2">
      <c r="W18" s="148">
        <v>40725</v>
      </c>
      <c r="X18" s="88">
        <v>352</v>
      </c>
      <c r="Y18" s="88">
        <v>240</v>
      </c>
    </row>
    <row r="19" spans="23:25" x14ac:dyDescent="0.2">
      <c r="W19" s="148">
        <v>40756</v>
      </c>
      <c r="X19" s="88">
        <v>323</v>
      </c>
      <c r="Y19" s="88">
        <v>251</v>
      </c>
    </row>
  </sheetData>
  <mergeCells count="1">
    <mergeCell ref="W4:Y4"/>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84"/>
  <sheetViews>
    <sheetView view="pageBreakPreview" zoomScaleNormal="100" zoomScaleSheetLayoutView="100" workbookViewId="0">
      <selection sqref="A1:C1"/>
    </sheetView>
  </sheetViews>
  <sheetFormatPr baseColWidth="10" defaultRowHeight="12.75" x14ac:dyDescent="0.2"/>
  <cols>
    <col min="1" max="1" width="10.85546875" style="226" customWidth="1"/>
    <col min="2" max="2" width="82.85546875" style="227" customWidth="1"/>
    <col min="3" max="3" width="6.5703125" style="227" bestFit="1" customWidth="1"/>
    <col min="4" max="6" width="9.42578125" style="152" customWidth="1"/>
    <col min="7" max="85" width="11.42578125" style="152"/>
    <col min="86" max="16384" width="11.42578125" style="214"/>
  </cols>
  <sheetData>
    <row r="1" spans="1:85" x14ac:dyDescent="0.2">
      <c r="A1" s="341" t="s">
        <v>59</v>
      </c>
      <c r="B1" s="341"/>
      <c r="C1" s="341"/>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row>
    <row r="2" spans="1:85" ht="6.75" customHeight="1" x14ac:dyDescent="0.2">
      <c r="A2" s="152"/>
      <c r="B2" s="152"/>
      <c r="C2" s="152"/>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row>
    <row r="3" spans="1:85" x14ac:dyDescent="0.2">
      <c r="A3" s="137" t="s">
        <v>381</v>
      </c>
      <c r="B3" s="231" t="s">
        <v>56</v>
      </c>
      <c r="C3" s="137" t="s">
        <v>55</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row>
    <row r="4" spans="1:85" ht="8.25" customHeight="1" x14ac:dyDescent="0.2">
      <c r="A4" s="215"/>
      <c r="B4" s="216"/>
      <c r="C4" s="140"/>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row>
    <row r="5" spans="1:85" x14ac:dyDescent="0.2">
      <c r="A5" s="217">
        <v>1</v>
      </c>
      <c r="B5" s="187" t="s">
        <v>382</v>
      </c>
      <c r="C5" s="228">
        <v>4</v>
      </c>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row>
    <row r="6" spans="1:85" x14ac:dyDescent="0.2">
      <c r="A6" s="217">
        <v>2</v>
      </c>
      <c r="B6" s="187" t="s">
        <v>383</v>
      </c>
      <c r="C6" s="228">
        <v>7</v>
      </c>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row>
    <row r="7" spans="1:85" x14ac:dyDescent="0.2">
      <c r="A7" s="217">
        <v>3</v>
      </c>
      <c r="B7" s="187" t="s">
        <v>393</v>
      </c>
      <c r="C7" s="228">
        <v>13</v>
      </c>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row>
    <row r="8" spans="1:85" x14ac:dyDescent="0.2">
      <c r="A8" s="217">
        <v>4</v>
      </c>
      <c r="B8" s="187" t="s">
        <v>384</v>
      </c>
      <c r="C8" s="228">
        <v>21</v>
      </c>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row>
    <row r="9" spans="1:85" x14ac:dyDescent="0.2">
      <c r="A9" s="217">
        <v>5</v>
      </c>
      <c r="B9" s="187" t="s">
        <v>387</v>
      </c>
      <c r="C9" s="228">
        <v>31</v>
      </c>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row>
    <row r="10" spans="1:85" ht="9.75" customHeight="1" x14ac:dyDescent="0.2">
      <c r="A10" s="218"/>
      <c r="B10" s="219"/>
      <c r="C10" s="141"/>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row>
    <row r="11" spans="1:85" x14ac:dyDescent="0.2">
      <c r="A11" s="137" t="s">
        <v>58</v>
      </c>
      <c r="B11" s="231" t="s">
        <v>56</v>
      </c>
      <c r="C11" s="137" t="s">
        <v>55</v>
      </c>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row>
    <row r="12" spans="1:85" ht="3.75" customHeight="1" x14ac:dyDescent="0.2">
      <c r="A12" s="220"/>
      <c r="B12" s="221"/>
      <c r="C12" s="142"/>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row>
    <row r="13" spans="1:85" x14ac:dyDescent="0.2">
      <c r="A13" s="135">
        <v>1</v>
      </c>
      <c r="B13" s="198" t="s">
        <v>180</v>
      </c>
      <c r="C13" s="18">
        <v>5</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row>
    <row r="14" spans="1:85" x14ac:dyDescent="0.2">
      <c r="A14" s="135">
        <v>2</v>
      </c>
      <c r="B14" s="198" t="s">
        <v>388</v>
      </c>
      <c r="C14" s="18">
        <v>6</v>
      </c>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row>
    <row r="15" spans="1:85" x14ac:dyDescent="0.2">
      <c r="A15" s="135">
        <v>3</v>
      </c>
      <c r="B15" s="198" t="s">
        <v>409</v>
      </c>
      <c r="C15" s="18">
        <v>8</v>
      </c>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row>
    <row r="16" spans="1:85" x14ac:dyDescent="0.2">
      <c r="A16" s="135">
        <v>4</v>
      </c>
      <c r="B16" s="198" t="s">
        <v>207</v>
      </c>
      <c r="C16" s="18">
        <v>9</v>
      </c>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row>
    <row r="17" spans="1:85" x14ac:dyDescent="0.2">
      <c r="A17" s="135">
        <v>5</v>
      </c>
      <c r="B17" s="198" t="s">
        <v>208</v>
      </c>
      <c r="C17" s="18">
        <v>11</v>
      </c>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row>
    <row r="18" spans="1:85" x14ac:dyDescent="0.2">
      <c r="A18" s="135">
        <v>6</v>
      </c>
      <c r="B18" s="198" t="s">
        <v>546</v>
      </c>
      <c r="C18" s="18">
        <v>14</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row>
    <row r="19" spans="1:85" x14ac:dyDescent="0.2">
      <c r="A19" s="135">
        <v>7</v>
      </c>
      <c r="B19" s="198" t="s">
        <v>548</v>
      </c>
      <c r="C19" s="18">
        <v>15</v>
      </c>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row>
    <row r="20" spans="1:85" x14ac:dyDescent="0.2">
      <c r="A20" s="135">
        <v>8</v>
      </c>
      <c r="B20" s="198" t="s">
        <v>181</v>
      </c>
      <c r="C20" s="18">
        <v>16</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row>
    <row r="21" spans="1:85" x14ac:dyDescent="0.2">
      <c r="A21" s="135">
        <v>9</v>
      </c>
      <c r="B21" s="198" t="s">
        <v>182</v>
      </c>
      <c r="C21" s="18">
        <v>17</v>
      </c>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row>
    <row r="22" spans="1:85" x14ac:dyDescent="0.2">
      <c r="A22" s="135">
        <v>10</v>
      </c>
      <c r="B22" s="198" t="s">
        <v>209</v>
      </c>
      <c r="C22" s="18">
        <v>18</v>
      </c>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row>
    <row r="23" spans="1:85" x14ac:dyDescent="0.2">
      <c r="A23" s="135">
        <v>11</v>
      </c>
      <c r="B23" s="198" t="s">
        <v>474</v>
      </c>
      <c r="C23" s="18">
        <v>19</v>
      </c>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row>
    <row r="24" spans="1:85" x14ac:dyDescent="0.2">
      <c r="A24" s="135">
        <v>12</v>
      </c>
      <c r="B24" s="198" t="s">
        <v>473</v>
      </c>
      <c r="C24" s="18">
        <v>19</v>
      </c>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row>
    <row r="25" spans="1:85" x14ac:dyDescent="0.2">
      <c r="A25" s="135">
        <v>13</v>
      </c>
      <c r="B25" s="198" t="s">
        <v>408</v>
      </c>
      <c r="C25" s="18">
        <v>23</v>
      </c>
      <c r="D25" s="214"/>
      <c r="E25" s="214"/>
      <c r="F25" s="214"/>
      <c r="G25" s="342"/>
      <c r="H25" s="342"/>
      <c r="I25" s="342"/>
      <c r="J25" s="342"/>
      <c r="K25" s="342"/>
      <c r="L25" s="342"/>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row>
    <row r="26" spans="1:85" x14ac:dyDescent="0.2">
      <c r="A26" s="135">
        <v>14</v>
      </c>
      <c r="B26" s="198" t="s">
        <v>405</v>
      </c>
      <c r="C26" s="18">
        <v>23</v>
      </c>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row>
    <row r="27" spans="1:85" x14ac:dyDescent="0.2">
      <c r="A27" s="135">
        <v>15</v>
      </c>
      <c r="B27" s="198" t="s">
        <v>406</v>
      </c>
      <c r="C27" s="18">
        <v>23</v>
      </c>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row>
    <row r="28" spans="1:85" x14ac:dyDescent="0.2">
      <c r="A28" s="135">
        <v>16</v>
      </c>
      <c r="B28" s="198" t="s">
        <v>407</v>
      </c>
      <c r="C28" s="18">
        <v>23</v>
      </c>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row>
    <row r="29" spans="1:85" x14ac:dyDescent="0.2">
      <c r="A29" s="135">
        <v>17</v>
      </c>
      <c r="B29" s="198" t="s">
        <v>193</v>
      </c>
      <c r="C29" s="18">
        <v>24</v>
      </c>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row>
    <row r="30" spans="1:85" x14ac:dyDescent="0.2">
      <c r="A30" s="135">
        <v>18</v>
      </c>
      <c r="B30" s="198" t="s">
        <v>194</v>
      </c>
      <c r="C30" s="18">
        <v>25</v>
      </c>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row>
    <row r="31" spans="1:85" x14ac:dyDescent="0.2">
      <c r="A31" s="135">
        <v>19</v>
      </c>
      <c r="B31" s="198" t="s">
        <v>459</v>
      </c>
      <c r="C31" s="18">
        <v>26</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row>
    <row r="32" spans="1:85" x14ac:dyDescent="0.2">
      <c r="A32" s="135">
        <v>20</v>
      </c>
      <c r="B32" s="198" t="s">
        <v>460</v>
      </c>
      <c r="C32" s="18">
        <v>26</v>
      </c>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row>
    <row r="33" spans="1:85" x14ac:dyDescent="0.2">
      <c r="A33" s="135">
        <v>21</v>
      </c>
      <c r="B33" s="198" t="s">
        <v>461</v>
      </c>
      <c r="C33" s="18">
        <v>27</v>
      </c>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row>
    <row r="34" spans="1:85" x14ac:dyDescent="0.2">
      <c r="A34" s="135">
        <v>22</v>
      </c>
      <c r="B34" s="198" t="s">
        <v>552</v>
      </c>
      <c r="C34" s="18">
        <v>28</v>
      </c>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row>
    <row r="35" spans="1:85" x14ac:dyDescent="0.2">
      <c r="A35" s="135">
        <v>23</v>
      </c>
      <c r="B35" s="198" t="s">
        <v>553</v>
      </c>
      <c r="C35" s="18">
        <v>28</v>
      </c>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row>
    <row r="36" spans="1:85" x14ac:dyDescent="0.2">
      <c r="A36" s="135">
        <v>24</v>
      </c>
      <c r="B36" s="198" t="s">
        <v>195</v>
      </c>
      <c r="C36" s="18">
        <v>29</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row>
    <row r="37" spans="1:85" x14ac:dyDescent="0.2">
      <c r="A37" s="135">
        <v>25</v>
      </c>
      <c r="B37" s="198" t="s">
        <v>196</v>
      </c>
      <c r="C37" s="18">
        <v>29</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row>
    <row r="38" spans="1:85" x14ac:dyDescent="0.2">
      <c r="A38" s="135">
        <v>26</v>
      </c>
      <c r="B38" s="198" t="s">
        <v>197</v>
      </c>
      <c r="C38" s="18">
        <v>30</v>
      </c>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c r="CF38" s="214"/>
      <c r="CG38" s="214"/>
    </row>
    <row r="39" spans="1:85" x14ac:dyDescent="0.2">
      <c r="A39" s="135">
        <v>27</v>
      </c>
      <c r="B39" s="198" t="s">
        <v>198</v>
      </c>
      <c r="C39" s="18">
        <v>30</v>
      </c>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c r="CF39" s="214"/>
      <c r="CG39" s="214"/>
    </row>
    <row r="40" spans="1:85" x14ac:dyDescent="0.2">
      <c r="A40" s="135">
        <v>28</v>
      </c>
      <c r="B40" s="198" t="s">
        <v>401</v>
      </c>
      <c r="C40" s="18">
        <v>32</v>
      </c>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row>
    <row r="41" spans="1:85" x14ac:dyDescent="0.2">
      <c r="A41" s="135">
        <v>29</v>
      </c>
      <c r="B41" s="198" t="s">
        <v>402</v>
      </c>
      <c r="C41" s="18">
        <v>32</v>
      </c>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row>
    <row r="42" spans="1:85" x14ac:dyDescent="0.2">
      <c r="A42" s="135">
        <v>30</v>
      </c>
      <c r="B42" s="198" t="s">
        <v>403</v>
      </c>
      <c r="C42" s="18">
        <v>32</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row>
    <row r="43" spans="1:85" x14ac:dyDescent="0.2">
      <c r="A43" s="135">
        <v>31</v>
      </c>
      <c r="B43" s="198" t="s">
        <v>404</v>
      </c>
      <c r="C43" s="18">
        <v>32</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row>
    <row r="44" spans="1:85" x14ac:dyDescent="0.2">
      <c r="A44" s="135">
        <v>32</v>
      </c>
      <c r="B44" s="198" t="s">
        <v>391</v>
      </c>
      <c r="C44" s="18">
        <v>33</v>
      </c>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row>
    <row r="45" spans="1:85" x14ac:dyDescent="0.2">
      <c r="A45" s="135">
        <v>33</v>
      </c>
      <c r="B45" s="198" t="s">
        <v>392</v>
      </c>
      <c r="C45" s="18">
        <v>34</v>
      </c>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G45" s="214"/>
    </row>
    <row r="46" spans="1:85" x14ac:dyDescent="0.2">
      <c r="A46" s="135">
        <v>34</v>
      </c>
      <c r="B46" s="198" t="s">
        <v>462</v>
      </c>
      <c r="C46" s="18">
        <v>35</v>
      </c>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row>
    <row r="47" spans="1:85" x14ac:dyDescent="0.2">
      <c r="A47" s="135">
        <v>35</v>
      </c>
      <c r="B47" s="198" t="s">
        <v>463</v>
      </c>
      <c r="C47" s="18">
        <v>35</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c r="CC47" s="214"/>
      <c r="CD47" s="214"/>
      <c r="CE47" s="214"/>
      <c r="CF47" s="214"/>
      <c r="CG47" s="214"/>
    </row>
    <row r="48" spans="1:85" x14ac:dyDescent="0.2">
      <c r="A48" s="135">
        <v>36</v>
      </c>
      <c r="B48" s="198" t="s">
        <v>464</v>
      </c>
      <c r="C48" s="18">
        <v>36</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row>
    <row r="49" spans="1:85" x14ac:dyDescent="0.2">
      <c r="A49" s="135">
        <v>37</v>
      </c>
      <c r="B49" s="198" t="s">
        <v>554</v>
      </c>
      <c r="C49" s="18">
        <v>37</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row>
    <row r="50" spans="1:85" x14ac:dyDescent="0.2">
      <c r="A50" s="135">
        <v>38</v>
      </c>
      <c r="B50" s="198" t="s">
        <v>555</v>
      </c>
      <c r="C50" s="18">
        <v>37</v>
      </c>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row>
    <row r="51" spans="1:85" x14ac:dyDescent="0.2">
      <c r="A51" s="135">
        <v>39</v>
      </c>
      <c r="B51" s="198" t="s">
        <v>397</v>
      </c>
      <c r="C51" s="18">
        <v>38</v>
      </c>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row>
    <row r="52" spans="1:85" x14ac:dyDescent="0.2">
      <c r="A52" s="135">
        <v>40</v>
      </c>
      <c r="B52" s="198" t="s">
        <v>398</v>
      </c>
      <c r="C52" s="18">
        <v>38</v>
      </c>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214"/>
      <c r="CD52" s="214"/>
      <c r="CE52" s="214"/>
      <c r="CF52" s="214"/>
      <c r="CG52" s="214"/>
    </row>
    <row r="53" spans="1:85" ht="4.5" customHeight="1" x14ac:dyDescent="0.2">
      <c r="A53" s="220"/>
      <c r="B53" s="221"/>
      <c r="C53" s="143"/>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row>
    <row r="54" spans="1:85" x14ac:dyDescent="0.2">
      <c r="A54" s="137" t="s">
        <v>57</v>
      </c>
      <c r="B54" s="232" t="s">
        <v>56</v>
      </c>
      <c r="C54" s="233" t="s">
        <v>55</v>
      </c>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row>
    <row r="55" spans="1:85" ht="5.25" customHeight="1" x14ac:dyDescent="0.2">
      <c r="A55" s="222"/>
      <c r="B55" s="221"/>
      <c r="C55" s="143"/>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row>
    <row r="56" spans="1:85" x14ac:dyDescent="0.2">
      <c r="A56" s="139">
        <v>1</v>
      </c>
      <c r="B56" s="138" t="s">
        <v>183</v>
      </c>
      <c r="C56" s="18">
        <v>10</v>
      </c>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14"/>
    </row>
    <row r="57" spans="1:85" x14ac:dyDescent="0.2">
      <c r="A57" s="135">
        <v>2</v>
      </c>
      <c r="B57" s="136" t="s">
        <v>184</v>
      </c>
      <c r="C57" s="18">
        <v>10</v>
      </c>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c r="CB57" s="214"/>
      <c r="CC57" s="214"/>
      <c r="CD57" s="214"/>
      <c r="CE57" s="214"/>
      <c r="CF57" s="214"/>
      <c r="CG57" s="214"/>
    </row>
    <row r="58" spans="1:85" x14ac:dyDescent="0.2">
      <c r="A58" s="135">
        <v>3</v>
      </c>
      <c r="B58" s="223" t="s">
        <v>390</v>
      </c>
      <c r="C58" s="228">
        <v>12</v>
      </c>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14"/>
    </row>
    <row r="59" spans="1:85" x14ac:dyDescent="0.2">
      <c r="A59" s="135">
        <v>4</v>
      </c>
      <c r="B59" s="198" t="s">
        <v>186</v>
      </c>
      <c r="C59" s="228">
        <v>12</v>
      </c>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4"/>
      <c r="CC59" s="214"/>
      <c r="CD59" s="214"/>
      <c r="CE59" s="214"/>
      <c r="CF59" s="214"/>
      <c r="CG59" s="214"/>
    </row>
    <row r="60" spans="1:85" x14ac:dyDescent="0.2">
      <c r="A60" s="135">
        <v>5</v>
      </c>
      <c r="B60" s="187" t="s">
        <v>187</v>
      </c>
      <c r="C60" s="18">
        <v>14</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c r="CB60" s="214"/>
      <c r="CC60" s="214"/>
      <c r="CD60" s="214"/>
      <c r="CE60" s="214"/>
      <c r="CF60" s="214"/>
      <c r="CG60" s="214"/>
    </row>
    <row r="61" spans="1:85" x14ac:dyDescent="0.2">
      <c r="A61" s="135">
        <v>6</v>
      </c>
      <c r="B61" s="187" t="s">
        <v>548</v>
      </c>
      <c r="C61" s="18">
        <v>15</v>
      </c>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c r="CB61" s="214"/>
      <c r="CC61" s="214"/>
      <c r="CD61" s="214"/>
      <c r="CE61" s="214"/>
      <c r="CF61" s="214"/>
      <c r="CG61" s="214"/>
    </row>
    <row r="62" spans="1:85" x14ac:dyDescent="0.2">
      <c r="A62" s="135">
        <v>7</v>
      </c>
      <c r="B62" s="187" t="s">
        <v>549</v>
      </c>
      <c r="C62" s="18">
        <v>16</v>
      </c>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c r="CB62" s="214"/>
      <c r="CC62" s="214"/>
      <c r="CD62" s="214"/>
      <c r="CE62" s="214"/>
      <c r="CF62" s="214"/>
      <c r="CG62" s="214"/>
    </row>
    <row r="63" spans="1:85" x14ac:dyDescent="0.2">
      <c r="A63" s="135">
        <v>8</v>
      </c>
      <c r="B63" s="187" t="s">
        <v>550</v>
      </c>
      <c r="C63" s="18">
        <v>17</v>
      </c>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214"/>
    </row>
    <row r="64" spans="1:85" x14ac:dyDescent="0.2">
      <c r="A64" s="135">
        <v>9</v>
      </c>
      <c r="B64" s="187" t="s">
        <v>551</v>
      </c>
      <c r="C64" s="18">
        <v>18</v>
      </c>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row>
    <row r="65" spans="1:85" x14ac:dyDescent="0.2">
      <c r="A65" s="135">
        <v>10</v>
      </c>
      <c r="B65" s="198" t="s">
        <v>556</v>
      </c>
      <c r="C65" s="18">
        <v>20</v>
      </c>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row>
    <row r="66" spans="1:85" x14ac:dyDescent="0.2">
      <c r="A66" s="220"/>
      <c r="B66" s="224"/>
      <c r="C66" s="18"/>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4"/>
      <c r="BX66" s="214"/>
      <c r="BY66" s="214"/>
      <c r="BZ66" s="214"/>
      <c r="CA66" s="214"/>
      <c r="CB66" s="214"/>
      <c r="CC66" s="214"/>
      <c r="CD66" s="214"/>
      <c r="CE66" s="214"/>
      <c r="CF66" s="214"/>
      <c r="CG66" s="214"/>
    </row>
    <row r="67" spans="1:85" x14ac:dyDescent="0.2">
      <c r="A67" s="220"/>
      <c r="B67" s="224"/>
      <c r="C67" s="18"/>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row>
    <row r="68" spans="1:85" x14ac:dyDescent="0.2">
      <c r="A68" s="220"/>
      <c r="B68" s="224"/>
      <c r="C68" s="18"/>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14"/>
    </row>
    <row r="69" spans="1:85" x14ac:dyDescent="0.2">
      <c r="A69" s="220"/>
      <c r="B69" s="224"/>
      <c r="C69" s="18"/>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c r="CB69" s="214"/>
      <c r="CC69" s="214"/>
      <c r="CD69" s="214"/>
      <c r="CE69" s="214"/>
      <c r="CF69" s="214"/>
      <c r="CG69" s="214"/>
    </row>
    <row r="70" spans="1:85" x14ac:dyDescent="0.2">
      <c r="A70" s="220"/>
      <c r="B70" s="224"/>
      <c r="C70" s="18"/>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4"/>
      <c r="CG70" s="214"/>
    </row>
    <row r="71" spans="1:85" x14ac:dyDescent="0.2">
      <c r="A71" s="220"/>
      <c r="B71" s="224"/>
      <c r="C71" s="18"/>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row>
    <row r="72" spans="1:85" x14ac:dyDescent="0.2">
      <c r="A72" s="220"/>
      <c r="B72" s="224"/>
      <c r="C72" s="18"/>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row>
    <row r="73" spans="1:85" x14ac:dyDescent="0.2">
      <c r="A73" s="220"/>
      <c r="B73" s="224"/>
      <c r="C73" s="18"/>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row>
    <row r="74" spans="1:85" x14ac:dyDescent="0.2">
      <c r="A74" s="220"/>
      <c r="B74" s="224"/>
      <c r="C74" s="18"/>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row>
    <row r="75" spans="1:85" x14ac:dyDescent="0.2">
      <c r="A75" s="220"/>
      <c r="B75" s="224"/>
      <c r="C75" s="18"/>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row>
    <row r="76" spans="1:85" x14ac:dyDescent="0.2">
      <c r="A76" s="220"/>
      <c r="B76" s="224"/>
      <c r="C76" s="18"/>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row>
    <row r="77" spans="1:85" x14ac:dyDescent="0.2">
      <c r="A77" s="220"/>
      <c r="B77" s="224"/>
      <c r="C77" s="18"/>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row>
    <row r="78" spans="1:85" x14ac:dyDescent="0.2">
      <c r="A78" s="220"/>
      <c r="B78" s="224"/>
      <c r="C78" s="18"/>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row>
    <row r="79" spans="1:85" x14ac:dyDescent="0.2">
      <c r="A79" s="152"/>
      <c r="B79" s="152"/>
      <c r="C79" s="152"/>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row>
    <row r="80" spans="1:85" x14ac:dyDescent="0.2">
      <c r="A80" s="152"/>
      <c r="B80" s="152"/>
      <c r="C80" s="152"/>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row>
    <row r="81" spans="1:85" x14ac:dyDescent="0.2">
      <c r="A81" s="152"/>
      <c r="B81" s="152"/>
      <c r="C81" s="152"/>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row>
    <row r="82" spans="1:85" x14ac:dyDescent="0.2">
      <c r="A82" s="152"/>
      <c r="B82" s="152"/>
      <c r="C82" s="152"/>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row>
    <row r="83" spans="1:85" x14ac:dyDescent="0.2">
      <c r="A83" s="152"/>
      <c r="B83" s="152"/>
      <c r="C83" s="152"/>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row>
    <row r="84" spans="1:85" x14ac:dyDescent="0.2">
      <c r="A84" s="225"/>
      <c r="B84" s="224"/>
      <c r="C84" s="224"/>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row>
  </sheetData>
  <mergeCells count="2">
    <mergeCell ref="A1:C1"/>
    <mergeCell ref="G25:L25"/>
  </mergeCells>
  <hyperlinks>
    <hyperlink ref="C5" location="Comentario_1!A1" display="Comentario_1!A1"/>
    <hyperlink ref="C6" location="Comentario_2!A1" display="Comentario_2!A1"/>
    <hyperlink ref="C7" location="Comentario_3!A1" display="Comentario_3!A1"/>
    <hyperlink ref="C8" location="Comentario_4!A1" display="Comentario_4!A1"/>
    <hyperlink ref="C9" location="Comentario_5!A1" display="Comentario_5!A1"/>
    <hyperlink ref="C13" location="'Pág.5-C1'!A1" display="'Pág.5-C1'!A1"/>
    <hyperlink ref="C15" location="'Pág.8-C3'!A1" display="'Pág.8-C3'!A1"/>
    <hyperlink ref="C16" location="'Pág.9-C4'!A1" display="'Pág.9-C4'!A1"/>
    <hyperlink ref="C17" location="'Pág.11-C5'!A1" display="'Pág.11-C5'!A1"/>
    <hyperlink ref="C18" location="'Pág.14-C6-G5'!A1" display="'Pág.14-C6-G5'!A1"/>
    <hyperlink ref="C19" location="'Pág.15-C7'!A1" display="'Pág.15-C7'!A1"/>
    <hyperlink ref="C20" location="'Pág.16-C8'!A1" display="'Pág.16-C8'!A1"/>
    <hyperlink ref="C21" location="'Pág.17-C9'!A1" display="'Pág.17-C9'!A1"/>
    <hyperlink ref="C56" location="'Pág.10-G1-G2'!A1" display="'Pág.10-G1-G2'!A1"/>
    <hyperlink ref="C57" location="'Pág.10-G1-G2'!A1" display="'Pág.10-G1-G2'!A1"/>
    <hyperlink ref="C58" location="'Pág.12-G3-G4'!A1" display="'Pág.12-G3-G4'!A1"/>
    <hyperlink ref="C59" location="'Pág.12-G3-G4'!A1" display="'Pág.12-G3-G4'!A1"/>
    <hyperlink ref="C60" location="'Pág.14-C6-G5'!A1" display="'Pág.14-C6-G5'!A1"/>
    <hyperlink ref="C65" location="'Pág.20-G6'!A1" display="'Pág.20-G6'!A1"/>
    <hyperlink ref="C25" location="'Pág.23-C13-C14-C15-C16'!A1" display="'Pág.23-C13-C14-C15-C16'!A1"/>
    <hyperlink ref="C26" location="'Pág.23-C13-C14-C15-C16'!A1" display="'Pág.23-C13-C14-C15-C16'!A1"/>
    <hyperlink ref="C27" location="'Pág.23-C13-C14-C15-C16'!A1" display="'Pág.23-C13-C14-C15-C16'!A1"/>
    <hyperlink ref="C28" location="'Pág.23-C13-C14-C15-C16'!A1" display="'Pág.23-C13-C14-C15-C16'!A1"/>
    <hyperlink ref="C29" location="'Pág.24-C17'!A1" display="'Pág.24-C17'!A1"/>
    <hyperlink ref="C30" location="'Pág.25-C18'!A1" display="'Pág.25-C18'!A1"/>
    <hyperlink ref="C36" location="'Pág.29-C24-C25'!A1" display="'Pág.29-C24-C25'!A1"/>
    <hyperlink ref="C37" location="'Pág.29-C24-C25'!A1" display="'Pág.29-C24-C25'!A1"/>
    <hyperlink ref="C38" location="'Pág.30-C26-C27'!A1" display="'Pág.30-C26-C27'!A1"/>
    <hyperlink ref="C39" location="'Pág.30-C26-C27'!A1" display="'Pág.30-C26-C27'!A1"/>
    <hyperlink ref="C40" location="'Pág.32-C28-C29-C30-C31'!A1" display="'Pág.32-C28-C29-C30-C31'!A1"/>
    <hyperlink ref="C41" location="'Pág.32-C28-C29-C30-C31'!A1" display="'Pág.32-C28-C29-C30-C31'!A1"/>
    <hyperlink ref="C42" location="'Pág.32-C28-C29-C30-C31'!A1" display="'Pág.32-C28-C29-C30-C31'!A1"/>
    <hyperlink ref="C43" location="'Pág.32-C28-C29-C30-C31'!A1" display="'Pág.32-C28-C29-C30-C31'!A1"/>
    <hyperlink ref="C44" location="'Pág.33-C32'!A1" display="'Pág.33-C32'!A1"/>
    <hyperlink ref="C45" location="'Pág.34-C33'!A1" display="'Pág.34-C33'!A1"/>
    <hyperlink ref="C51" location="'Pág.38-C39-C40'!A1" display="'Pág.38-C39-C40'!A1"/>
    <hyperlink ref="C52" location="'Pág.38-C39-C40'!A1" display="'Pág.38-C39-C40'!A1"/>
    <hyperlink ref="C14" location="'Pág.6-C2'!A1" display="'Pág.6-C2'!A1"/>
    <hyperlink ref="C22" location="'Pág.18-C10'!A1" display="'Pág.18-C10'!A1"/>
    <hyperlink ref="C23" location="'Pág.19-C11-C12'!A1" display="'Pág.19-C11-C12'!A1"/>
    <hyperlink ref="C24" location="'Pág.19-C11-C12'!A1" display="'Pág.19-C11-C12'!A1"/>
    <hyperlink ref="C46" location="'Pág.35-C34-C35'!A1" display="'Pág.35-C34-C35'!A1"/>
    <hyperlink ref="C31" location="'Pág.26-C19-C20'!A1" display="'Pág.26-C19-C20'!A1"/>
    <hyperlink ref="C32" location="'Pág.26-C19-C20'!A1" display="'Pág.26-C19-C20'!A1"/>
    <hyperlink ref="C33" location="'Pág.27-C21'!A1" display="'Pág.27-C21'!A1"/>
    <hyperlink ref="C34" location="'Pág.28-C22-C23'!A1" display="'Pág.28-C22-C23'!A1"/>
    <hyperlink ref="C35" location="'Pág.28-C22-C23'!A1" display="'Pág.28-C22-C23'!A1"/>
    <hyperlink ref="C47" location="'Pág.35-C34-C35'!A1" display="'Pág.35-C34-C35'!A1"/>
    <hyperlink ref="C48" location="'Pág.36-C36'!A1" display="'Pág.36-C36'!A1"/>
    <hyperlink ref="C49" location="'Pág.37-C37-C38'!A1" display="'Pág.37-C37-C38'!A1"/>
    <hyperlink ref="C50" location="'Pág.37-C37-C38'!A1" display="'Pág.37-C37-C38'!A1"/>
    <hyperlink ref="C61" location="'Pág.15-C7-G6'!Área_de_impresión" display="'Pág.15-C7-G6'!Área_de_impresión"/>
    <hyperlink ref="C62" location="'Pág.16-C8-G7'!Área_de_impresión" display="'Pág.16-C8-G7'!Área_de_impresión"/>
    <hyperlink ref="C63" location="'Pág.17-C9-G8'!Área_de_impresión" display="'Pág.17-C9-G8'!Área_de_impresión"/>
    <hyperlink ref="C64" location="'Pág.18-C10-G9'!Área_de_impresión" display="'Pág.18-C10-G9'!Área_de_impresión"/>
  </hyperlinks>
  <printOptions horizontalCentered="1" verticalCentered="1"/>
  <pageMargins left="0.70866141732283472" right="0.70866141732283472" top="0.86614173228346458" bottom="0.74803149606299213" header="0" footer="0.39370078740157483"/>
  <pageSetup scale="10" orientation="portrait" r:id="rId1"/>
  <headerFooter>
    <oddFooter>&amp;C3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RowHeight="12.75" x14ac:dyDescent="0.2"/>
  <cols>
    <col min="1" max="16384" width="11.42578125" style="100"/>
  </cols>
  <sheetData/>
  <printOptions horizontalCentered="1"/>
  <pageMargins left="0.70866141732283472" right="0.70866141732283472" top="0.86614173228346458" bottom="0.74803149606299213" header="0.31496062992125984" footer="0.31496062992125984"/>
  <pageSetup scale="90" orientation="portrait"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BreakPreview" zoomScaleSheetLayoutView="100" workbookViewId="0">
      <selection sqref="A1:F1"/>
    </sheetView>
  </sheetViews>
  <sheetFormatPr baseColWidth="10" defaultColWidth="12.28515625" defaultRowHeight="12.75" customHeight="1" x14ac:dyDescent="0.2"/>
  <cols>
    <col min="1" max="1" width="31.28515625" style="152" customWidth="1"/>
    <col min="2" max="2" width="13.28515625" style="152" customWidth="1"/>
    <col min="3" max="3" width="12.28515625" style="152" customWidth="1"/>
    <col min="4" max="4" width="12.5703125" style="152" customWidth="1"/>
    <col min="5" max="5" width="10.28515625" style="152" customWidth="1"/>
    <col min="6" max="6" width="12.28515625" style="152" customWidth="1"/>
    <col min="7" max="8" width="11.42578125" style="152" customWidth="1"/>
    <col min="9" max="9" width="12" style="152" bestFit="1" customWidth="1"/>
    <col min="10" max="250" width="11.42578125" style="152" customWidth="1"/>
    <col min="251" max="251" width="31.28515625" style="152" customWidth="1"/>
    <col min="252" max="252" width="13.28515625" style="152" customWidth="1"/>
    <col min="253" max="253" width="12.28515625" style="152" customWidth="1"/>
    <col min="254" max="254" width="11.7109375" style="152" customWidth="1"/>
    <col min="255" max="255" width="11" style="152" customWidth="1"/>
    <col min="256" max="16384" width="12.28515625" style="152"/>
  </cols>
  <sheetData>
    <row r="1" spans="1:6" ht="12.75" customHeight="1" x14ac:dyDescent="0.2">
      <c r="A1" s="379" t="s">
        <v>235</v>
      </c>
      <c r="B1" s="379"/>
      <c r="C1" s="379"/>
      <c r="D1" s="379"/>
      <c r="E1" s="379"/>
      <c r="F1" s="379"/>
    </row>
    <row r="2" spans="1:6" ht="12.75" customHeight="1" x14ac:dyDescent="0.2">
      <c r="A2" s="379" t="s">
        <v>233</v>
      </c>
      <c r="B2" s="379"/>
      <c r="C2" s="379"/>
      <c r="D2" s="379"/>
      <c r="E2" s="379"/>
      <c r="F2" s="379"/>
    </row>
    <row r="3" spans="1:6" ht="12.75" customHeight="1" x14ac:dyDescent="0.2">
      <c r="A3" s="153"/>
      <c r="B3" s="153"/>
      <c r="C3" s="153"/>
      <c r="D3" s="153"/>
      <c r="E3" s="153"/>
      <c r="F3" s="153"/>
    </row>
    <row r="4" spans="1:6" ht="12.75" customHeight="1" x14ac:dyDescent="0.2">
      <c r="A4" s="391" t="s">
        <v>232</v>
      </c>
      <c r="B4" s="386" t="s">
        <v>228</v>
      </c>
      <c r="C4" s="386"/>
      <c r="D4" s="386"/>
      <c r="E4" s="386"/>
      <c r="F4" s="386"/>
    </row>
    <row r="5" spans="1:6" ht="12.75" customHeight="1" x14ac:dyDescent="0.2">
      <c r="A5" s="392"/>
      <c r="B5" s="384">
        <v>2010</v>
      </c>
      <c r="C5" s="395" t="s">
        <v>515</v>
      </c>
      <c r="D5" s="395"/>
      <c r="E5" s="387" t="s">
        <v>468</v>
      </c>
      <c r="F5" s="387" t="s">
        <v>222</v>
      </c>
    </row>
    <row r="6" spans="1:6" ht="12.75" customHeight="1" x14ac:dyDescent="0.2">
      <c r="A6" s="393"/>
      <c r="B6" s="394"/>
      <c r="C6" s="154">
        <v>2010</v>
      </c>
      <c r="D6" s="154">
        <v>2011</v>
      </c>
      <c r="E6" s="396"/>
      <c r="F6" s="396"/>
    </row>
    <row r="7" spans="1:6" ht="12.75" customHeight="1" x14ac:dyDescent="0.2">
      <c r="A7" s="155" t="s">
        <v>231</v>
      </c>
      <c r="B7" s="156">
        <v>95069923</v>
      </c>
      <c r="C7" s="156">
        <v>92719949</v>
      </c>
      <c r="D7" s="156">
        <v>94648311</v>
      </c>
      <c r="E7" s="157">
        <f>(D7/C7-1)*100</f>
        <v>2.0797703415475377</v>
      </c>
      <c r="F7" s="157">
        <f>(D7/$D$9)*100</f>
        <v>54.047402387807168</v>
      </c>
    </row>
    <row r="8" spans="1:6" ht="12.75" customHeight="1" x14ac:dyDescent="0.2">
      <c r="A8" s="155" t="s">
        <v>230</v>
      </c>
      <c r="B8" s="156">
        <v>132994290</v>
      </c>
      <c r="C8" s="156">
        <v>85113450</v>
      </c>
      <c r="D8" s="156">
        <v>80472614</v>
      </c>
      <c r="E8" s="157">
        <f>(D8/C8-1)*100</f>
        <v>-5.4525295355786874</v>
      </c>
      <c r="F8" s="157">
        <f>(D8/$D$9)*100</f>
        <v>45.952597612192832</v>
      </c>
    </row>
    <row r="9" spans="1:6" ht="12.75" customHeight="1" x14ac:dyDescent="0.2">
      <c r="A9" s="158" t="s">
        <v>11</v>
      </c>
      <c r="B9" s="159">
        <v>228064213</v>
      </c>
      <c r="C9" s="159">
        <v>177833399</v>
      </c>
      <c r="D9" s="159">
        <v>175120925</v>
      </c>
      <c r="E9" s="160">
        <f>(D9/C9-1)*100</f>
        <v>-1.5252894086560165</v>
      </c>
      <c r="F9" s="160">
        <f>(D9/$D$9)*100</f>
        <v>100</v>
      </c>
    </row>
    <row r="10" spans="1:6" ht="12.75" customHeight="1" x14ac:dyDescent="0.2">
      <c r="A10" s="105" t="s">
        <v>418</v>
      </c>
      <c r="B10" s="161"/>
      <c r="C10" s="161"/>
      <c r="D10" s="162"/>
      <c r="E10" s="163"/>
      <c r="F10" s="164"/>
    </row>
    <row r="11" spans="1:6" ht="12.75" customHeight="1" x14ac:dyDescent="0.25">
      <c r="A11" s="165" t="s">
        <v>216</v>
      </c>
      <c r="B11" s="161"/>
      <c r="C11" s="161"/>
      <c r="D11" s="300"/>
      <c r="E11" s="166"/>
      <c r="F11" s="166"/>
    </row>
    <row r="12" spans="1:6" ht="12.75" customHeight="1" x14ac:dyDescent="0.25">
      <c r="A12" s="165"/>
      <c r="B12" s="161"/>
      <c r="C12" s="161"/>
      <c r="D12" s="300"/>
      <c r="E12" s="166"/>
      <c r="F12" s="166"/>
    </row>
    <row r="13" spans="1:6" ht="12.75" customHeight="1" x14ac:dyDescent="0.2">
      <c r="A13" s="379" t="s">
        <v>234</v>
      </c>
      <c r="B13" s="379"/>
      <c r="C13" s="379"/>
      <c r="D13" s="379"/>
      <c r="E13" s="379"/>
      <c r="F13" s="379"/>
    </row>
    <row r="14" spans="1:6" ht="12.75" customHeight="1" x14ac:dyDescent="0.2">
      <c r="A14" s="379" t="s">
        <v>400</v>
      </c>
      <c r="B14" s="379"/>
      <c r="C14" s="379"/>
      <c r="D14" s="379"/>
      <c r="E14" s="379"/>
      <c r="F14" s="379"/>
    </row>
    <row r="15" spans="1:6" ht="12.75" customHeight="1" x14ac:dyDescent="0.2">
      <c r="A15" s="263"/>
      <c r="B15" s="263"/>
      <c r="C15" s="263"/>
      <c r="D15" s="263"/>
      <c r="E15" s="263"/>
      <c r="F15" s="263"/>
    </row>
    <row r="16" spans="1:6" ht="12.75" customHeight="1" x14ac:dyDescent="0.2">
      <c r="A16" s="391" t="s">
        <v>232</v>
      </c>
      <c r="B16" s="386" t="s">
        <v>224</v>
      </c>
      <c r="C16" s="386"/>
      <c r="D16" s="386"/>
      <c r="E16" s="386"/>
      <c r="F16" s="386"/>
    </row>
    <row r="17" spans="1:8" ht="12.75" customHeight="1" x14ac:dyDescent="0.2">
      <c r="A17" s="392"/>
      <c r="B17" s="384">
        <v>2010</v>
      </c>
      <c r="C17" s="395" t="s">
        <v>515</v>
      </c>
      <c r="D17" s="395"/>
      <c r="E17" s="387" t="s">
        <v>468</v>
      </c>
      <c r="F17" s="387" t="s">
        <v>222</v>
      </c>
    </row>
    <row r="18" spans="1:8" ht="12.75" customHeight="1" x14ac:dyDescent="0.2">
      <c r="A18" s="393"/>
      <c r="B18" s="394"/>
      <c r="C18" s="154">
        <v>2010</v>
      </c>
      <c r="D18" s="154">
        <v>2011</v>
      </c>
      <c r="E18" s="396"/>
      <c r="F18" s="396"/>
    </row>
    <row r="19" spans="1:8" ht="12.75" customHeight="1" x14ac:dyDescent="0.2">
      <c r="A19" s="155" t="s">
        <v>231</v>
      </c>
      <c r="B19" s="156">
        <v>64407575</v>
      </c>
      <c r="C19" s="156">
        <v>58218283</v>
      </c>
      <c r="D19" s="156">
        <v>67461165</v>
      </c>
      <c r="E19" s="157">
        <f>(D19/C19-1)*100</f>
        <v>15.876253169472543</v>
      </c>
      <c r="F19" s="157">
        <f>(D19/D$21)*100</f>
        <v>38.159044990060721</v>
      </c>
    </row>
    <row r="20" spans="1:8" ht="12.75" customHeight="1" x14ac:dyDescent="0.2">
      <c r="A20" s="155" t="s">
        <v>230</v>
      </c>
      <c r="B20" s="156">
        <v>187710025</v>
      </c>
      <c r="C20" s="156">
        <v>114753978</v>
      </c>
      <c r="D20" s="156">
        <v>109328283</v>
      </c>
      <c r="E20" s="157">
        <f>(D20/C20-1)*100</f>
        <v>-4.728110601969715</v>
      </c>
      <c r="F20" s="157">
        <f>(D20/D$21)*100</f>
        <v>61.840955009939279</v>
      </c>
    </row>
    <row r="21" spans="1:8" ht="12.75" customHeight="1" x14ac:dyDescent="0.2">
      <c r="A21" s="158" t="s">
        <v>11</v>
      </c>
      <c r="B21" s="159">
        <v>252117600</v>
      </c>
      <c r="C21" s="159">
        <v>172972261</v>
      </c>
      <c r="D21" s="159">
        <v>176789448</v>
      </c>
      <c r="E21" s="160">
        <f>(D21/C21-1)*100</f>
        <v>2.2068203178543078</v>
      </c>
      <c r="F21" s="160">
        <f>(D21/D$21)*100</f>
        <v>100</v>
      </c>
    </row>
    <row r="22" spans="1:8" ht="12.75" customHeight="1" x14ac:dyDescent="0.2">
      <c r="A22" s="167" t="s">
        <v>419</v>
      </c>
      <c r="B22" s="161"/>
      <c r="C22" s="161"/>
      <c r="D22" s="162"/>
      <c r="E22" s="163"/>
      <c r="F22" s="164"/>
    </row>
    <row r="23" spans="1:8" ht="12.75" customHeight="1" x14ac:dyDescent="0.25">
      <c r="A23" s="165" t="s">
        <v>216</v>
      </c>
      <c r="B23" s="161"/>
      <c r="C23" s="161"/>
      <c r="D23" s="161"/>
      <c r="E23" s="166"/>
      <c r="F23" s="166"/>
    </row>
    <row r="24" spans="1:8" ht="12.75" customHeight="1" x14ac:dyDescent="0.25">
      <c r="A24" s="165"/>
      <c r="B24" s="168"/>
      <c r="C24" s="161"/>
      <c r="D24" s="161"/>
      <c r="E24" s="166"/>
      <c r="F24" s="166"/>
    </row>
    <row r="25" spans="1:8" ht="12.75" customHeight="1" x14ac:dyDescent="0.2">
      <c r="A25" s="379" t="s">
        <v>229</v>
      </c>
      <c r="B25" s="379"/>
      <c r="C25" s="379"/>
      <c r="D25" s="379"/>
      <c r="E25" s="379"/>
      <c r="F25" s="379"/>
    </row>
    <row r="26" spans="1:8" ht="12.75" customHeight="1" x14ac:dyDescent="0.2">
      <c r="A26" s="379" t="s">
        <v>399</v>
      </c>
      <c r="B26" s="379"/>
      <c r="C26" s="379"/>
      <c r="D26" s="379"/>
      <c r="E26" s="379"/>
      <c r="F26" s="379"/>
    </row>
    <row r="27" spans="1:8" ht="12.75" customHeight="1" x14ac:dyDescent="0.2">
      <c r="A27" s="263"/>
      <c r="B27" s="263"/>
      <c r="C27" s="263"/>
      <c r="D27" s="263"/>
      <c r="E27" s="263"/>
      <c r="F27" s="263"/>
    </row>
    <row r="28" spans="1:8" ht="12.75" customHeight="1" x14ac:dyDescent="0.2">
      <c r="A28" s="380" t="s">
        <v>225</v>
      </c>
      <c r="B28" s="383" t="s">
        <v>228</v>
      </c>
      <c r="C28" s="383"/>
      <c r="D28" s="383"/>
      <c r="E28" s="383"/>
      <c r="F28" s="383"/>
    </row>
    <row r="29" spans="1:8" ht="12.75" customHeight="1" x14ac:dyDescent="0.2">
      <c r="A29" s="381"/>
      <c r="B29" s="384">
        <v>2010</v>
      </c>
      <c r="C29" s="386" t="s">
        <v>515</v>
      </c>
      <c r="D29" s="386"/>
      <c r="E29" s="387" t="s">
        <v>468</v>
      </c>
      <c r="F29" s="389" t="s">
        <v>222</v>
      </c>
    </row>
    <row r="30" spans="1:8" ht="12.75" customHeight="1" x14ac:dyDescent="0.2">
      <c r="A30" s="382"/>
      <c r="B30" s="385"/>
      <c r="C30" s="169">
        <v>2010</v>
      </c>
      <c r="D30" s="169">
        <v>2011</v>
      </c>
      <c r="E30" s="388"/>
      <c r="F30" s="390"/>
    </row>
    <row r="31" spans="1:8" ht="12.75" customHeight="1" x14ac:dyDescent="0.2">
      <c r="A31" s="170" t="s">
        <v>221</v>
      </c>
      <c r="B31" s="156">
        <v>95069923</v>
      </c>
      <c r="C31" s="156">
        <v>92719949</v>
      </c>
      <c r="D31" s="156">
        <v>94648311</v>
      </c>
      <c r="E31" s="157">
        <f t="shared" ref="E31:E37" si="0">(D31/C31-1)*100</f>
        <v>2.0797703415475377</v>
      </c>
      <c r="F31" s="157">
        <f t="shared" ref="F31:F37" si="1">(D31/D$37)*100</f>
        <v>54.047402387807168</v>
      </c>
      <c r="G31" s="171"/>
      <c r="H31" s="171"/>
    </row>
    <row r="32" spans="1:8" ht="12.75" customHeight="1" x14ac:dyDescent="0.2">
      <c r="A32" s="170" t="s">
        <v>559</v>
      </c>
      <c r="B32" s="156">
        <v>95872773</v>
      </c>
      <c r="C32" s="156">
        <v>64524313</v>
      </c>
      <c r="D32" s="156">
        <v>59397253</v>
      </c>
      <c r="E32" s="157">
        <f t="shared" si="0"/>
        <v>-7.9459350462204874</v>
      </c>
      <c r="F32" s="157">
        <f t="shared" si="1"/>
        <v>33.917850194087315</v>
      </c>
    </row>
    <row r="33" spans="1:6" ht="12.75" customHeight="1" x14ac:dyDescent="0.2">
      <c r="A33" s="170" t="s">
        <v>220</v>
      </c>
      <c r="B33" s="156">
        <v>22278025</v>
      </c>
      <c r="C33" s="156">
        <v>13477960</v>
      </c>
      <c r="D33" s="156">
        <v>14156470</v>
      </c>
      <c r="E33" s="157">
        <f t="shared" si="0"/>
        <v>5.0342188283686751</v>
      </c>
      <c r="F33" s="157">
        <f t="shared" si="1"/>
        <v>8.083825505147372</v>
      </c>
    </row>
    <row r="34" spans="1:6" ht="12.75" customHeight="1" x14ac:dyDescent="0.2">
      <c r="A34" s="170" t="s">
        <v>219</v>
      </c>
      <c r="B34" s="156">
        <v>11697525</v>
      </c>
      <c r="C34" s="156">
        <v>4776458</v>
      </c>
      <c r="D34" s="156">
        <v>4626001</v>
      </c>
      <c r="E34" s="157">
        <f t="shared" si="0"/>
        <v>-3.1499701243055012</v>
      </c>
      <c r="F34" s="157">
        <f t="shared" si="1"/>
        <v>2.6416037946350501</v>
      </c>
    </row>
    <row r="35" spans="1:6" ht="12.75" customHeight="1" x14ac:dyDescent="0.2">
      <c r="A35" s="170" t="s">
        <v>218</v>
      </c>
      <c r="B35" s="156">
        <v>3138439</v>
      </c>
      <c r="C35" s="156">
        <v>2327385</v>
      </c>
      <c r="D35" s="156">
        <v>2292864</v>
      </c>
      <c r="E35" s="157">
        <f t="shared" si="0"/>
        <v>-1.4832526633969056</v>
      </c>
      <c r="F35" s="157">
        <f t="shared" si="1"/>
        <v>1.3093032714394353</v>
      </c>
    </row>
    <row r="36" spans="1:6" ht="12.75" customHeight="1" x14ac:dyDescent="0.2">
      <c r="A36" s="170" t="s">
        <v>217</v>
      </c>
      <c r="B36" s="156">
        <v>7528</v>
      </c>
      <c r="C36" s="156">
        <v>7334</v>
      </c>
      <c r="D36" s="156">
        <v>26</v>
      </c>
      <c r="E36" s="157">
        <f t="shared" si="0"/>
        <v>-99.645486773929647</v>
      </c>
      <c r="F36" s="157">
        <f t="shared" si="1"/>
        <v>1.4846883660533428E-5</v>
      </c>
    </row>
    <row r="37" spans="1:6" ht="12.75" customHeight="1" x14ac:dyDescent="0.2">
      <c r="A37" s="158" t="s">
        <v>11</v>
      </c>
      <c r="B37" s="159">
        <v>228064213</v>
      </c>
      <c r="C37" s="159">
        <v>177833399</v>
      </c>
      <c r="D37" s="159">
        <v>175120925</v>
      </c>
      <c r="E37" s="160">
        <f t="shared" si="0"/>
        <v>-1.5252894086560165</v>
      </c>
      <c r="F37" s="160">
        <f t="shared" si="1"/>
        <v>100</v>
      </c>
    </row>
    <row r="38" spans="1:6" ht="12.75" customHeight="1" x14ac:dyDescent="0.2">
      <c r="A38" s="105" t="s">
        <v>418</v>
      </c>
      <c r="B38" s="161"/>
      <c r="C38" s="161"/>
      <c r="D38" s="161"/>
    </row>
    <row r="39" spans="1:6" ht="12.75" customHeight="1" x14ac:dyDescent="0.2">
      <c r="A39" s="165" t="s">
        <v>216</v>
      </c>
      <c r="B39" s="161"/>
      <c r="C39" s="161"/>
      <c r="D39" s="161"/>
    </row>
    <row r="40" spans="1:6" ht="12.75" customHeight="1" x14ac:dyDescent="0.2">
      <c r="A40" s="165"/>
      <c r="B40" s="161"/>
      <c r="C40" s="161"/>
      <c r="D40" s="161"/>
    </row>
    <row r="41" spans="1:6" ht="12.75" customHeight="1" x14ac:dyDescent="0.2">
      <c r="A41" s="379" t="s">
        <v>227</v>
      </c>
      <c r="B41" s="379"/>
      <c r="C41" s="379"/>
      <c r="D41" s="379"/>
      <c r="E41" s="379"/>
      <c r="F41" s="379"/>
    </row>
    <row r="42" spans="1:6" ht="12.75" customHeight="1" x14ac:dyDescent="0.2">
      <c r="A42" s="379" t="s">
        <v>226</v>
      </c>
      <c r="B42" s="379"/>
      <c r="C42" s="379"/>
      <c r="D42" s="379"/>
      <c r="E42" s="379"/>
      <c r="F42" s="379"/>
    </row>
    <row r="44" spans="1:6" ht="12.75" customHeight="1" x14ac:dyDescent="0.2">
      <c r="A44" s="380" t="s">
        <v>225</v>
      </c>
      <c r="B44" s="383" t="s">
        <v>224</v>
      </c>
      <c r="C44" s="383"/>
      <c r="D44" s="383"/>
      <c r="E44" s="383"/>
      <c r="F44" s="383"/>
    </row>
    <row r="45" spans="1:6" ht="12.75" customHeight="1" x14ac:dyDescent="0.2">
      <c r="A45" s="381"/>
      <c r="B45" s="384">
        <v>2010</v>
      </c>
      <c r="C45" s="386" t="s">
        <v>515</v>
      </c>
      <c r="D45" s="386"/>
      <c r="E45" s="387" t="s">
        <v>468</v>
      </c>
      <c r="F45" s="389" t="s">
        <v>222</v>
      </c>
    </row>
    <row r="46" spans="1:6" ht="12.75" customHeight="1" x14ac:dyDescent="0.2">
      <c r="A46" s="382"/>
      <c r="B46" s="385"/>
      <c r="C46" s="169">
        <v>2010</v>
      </c>
      <c r="D46" s="169">
        <v>2011</v>
      </c>
      <c r="E46" s="388"/>
      <c r="F46" s="390"/>
    </row>
    <row r="47" spans="1:6" ht="12.75" customHeight="1" x14ac:dyDescent="0.2">
      <c r="A47" s="170" t="s">
        <v>221</v>
      </c>
      <c r="B47" s="156">
        <v>64407575</v>
      </c>
      <c r="C47" s="156">
        <v>58218283</v>
      </c>
      <c r="D47" s="156">
        <v>67461165</v>
      </c>
      <c r="E47" s="157">
        <f t="shared" ref="E47:E53" si="2">(D47/C47-1)*100</f>
        <v>15.876253169472543</v>
      </c>
      <c r="F47" s="157">
        <f t="shared" ref="F47:F53" si="3">(D47/D$53)*100</f>
        <v>38.159044990060721</v>
      </c>
    </row>
    <row r="48" spans="1:6" ht="12.75" customHeight="1" x14ac:dyDescent="0.2">
      <c r="A48" s="170" t="s">
        <v>559</v>
      </c>
      <c r="B48" s="156">
        <v>100427303</v>
      </c>
      <c r="C48" s="156">
        <v>68287336</v>
      </c>
      <c r="D48" s="156">
        <v>59918556</v>
      </c>
      <c r="E48" s="157">
        <f t="shared" si="2"/>
        <v>-12.255244515615605</v>
      </c>
      <c r="F48" s="157">
        <f t="shared" si="3"/>
        <v>33.892608794162868</v>
      </c>
    </row>
    <row r="49" spans="1:6" ht="12.75" customHeight="1" x14ac:dyDescent="0.2">
      <c r="A49" s="170" t="s">
        <v>220</v>
      </c>
      <c r="B49" s="156">
        <v>45178762</v>
      </c>
      <c r="C49" s="156">
        <v>25359310</v>
      </c>
      <c r="D49" s="156">
        <v>28800872</v>
      </c>
      <c r="E49" s="157">
        <f t="shared" si="2"/>
        <v>13.571197323586492</v>
      </c>
      <c r="F49" s="157">
        <f t="shared" si="3"/>
        <v>16.29105827628355</v>
      </c>
    </row>
    <row r="50" spans="1:6" ht="12.75" customHeight="1" x14ac:dyDescent="0.2">
      <c r="A50" s="170" t="s">
        <v>219</v>
      </c>
      <c r="B50" s="156">
        <v>24870955</v>
      </c>
      <c r="C50" s="156">
        <v>8808803</v>
      </c>
      <c r="D50" s="156">
        <v>7743139</v>
      </c>
      <c r="E50" s="157">
        <f>(D50/C50-1)*100</f>
        <v>-12.097716341255449</v>
      </c>
      <c r="F50" s="157">
        <f t="shared" si="3"/>
        <v>4.3798649113944856</v>
      </c>
    </row>
    <row r="51" spans="1:6" ht="12.75" customHeight="1" x14ac:dyDescent="0.2">
      <c r="A51" s="170" t="s">
        <v>218</v>
      </c>
      <c r="B51" s="156">
        <v>17199661</v>
      </c>
      <c r="C51" s="156">
        <v>12265562</v>
      </c>
      <c r="D51" s="156">
        <v>12865081</v>
      </c>
      <c r="E51" s="157">
        <f t="shared" si="2"/>
        <v>4.8878233219154632</v>
      </c>
      <c r="F51" s="157">
        <f t="shared" si="3"/>
        <v>7.2770638437651556</v>
      </c>
    </row>
    <row r="52" spans="1:6" ht="12.75" customHeight="1" x14ac:dyDescent="0.2">
      <c r="A52" s="170" t="s">
        <v>217</v>
      </c>
      <c r="B52" s="156">
        <v>33344</v>
      </c>
      <c r="C52" s="156">
        <v>32967</v>
      </c>
      <c r="D52" s="156">
        <v>635</v>
      </c>
      <c r="E52" s="157">
        <f t="shared" si="2"/>
        <v>-98.073831407164732</v>
      </c>
      <c r="F52" s="157">
        <f t="shared" si="3"/>
        <v>3.5918433321880159E-4</v>
      </c>
    </row>
    <row r="53" spans="1:6" ht="12.75" customHeight="1" x14ac:dyDescent="0.2">
      <c r="A53" s="158" t="s">
        <v>11</v>
      </c>
      <c r="B53" s="159">
        <v>252117600</v>
      </c>
      <c r="C53" s="159">
        <v>172972261</v>
      </c>
      <c r="D53" s="159">
        <v>176789448</v>
      </c>
      <c r="E53" s="160">
        <f t="shared" si="2"/>
        <v>2.2068203178543078</v>
      </c>
      <c r="F53" s="160">
        <f t="shared" si="3"/>
        <v>100</v>
      </c>
    </row>
    <row r="54" spans="1:6" ht="12.75" customHeight="1" x14ac:dyDescent="0.2">
      <c r="A54" s="167" t="s">
        <v>419</v>
      </c>
      <c r="B54" s="161"/>
      <c r="C54" s="161"/>
      <c r="D54" s="161"/>
    </row>
    <row r="55" spans="1:6" ht="12.75" customHeight="1" x14ac:dyDescent="0.2">
      <c r="A55" s="165" t="s">
        <v>216</v>
      </c>
      <c r="B55" s="161"/>
      <c r="C55" s="161"/>
      <c r="D55" s="161"/>
    </row>
  </sheetData>
  <mergeCells count="32">
    <mergeCell ref="A1:F1"/>
    <mergeCell ref="A2:F2"/>
    <mergeCell ref="A4:A6"/>
    <mergeCell ref="B4:F4"/>
    <mergeCell ref="B5:B6"/>
    <mergeCell ref="C5:D5"/>
    <mergeCell ref="E5:E6"/>
    <mergeCell ref="F5:F6"/>
    <mergeCell ref="A13:F13"/>
    <mergeCell ref="A14:F14"/>
    <mergeCell ref="A16:A18"/>
    <mergeCell ref="B16:F16"/>
    <mergeCell ref="B17:B18"/>
    <mergeCell ref="C17:D17"/>
    <mergeCell ref="E17:E18"/>
    <mergeCell ref="F17:F18"/>
    <mergeCell ref="A25:F25"/>
    <mergeCell ref="A26:F26"/>
    <mergeCell ref="A28:A30"/>
    <mergeCell ref="B28:F28"/>
    <mergeCell ref="B29:B30"/>
    <mergeCell ref="C29:D29"/>
    <mergeCell ref="E29:E30"/>
    <mergeCell ref="F29:F30"/>
    <mergeCell ref="A41:F41"/>
    <mergeCell ref="A42:F42"/>
    <mergeCell ref="A44:A46"/>
    <mergeCell ref="B44:F44"/>
    <mergeCell ref="B45:B46"/>
    <mergeCell ref="C45:D45"/>
    <mergeCell ref="E45:E46"/>
    <mergeCell ref="F45:F4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zoomScaleSheetLayoutView="100" workbookViewId="0">
      <selection sqref="A1:L1"/>
    </sheetView>
  </sheetViews>
  <sheetFormatPr baseColWidth="10" defaultColWidth="9.5703125" defaultRowHeight="12.75" x14ac:dyDescent="0.2"/>
  <cols>
    <col min="1" max="1" width="38.7109375" style="152" customWidth="1"/>
    <col min="2" max="2" width="8.42578125" style="152" customWidth="1"/>
    <col min="3" max="5" width="9.7109375" style="152" customWidth="1"/>
    <col min="6" max="6" width="7.5703125" style="152" customWidth="1"/>
    <col min="7" max="7" width="7.85546875" style="152" customWidth="1"/>
    <col min="8" max="8" width="9.5703125" style="152" customWidth="1"/>
    <col min="9" max="9" width="9.7109375" style="152" customWidth="1"/>
    <col min="10" max="10" width="9.5703125" style="152" customWidth="1"/>
    <col min="11" max="11" width="7.71093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379" t="s">
        <v>286</v>
      </c>
      <c r="B1" s="379"/>
      <c r="C1" s="379"/>
      <c r="D1" s="379"/>
      <c r="E1" s="379"/>
      <c r="F1" s="379"/>
      <c r="G1" s="379"/>
      <c r="H1" s="379"/>
      <c r="I1" s="379"/>
      <c r="J1" s="379"/>
      <c r="K1" s="379"/>
      <c r="L1" s="379"/>
    </row>
    <row r="2" spans="1:12" ht="12.75" customHeight="1" x14ac:dyDescent="0.2">
      <c r="A2" s="402" t="s">
        <v>285</v>
      </c>
      <c r="B2" s="402"/>
      <c r="C2" s="402"/>
      <c r="D2" s="402"/>
      <c r="E2" s="402"/>
      <c r="F2" s="402"/>
      <c r="G2" s="402"/>
      <c r="H2" s="402"/>
      <c r="I2" s="402"/>
      <c r="J2" s="402"/>
      <c r="K2" s="402"/>
      <c r="L2" s="402"/>
    </row>
    <row r="3" spans="1:12" x14ac:dyDescent="0.2">
      <c r="A3" s="402" t="s">
        <v>284</v>
      </c>
      <c r="B3" s="402"/>
      <c r="C3" s="402"/>
      <c r="D3" s="402"/>
      <c r="E3" s="402"/>
      <c r="F3" s="402"/>
      <c r="G3" s="402"/>
      <c r="H3" s="402"/>
      <c r="I3" s="402"/>
      <c r="J3" s="402"/>
      <c r="K3" s="402"/>
      <c r="L3" s="402"/>
    </row>
    <row r="4" spans="1:12" x14ac:dyDescent="0.2">
      <c r="A4" s="265"/>
      <c r="B4" s="265"/>
      <c r="C4" s="265"/>
      <c r="D4" s="265"/>
      <c r="E4" s="265"/>
      <c r="F4" s="265"/>
      <c r="G4" s="265"/>
      <c r="H4" s="265"/>
      <c r="I4" s="265"/>
      <c r="J4" s="265"/>
      <c r="K4" s="265"/>
      <c r="L4" s="265"/>
    </row>
    <row r="5" spans="1:12" ht="12.75" customHeight="1" x14ac:dyDescent="0.2">
      <c r="A5" s="403" t="s">
        <v>367</v>
      </c>
      <c r="B5" s="403" t="s">
        <v>282</v>
      </c>
      <c r="C5" s="406" t="s">
        <v>228</v>
      </c>
      <c r="D5" s="406"/>
      <c r="E5" s="406"/>
      <c r="F5" s="406"/>
      <c r="G5" s="406"/>
      <c r="H5" s="406" t="s">
        <v>224</v>
      </c>
      <c r="I5" s="406"/>
      <c r="J5" s="406"/>
      <c r="K5" s="406"/>
      <c r="L5" s="406"/>
    </row>
    <row r="6" spans="1:12" ht="12.75" customHeight="1" x14ac:dyDescent="0.2">
      <c r="A6" s="404"/>
      <c r="B6" s="404"/>
      <c r="C6" s="397">
        <v>2010</v>
      </c>
      <c r="D6" s="399" t="s">
        <v>515</v>
      </c>
      <c r="E6" s="399"/>
      <c r="F6" s="400" t="s">
        <v>468</v>
      </c>
      <c r="G6" s="172" t="s">
        <v>469</v>
      </c>
      <c r="H6" s="397">
        <v>2010</v>
      </c>
      <c r="I6" s="399" t="s">
        <v>515</v>
      </c>
      <c r="J6" s="399"/>
      <c r="K6" s="400" t="s">
        <v>468</v>
      </c>
      <c r="L6" s="172" t="s">
        <v>469</v>
      </c>
    </row>
    <row r="7" spans="1:12" ht="12.75" customHeight="1" x14ac:dyDescent="0.2">
      <c r="A7" s="405"/>
      <c r="B7" s="405"/>
      <c r="C7" s="398"/>
      <c r="D7" s="173">
        <v>2010</v>
      </c>
      <c r="E7" s="173">
        <v>2011</v>
      </c>
      <c r="F7" s="401"/>
      <c r="G7" s="174">
        <v>2011</v>
      </c>
      <c r="H7" s="398"/>
      <c r="I7" s="173">
        <v>2010</v>
      </c>
      <c r="J7" s="173">
        <v>2011</v>
      </c>
      <c r="K7" s="401"/>
      <c r="L7" s="174">
        <v>2011</v>
      </c>
    </row>
    <row r="8" spans="1:12" x14ac:dyDescent="0.2">
      <c r="A8" s="175" t="s">
        <v>281</v>
      </c>
      <c r="B8" s="175" t="s">
        <v>280</v>
      </c>
      <c r="C8" s="109">
        <v>83968497</v>
      </c>
      <c r="D8" s="109">
        <v>83770062</v>
      </c>
      <c r="E8" s="109">
        <v>84099285</v>
      </c>
      <c r="F8" s="176">
        <f t="shared" ref="F8:F35" si="0">(E8/D8-1)*100</f>
        <v>0.39300794596524025</v>
      </c>
      <c r="G8" s="177">
        <f t="shared" ref="G8:G37" si="1">(E8/$E$37)*100</f>
        <v>88.854501587460973</v>
      </c>
      <c r="H8" s="109">
        <v>40121646</v>
      </c>
      <c r="I8" s="109">
        <v>40004164</v>
      </c>
      <c r="J8" s="109">
        <v>38058644</v>
      </c>
      <c r="K8" s="176">
        <f t="shared" ref="K8:K35" si="2">(J8/I8-1)*100</f>
        <v>-4.863293731122587</v>
      </c>
      <c r="L8" s="177">
        <f t="shared" ref="L8:L37" si="3">(J8/$J$37)*100</f>
        <v>56.415634091110043</v>
      </c>
    </row>
    <row r="9" spans="1:12" ht="12.75" customHeight="1" x14ac:dyDescent="0.2">
      <c r="A9" s="175" t="s">
        <v>279</v>
      </c>
      <c r="B9" s="175" t="s">
        <v>278</v>
      </c>
      <c r="C9" s="109">
        <v>6156159</v>
      </c>
      <c r="D9" s="109">
        <v>4421883</v>
      </c>
      <c r="E9" s="109">
        <v>6915876</v>
      </c>
      <c r="F9" s="176">
        <f t="shared" si="0"/>
        <v>56.401153083426216</v>
      </c>
      <c r="G9" s="177">
        <f t="shared" si="1"/>
        <v>7.30691961317725</v>
      </c>
      <c r="H9" s="109">
        <v>18692193</v>
      </c>
      <c r="I9" s="109">
        <v>13592473</v>
      </c>
      <c r="J9" s="109">
        <v>22264623</v>
      </c>
      <c r="K9" s="176">
        <f t="shared" si="2"/>
        <v>63.801119928654629</v>
      </c>
      <c r="L9" s="177">
        <f t="shared" si="3"/>
        <v>33.003614746350735</v>
      </c>
    </row>
    <row r="10" spans="1:12" x14ac:dyDescent="0.2">
      <c r="A10" s="175" t="s">
        <v>424</v>
      </c>
      <c r="B10" s="175" t="s">
        <v>425</v>
      </c>
      <c r="C10" s="109">
        <v>240</v>
      </c>
      <c r="D10" s="109">
        <v>143</v>
      </c>
      <c r="E10" s="109">
        <v>287060</v>
      </c>
      <c r="F10" s="176">
        <f t="shared" si="0"/>
        <v>200641.25874125873</v>
      </c>
      <c r="G10" s="177">
        <f t="shared" si="1"/>
        <v>0.30329120188948749</v>
      </c>
      <c r="H10" s="109">
        <v>1277</v>
      </c>
      <c r="I10" s="109">
        <v>541</v>
      </c>
      <c r="J10" s="109">
        <v>3014605</v>
      </c>
      <c r="K10" s="176">
        <f t="shared" si="2"/>
        <v>557128.28096118302</v>
      </c>
      <c r="L10" s="177">
        <f t="shared" si="3"/>
        <v>4.4686524461888553</v>
      </c>
    </row>
    <row r="11" spans="1:12" x14ac:dyDescent="0.2">
      <c r="A11" s="175" t="s">
        <v>277</v>
      </c>
      <c r="B11" s="175" t="s">
        <v>276</v>
      </c>
      <c r="C11" s="109">
        <v>957775</v>
      </c>
      <c r="D11" s="109">
        <v>701262</v>
      </c>
      <c r="E11" s="109">
        <v>747473</v>
      </c>
      <c r="F11" s="176">
        <f t="shared" si="0"/>
        <v>6.5896911568001704</v>
      </c>
      <c r="G11" s="177">
        <f t="shared" si="1"/>
        <v>0.7897372833203542</v>
      </c>
      <c r="H11" s="109">
        <v>2565575</v>
      </c>
      <c r="I11" s="109">
        <v>1905981</v>
      </c>
      <c r="J11" s="109">
        <v>2131620</v>
      </c>
      <c r="K11" s="176">
        <f t="shared" si="2"/>
        <v>11.838470582865202</v>
      </c>
      <c r="L11" s="177">
        <f t="shared" si="3"/>
        <v>3.1597734785635558</v>
      </c>
    </row>
    <row r="12" spans="1:12" x14ac:dyDescent="0.2">
      <c r="A12" s="175" t="s">
        <v>421</v>
      </c>
      <c r="B12" s="175" t="s">
        <v>422</v>
      </c>
      <c r="C12" s="109">
        <v>1272534</v>
      </c>
      <c r="D12" s="109">
        <v>1272534</v>
      </c>
      <c r="E12" s="109">
        <v>1370127</v>
      </c>
      <c r="F12" s="176">
        <f t="shared" si="0"/>
        <v>7.6691860492529074</v>
      </c>
      <c r="G12" s="177">
        <f t="shared" si="1"/>
        <v>1.4475979397033296</v>
      </c>
      <c r="H12" s="109">
        <v>1138415</v>
      </c>
      <c r="I12" s="109">
        <v>1138415</v>
      </c>
      <c r="J12" s="109">
        <v>1340737</v>
      </c>
      <c r="K12" s="176">
        <f t="shared" si="2"/>
        <v>17.772253527931369</v>
      </c>
      <c r="L12" s="177">
        <f t="shared" si="3"/>
        <v>1.9874204662786359</v>
      </c>
    </row>
    <row r="13" spans="1:12" x14ac:dyDescent="0.2">
      <c r="A13" s="175" t="s">
        <v>275</v>
      </c>
      <c r="B13" s="175" t="s">
        <v>274</v>
      </c>
      <c r="C13" s="109">
        <v>904010</v>
      </c>
      <c r="D13" s="109">
        <v>878352</v>
      </c>
      <c r="E13" s="109">
        <v>649036</v>
      </c>
      <c r="F13" s="178">
        <f t="shared" si="0"/>
        <v>-26.107528644552524</v>
      </c>
      <c r="G13" s="177">
        <f t="shared" si="1"/>
        <v>0.68573437089648648</v>
      </c>
      <c r="H13" s="109">
        <v>588065</v>
      </c>
      <c r="I13" s="109">
        <v>573442</v>
      </c>
      <c r="J13" s="109">
        <v>327702</v>
      </c>
      <c r="K13" s="178">
        <f t="shared" si="2"/>
        <v>-42.853505672762026</v>
      </c>
      <c r="L13" s="177">
        <f t="shared" si="3"/>
        <v>0.48576392062010793</v>
      </c>
    </row>
    <row r="14" spans="1:12" x14ac:dyDescent="0.2">
      <c r="A14" s="175" t="s">
        <v>273</v>
      </c>
      <c r="B14" s="175" t="s">
        <v>272</v>
      </c>
      <c r="C14" s="109">
        <v>5049</v>
      </c>
      <c r="D14" s="109">
        <v>2609</v>
      </c>
      <c r="E14" s="109">
        <v>328152</v>
      </c>
      <c r="F14" s="176">
        <f t="shared" si="0"/>
        <v>12477.692602529705</v>
      </c>
      <c r="G14" s="177">
        <f t="shared" si="1"/>
        <v>0.34670666230906116</v>
      </c>
      <c r="H14" s="109">
        <v>9795</v>
      </c>
      <c r="I14" s="109">
        <v>3682</v>
      </c>
      <c r="J14" s="109">
        <v>89525</v>
      </c>
      <c r="K14" s="176">
        <f t="shared" si="2"/>
        <v>2331.4231395980446</v>
      </c>
      <c r="L14" s="177">
        <f t="shared" si="3"/>
        <v>0.13270597980334314</v>
      </c>
    </row>
    <row r="15" spans="1:12" x14ac:dyDescent="0.2">
      <c r="A15" s="175" t="s">
        <v>560</v>
      </c>
      <c r="B15" s="175" t="s">
        <v>261</v>
      </c>
      <c r="C15" s="109">
        <v>6120</v>
      </c>
      <c r="D15" s="109">
        <v>4420</v>
      </c>
      <c r="E15" s="109">
        <v>3781</v>
      </c>
      <c r="F15" s="176">
        <f t="shared" si="0"/>
        <v>-14.457013574660637</v>
      </c>
      <c r="G15" s="177">
        <f t="shared" si="1"/>
        <v>3.994788665589606E-3</v>
      </c>
      <c r="H15" s="109">
        <v>7104</v>
      </c>
      <c r="I15" s="109">
        <v>4039</v>
      </c>
      <c r="J15" s="109">
        <v>67463</v>
      </c>
      <c r="K15" s="176">
        <f t="shared" si="2"/>
        <v>1570.2896756622927</v>
      </c>
      <c r="L15" s="177">
        <f t="shared" si="3"/>
        <v>0.1000027200834732</v>
      </c>
    </row>
    <row r="16" spans="1:12" x14ac:dyDescent="0.2">
      <c r="A16" s="175" t="s">
        <v>260</v>
      </c>
      <c r="B16" s="175" t="s">
        <v>259</v>
      </c>
      <c r="C16" s="109">
        <v>789025</v>
      </c>
      <c r="D16" s="109">
        <v>787425</v>
      </c>
      <c r="E16" s="109">
        <v>200480</v>
      </c>
      <c r="F16" s="176">
        <f t="shared" si="0"/>
        <v>-74.539797441026124</v>
      </c>
      <c r="G16" s="177">
        <f t="shared" si="1"/>
        <v>0.21181571850764458</v>
      </c>
      <c r="H16" s="109">
        <v>213338</v>
      </c>
      <c r="I16" s="109">
        <v>211281</v>
      </c>
      <c r="J16" s="109">
        <v>48086</v>
      </c>
      <c r="K16" s="176">
        <f t="shared" si="2"/>
        <v>-77.24073627065377</v>
      </c>
      <c r="L16" s="177">
        <f t="shared" si="3"/>
        <v>7.1279528006965187E-2</v>
      </c>
    </row>
    <row r="17" spans="1:12" x14ac:dyDescent="0.2">
      <c r="A17" s="175" t="s">
        <v>269</v>
      </c>
      <c r="B17" s="175" t="s">
        <v>268</v>
      </c>
      <c r="C17" s="109">
        <v>5780</v>
      </c>
      <c r="D17" s="109">
        <v>3880</v>
      </c>
      <c r="E17" s="109">
        <v>3244</v>
      </c>
      <c r="F17" s="176">
        <f t="shared" si="0"/>
        <v>-16.391752577319586</v>
      </c>
      <c r="G17" s="177">
        <f t="shared" si="1"/>
        <v>3.4274251338727003E-3</v>
      </c>
      <c r="H17" s="109">
        <v>13819</v>
      </c>
      <c r="I17" s="109">
        <v>8475</v>
      </c>
      <c r="J17" s="109">
        <v>22731</v>
      </c>
      <c r="K17" s="176">
        <f t="shared" si="2"/>
        <v>168.21238938053096</v>
      </c>
      <c r="L17" s="177">
        <f t="shared" si="3"/>
        <v>3.3694941378495318E-2</v>
      </c>
    </row>
    <row r="18" spans="1:12" x14ac:dyDescent="0.2">
      <c r="A18" s="175" t="s">
        <v>477</v>
      </c>
      <c r="B18" s="175" t="s">
        <v>423</v>
      </c>
      <c r="C18" s="109">
        <v>77275</v>
      </c>
      <c r="D18" s="109">
        <v>75705</v>
      </c>
      <c r="E18" s="109">
        <v>12182</v>
      </c>
      <c r="F18" s="176">
        <f t="shared" si="0"/>
        <v>-83.908592563238884</v>
      </c>
      <c r="G18" s="177">
        <f t="shared" si="1"/>
        <v>1.2870805481145881E-2</v>
      </c>
      <c r="H18" s="109">
        <v>128029</v>
      </c>
      <c r="I18" s="109">
        <v>122990</v>
      </c>
      <c r="J18" s="109">
        <v>21976</v>
      </c>
      <c r="K18" s="176">
        <f t="shared" si="2"/>
        <v>-82.131880640702491</v>
      </c>
      <c r="L18" s="177">
        <f t="shared" si="3"/>
        <v>3.2575778968536938E-2</v>
      </c>
    </row>
    <row r="19" spans="1:12" x14ac:dyDescent="0.2">
      <c r="A19" s="175" t="s">
        <v>271</v>
      </c>
      <c r="B19" s="175" t="s">
        <v>270</v>
      </c>
      <c r="C19" s="109">
        <v>789861</v>
      </c>
      <c r="D19" s="109">
        <v>785678</v>
      </c>
      <c r="E19" s="109">
        <v>12032</v>
      </c>
      <c r="F19" s="178">
        <f t="shared" si="0"/>
        <v>-98.46858382187105</v>
      </c>
      <c r="G19" s="177">
        <f t="shared" si="1"/>
        <v>1.2712324047705404E-2</v>
      </c>
      <c r="H19" s="109">
        <v>619181</v>
      </c>
      <c r="I19" s="109">
        <v>611441</v>
      </c>
      <c r="J19" s="109">
        <v>17751</v>
      </c>
      <c r="K19" s="178">
        <f t="shared" si="2"/>
        <v>-97.09685807788486</v>
      </c>
      <c r="L19" s="177">
        <f t="shared" si="3"/>
        <v>2.631291647572348E-2</v>
      </c>
    </row>
    <row r="20" spans="1:12" x14ac:dyDescent="0.2">
      <c r="A20" s="175" t="s">
        <v>258</v>
      </c>
      <c r="B20" s="175" t="s">
        <v>257</v>
      </c>
      <c r="C20" s="109">
        <v>1391</v>
      </c>
      <c r="D20" s="109">
        <v>1391</v>
      </c>
      <c r="E20" s="109">
        <v>793</v>
      </c>
      <c r="F20" s="176">
        <f t="shared" si="0"/>
        <v>-42.990654205607484</v>
      </c>
      <c r="G20" s="177">
        <f t="shared" si="1"/>
        <v>8.3783851145531791E-4</v>
      </c>
      <c r="H20" s="109">
        <v>19806</v>
      </c>
      <c r="I20" s="109">
        <v>19806</v>
      </c>
      <c r="J20" s="109">
        <v>17149</v>
      </c>
      <c r="K20" s="176">
        <f t="shared" si="2"/>
        <v>-13.415126729273963</v>
      </c>
      <c r="L20" s="177">
        <f t="shared" si="3"/>
        <v>2.5420551216392424E-2</v>
      </c>
    </row>
    <row r="21" spans="1:12" x14ac:dyDescent="0.2">
      <c r="A21" s="175" t="s">
        <v>244</v>
      </c>
      <c r="B21" s="175" t="s">
        <v>243</v>
      </c>
      <c r="C21" s="109">
        <v>130</v>
      </c>
      <c r="D21" s="109">
        <v>44</v>
      </c>
      <c r="E21" s="109">
        <v>6291</v>
      </c>
      <c r="F21" s="176">
        <f t="shared" si="0"/>
        <v>14197.727272727272</v>
      </c>
      <c r="G21" s="177">
        <f t="shared" si="1"/>
        <v>6.6467113184935757E-3</v>
      </c>
      <c r="H21" s="109">
        <v>780</v>
      </c>
      <c r="I21" s="109">
        <v>264</v>
      </c>
      <c r="J21" s="109">
        <v>17134</v>
      </c>
      <c r="K21" s="176">
        <f t="shared" si="2"/>
        <v>6390.1515151515159</v>
      </c>
      <c r="L21" s="177">
        <f t="shared" si="3"/>
        <v>2.539831620162504E-2</v>
      </c>
    </row>
    <row r="22" spans="1:12" x14ac:dyDescent="0.2">
      <c r="A22" s="175" t="s">
        <v>265</v>
      </c>
      <c r="B22" s="175" t="s">
        <v>264</v>
      </c>
      <c r="C22" s="109">
        <v>9681</v>
      </c>
      <c r="D22" s="109">
        <v>7169</v>
      </c>
      <c r="E22" s="109">
        <v>4697</v>
      </c>
      <c r="F22" s="176">
        <f t="shared" si="0"/>
        <v>-34.481796624354864</v>
      </c>
      <c r="G22" s="177">
        <f t="shared" si="1"/>
        <v>4.9625819524661144E-3</v>
      </c>
      <c r="H22" s="109">
        <v>10743</v>
      </c>
      <c r="I22" s="109">
        <v>7969</v>
      </c>
      <c r="J22" s="109">
        <v>6054</v>
      </c>
      <c r="K22" s="176">
        <f t="shared" si="2"/>
        <v>-24.03061864725813</v>
      </c>
      <c r="L22" s="177">
        <f t="shared" si="3"/>
        <v>8.9740519601166097E-3</v>
      </c>
    </row>
    <row r="23" spans="1:12" x14ac:dyDescent="0.2">
      <c r="A23" s="175" t="s">
        <v>267</v>
      </c>
      <c r="B23" s="175" t="s">
        <v>266</v>
      </c>
      <c r="C23" s="109">
        <v>1357</v>
      </c>
      <c r="D23" s="109">
        <v>1012</v>
      </c>
      <c r="E23" s="109">
        <v>2237</v>
      </c>
      <c r="F23" s="176">
        <f t="shared" si="0"/>
        <v>121.0474308300395</v>
      </c>
      <c r="G23" s="177">
        <f t="shared" si="1"/>
        <v>2.3634864440423031E-3</v>
      </c>
      <c r="H23" s="109">
        <v>3370</v>
      </c>
      <c r="I23" s="109">
        <v>1815</v>
      </c>
      <c r="J23" s="109">
        <v>4530</v>
      </c>
      <c r="K23" s="176">
        <f t="shared" si="2"/>
        <v>149.58677685950414</v>
      </c>
      <c r="L23" s="177">
        <f t="shared" si="3"/>
        <v>6.7149744597502885E-3</v>
      </c>
    </row>
    <row r="24" spans="1:12" x14ac:dyDescent="0.2">
      <c r="A24" s="175" t="s">
        <v>263</v>
      </c>
      <c r="B24" s="175" t="s">
        <v>262</v>
      </c>
      <c r="C24" s="109">
        <v>1426</v>
      </c>
      <c r="D24" s="109">
        <v>1094</v>
      </c>
      <c r="E24" s="109">
        <v>1169</v>
      </c>
      <c r="F24" s="176">
        <f t="shared" si="0"/>
        <v>6.855575868372954</v>
      </c>
      <c r="G24" s="177">
        <f t="shared" si="1"/>
        <v>1.235098637946112E-3</v>
      </c>
      <c r="H24" s="109">
        <v>3147</v>
      </c>
      <c r="I24" s="109">
        <v>2390</v>
      </c>
      <c r="J24" s="109">
        <v>2639</v>
      </c>
      <c r="K24" s="176">
        <f t="shared" si="2"/>
        <v>10.418410041841009</v>
      </c>
      <c r="L24" s="177">
        <f t="shared" si="3"/>
        <v>3.911880264741944E-3</v>
      </c>
    </row>
    <row r="25" spans="1:12" x14ac:dyDescent="0.2">
      <c r="A25" s="175" t="s">
        <v>478</v>
      </c>
      <c r="B25" s="175" t="s">
        <v>236</v>
      </c>
      <c r="C25" s="109">
        <v>2086</v>
      </c>
      <c r="D25" s="109">
        <v>1661</v>
      </c>
      <c r="E25" s="109">
        <v>1696</v>
      </c>
      <c r="F25" s="176">
        <f t="shared" si="0"/>
        <v>2.1071643588199906</v>
      </c>
      <c r="G25" s="177">
        <f t="shared" si="1"/>
        <v>1.7918967407669851E-3</v>
      </c>
      <c r="H25" s="109">
        <v>3025</v>
      </c>
      <c r="I25" s="109">
        <v>2384</v>
      </c>
      <c r="J25" s="109">
        <v>2270</v>
      </c>
      <c r="K25" s="176">
        <f t="shared" si="2"/>
        <v>-4.781879194630867</v>
      </c>
      <c r="L25" s="177">
        <f t="shared" si="3"/>
        <v>3.364898901464272E-3</v>
      </c>
    </row>
    <row r="26" spans="1:12" x14ac:dyDescent="0.2">
      <c r="A26" s="175" t="s">
        <v>256</v>
      </c>
      <c r="B26" s="175" t="s">
        <v>255</v>
      </c>
      <c r="C26" s="109">
        <v>1270</v>
      </c>
      <c r="D26" s="109">
        <v>850</v>
      </c>
      <c r="E26" s="109">
        <v>1127</v>
      </c>
      <c r="F26" s="176">
        <f t="shared" si="0"/>
        <v>32.588235294117652</v>
      </c>
      <c r="G26" s="177">
        <f t="shared" si="1"/>
        <v>1.1907238365827786E-3</v>
      </c>
      <c r="H26" s="109">
        <v>1532</v>
      </c>
      <c r="I26" s="109">
        <v>1112</v>
      </c>
      <c r="J26" s="109">
        <v>1285</v>
      </c>
      <c r="K26" s="176">
        <f t="shared" si="2"/>
        <v>15.557553956834536</v>
      </c>
      <c r="L26" s="177">
        <f t="shared" si="3"/>
        <v>1.9047995984059866E-3</v>
      </c>
    </row>
    <row r="27" spans="1:12" x14ac:dyDescent="0.2">
      <c r="A27" s="175" t="s">
        <v>250</v>
      </c>
      <c r="B27" s="175" t="s">
        <v>249</v>
      </c>
      <c r="C27" s="109">
        <v>186</v>
      </c>
      <c r="D27" s="109">
        <v>86</v>
      </c>
      <c r="E27" s="109">
        <v>252</v>
      </c>
      <c r="F27" s="176">
        <f t="shared" si="0"/>
        <v>193.02325581395348</v>
      </c>
      <c r="G27" s="177">
        <f t="shared" si="1"/>
        <v>2.6624880818000015E-4</v>
      </c>
      <c r="H27" s="109">
        <v>403</v>
      </c>
      <c r="I27" s="109">
        <v>202</v>
      </c>
      <c r="J27" s="109">
        <v>1167</v>
      </c>
      <c r="K27" s="176">
        <f t="shared" si="2"/>
        <v>477.72277227722776</v>
      </c>
      <c r="L27" s="177">
        <f t="shared" si="3"/>
        <v>1.7298841489025575E-3</v>
      </c>
    </row>
    <row r="28" spans="1:12" x14ac:dyDescent="0.2">
      <c r="A28" s="175" t="s">
        <v>248</v>
      </c>
      <c r="B28" s="175" t="s">
        <v>247</v>
      </c>
      <c r="C28" s="109">
        <v>622</v>
      </c>
      <c r="D28" s="109">
        <v>447</v>
      </c>
      <c r="E28" s="109">
        <v>578</v>
      </c>
      <c r="F28" s="176">
        <f t="shared" si="0"/>
        <v>29.306487695749439</v>
      </c>
      <c r="G28" s="177">
        <f t="shared" si="1"/>
        <v>6.1068179019063533E-4</v>
      </c>
      <c r="H28" s="109">
        <v>1789</v>
      </c>
      <c r="I28" s="109">
        <v>1438</v>
      </c>
      <c r="J28" s="109">
        <v>1151</v>
      </c>
      <c r="K28" s="176">
        <f t="shared" si="2"/>
        <v>-19.958275382475666</v>
      </c>
      <c r="L28" s="177">
        <f t="shared" si="3"/>
        <v>1.7061667998173467E-3</v>
      </c>
    </row>
    <row r="29" spans="1:12" x14ac:dyDescent="0.2">
      <c r="A29" s="175" t="s">
        <v>246</v>
      </c>
      <c r="B29" s="175" t="s">
        <v>245</v>
      </c>
      <c r="C29" s="109">
        <v>198</v>
      </c>
      <c r="D29" s="109">
        <v>64</v>
      </c>
      <c r="E29" s="109">
        <v>202</v>
      </c>
      <c r="F29" s="176">
        <f t="shared" si="0"/>
        <v>215.625</v>
      </c>
      <c r="G29" s="177">
        <f t="shared" si="1"/>
        <v>2.1342166369984138E-4</v>
      </c>
      <c r="H29" s="109">
        <v>872</v>
      </c>
      <c r="I29" s="109">
        <v>336</v>
      </c>
      <c r="J29" s="109">
        <v>720</v>
      </c>
      <c r="K29" s="176">
        <f t="shared" si="2"/>
        <v>114.28571428571428</v>
      </c>
      <c r="L29" s="177">
        <f t="shared" si="3"/>
        <v>1.0672807088344827E-3</v>
      </c>
    </row>
    <row r="30" spans="1:12" x14ac:dyDescent="0.2">
      <c r="A30" s="175" t="s">
        <v>252</v>
      </c>
      <c r="B30" s="175" t="s">
        <v>251</v>
      </c>
      <c r="C30" s="109">
        <v>117022</v>
      </c>
      <c r="D30" s="109">
        <v>100</v>
      </c>
      <c r="E30" s="109">
        <v>155</v>
      </c>
      <c r="F30" s="176">
        <f t="shared" si="0"/>
        <v>55.000000000000007</v>
      </c>
      <c r="G30" s="177">
        <f t="shared" si="1"/>
        <v>1.6376414788849217E-4</v>
      </c>
      <c r="H30" s="109">
        <v>259778</v>
      </c>
      <c r="I30" s="109">
        <v>400</v>
      </c>
      <c r="J30" s="109">
        <v>608</v>
      </c>
      <c r="K30" s="176">
        <f t="shared" si="2"/>
        <v>52</v>
      </c>
      <c r="L30" s="177">
        <f t="shared" si="3"/>
        <v>9.0125926523800773E-4</v>
      </c>
    </row>
    <row r="31" spans="1:12" x14ac:dyDescent="0.2">
      <c r="A31" s="175" t="s">
        <v>254</v>
      </c>
      <c r="B31" s="175" t="s">
        <v>253</v>
      </c>
      <c r="C31" s="109">
        <v>143</v>
      </c>
      <c r="D31" s="109">
        <v>67</v>
      </c>
      <c r="E31" s="109">
        <v>187</v>
      </c>
      <c r="F31" s="176">
        <f t="shared" si="0"/>
        <v>179.1044776119403</v>
      </c>
      <c r="G31" s="177">
        <f t="shared" si="1"/>
        <v>1.9757352035579379E-4</v>
      </c>
      <c r="H31" s="109">
        <v>798</v>
      </c>
      <c r="I31" s="109">
        <v>393</v>
      </c>
      <c r="J31" s="109">
        <v>547</v>
      </c>
      <c r="K31" s="176">
        <f t="shared" si="2"/>
        <v>39.185750636132319</v>
      </c>
      <c r="L31" s="177">
        <f t="shared" si="3"/>
        <v>8.1083687185064181E-4</v>
      </c>
    </row>
    <row r="32" spans="1:12" x14ac:dyDescent="0.2">
      <c r="A32" s="175" t="s">
        <v>240</v>
      </c>
      <c r="B32" s="175" t="s">
        <v>239</v>
      </c>
      <c r="C32" s="109">
        <v>105</v>
      </c>
      <c r="D32" s="109">
        <v>68</v>
      </c>
      <c r="E32" s="109">
        <v>151</v>
      </c>
      <c r="F32" s="176">
        <f t="shared" si="0"/>
        <v>122.05882352941177</v>
      </c>
      <c r="G32" s="177">
        <f t="shared" si="1"/>
        <v>1.5953797633007946E-4</v>
      </c>
      <c r="H32" s="109">
        <v>145</v>
      </c>
      <c r="I32" s="109">
        <v>90</v>
      </c>
      <c r="J32" s="109">
        <v>231</v>
      </c>
      <c r="K32" s="176">
        <f t="shared" si="2"/>
        <v>156.66666666666669</v>
      </c>
      <c r="L32" s="177">
        <f t="shared" si="3"/>
        <v>3.4241922741772989E-4</v>
      </c>
    </row>
    <row r="33" spans="1:12" x14ac:dyDescent="0.2">
      <c r="A33" s="175" t="s">
        <v>561</v>
      </c>
      <c r="B33" s="175" t="s">
        <v>426</v>
      </c>
      <c r="C33" s="109">
        <v>1683</v>
      </c>
      <c r="D33" s="109">
        <v>1683</v>
      </c>
      <c r="E33" s="109">
        <v>20</v>
      </c>
      <c r="F33" s="176">
        <f t="shared" si="0"/>
        <v>-98.811645870469405</v>
      </c>
      <c r="G33" s="177">
        <f t="shared" si="1"/>
        <v>2.1130857792063504E-5</v>
      </c>
      <c r="H33" s="109">
        <v>2212</v>
      </c>
      <c r="I33" s="109">
        <v>2212</v>
      </c>
      <c r="J33" s="109">
        <v>140</v>
      </c>
      <c r="K33" s="176">
        <f t="shared" si="2"/>
        <v>-93.670886075949369</v>
      </c>
      <c r="L33" s="177">
        <f t="shared" si="3"/>
        <v>2.075268044955939E-4</v>
      </c>
    </row>
    <row r="34" spans="1:12" x14ac:dyDescent="0.2">
      <c r="A34" s="175" t="s">
        <v>479</v>
      </c>
      <c r="B34" s="175" t="s">
        <v>241</v>
      </c>
      <c r="C34" s="109">
        <v>225</v>
      </c>
      <c r="D34" s="109">
        <v>225</v>
      </c>
      <c r="E34" s="109">
        <v>25</v>
      </c>
      <c r="F34" s="176">
        <f t="shared" si="0"/>
        <v>-88.888888888888886</v>
      </c>
      <c r="G34" s="177">
        <f t="shared" si="1"/>
        <v>2.6413572240079384E-5</v>
      </c>
      <c r="H34" s="109">
        <v>404</v>
      </c>
      <c r="I34" s="109">
        <v>404</v>
      </c>
      <c r="J34" s="109">
        <v>62</v>
      </c>
      <c r="K34" s="176">
        <f t="shared" si="2"/>
        <v>-84.653465346534645</v>
      </c>
      <c r="L34" s="177">
        <f t="shared" si="3"/>
        <v>9.1904727705191563E-5</v>
      </c>
    </row>
    <row r="35" spans="1:12" x14ac:dyDescent="0.2">
      <c r="A35" s="175" t="s">
        <v>562</v>
      </c>
      <c r="B35" s="175" t="s">
        <v>242</v>
      </c>
      <c r="C35" s="109">
        <v>44</v>
      </c>
      <c r="D35" s="109">
        <v>6</v>
      </c>
      <c r="E35" s="109">
        <v>3</v>
      </c>
      <c r="F35" s="176">
        <f t="shared" si="0"/>
        <v>-50</v>
      </c>
      <c r="G35" s="177">
        <f t="shared" si="1"/>
        <v>3.1696286688095262E-6</v>
      </c>
      <c r="H35" s="109">
        <v>275</v>
      </c>
      <c r="I35" s="109">
        <v>85</v>
      </c>
      <c r="J35" s="109">
        <v>15</v>
      </c>
      <c r="K35" s="176">
        <f t="shared" si="2"/>
        <v>-82.35294117647058</v>
      </c>
      <c r="L35" s="177">
        <f t="shared" si="3"/>
        <v>2.2235014767385058E-5</v>
      </c>
    </row>
    <row r="36" spans="1:12" x14ac:dyDescent="0.2">
      <c r="A36" s="175" t="s">
        <v>238</v>
      </c>
      <c r="B36" s="175" t="s">
        <v>237</v>
      </c>
      <c r="C36" s="109">
        <v>29</v>
      </c>
      <c r="D36" s="109">
        <v>29</v>
      </c>
      <c r="E36" s="109">
        <v>0</v>
      </c>
      <c r="F36" s="109">
        <v>0</v>
      </c>
      <c r="G36" s="177">
        <f t="shared" si="1"/>
        <v>0</v>
      </c>
      <c r="H36" s="109">
        <v>59</v>
      </c>
      <c r="I36" s="109">
        <v>59</v>
      </c>
      <c r="J36" s="109">
        <v>0</v>
      </c>
      <c r="K36" s="109">
        <v>0</v>
      </c>
      <c r="L36" s="177">
        <f t="shared" si="3"/>
        <v>0</v>
      </c>
    </row>
    <row r="37" spans="1:12" x14ac:dyDescent="0.2">
      <c r="A37" s="179" t="s">
        <v>11</v>
      </c>
      <c r="B37" s="179"/>
      <c r="C37" s="107">
        <v>95069923</v>
      </c>
      <c r="D37" s="107">
        <v>92719949</v>
      </c>
      <c r="E37" s="107">
        <v>94648311</v>
      </c>
      <c r="F37" s="180">
        <f>(E37/D37-1)*100</f>
        <v>2.0797703415475377</v>
      </c>
      <c r="G37" s="180">
        <f t="shared" si="1"/>
        <v>100</v>
      </c>
      <c r="H37" s="107">
        <v>64407575</v>
      </c>
      <c r="I37" s="107">
        <v>58218283</v>
      </c>
      <c r="J37" s="107">
        <v>67461165</v>
      </c>
      <c r="K37" s="180">
        <f>(J37/I37-1)*100</f>
        <v>15.876253169472543</v>
      </c>
      <c r="L37" s="180">
        <f t="shared" si="3"/>
        <v>100</v>
      </c>
    </row>
    <row r="38" spans="1:12" x14ac:dyDescent="0.2">
      <c r="A38" s="167" t="s">
        <v>419</v>
      </c>
      <c r="B38" s="165"/>
    </row>
    <row r="39" spans="1:12" x14ac:dyDescent="0.2">
      <c r="A39" s="165" t="s">
        <v>216</v>
      </c>
    </row>
    <row r="50" spans="1:6" x14ac:dyDescent="0.2">
      <c r="A50" s="175"/>
      <c r="B50" s="175"/>
      <c r="C50" s="109"/>
      <c r="D50" s="109"/>
      <c r="E50" s="181"/>
      <c r="F50" s="181"/>
    </row>
    <row r="51" spans="1:6" x14ac:dyDescent="0.2">
      <c r="A51" s="175"/>
      <c r="B51" s="175"/>
      <c r="C51" s="109"/>
      <c r="D51" s="109"/>
      <c r="E51" s="181"/>
      <c r="F51" s="181"/>
    </row>
    <row r="52" spans="1:6" x14ac:dyDescent="0.2">
      <c r="A52" s="175"/>
      <c r="B52" s="175"/>
      <c r="C52" s="109"/>
      <c r="D52" s="109"/>
      <c r="E52" s="181"/>
      <c r="F52" s="181"/>
    </row>
  </sheetData>
  <mergeCells count="13">
    <mergeCell ref="A1:L1"/>
    <mergeCell ref="A2:L2"/>
    <mergeCell ref="A3:L3"/>
    <mergeCell ref="A5:A7"/>
    <mergeCell ref="B5:B7"/>
    <mergeCell ref="C5:G5"/>
    <mergeCell ref="H5:L5"/>
    <mergeCell ref="C6:C7"/>
    <mergeCell ref="D6:E6"/>
    <mergeCell ref="F6:F7"/>
    <mergeCell ref="H6:H7"/>
    <mergeCell ref="I6:J6"/>
    <mergeCell ref="K6:K7"/>
  </mergeCells>
  <printOptions horizontalCentered="1" verticalCentered="1"/>
  <pageMargins left="0.49" right="0.51" top="0.74803149606299213" bottom="0.74803149606299213" header="0.31496062992125984" footer="0.31496062992125984"/>
  <pageSetup scale="10" orientation="landscape" r:id="rId1"/>
  <headerFooter>
    <oddFooter>&amp;C24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view="pageBreakPreview" zoomScaleSheetLayoutView="100" workbookViewId="0">
      <selection sqref="A1:L1"/>
    </sheetView>
  </sheetViews>
  <sheetFormatPr baseColWidth="10" defaultColWidth="9.5703125" defaultRowHeight="12.75" x14ac:dyDescent="0.2"/>
  <cols>
    <col min="1" max="1" width="65.42578125" style="152" customWidth="1"/>
    <col min="2" max="2" width="8.42578125" style="152" customWidth="1"/>
    <col min="3" max="3" width="10.7109375" style="152" customWidth="1"/>
    <col min="4" max="5" width="9.7109375" style="152" customWidth="1"/>
    <col min="6" max="6" width="7.5703125" style="152" customWidth="1"/>
    <col min="7" max="7" width="7.85546875" style="152" customWidth="1"/>
    <col min="8" max="8" width="10.42578125" style="152" customWidth="1"/>
    <col min="9" max="9" width="11.42578125" style="152" customWidth="1"/>
    <col min="10" max="10" width="10.7109375" style="152" customWidth="1"/>
    <col min="11" max="11" width="6.855468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410" t="s">
        <v>312</v>
      </c>
      <c r="B1" s="410"/>
      <c r="C1" s="410"/>
      <c r="D1" s="410"/>
      <c r="E1" s="410"/>
      <c r="F1" s="410"/>
      <c r="G1" s="410"/>
      <c r="H1" s="410"/>
      <c r="I1" s="410"/>
      <c r="J1" s="410"/>
      <c r="K1" s="410"/>
      <c r="L1" s="410"/>
    </row>
    <row r="2" spans="1:12" ht="12.75" customHeight="1" x14ac:dyDescent="0.2">
      <c r="A2" s="410" t="s">
        <v>475</v>
      </c>
      <c r="B2" s="410"/>
      <c r="C2" s="410"/>
      <c r="D2" s="410"/>
      <c r="E2" s="410"/>
      <c r="F2" s="410"/>
      <c r="G2" s="410"/>
      <c r="H2" s="410"/>
      <c r="I2" s="410"/>
      <c r="J2" s="410"/>
      <c r="K2" s="410"/>
      <c r="L2" s="410"/>
    </row>
    <row r="3" spans="1:12" x14ac:dyDescent="0.2">
      <c r="A3" s="410" t="s">
        <v>427</v>
      </c>
      <c r="B3" s="410"/>
      <c r="C3" s="410"/>
      <c r="D3" s="410"/>
      <c r="E3" s="410"/>
      <c r="F3" s="410"/>
      <c r="G3" s="410"/>
      <c r="H3" s="410"/>
      <c r="I3" s="410"/>
      <c r="J3" s="410"/>
      <c r="K3" s="410"/>
      <c r="L3" s="410"/>
    </row>
    <row r="4" spans="1:12" x14ac:dyDescent="0.2">
      <c r="A4" s="411"/>
      <c r="B4" s="411"/>
      <c r="C4" s="411"/>
      <c r="D4" s="411"/>
      <c r="E4" s="411"/>
      <c r="F4" s="411"/>
      <c r="G4" s="161"/>
      <c r="H4" s="161"/>
      <c r="I4" s="161"/>
      <c r="J4" s="161"/>
      <c r="K4" s="161"/>
      <c r="L4" s="161"/>
    </row>
    <row r="5" spans="1:12" ht="12.75" customHeight="1" x14ac:dyDescent="0.2">
      <c r="A5" s="403" t="s">
        <v>283</v>
      </c>
      <c r="B5" s="403" t="s">
        <v>310</v>
      </c>
      <c r="C5" s="406" t="s">
        <v>228</v>
      </c>
      <c r="D5" s="406"/>
      <c r="E5" s="406"/>
      <c r="F5" s="406"/>
      <c r="G5" s="406"/>
      <c r="H5" s="406" t="s">
        <v>224</v>
      </c>
      <c r="I5" s="406"/>
      <c r="J5" s="406"/>
      <c r="K5" s="406"/>
      <c r="L5" s="406"/>
    </row>
    <row r="6" spans="1:12" ht="12.75" customHeight="1" x14ac:dyDescent="0.2">
      <c r="A6" s="404"/>
      <c r="B6" s="404"/>
      <c r="C6" s="397">
        <v>2010</v>
      </c>
      <c r="D6" s="399" t="s">
        <v>515</v>
      </c>
      <c r="E6" s="399"/>
      <c r="F6" s="407" t="s">
        <v>468</v>
      </c>
      <c r="G6" s="407" t="s">
        <v>470</v>
      </c>
      <c r="H6" s="397">
        <v>2010</v>
      </c>
      <c r="I6" s="399" t="s">
        <v>515</v>
      </c>
      <c r="J6" s="399"/>
      <c r="K6" s="407" t="s">
        <v>468</v>
      </c>
      <c r="L6" s="407" t="s">
        <v>470</v>
      </c>
    </row>
    <row r="7" spans="1:12" ht="12.75" customHeight="1" x14ac:dyDescent="0.2">
      <c r="A7" s="408"/>
      <c r="B7" s="408"/>
      <c r="C7" s="409"/>
      <c r="D7" s="182">
        <v>2010</v>
      </c>
      <c r="E7" s="182">
        <v>2011</v>
      </c>
      <c r="F7" s="408"/>
      <c r="G7" s="408"/>
      <c r="H7" s="409"/>
      <c r="I7" s="182">
        <v>2010</v>
      </c>
      <c r="J7" s="182">
        <v>2011</v>
      </c>
      <c r="K7" s="408"/>
      <c r="L7" s="408"/>
    </row>
    <row r="8" spans="1:12" x14ac:dyDescent="0.2">
      <c r="A8" s="167" t="s">
        <v>480</v>
      </c>
      <c r="B8" s="326">
        <v>20029011</v>
      </c>
      <c r="C8" s="183">
        <v>75751826</v>
      </c>
      <c r="D8" s="183">
        <v>50004189</v>
      </c>
      <c r="E8" s="183">
        <v>42349243</v>
      </c>
      <c r="F8" s="185">
        <f t="shared" ref="F8:F38" si="0">(E8/D8-1)*100</f>
        <v>-15.308609444700727</v>
      </c>
      <c r="G8" s="184">
        <f t="shared" ref="G8:G39" si="1">(E8/$E$56)*100</f>
        <v>52.625658463138777</v>
      </c>
      <c r="H8" s="183">
        <v>78382870</v>
      </c>
      <c r="I8" s="183">
        <v>52100905</v>
      </c>
      <c r="J8" s="183">
        <v>42258879</v>
      </c>
      <c r="K8" s="185">
        <f t="shared" ref="K8:K38" si="2">(J8/I8-1)*100</f>
        <v>-18.890316780485872</v>
      </c>
      <c r="L8" s="184">
        <f t="shared" ref="L8:L39" si="3">(J8/$J$56)*100</f>
        <v>38.653199190917505</v>
      </c>
    </row>
    <row r="9" spans="1:12" ht="12.75" customHeight="1" x14ac:dyDescent="0.2">
      <c r="A9" s="167" t="s">
        <v>428</v>
      </c>
      <c r="B9" s="326">
        <v>7108040</v>
      </c>
      <c r="C9" s="183">
        <v>5618758</v>
      </c>
      <c r="D9" s="183">
        <v>2736371</v>
      </c>
      <c r="E9" s="183">
        <v>3002368</v>
      </c>
      <c r="F9" s="185">
        <f t="shared" si="0"/>
        <v>9.7207944390581567</v>
      </c>
      <c r="G9" s="184">
        <f t="shared" si="1"/>
        <v>3.7309189434308672</v>
      </c>
      <c r="H9" s="183">
        <v>18142188</v>
      </c>
      <c r="I9" s="183">
        <v>8384220</v>
      </c>
      <c r="J9" s="183">
        <v>11048674</v>
      </c>
      <c r="K9" s="185">
        <f t="shared" si="2"/>
        <v>31.779390330883484</v>
      </c>
      <c r="L9" s="184">
        <f t="shared" si="3"/>
        <v>10.105961327500221</v>
      </c>
    </row>
    <row r="10" spans="1:12" x14ac:dyDescent="0.2">
      <c r="A10" s="167" t="s">
        <v>498</v>
      </c>
      <c r="B10" s="326">
        <v>20029012</v>
      </c>
      <c r="C10" s="183">
        <v>11156406</v>
      </c>
      <c r="D10" s="183">
        <v>8282650</v>
      </c>
      <c r="E10" s="183">
        <v>9212719</v>
      </c>
      <c r="F10" s="185">
        <f t="shared" si="0"/>
        <v>11.22912352930523</v>
      </c>
      <c r="G10" s="184">
        <f t="shared" si="1"/>
        <v>11.448266114482127</v>
      </c>
      <c r="H10" s="183">
        <v>11306388</v>
      </c>
      <c r="I10" s="183">
        <v>8520524</v>
      </c>
      <c r="J10" s="183">
        <v>8864040</v>
      </c>
      <c r="K10" s="185">
        <f t="shared" si="2"/>
        <v>4.0316299795646326</v>
      </c>
      <c r="L10" s="184">
        <f t="shared" si="3"/>
        <v>8.1077281713095228</v>
      </c>
    </row>
    <row r="11" spans="1:12" x14ac:dyDescent="0.2">
      <c r="A11" s="167" t="s">
        <v>481</v>
      </c>
      <c r="B11" s="326">
        <v>20029019</v>
      </c>
      <c r="C11" s="183">
        <v>3532086</v>
      </c>
      <c r="D11" s="183">
        <v>2536949</v>
      </c>
      <c r="E11" s="183">
        <v>4677717</v>
      </c>
      <c r="F11" s="185">
        <f t="shared" si="0"/>
        <v>84.383564667638169</v>
      </c>
      <c r="G11" s="184">
        <f t="shared" si="1"/>
        <v>5.8128060808363946</v>
      </c>
      <c r="H11" s="183">
        <v>4927935</v>
      </c>
      <c r="I11" s="183">
        <v>3646781</v>
      </c>
      <c r="J11" s="183">
        <v>5422298</v>
      </c>
      <c r="K11" s="185">
        <f t="shared" si="2"/>
        <v>48.687239513422931</v>
      </c>
      <c r="L11" s="184">
        <f t="shared" si="3"/>
        <v>4.9596479988622892</v>
      </c>
    </row>
    <row r="12" spans="1:12" x14ac:dyDescent="0.2">
      <c r="A12" s="167" t="s">
        <v>499</v>
      </c>
      <c r="B12" s="326">
        <v>9042010</v>
      </c>
      <c r="C12" s="183">
        <v>887440</v>
      </c>
      <c r="D12" s="183">
        <v>597837</v>
      </c>
      <c r="E12" s="183">
        <v>743617</v>
      </c>
      <c r="F12" s="185">
        <f t="shared" si="0"/>
        <v>24.384573052520999</v>
      </c>
      <c r="G12" s="184">
        <f t="shared" si="1"/>
        <v>0.92406219089639607</v>
      </c>
      <c r="H12" s="183">
        <v>5929278</v>
      </c>
      <c r="I12" s="183">
        <v>3932050</v>
      </c>
      <c r="J12" s="183">
        <v>4943500</v>
      </c>
      <c r="K12" s="185">
        <f t="shared" si="2"/>
        <v>25.723223255045081</v>
      </c>
      <c r="L12" s="184">
        <f t="shared" si="3"/>
        <v>4.5217027692641985</v>
      </c>
    </row>
    <row r="13" spans="1:12" x14ac:dyDescent="0.2">
      <c r="A13" s="167" t="s">
        <v>429</v>
      </c>
      <c r="B13" s="326">
        <v>7108090</v>
      </c>
      <c r="C13" s="183">
        <v>2480691</v>
      </c>
      <c r="D13" s="183">
        <v>1669801</v>
      </c>
      <c r="E13" s="183">
        <v>2211267</v>
      </c>
      <c r="F13" s="185">
        <f t="shared" si="0"/>
        <v>32.426977825501368</v>
      </c>
      <c r="G13" s="184">
        <f t="shared" si="1"/>
        <v>2.7478503432235968</v>
      </c>
      <c r="H13" s="183">
        <v>4621802</v>
      </c>
      <c r="I13" s="183">
        <v>2940657</v>
      </c>
      <c r="J13" s="183">
        <v>4233423</v>
      </c>
      <c r="K13" s="185">
        <f t="shared" si="2"/>
        <v>43.961808534623394</v>
      </c>
      <c r="L13" s="184">
        <f t="shared" si="3"/>
        <v>3.8722120972118441</v>
      </c>
    </row>
    <row r="14" spans="1:12" x14ac:dyDescent="0.2">
      <c r="A14" s="167" t="s">
        <v>307</v>
      </c>
      <c r="B14" s="326">
        <v>7109000</v>
      </c>
      <c r="C14" s="183">
        <v>2847779</v>
      </c>
      <c r="D14" s="183">
        <v>1579169</v>
      </c>
      <c r="E14" s="183">
        <v>1806571</v>
      </c>
      <c r="F14" s="185">
        <f t="shared" si="0"/>
        <v>14.40010537187597</v>
      </c>
      <c r="G14" s="184">
        <f t="shared" si="1"/>
        <v>2.2449513072857306</v>
      </c>
      <c r="H14" s="183">
        <v>6238486</v>
      </c>
      <c r="I14" s="183">
        <v>3322425</v>
      </c>
      <c r="J14" s="183">
        <v>3711900</v>
      </c>
      <c r="K14" s="185">
        <f t="shared" si="2"/>
        <v>11.722612248583486</v>
      </c>
      <c r="L14" s="184">
        <f t="shared" si="3"/>
        <v>3.3951873185459247</v>
      </c>
    </row>
    <row r="15" spans="1:12" x14ac:dyDescent="0.2">
      <c r="A15" s="167" t="s">
        <v>309</v>
      </c>
      <c r="B15" s="326">
        <v>7104000</v>
      </c>
      <c r="C15" s="183">
        <v>3857350</v>
      </c>
      <c r="D15" s="183">
        <v>2307139</v>
      </c>
      <c r="E15" s="183">
        <v>2724685</v>
      </c>
      <c r="F15" s="185">
        <f t="shared" si="0"/>
        <v>18.097999296964762</v>
      </c>
      <c r="G15" s="184">
        <f t="shared" si="1"/>
        <v>3.385853726585792</v>
      </c>
      <c r="H15" s="183">
        <v>5428897</v>
      </c>
      <c r="I15" s="183">
        <v>3446631</v>
      </c>
      <c r="J15" s="183">
        <v>3557842</v>
      </c>
      <c r="K15" s="185">
        <f t="shared" si="2"/>
        <v>3.2266581482032652</v>
      </c>
      <c r="L15" s="184">
        <f t="shared" si="3"/>
        <v>3.2542741021552497</v>
      </c>
    </row>
    <row r="16" spans="1:12" x14ac:dyDescent="0.2">
      <c r="A16" s="167" t="s">
        <v>563</v>
      </c>
      <c r="B16" s="326">
        <v>7129020</v>
      </c>
      <c r="C16" s="183">
        <v>1033152</v>
      </c>
      <c r="D16" s="183">
        <v>989464</v>
      </c>
      <c r="E16" s="183">
        <v>611268</v>
      </c>
      <c r="F16" s="185">
        <f t="shared" si="0"/>
        <v>-38.222310260908934</v>
      </c>
      <c r="G16" s="184">
        <f t="shared" si="1"/>
        <v>0.75959754457584794</v>
      </c>
      <c r="H16" s="183">
        <v>4374176</v>
      </c>
      <c r="I16" s="183">
        <v>4154923</v>
      </c>
      <c r="J16" s="183">
        <v>3260686</v>
      </c>
      <c r="K16" s="185">
        <f t="shared" si="2"/>
        <v>-21.522348308259865</v>
      </c>
      <c r="L16" s="184">
        <f t="shared" si="3"/>
        <v>2.9824725226865585</v>
      </c>
    </row>
    <row r="17" spans="1:12" x14ac:dyDescent="0.2">
      <c r="A17" s="167" t="s">
        <v>308</v>
      </c>
      <c r="B17" s="326">
        <v>20059990</v>
      </c>
      <c r="C17" s="183">
        <v>5954937</v>
      </c>
      <c r="D17" s="183">
        <v>1699953</v>
      </c>
      <c r="E17" s="183">
        <v>2141738</v>
      </c>
      <c r="F17" s="185">
        <f t="shared" si="0"/>
        <v>25.988071434916151</v>
      </c>
      <c r="G17" s="184">
        <f t="shared" si="1"/>
        <v>2.6614495211998457</v>
      </c>
      <c r="H17" s="183">
        <v>13649581</v>
      </c>
      <c r="I17" s="183">
        <v>3678527</v>
      </c>
      <c r="J17" s="183">
        <v>3224127</v>
      </c>
      <c r="K17" s="185">
        <f t="shared" si="2"/>
        <v>-12.35277055190841</v>
      </c>
      <c r="L17" s="184">
        <f t="shared" si="3"/>
        <v>2.9490328682834979</v>
      </c>
    </row>
    <row r="18" spans="1:12" x14ac:dyDescent="0.2">
      <c r="A18" s="167" t="s">
        <v>564</v>
      </c>
      <c r="B18" s="326">
        <v>7108030</v>
      </c>
      <c r="C18" s="183">
        <v>4665112</v>
      </c>
      <c r="D18" s="183">
        <v>3276273</v>
      </c>
      <c r="E18" s="183">
        <v>2385634</v>
      </c>
      <c r="F18" s="185">
        <f t="shared" si="0"/>
        <v>-27.184517285342213</v>
      </c>
      <c r="G18" s="184">
        <f t="shared" si="1"/>
        <v>2.9645290259864057</v>
      </c>
      <c r="H18" s="183">
        <v>6065095</v>
      </c>
      <c r="I18" s="183">
        <v>3874260</v>
      </c>
      <c r="J18" s="183">
        <v>2839772</v>
      </c>
      <c r="K18" s="185">
        <f t="shared" si="2"/>
        <v>-26.70156365344608</v>
      </c>
      <c r="L18" s="184">
        <f t="shared" si="3"/>
        <v>2.5974724216605507</v>
      </c>
    </row>
    <row r="19" spans="1:12" x14ac:dyDescent="0.2">
      <c r="A19" s="167" t="s">
        <v>565</v>
      </c>
      <c r="B19" s="326">
        <v>21032010</v>
      </c>
      <c r="C19" s="183">
        <v>4085106</v>
      </c>
      <c r="D19" s="183">
        <v>2787245</v>
      </c>
      <c r="E19" s="183">
        <v>2082225</v>
      </c>
      <c r="F19" s="185">
        <f t="shared" si="0"/>
        <v>-25.294511246768757</v>
      </c>
      <c r="G19" s="184">
        <f t="shared" si="1"/>
        <v>2.5874951694746735</v>
      </c>
      <c r="H19" s="183">
        <v>4537537</v>
      </c>
      <c r="I19" s="183">
        <v>3136567</v>
      </c>
      <c r="J19" s="183">
        <v>2377554</v>
      </c>
      <c r="K19" s="185">
        <f t="shared" si="2"/>
        <v>-24.198845425587912</v>
      </c>
      <c r="L19" s="184">
        <f t="shared" si="3"/>
        <v>2.1746925267270503</v>
      </c>
    </row>
    <row r="20" spans="1:12" x14ac:dyDescent="0.2">
      <c r="A20" s="167" t="s">
        <v>433</v>
      </c>
      <c r="B20" s="326">
        <v>9042020</v>
      </c>
      <c r="C20" s="183">
        <v>715194</v>
      </c>
      <c r="D20" s="183">
        <v>429474</v>
      </c>
      <c r="E20" s="183">
        <v>452139</v>
      </c>
      <c r="F20" s="185">
        <f t="shared" si="0"/>
        <v>5.2773858254516082</v>
      </c>
      <c r="G20" s="184">
        <f t="shared" si="1"/>
        <v>0.56185449623893158</v>
      </c>
      <c r="H20" s="183">
        <v>4522517</v>
      </c>
      <c r="I20" s="183">
        <v>2530087</v>
      </c>
      <c r="J20" s="183">
        <v>2036804</v>
      </c>
      <c r="K20" s="185">
        <f t="shared" si="2"/>
        <v>-19.496681339416387</v>
      </c>
      <c r="L20" s="184">
        <f t="shared" si="3"/>
        <v>1.8630165444014153</v>
      </c>
    </row>
    <row r="21" spans="1:12" x14ac:dyDescent="0.2">
      <c r="A21" s="167" t="s">
        <v>566</v>
      </c>
      <c r="B21" s="326">
        <v>7102100</v>
      </c>
      <c r="C21" s="183">
        <v>1846364</v>
      </c>
      <c r="D21" s="183">
        <v>1190457</v>
      </c>
      <c r="E21" s="183">
        <v>1333969</v>
      </c>
      <c r="F21" s="185">
        <f t="shared" si="0"/>
        <v>12.055202329861547</v>
      </c>
      <c r="G21" s="184">
        <f t="shared" si="1"/>
        <v>1.6576682845172646</v>
      </c>
      <c r="H21" s="183">
        <v>2467533</v>
      </c>
      <c r="I21" s="183">
        <v>1609874</v>
      </c>
      <c r="J21" s="183">
        <v>1870240</v>
      </c>
      <c r="K21" s="185">
        <f t="shared" si="2"/>
        <v>16.1730669605199</v>
      </c>
      <c r="L21" s="184">
        <f t="shared" si="3"/>
        <v>1.7106643849881005</v>
      </c>
    </row>
    <row r="22" spans="1:12" x14ac:dyDescent="0.2">
      <c r="A22" s="167" t="s">
        <v>305</v>
      </c>
      <c r="B22" s="326">
        <v>20059910</v>
      </c>
      <c r="C22" s="183">
        <v>2316330</v>
      </c>
      <c r="D22" s="183">
        <v>1601138</v>
      </c>
      <c r="E22" s="183">
        <v>1212045</v>
      </c>
      <c r="F22" s="185">
        <f t="shared" si="0"/>
        <v>-24.301028393555079</v>
      </c>
      <c r="G22" s="184">
        <f t="shared" si="1"/>
        <v>1.5061583559346039</v>
      </c>
      <c r="H22" s="183">
        <v>2736798</v>
      </c>
      <c r="I22" s="183">
        <v>1860191</v>
      </c>
      <c r="J22" s="183">
        <v>1557277</v>
      </c>
      <c r="K22" s="185">
        <f t="shared" si="2"/>
        <v>-16.284026747790946</v>
      </c>
      <c r="L22" s="184">
        <f t="shared" si="3"/>
        <v>1.4244045157098095</v>
      </c>
    </row>
    <row r="23" spans="1:12" x14ac:dyDescent="0.2">
      <c r="A23" s="167" t="s">
        <v>431</v>
      </c>
      <c r="B23" s="326">
        <v>7102910</v>
      </c>
      <c r="C23" s="183">
        <v>630959</v>
      </c>
      <c r="D23" s="183">
        <v>553798</v>
      </c>
      <c r="E23" s="183">
        <v>457262</v>
      </c>
      <c r="F23" s="185">
        <f t="shared" si="0"/>
        <v>-17.4316266942098</v>
      </c>
      <c r="G23" s="184">
        <f t="shared" si="1"/>
        <v>0.56822063714743998</v>
      </c>
      <c r="H23" s="183">
        <v>1620579</v>
      </c>
      <c r="I23" s="183">
        <v>1480429</v>
      </c>
      <c r="J23" s="183">
        <v>1124638</v>
      </c>
      <c r="K23" s="185">
        <f t="shared" si="2"/>
        <v>-24.032966119955766</v>
      </c>
      <c r="L23" s="184">
        <f t="shared" si="3"/>
        <v>1.0286798339273289</v>
      </c>
    </row>
    <row r="24" spans="1:12" x14ac:dyDescent="0.2">
      <c r="A24" s="167" t="s">
        <v>306</v>
      </c>
      <c r="B24" s="326">
        <v>7129030</v>
      </c>
      <c r="C24" s="183">
        <v>75851</v>
      </c>
      <c r="D24" s="183">
        <v>66156</v>
      </c>
      <c r="E24" s="183">
        <v>110680</v>
      </c>
      <c r="F24" s="185">
        <f t="shared" si="0"/>
        <v>67.301529717637095</v>
      </c>
      <c r="G24" s="184">
        <f t="shared" si="1"/>
        <v>0.13753747330737884</v>
      </c>
      <c r="H24" s="183">
        <v>611813</v>
      </c>
      <c r="I24" s="183">
        <v>529994</v>
      </c>
      <c r="J24" s="183">
        <v>1070834</v>
      </c>
      <c r="K24" s="185">
        <f t="shared" si="2"/>
        <v>102.04643826156521</v>
      </c>
      <c r="L24" s="184">
        <f t="shared" si="3"/>
        <v>0.97946658505557982</v>
      </c>
    </row>
    <row r="25" spans="1:12" x14ac:dyDescent="0.2">
      <c r="A25" s="167" t="s">
        <v>434</v>
      </c>
      <c r="B25" s="326">
        <v>21032090</v>
      </c>
      <c r="C25" s="183">
        <v>1347349</v>
      </c>
      <c r="D25" s="183">
        <v>913280</v>
      </c>
      <c r="E25" s="183">
        <v>1075349</v>
      </c>
      <c r="F25" s="185">
        <f t="shared" si="0"/>
        <v>17.745817274001396</v>
      </c>
      <c r="G25" s="184">
        <f t="shared" si="1"/>
        <v>1.3362918719155812</v>
      </c>
      <c r="H25" s="183">
        <v>1272573</v>
      </c>
      <c r="I25" s="183">
        <v>882559</v>
      </c>
      <c r="J25" s="183">
        <v>995785</v>
      </c>
      <c r="K25" s="185">
        <f t="shared" si="2"/>
        <v>12.829283934558489</v>
      </c>
      <c r="L25" s="184">
        <f t="shared" si="3"/>
        <v>0.91082103612658039</v>
      </c>
    </row>
    <row r="26" spans="1:12" ht="12.75" customHeight="1" x14ac:dyDescent="0.2">
      <c r="A26" s="167" t="s">
        <v>567</v>
      </c>
      <c r="B26" s="326">
        <v>11052000</v>
      </c>
      <c r="C26" s="183">
        <v>622976</v>
      </c>
      <c r="D26" s="183">
        <v>481823</v>
      </c>
      <c r="E26" s="183">
        <v>414332</v>
      </c>
      <c r="F26" s="185">
        <f t="shared" si="0"/>
        <v>-14.007425963476216</v>
      </c>
      <c r="G26" s="184">
        <f t="shared" si="1"/>
        <v>0.51487329590163433</v>
      </c>
      <c r="H26" s="183">
        <v>1355656</v>
      </c>
      <c r="I26" s="183">
        <v>1053638</v>
      </c>
      <c r="J26" s="183">
        <v>814542</v>
      </c>
      <c r="K26" s="185">
        <f t="shared" si="2"/>
        <v>-22.692423773630033</v>
      </c>
      <c r="L26" s="184">
        <f t="shared" si="3"/>
        <v>0.74504234187963969</v>
      </c>
    </row>
    <row r="27" spans="1:12" ht="12.75" customHeight="1" x14ac:dyDescent="0.2">
      <c r="A27" s="167" t="s">
        <v>304</v>
      </c>
      <c r="B27" s="326">
        <v>7129090</v>
      </c>
      <c r="C27" s="183">
        <v>147002</v>
      </c>
      <c r="D27" s="183">
        <v>82245</v>
      </c>
      <c r="E27" s="183">
        <v>76780</v>
      </c>
      <c r="F27" s="185">
        <f t="shared" si="0"/>
        <v>-6.6447808377408935</v>
      </c>
      <c r="G27" s="184">
        <f t="shared" si="1"/>
        <v>9.5411340807196834E-2</v>
      </c>
      <c r="H27" s="183">
        <v>1019137</v>
      </c>
      <c r="I27" s="183">
        <v>651805</v>
      </c>
      <c r="J27" s="183">
        <v>760668</v>
      </c>
      <c r="K27" s="185">
        <f t="shared" si="2"/>
        <v>16.70177430366444</v>
      </c>
      <c r="L27" s="184">
        <f t="shared" si="3"/>
        <v>0.69576506566009089</v>
      </c>
    </row>
    <row r="28" spans="1:12" x14ac:dyDescent="0.2">
      <c r="A28" s="167" t="s">
        <v>432</v>
      </c>
      <c r="B28" s="326">
        <v>20019090</v>
      </c>
      <c r="C28" s="183">
        <v>3297</v>
      </c>
      <c r="D28" s="183">
        <v>1796</v>
      </c>
      <c r="E28" s="183">
        <v>148343</v>
      </c>
      <c r="F28" s="185">
        <f t="shared" si="0"/>
        <v>8159.6325167037858</v>
      </c>
      <c r="G28" s="184">
        <f t="shared" si="1"/>
        <v>0.18433973078095861</v>
      </c>
      <c r="H28" s="183">
        <v>21073</v>
      </c>
      <c r="I28" s="183">
        <v>10758</v>
      </c>
      <c r="J28" s="183">
        <v>690799</v>
      </c>
      <c r="K28" s="185">
        <f t="shared" si="2"/>
        <v>6321.2585982524633</v>
      </c>
      <c r="L28" s="184">
        <f t="shared" si="3"/>
        <v>0.63185754046827936</v>
      </c>
    </row>
    <row r="29" spans="1:12" ht="12.75" customHeight="1" x14ac:dyDescent="0.2">
      <c r="A29" s="167" t="s">
        <v>435</v>
      </c>
      <c r="B29" s="326">
        <v>20019010</v>
      </c>
      <c r="C29" s="183">
        <v>2027127</v>
      </c>
      <c r="D29" s="183">
        <v>506233</v>
      </c>
      <c r="E29" s="183">
        <v>178107</v>
      </c>
      <c r="F29" s="185">
        <f t="shared" si="0"/>
        <v>-64.817188922887283</v>
      </c>
      <c r="G29" s="184">
        <f t="shared" si="1"/>
        <v>0.22132622658436324</v>
      </c>
      <c r="H29" s="183">
        <v>5647260</v>
      </c>
      <c r="I29" s="183">
        <v>1227682</v>
      </c>
      <c r="J29" s="183">
        <v>485521</v>
      </c>
      <c r="K29" s="185">
        <f t="shared" si="2"/>
        <v>-60.452218082532774</v>
      </c>
      <c r="L29" s="184">
        <f t="shared" si="3"/>
        <v>0.44409459901606618</v>
      </c>
    </row>
    <row r="30" spans="1:12" ht="12.75" customHeight="1" x14ac:dyDescent="0.2">
      <c r="A30" s="167" t="s">
        <v>303</v>
      </c>
      <c r="B30" s="326">
        <v>7122000</v>
      </c>
      <c r="C30" s="183">
        <v>152714</v>
      </c>
      <c r="D30" s="183">
        <v>81904</v>
      </c>
      <c r="E30" s="183">
        <v>186305</v>
      </c>
      <c r="F30" s="185">
        <f t="shared" si="0"/>
        <v>127.46752295370189</v>
      </c>
      <c r="G30" s="184">
        <f t="shared" si="1"/>
        <v>0.23151354322850753</v>
      </c>
      <c r="H30" s="183">
        <v>388440</v>
      </c>
      <c r="I30" s="183">
        <v>207787</v>
      </c>
      <c r="J30" s="183">
        <v>419209</v>
      </c>
      <c r="K30" s="185">
        <f t="shared" si="2"/>
        <v>101.74938759402656</v>
      </c>
      <c r="L30" s="184">
        <f t="shared" si="3"/>
        <v>0.38344057776888346</v>
      </c>
    </row>
    <row r="31" spans="1:12" x14ac:dyDescent="0.2">
      <c r="A31" s="167" t="s">
        <v>301</v>
      </c>
      <c r="B31" s="326">
        <v>20052000</v>
      </c>
      <c r="C31" s="183">
        <v>127374</v>
      </c>
      <c r="D31" s="183">
        <v>91160</v>
      </c>
      <c r="E31" s="183">
        <v>71175</v>
      </c>
      <c r="F31" s="185">
        <f t="shared" si="0"/>
        <v>-21.922992540587984</v>
      </c>
      <c r="G31" s="184">
        <f t="shared" si="1"/>
        <v>8.844623836874492E-2</v>
      </c>
      <c r="H31" s="183">
        <v>738416</v>
      </c>
      <c r="I31" s="183">
        <v>516440</v>
      </c>
      <c r="J31" s="183">
        <v>413018</v>
      </c>
      <c r="K31" s="185">
        <f t="shared" si="2"/>
        <v>-20.025946867012621</v>
      </c>
      <c r="L31" s="184">
        <f t="shared" si="3"/>
        <v>0.37777781619418649</v>
      </c>
    </row>
    <row r="32" spans="1:12" x14ac:dyDescent="0.2">
      <c r="A32" s="167" t="s">
        <v>302</v>
      </c>
      <c r="B32" s="326">
        <v>7129050</v>
      </c>
      <c r="C32" s="183">
        <v>104970</v>
      </c>
      <c r="D32" s="183">
        <v>61010</v>
      </c>
      <c r="E32" s="183">
        <v>101029</v>
      </c>
      <c r="F32" s="185">
        <f t="shared" si="0"/>
        <v>65.594164891001469</v>
      </c>
      <c r="G32" s="184">
        <f t="shared" si="1"/>
        <v>0.12554457346197304</v>
      </c>
      <c r="H32" s="183">
        <v>167471</v>
      </c>
      <c r="I32" s="183">
        <v>89060</v>
      </c>
      <c r="J32" s="183">
        <v>308638</v>
      </c>
      <c r="K32" s="185">
        <f t="shared" si="2"/>
        <v>246.55064001796543</v>
      </c>
      <c r="L32" s="184">
        <f t="shared" si="3"/>
        <v>0.28230389386065818</v>
      </c>
    </row>
    <row r="33" spans="1:12" x14ac:dyDescent="0.2">
      <c r="A33" s="167" t="s">
        <v>439</v>
      </c>
      <c r="B33" s="326">
        <v>20021010</v>
      </c>
      <c r="C33" s="183">
        <v>237930</v>
      </c>
      <c r="D33" s="183">
        <v>232089</v>
      </c>
      <c r="E33" s="183">
        <v>197377</v>
      </c>
      <c r="F33" s="185">
        <f t="shared" si="0"/>
        <v>-14.956331407348046</v>
      </c>
      <c r="G33" s="184">
        <f t="shared" si="1"/>
        <v>0.2452722611943487</v>
      </c>
      <c r="H33" s="183">
        <v>290616</v>
      </c>
      <c r="I33" s="183">
        <v>284874</v>
      </c>
      <c r="J33" s="183">
        <v>243226</v>
      </c>
      <c r="K33" s="185">
        <f t="shared" si="2"/>
        <v>-14.619796822454845</v>
      </c>
      <c r="L33" s="184">
        <f t="shared" si="3"/>
        <v>0.22247308137090197</v>
      </c>
    </row>
    <row r="34" spans="1:12" x14ac:dyDescent="0.2">
      <c r="A34" s="167" t="s">
        <v>568</v>
      </c>
      <c r="B34" s="326">
        <v>7103000</v>
      </c>
      <c r="C34" s="183">
        <v>117940</v>
      </c>
      <c r="D34" s="183">
        <v>44148</v>
      </c>
      <c r="E34" s="183">
        <v>92876</v>
      </c>
      <c r="F34" s="185">
        <f t="shared" si="0"/>
        <v>110.37419588656338</v>
      </c>
      <c r="G34" s="184">
        <f t="shared" si="1"/>
        <v>0.11541317646274049</v>
      </c>
      <c r="H34" s="183">
        <v>228307</v>
      </c>
      <c r="I34" s="183">
        <v>86074</v>
      </c>
      <c r="J34" s="183">
        <v>184263</v>
      </c>
      <c r="K34" s="185">
        <f t="shared" si="2"/>
        <v>114.07509817134094</v>
      </c>
      <c r="L34" s="184">
        <f t="shared" si="3"/>
        <v>0.16854101696630505</v>
      </c>
    </row>
    <row r="35" spans="1:12" x14ac:dyDescent="0.2">
      <c r="A35" s="167" t="s">
        <v>300</v>
      </c>
      <c r="B35" s="326">
        <v>20054000</v>
      </c>
      <c r="C35" s="183">
        <v>333912</v>
      </c>
      <c r="D35" s="183">
        <v>129060</v>
      </c>
      <c r="E35" s="183">
        <v>168971</v>
      </c>
      <c r="F35" s="185">
        <f t="shared" si="0"/>
        <v>30.924376259104292</v>
      </c>
      <c r="G35" s="184">
        <f t="shared" si="1"/>
        <v>0.20997329600850298</v>
      </c>
      <c r="H35" s="183">
        <v>318111</v>
      </c>
      <c r="I35" s="183">
        <v>116217</v>
      </c>
      <c r="J35" s="183">
        <v>171343</v>
      </c>
      <c r="K35" s="185">
        <f t="shared" si="2"/>
        <v>47.43368009843654</v>
      </c>
      <c r="L35" s="184">
        <f t="shared" si="3"/>
        <v>0.15672339791524942</v>
      </c>
    </row>
    <row r="36" spans="1:12" x14ac:dyDescent="0.2">
      <c r="A36" s="167" t="s">
        <v>436</v>
      </c>
      <c r="B36" s="326">
        <v>7108020</v>
      </c>
      <c r="C36" s="183">
        <v>113042</v>
      </c>
      <c r="D36" s="183">
        <v>67796</v>
      </c>
      <c r="E36" s="183">
        <v>55324</v>
      </c>
      <c r="F36" s="185">
        <f t="shared" si="0"/>
        <v>-18.396365567290108</v>
      </c>
      <c r="G36" s="184">
        <f t="shared" si="1"/>
        <v>6.8748854113276345E-2</v>
      </c>
      <c r="H36" s="183">
        <v>209721</v>
      </c>
      <c r="I36" s="183">
        <v>133110</v>
      </c>
      <c r="J36" s="183">
        <v>100491</v>
      </c>
      <c r="K36" s="185">
        <f t="shared" si="2"/>
        <v>-24.505296371422137</v>
      </c>
      <c r="L36" s="184">
        <f t="shared" si="3"/>
        <v>9.191674582504876E-2</v>
      </c>
    </row>
    <row r="37" spans="1:12" x14ac:dyDescent="0.2">
      <c r="A37" s="167" t="s">
        <v>296</v>
      </c>
      <c r="B37" s="326">
        <v>11051000</v>
      </c>
      <c r="C37" s="183">
        <v>1898</v>
      </c>
      <c r="D37" s="183">
        <v>1898</v>
      </c>
      <c r="E37" s="183">
        <v>19965</v>
      </c>
      <c r="F37" s="185">
        <f t="shared" si="0"/>
        <v>951.89673340358263</v>
      </c>
      <c r="G37" s="184">
        <f t="shared" si="1"/>
        <v>2.4809682459177973E-2</v>
      </c>
      <c r="H37" s="183">
        <v>13580</v>
      </c>
      <c r="I37" s="183">
        <v>13580</v>
      </c>
      <c r="J37" s="183">
        <v>51657</v>
      </c>
      <c r="K37" s="185">
        <f t="shared" si="2"/>
        <v>280.39027982326951</v>
      </c>
      <c r="L37" s="184">
        <f t="shared" si="3"/>
        <v>4.7249438647088235E-2</v>
      </c>
    </row>
    <row r="38" spans="1:12" x14ac:dyDescent="0.2">
      <c r="A38" s="167" t="s">
        <v>298</v>
      </c>
      <c r="B38" s="326">
        <v>7101000</v>
      </c>
      <c r="C38" s="183">
        <v>1000</v>
      </c>
      <c r="D38" s="183">
        <v>1000</v>
      </c>
      <c r="E38" s="183">
        <v>36996</v>
      </c>
      <c r="F38" s="185">
        <f t="shared" si="0"/>
        <v>3599.6000000000004</v>
      </c>
      <c r="G38" s="184">
        <f t="shared" si="1"/>
        <v>4.5973404070110115E-2</v>
      </c>
      <c r="H38" s="183">
        <v>1633</v>
      </c>
      <c r="I38" s="183">
        <v>1633</v>
      </c>
      <c r="J38" s="183">
        <v>49059</v>
      </c>
      <c r="K38" s="185">
        <f t="shared" si="2"/>
        <v>2904.2253521126759</v>
      </c>
      <c r="L38" s="184">
        <f t="shared" si="3"/>
        <v>4.4873109367317143E-2</v>
      </c>
    </row>
    <row r="39" spans="1:12" x14ac:dyDescent="0.2">
      <c r="A39" s="167" t="s">
        <v>299</v>
      </c>
      <c r="B39" s="326">
        <v>20049010</v>
      </c>
      <c r="C39" s="183">
        <v>0</v>
      </c>
      <c r="D39" s="183">
        <v>0</v>
      </c>
      <c r="E39" s="183">
        <v>40365</v>
      </c>
      <c r="F39" s="183">
        <v>0</v>
      </c>
      <c r="G39" s="184">
        <f t="shared" si="1"/>
        <v>5.0159921485836159E-2</v>
      </c>
      <c r="H39" s="183">
        <v>0</v>
      </c>
      <c r="I39" s="183">
        <v>0</v>
      </c>
      <c r="J39" s="183">
        <v>47378</v>
      </c>
      <c r="K39" s="183">
        <v>0</v>
      </c>
      <c r="L39" s="184">
        <f t="shared" si="3"/>
        <v>4.3335538343723924E-2</v>
      </c>
    </row>
    <row r="40" spans="1:12" x14ac:dyDescent="0.2">
      <c r="A40" s="167" t="s">
        <v>297</v>
      </c>
      <c r="B40" s="326">
        <v>20041000</v>
      </c>
      <c r="C40" s="183">
        <v>28533</v>
      </c>
      <c r="D40" s="183">
        <v>7533</v>
      </c>
      <c r="E40" s="183">
        <v>33100</v>
      </c>
      <c r="F40" s="185">
        <f t="shared" ref="F40:F45" si="4">(E40/D40-1)*100</f>
        <v>339.39997345015263</v>
      </c>
      <c r="G40" s="184">
        <f t="shared" ref="G40:G56" si="5">(E40/$E$56)*100</f>
        <v>4.1132005479528722E-2</v>
      </c>
      <c r="H40" s="183">
        <v>41278</v>
      </c>
      <c r="I40" s="183">
        <v>12803</v>
      </c>
      <c r="J40" s="183">
        <v>40457</v>
      </c>
      <c r="K40" s="185">
        <f t="shared" ref="K40:K45" si="6">(J40/I40-1)*100</f>
        <v>215.99625087870029</v>
      </c>
      <c r="L40" s="184">
        <f t="shared" ref="L40:L56" si="7">(J40/$J$56)*100</f>
        <v>3.7005062999114324E-2</v>
      </c>
    </row>
    <row r="41" spans="1:12" x14ac:dyDescent="0.2">
      <c r="A41" s="167" t="s">
        <v>437</v>
      </c>
      <c r="B41" s="326">
        <v>7108010</v>
      </c>
      <c r="C41" s="183">
        <v>36385</v>
      </c>
      <c r="D41" s="183">
        <v>21389</v>
      </c>
      <c r="E41" s="183">
        <v>22360</v>
      </c>
      <c r="F41" s="185">
        <f t="shared" si="4"/>
        <v>4.5397166767964903</v>
      </c>
      <c r="G41" s="184">
        <f t="shared" si="5"/>
        <v>2.7785850227258678E-2</v>
      </c>
      <c r="H41" s="183">
        <v>58805</v>
      </c>
      <c r="I41" s="183">
        <v>35646</v>
      </c>
      <c r="J41" s="183">
        <v>39895</v>
      </c>
      <c r="K41" s="185">
        <f t="shared" si="6"/>
        <v>11.919991022835653</v>
      </c>
      <c r="L41" s="184">
        <f t="shared" si="7"/>
        <v>3.6491014863921346E-2</v>
      </c>
    </row>
    <row r="42" spans="1:12" x14ac:dyDescent="0.2">
      <c r="A42" s="167" t="s">
        <v>295</v>
      </c>
      <c r="B42" s="326">
        <v>7129010</v>
      </c>
      <c r="C42" s="183">
        <v>5478</v>
      </c>
      <c r="D42" s="183">
        <v>4078</v>
      </c>
      <c r="E42" s="183">
        <v>4982</v>
      </c>
      <c r="F42" s="185">
        <f t="shared" si="4"/>
        <v>22.167729279058367</v>
      </c>
      <c r="G42" s="184">
        <f t="shared" si="5"/>
        <v>6.1909260211181899E-3</v>
      </c>
      <c r="H42" s="183">
        <v>34137</v>
      </c>
      <c r="I42" s="183">
        <v>24837</v>
      </c>
      <c r="J42" s="183">
        <v>31080</v>
      </c>
      <c r="K42" s="185">
        <f t="shared" si="6"/>
        <v>25.135885976567216</v>
      </c>
      <c r="L42" s="184">
        <f t="shared" si="7"/>
        <v>2.8428142423127599E-2</v>
      </c>
    </row>
    <row r="43" spans="1:12" x14ac:dyDescent="0.2">
      <c r="A43" s="167" t="s">
        <v>569</v>
      </c>
      <c r="B43" s="326">
        <v>7102200</v>
      </c>
      <c r="C43" s="183">
        <v>44645</v>
      </c>
      <c r="D43" s="183">
        <v>26119</v>
      </c>
      <c r="E43" s="183">
        <v>21158</v>
      </c>
      <c r="F43" s="185">
        <f t="shared" si="4"/>
        <v>-18.993835904896816</v>
      </c>
      <c r="G43" s="184">
        <f t="shared" si="5"/>
        <v>2.6292174378727152E-2</v>
      </c>
      <c r="H43" s="183">
        <v>62776</v>
      </c>
      <c r="I43" s="183">
        <v>36116</v>
      </c>
      <c r="J43" s="183">
        <v>29695</v>
      </c>
      <c r="K43" s="185">
        <f t="shared" si="6"/>
        <v>-17.778823790009966</v>
      </c>
      <c r="L43" s="184">
        <f t="shared" si="7"/>
        <v>2.7161315613087968E-2</v>
      </c>
    </row>
    <row r="44" spans="1:12" x14ac:dyDescent="0.2">
      <c r="A44" s="167" t="s">
        <v>294</v>
      </c>
      <c r="B44" s="326">
        <v>7129040</v>
      </c>
      <c r="C44" s="183">
        <v>16638</v>
      </c>
      <c r="D44" s="183">
        <v>15217</v>
      </c>
      <c r="E44" s="183">
        <v>5940</v>
      </c>
      <c r="F44" s="185">
        <f t="shared" si="4"/>
        <v>-60.964710521127685</v>
      </c>
      <c r="G44" s="184">
        <f t="shared" si="5"/>
        <v>7.3813931283504717E-3</v>
      </c>
      <c r="H44" s="183">
        <v>152672</v>
      </c>
      <c r="I44" s="183">
        <v>145019</v>
      </c>
      <c r="J44" s="183">
        <v>29200</v>
      </c>
      <c r="K44" s="185">
        <f t="shared" si="6"/>
        <v>-79.864707383170483</v>
      </c>
      <c r="L44" s="184">
        <f t="shared" si="7"/>
        <v>2.6708550796503409E-2</v>
      </c>
    </row>
    <row r="45" spans="1:12" x14ac:dyDescent="0.2">
      <c r="A45" s="167" t="s">
        <v>438</v>
      </c>
      <c r="B45" s="326">
        <v>7102990</v>
      </c>
      <c r="C45" s="183">
        <v>18000</v>
      </c>
      <c r="D45" s="183">
        <v>4500</v>
      </c>
      <c r="E45" s="183">
        <v>6000</v>
      </c>
      <c r="F45" s="185">
        <f t="shared" si="4"/>
        <v>33.333333333333329</v>
      </c>
      <c r="G45" s="184">
        <f t="shared" si="5"/>
        <v>7.4559526548994663E-3</v>
      </c>
      <c r="H45" s="183">
        <v>32940</v>
      </c>
      <c r="I45" s="183">
        <v>8235</v>
      </c>
      <c r="J45" s="183">
        <v>10980</v>
      </c>
      <c r="K45" s="185">
        <f t="shared" si="6"/>
        <v>33.333333333333329</v>
      </c>
      <c r="L45" s="184">
        <f t="shared" si="7"/>
        <v>1.0043146840602993E-2</v>
      </c>
    </row>
    <row r="46" spans="1:12" x14ac:dyDescent="0.2">
      <c r="A46" s="167" t="s">
        <v>570</v>
      </c>
      <c r="B46" s="326">
        <v>9042090</v>
      </c>
      <c r="C46" s="183">
        <v>0</v>
      </c>
      <c r="D46" s="183">
        <v>0</v>
      </c>
      <c r="E46" s="183">
        <v>124</v>
      </c>
      <c r="F46" s="183">
        <v>0</v>
      </c>
      <c r="G46" s="184">
        <f t="shared" si="5"/>
        <v>1.5408968820125563E-4</v>
      </c>
      <c r="H46" s="183">
        <v>20</v>
      </c>
      <c r="I46" s="183">
        <v>0</v>
      </c>
      <c r="J46" s="183">
        <v>4462</v>
      </c>
      <c r="K46" s="183">
        <v>0</v>
      </c>
      <c r="L46" s="184">
        <f t="shared" si="7"/>
        <v>4.0812860840410345E-3</v>
      </c>
    </row>
    <row r="47" spans="1:12" x14ac:dyDescent="0.2">
      <c r="A47" s="167" t="s">
        <v>293</v>
      </c>
      <c r="B47" s="326">
        <v>20029090</v>
      </c>
      <c r="C47" s="183">
        <v>42483</v>
      </c>
      <c r="D47" s="183">
        <v>23286</v>
      </c>
      <c r="E47" s="183">
        <v>172</v>
      </c>
      <c r="F47" s="185">
        <f>(E47/D47-1)*100</f>
        <v>-99.261358756334289</v>
      </c>
      <c r="G47" s="184">
        <f t="shared" si="5"/>
        <v>2.1373730944045137E-4</v>
      </c>
      <c r="H47" s="183">
        <v>55060</v>
      </c>
      <c r="I47" s="183">
        <v>32600</v>
      </c>
      <c r="J47" s="183">
        <v>1938</v>
      </c>
      <c r="K47" s="185">
        <f>(J47/I47-1)*100</f>
        <v>-94.055214723926383</v>
      </c>
      <c r="L47" s="184">
        <f t="shared" si="7"/>
        <v>1.7726428576583424E-3</v>
      </c>
    </row>
    <row r="48" spans="1:12" x14ac:dyDescent="0.2">
      <c r="A48" s="167" t="s">
        <v>292</v>
      </c>
      <c r="B48" s="326">
        <v>20011000</v>
      </c>
      <c r="C48" s="183">
        <v>0</v>
      </c>
      <c r="D48" s="183">
        <v>0</v>
      </c>
      <c r="E48" s="183">
        <v>192</v>
      </c>
      <c r="F48" s="183">
        <v>0</v>
      </c>
      <c r="G48" s="184">
        <f t="shared" si="5"/>
        <v>2.3859048495678293E-4</v>
      </c>
      <c r="H48" s="183">
        <v>0</v>
      </c>
      <c r="I48" s="183">
        <v>0</v>
      </c>
      <c r="J48" s="183">
        <v>1048</v>
      </c>
      <c r="K48" s="183">
        <v>0</v>
      </c>
      <c r="L48" s="184">
        <f t="shared" si="7"/>
        <v>9.5858086420327296E-4</v>
      </c>
    </row>
    <row r="49" spans="1:12" x14ac:dyDescent="0.2">
      <c r="A49" s="167" t="s">
        <v>291</v>
      </c>
      <c r="B49" s="326">
        <v>20095000</v>
      </c>
      <c r="C49" s="183">
        <v>7528</v>
      </c>
      <c r="D49" s="183">
        <v>7334</v>
      </c>
      <c r="E49" s="183">
        <v>26</v>
      </c>
      <c r="F49" s="185">
        <f>(E49/D49-1)*100</f>
        <v>-99.645486773929647</v>
      </c>
      <c r="G49" s="184">
        <f t="shared" si="5"/>
        <v>3.2309128171231026E-5</v>
      </c>
      <c r="H49" s="183">
        <v>33344</v>
      </c>
      <c r="I49" s="183">
        <v>32967</v>
      </c>
      <c r="J49" s="183">
        <v>635</v>
      </c>
      <c r="K49" s="185">
        <f>(J49/I49-1)*100</f>
        <v>-98.073831407164732</v>
      </c>
      <c r="L49" s="184">
        <f t="shared" si="7"/>
        <v>5.8081951218423502E-4</v>
      </c>
    </row>
    <row r="50" spans="1:12" x14ac:dyDescent="0.2">
      <c r="A50" s="167" t="s">
        <v>290</v>
      </c>
      <c r="B50" s="326">
        <v>20056000</v>
      </c>
      <c r="C50" s="183">
        <v>0</v>
      </c>
      <c r="D50" s="183">
        <v>0</v>
      </c>
      <c r="E50" s="183">
        <v>40</v>
      </c>
      <c r="F50" s="183">
        <v>0</v>
      </c>
      <c r="G50" s="184">
        <f t="shared" si="5"/>
        <v>4.970635103266311E-5</v>
      </c>
      <c r="H50" s="183">
        <v>0</v>
      </c>
      <c r="I50" s="183">
        <v>0</v>
      </c>
      <c r="J50" s="183">
        <v>286</v>
      </c>
      <c r="K50" s="183">
        <v>0</v>
      </c>
      <c r="L50" s="184">
        <f t="shared" si="7"/>
        <v>2.6159744958219089E-4</v>
      </c>
    </row>
    <row r="51" spans="1:12" x14ac:dyDescent="0.2">
      <c r="A51" s="167" t="s">
        <v>440</v>
      </c>
      <c r="B51" s="326">
        <v>20019030</v>
      </c>
      <c r="C51" s="183">
        <v>134</v>
      </c>
      <c r="D51" s="183">
        <v>0</v>
      </c>
      <c r="E51" s="183">
        <v>57</v>
      </c>
      <c r="F51" s="183">
        <v>0</v>
      </c>
      <c r="G51" s="184">
        <f t="shared" si="5"/>
        <v>7.0831550221544935E-5</v>
      </c>
      <c r="H51" s="183">
        <v>564</v>
      </c>
      <c r="I51" s="183">
        <v>0</v>
      </c>
      <c r="J51" s="183">
        <v>272</v>
      </c>
      <c r="K51" s="183">
        <v>0</v>
      </c>
      <c r="L51" s="184">
        <f t="shared" si="7"/>
        <v>2.4879198002222353E-4</v>
      </c>
    </row>
    <row r="52" spans="1:12" x14ac:dyDescent="0.2">
      <c r="A52" s="167" t="s">
        <v>364</v>
      </c>
      <c r="B52" s="326">
        <v>11081300</v>
      </c>
      <c r="C52" s="183">
        <v>0</v>
      </c>
      <c r="D52" s="183">
        <v>0</v>
      </c>
      <c r="E52" s="183">
        <v>6</v>
      </c>
      <c r="F52" s="183">
        <v>0</v>
      </c>
      <c r="G52" s="184">
        <f t="shared" si="5"/>
        <v>7.4559526548994667E-6</v>
      </c>
      <c r="H52" s="183">
        <v>0</v>
      </c>
      <c r="I52" s="183">
        <v>0</v>
      </c>
      <c r="J52" s="183">
        <v>123</v>
      </c>
      <c r="K52" s="183">
        <v>0</v>
      </c>
      <c r="L52" s="184">
        <f t="shared" si="7"/>
        <v>1.1250519684828491E-4</v>
      </c>
    </row>
    <row r="53" spans="1:12" x14ac:dyDescent="0.2">
      <c r="A53" s="167" t="s">
        <v>441</v>
      </c>
      <c r="B53" s="326">
        <v>20019020</v>
      </c>
      <c r="C53" s="183">
        <v>0</v>
      </c>
      <c r="D53" s="183">
        <v>0</v>
      </c>
      <c r="E53" s="183">
        <v>4</v>
      </c>
      <c r="F53" s="183">
        <v>0</v>
      </c>
      <c r="G53" s="184">
        <f t="shared" si="5"/>
        <v>4.9706351032663108E-6</v>
      </c>
      <c r="H53" s="183">
        <v>0</v>
      </c>
      <c r="I53" s="183">
        <v>0</v>
      </c>
      <c r="J53" s="183">
        <v>96</v>
      </c>
      <c r="K53" s="183">
        <v>0</v>
      </c>
      <c r="L53" s="184">
        <f t="shared" si="7"/>
        <v>8.780893412549066E-5</v>
      </c>
    </row>
    <row r="54" spans="1:12" x14ac:dyDescent="0.2">
      <c r="A54" s="167" t="s">
        <v>289</v>
      </c>
      <c r="B54" s="326">
        <v>20059920</v>
      </c>
      <c r="C54" s="183">
        <v>489</v>
      </c>
      <c r="D54" s="183">
        <v>489</v>
      </c>
      <c r="E54" s="183">
        <v>12</v>
      </c>
      <c r="F54" s="185">
        <f>(E54/D54-1)*100</f>
        <v>-97.546012269938657</v>
      </c>
      <c r="G54" s="184">
        <f t="shared" si="5"/>
        <v>1.4911905309798933E-5</v>
      </c>
      <c r="H54" s="183">
        <v>1493</v>
      </c>
      <c r="I54" s="183">
        <v>1493</v>
      </c>
      <c r="J54" s="183">
        <v>31</v>
      </c>
      <c r="K54" s="185">
        <f>(J54/I54-1)*100</f>
        <v>-97.923643670462155</v>
      </c>
      <c r="L54" s="184">
        <f t="shared" si="7"/>
        <v>2.835496831135636E-5</v>
      </c>
    </row>
    <row r="55" spans="1:12" x14ac:dyDescent="0.2">
      <c r="A55" s="175" t="s">
        <v>288</v>
      </c>
      <c r="B55" s="327">
        <v>20051000</v>
      </c>
      <c r="C55" s="109">
        <v>105</v>
      </c>
      <c r="D55" s="109">
        <v>0</v>
      </c>
      <c r="E55" s="109">
        <v>0</v>
      </c>
      <c r="F55" s="109">
        <v>1</v>
      </c>
      <c r="G55" s="177">
        <f t="shared" si="5"/>
        <v>0</v>
      </c>
      <c r="H55" s="109">
        <v>1469</v>
      </c>
      <c r="I55" s="109">
        <v>0</v>
      </c>
      <c r="J55" s="109">
        <v>0</v>
      </c>
      <c r="K55" s="109">
        <v>0</v>
      </c>
      <c r="L55" s="177">
        <f t="shared" si="7"/>
        <v>0</v>
      </c>
    </row>
    <row r="56" spans="1:12" x14ac:dyDescent="0.2">
      <c r="A56" s="179" t="s">
        <v>11</v>
      </c>
      <c r="B56" s="179"/>
      <c r="C56" s="107">
        <v>132994290</v>
      </c>
      <c r="D56" s="107">
        <v>85113450</v>
      </c>
      <c r="E56" s="107">
        <v>80472614</v>
      </c>
      <c r="F56" s="180">
        <f>(E56/D56-1)*100</f>
        <v>-5.4525295355786874</v>
      </c>
      <c r="G56" s="180">
        <f t="shared" si="5"/>
        <v>100</v>
      </c>
      <c r="H56" s="107">
        <v>187710025</v>
      </c>
      <c r="I56" s="107">
        <v>114753978</v>
      </c>
      <c r="J56" s="107">
        <v>109328283</v>
      </c>
      <c r="K56" s="180">
        <f>(J56/I56-1)*100</f>
        <v>-4.728110601969715</v>
      </c>
      <c r="L56" s="180">
        <f t="shared" si="7"/>
        <v>100</v>
      </c>
    </row>
    <row r="57" spans="1:12" x14ac:dyDescent="0.2">
      <c r="A57" s="105" t="s">
        <v>418</v>
      </c>
      <c r="B57" s="161"/>
      <c r="C57" s="161"/>
      <c r="D57" s="161"/>
      <c r="E57" s="161"/>
      <c r="F57" s="161"/>
      <c r="G57" s="161"/>
      <c r="H57" s="161"/>
      <c r="I57" s="161"/>
      <c r="J57" s="161"/>
      <c r="K57" s="161"/>
      <c r="L57" s="161"/>
    </row>
    <row r="58" spans="1:12" x14ac:dyDescent="0.2">
      <c r="A58" s="105" t="s">
        <v>571</v>
      </c>
      <c r="B58" s="161"/>
      <c r="C58" s="161"/>
      <c r="D58" s="161"/>
      <c r="E58" s="161"/>
      <c r="F58" s="161"/>
      <c r="G58" s="161"/>
      <c r="H58" s="161"/>
      <c r="I58" s="161"/>
      <c r="J58" s="161"/>
      <c r="K58" s="161"/>
      <c r="L58" s="161"/>
    </row>
    <row r="59" spans="1:12" x14ac:dyDescent="0.2">
      <c r="A59" s="165" t="s">
        <v>287</v>
      </c>
    </row>
  </sheetData>
  <mergeCells count="16">
    <mergeCell ref="A1:L1"/>
    <mergeCell ref="A2:L2"/>
    <mergeCell ref="A3:L3"/>
    <mergeCell ref="A4:F4"/>
    <mergeCell ref="A5:A7"/>
    <mergeCell ref="B5:B7"/>
    <mergeCell ref="C5:G5"/>
    <mergeCell ref="H5:L5"/>
    <mergeCell ref="C6:C7"/>
    <mergeCell ref="D6:E6"/>
    <mergeCell ref="F6:F7"/>
    <mergeCell ref="G6:G7"/>
    <mergeCell ref="H6:H7"/>
    <mergeCell ref="I6:J6"/>
    <mergeCell ref="K6:K7"/>
    <mergeCell ref="L6:L7"/>
  </mergeCells>
  <printOptions horizontalCentered="1" verticalCentered="1"/>
  <pageMargins left="0.39370078740157483" right="0.39370078740157483" top="0.74803149606299213" bottom="0.51181102362204722" header="0.31496062992125984" footer="0.31496062992125984"/>
  <pageSetup scale="10" orientation="landscape" r:id="rId1"/>
  <headerFooter>
    <oddFooter>&amp;C25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SheetLayoutView="100" workbookViewId="0">
      <selection sqref="A1:L1"/>
    </sheetView>
  </sheetViews>
  <sheetFormatPr baseColWidth="10" defaultColWidth="9.5703125" defaultRowHeight="12.75" x14ac:dyDescent="0.2"/>
  <cols>
    <col min="1" max="1" width="24.140625" style="152" customWidth="1"/>
    <col min="2" max="2" width="8.42578125" style="152" customWidth="1"/>
    <col min="3" max="5" width="9.7109375" style="152" customWidth="1"/>
    <col min="6" max="6" width="7.5703125" style="152" customWidth="1"/>
    <col min="7" max="7" width="7.85546875" style="152" customWidth="1"/>
    <col min="8" max="8" width="9.5703125" style="152" customWidth="1"/>
    <col min="9" max="9" width="9.7109375" style="152" customWidth="1"/>
    <col min="10" max="10" width="9.5703125" style="152" customWidth="1"/>
    <col min="11" max="11" width="6.855468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379" t="s">
        <v>325</v>
      </c>
      <c r="B1" s="379"/>
      <c r="C1" s="379"/>
      <c r="D1" s="379"/>
      <c r="E1" s="379"/>
      <c r="F1" s="379"/>
      <c r="G1" s="379"/>
      <c r="H1" s="379"/>
      <c r="I1" s="379"/>
      <c r="J1" s="379"/>
      <c r="K1" s="379"/>
      <c r="L1" s="379"/>
    </row>
    <row r="2" spans="1:12" ht="12.75" customHeight="1" x14ac:dyDescent="0.2">
      <c r="A2" s="402" t="s">
        <v>285</v>
      </c>
      <c r="B2" s="402"/>
      <c r="C2" s="402"/>
      <c r="D2" s="402"/>
      <c r="E2" s="402"/>
      <c r="F2" s="402"/>
      <c r="G2" s="402"/>
      <c r="H2" s="402"/>
      <c r="I2" s="402"/>
      <c r="J2" s="402"/>
      <c r="K2" s="402"/>
      <c r="L2" s="402"/>
    </row>
    <row r="3" spans="1:12" x14ac:dyDescent="0.2">
      <c r="A3" s="402" t="s">
        <v>442</v>
      </c>
      <c r="B3" s="402"/>
      <c r="C3" s="402"/>
      <c r="D3" s="402"/>
      <c r="E3" s="402"/>
      <c r="F3" s="402"/>
      <c r="G3" s="402"/>
      <c r="H3" s="402"/>
      <c r="I3" s="402"/>
      <c r="J3" s="402"/>
      <c r="K3" s="402"/>
      <c r="L3" s="402"/>
    </row>
    <row r="4" spans="1:12" x14ac:dyDescent="0.2">
      <c r="A4" s="265"/>
      <c r="B4" s="265"/>
      <c r="C4" s="265"/>
      <c r="D4" s="265"/>
      <c r="E4" s="265"/>
      <c r="F4" s="265"/>
      <c r="G4" s="265"/>
      <c r="H4" s="265"/>
      <c r="I4" s="265"/>
      <c r="J4" s="265"/>
      <c r="K4" s="265"/>
      <c r="L4" s="265"/>
    </row>
    <row r="5" spans="1:12" ht="12.75" customHeight="1" x14ac:dyDescent="0.2">
      <c r="A5" s="403" t="s">
        <v>283</v>
      </c>
      <c r="B5" s="403" t="s">
        <v>282</v>
      </c>
      <c r="C5" s="406" t="s">
        <v>228</v>
      </c>
      <c r="D5" s="406"/>
      <c r="E5" s="406"/>
      <c r="F5" s="406"/>
      <c r="G5" s="406"/>
      <c r="H5" s="406" t="s">
        <v>224</v>
      </c>
      <c r="I5" s="406"/>
      <c r="J5" s="406"/>
      <c r="K5" s="406"/>
      <c r="L5" s="406"/>
    </row>
    <row r="6" spans="1:12" ht="12.75" customHeight="1" x14ac:dyDescent="0.2">
      <c r="A6" s="404"/>
      <c r="B6" s="404"/>
      <c r="C6" s="397">
        <v>2010</v>
      </c>
      <c r="D6" s="399" t="s">
        <v>515</v>
      </c>
      <c r="E6" s="399"/>
      <c r="F6" s="400" t="s">
        <v>468</v>
      </c>
      <c r="G6" s="172" t="s">
        <v>469</v>
      </c>
      <c r="H6" s="397">
        <v>2010</v>
      </c>
      <c r="I6" s="399" t="s">
        <v>515</v>
      </c>
      <c r="J6" s="399"/>
      <c r="K6" s="407" t="s">
        <v>468</v>
      </c>
      <c r="L6" s="412" t="s">
        <v>470</v>
      </c>
    </row>
    <row r="7" spans="1:12" ht="12.75" customHeight="1" x14ac:dyDescent="0.2">
      <c r="A7" s="405"/>
      <c r="B7" s="405"/>
      <c r="C7" s="398"/>
      <c r="D7" s="173">
        <v>2010</v>
      </c>
      <c r="E7" s="173">
        <v>2011</v>
      </c>
      <c r="F7" s="401"/>
      <c r="G7" s="174">
        <v>2011</v>
      </c>
      <c r="H7" s="398"/>
      <c r="I7" s="173">
        <v>2010</v>
      </c>
      <c r="J7" s="173">
        <v>2011</v>
      </c>
      <c r="K7" s="405"/>
      <c r="L7" s="413"/>
    </row>
    <row r="8" spans="1:12" x14ac:dyDescent="0.2">
      <c r="A8" s="175" t="s">
        <v>428</v>
      </c>
      <c r="B8" s="327">
        <v>7108040</v>
      </c>
      <c r="C8" s="109">
        <v>5618758</v>
      </c>
      <c r="D8" s="109">
        <v>2736371</v>
      </c>
      <c r="E8" s="109">
        <v>3002368</v>
      </c>
      <c r="F8" s="177">
        <f t="shared" ref="F8:F21" si="0">(E8/D8-1)*100</f>
        <v>9.7207944390581567</v>
      </c>
      <c r="G8" s="177">
        <f t="shared" ref="G8:G21" si="1">(E8/$E$21)*100</f>
        <v>21.208450976832502</v>
      </c>
      <c r="H8" s="109">
        <v>18142188</v>
      </c>
      <c r="I8" s="109">
        <v>8384220</v>
      </c>
      <c r="J8" s="109">
        <v>11048674</v>
      </c>
      <c r="K8" s="177">
        <f t="shared" ref="K8:K21" si="2">(J8/I8-1)*100</f>
        <v>31.779390330883484</v>
      </c>
      <c r="L8" s="177">
        <f t="shared" ref="L8:L21" si="3">(J8/$J$21)*100</f>
        <v>38.36228986400134</v>
      </c>
    </row>
    <row r="9" spans="1:12" ht="12.75" customHeight="1" x14ac:dyDescent="0.2">
      <c r="A9" s="230" t="s">
        <v>429</v>
      </c>
      <c r="B9" s="327">
        <v>7108090</v>
      </c>
      <c r="C9" s="109">
        <v>2480691</v>
      </c>
      <c r="D9" s="109">
        <v>1669801</v>
      </c>
      <c r="E9" s="109">
        <v>2211267</v>
      </c>
      <c r="F9" s="177">
        <f t="shared" si="0"/>
        <v>32.426977825501368</v>
      </c>
      <c r="G9" s="177">
        <f t="shared" si="1"/>
        <v>15.620186388273346</v>
      </c>
      <c r="H9" s="109">
        <v>4621802</v>
      </c>
      <c r="I9" s="109">
        <v>2940657</v>
      </c>
      <c r="J9" s="109">
        <v>4233423</v>
      </c>
      <c r="K9" s="177">
        <f t="shared" si="2"/>
        <v>43.961808534623394</v>
      </c>
      <c r="L9" s="177">
        <f t="shared" si="3"/>
        <v>14.698940365416712</v>
      </c>
    </row>
    <row r="10" spans="1:12" x14ac:dyDescent="0.2">
      <c r="A10" s="175" t="s">
        <v>307</v>
      </c>
      <c r="B10" s="327">
        <v>7109000</v>
      </c>
      <c r="C10" s="109">
        <v>2847779</v>
      </c>
      <c r="D10" s="109">
        <v>1579169</v>
      </c>
      <c r="E10" s="109">
        <v>1806571</v>
      </c>
      <c r="F10" s="177">
        <f t="shared" si="0"/>
        <v>14.40010537187597</v>
      </c>
      <c r="G10" s="177">
        <f t="shared" si="1"/>
        <v>12.761451124468175</v>
      </c>
      <c r="H10" s="109">
        <v>6238486</v>
      </c>
      <c r="I10" s="109">
        <v>3322425</v>
      </c>
      <c r="J10" s="109">
        <v>3711900</v>
      </c>
      <c r="K10" s="177">
        <f t="shared" si="2"/>
        <v>11.722612248583486</v>
      </c>
      <c r="L10" s="177">
        <f t="shared" si="3"/>
        <v>12.888151442081336</v>
      </c>
    </row>
    <row r="11" spans="1:12" x14ac:dyDescent="0.2">
      <c r="A11" s="175" t="s">
        <v>309</v>
      </c>
      <c r="B11" s="327">
        <v>7104000</v>
      </c>
      <c r="C11" s="109">
        <v>3857350</v>
      </c>
      <c r="D11" s="109">
        <v>2307139</v>
      </c>
      <c r="E11" s="109">
        <v>2724685</v>
      </c>
      <c r="F11" s="177">
        <f t="shared" si="0"/>
        <v>18.097999296964762</v>
      </c>
      <c r="G11" s="177">
        <f t="shared" si="1"/>
        <v>19.246923844715528</v>
      </c>
      <c r="H11" s="109">
        <v>5428897</v>
      </c>
      <c r="I11" s="109">
        <v>3446631</v>
      </c>
      <c r="J11" s="109">
        <v>3557842</v>
      </c>
      <c r="K11" s="177">
        <f t="shared" si="2"/>
        <v>3.2266581482032652</v>
      </c>
      <c r="L11" s="177">
        <f t="shared" si="3"/>
        <v>12.353244026778079</v>
      </c>
    </row>
    <row r="12" spans="1:12" x14ac:dyDescent="0.2">
      <c r="A12" s="175" t="s">
        <v>564</v>
      </c>
      <c r="B12" s="327">
        <v>7108030</v>
      </c>
      <c r="C12" s="109">
        <v>4665112</v>
      </c>
      <c r="D12" s="109">
        <v>3276273</v>
      </c>
      <c r="E12" s="109">
        <v>2385634</v>
      </c>
      <c r="F12" s="176">
        <f t="shared" si="0"/>
        <v>-27.184517285342213</v>
      </c>
      <c r="G12" s="177">
        <f t="shared" si="1"/>
        <v>16.851898813757948</v>
      </c>
      <c r="H12" s="109">
        <v>6065095</v>
      </c>
      <c r="I12" s="109">
        <v>3874260</v>
      </c>
      <c r="J12" s="109">
        <v>2839772</v>
      </c>
      <c r="K12" s="176">
        <f t="shared" si="2"/>
        <v>-26.70156365344608</v>
      </c>
      <c r="L12" s="177">
        <f t="shared" si="3"/>
        <v>9.8600209049226013</v>
      </c>
    </row>
    <row r="13" spans="1:12" x14ac:dyDescent="0.2">
      <c r="A13" s="175" t="s">
        <v>483</v>
      </c>
      <c r="B13" s="327">
        <v>7102100</v>
      </c>
      <c r="C13" s="109">
        <v>1846364</v>
      </c>
      <c r="D13" s="109">
        <v>1190457</v>
      </c>
      <c r="E13" s="109">
        <v>1333969</v>
      </c>
      <c r="F13" s="177">
        <f t="shared" si="0"/>
        <v>12.055202329861547</v>
      </c>
      <c r="G13" s="177">
        <f t="shared" si="1"/>
        <v>9.4230341320964897</v>
      </c>
      <c r="H13" s="109">
        <v>2467533</v>
      </c>
      <c r="I13" s="109">
        <v>1609874</v>
      </c>
      <c r="J13" s="109">
        <v>1870240</v>
      </c>
      <c r="K13" s="177">
        <f t="shared" si="2"/>
        <v>16.1730669605199</v>
      </c>
      <c r="L13" s="177">
        <f t="shared" si="3"/>
        <v>6.49369227431725</v>
      </c>
    </row>
    <row r="14" spans="1:12" x14ac:dyDescent="0.2">
      <c r="A14" s="230" t="s">
        <v>431</v>
      </c>
      <c r="B14" s="327">
        <v>7102910</v>
      </c>
      <c r="C14" s="109">
        <v>630959</v>
      </c>
      <c r="D14" s="109">
        <v>553798</v>
      </c>
      <c r="E14" s="109">
        <v>457262</v>
      </c>
      <c r="F14" s="177">
        <f t="shared" si="0"/>
        <v>-17.4316266942098</v>
      </c>
      <c r="G14" s="177">
        <f t="shared" si="1"/>
        <v>3.2300566454772981</v>
      </c>
      <c r="H14" s="109">
        <v>1620579</v>
      </c>
      <c r="I14" s="109">
        <v>1480429</v>
      </c>
      <c r="J14" s="109">
        <v>1124638</v>
      </c>
      <c r="K14" s="177">
        <f t="shared" si="2"/>
        <v>-24.032966119955766</v>
      </c>
      <c r="L14" s="177">
        <f t="shared" si="3"/>
        <v>3.9048748246233651</v>
      </c>
    </row>
    <row r="15" spans="1:12" x14ac:dyDescent="0.2">
      <c r="A15" s="175" t="s">
        <v>568</v>
      </c>
      <c r="B15" s="327">
        <v>7103000</v>
      </c>
      <c r="C15" s="109">
        <v>117940</v>
      </c>
      <c r="D15" s="109">
        <v>44148</v>
      </c>
      <c r="E15" s="109">
        <v>92876</v>
      </c>
      <c r="F15" s="177">
        <f t="shared" si="0"/>
        <v>110.37419588656338</v>
      </c>
      <c r="G15" s="177">
        <f t="shared" si="1"/>
        <v>0.65606750835483707</v>
      </c>
      <c r="H15" s="109">
        <v>228307</v>
      </c>
      <c r="I15" s="109">
        <v>86074</v>
      </c>
      <c r="J15" s="109">
        <v>184263</v>
      </c>
      <c r="K15" s="177">
        <f t="shared" si="2"/>
        <v>114.07509817134094</v>
      </c>
      <c r="L15" s="177">
        <f t="shared" si="3"/>
        <v>0.63978271213454929</v>
      </c>
    </row>
    <row r="16" spans="1:12" x14ac:dyDescent="0.2">
      <c r="A16" s="175" t="s">
        <v>436</v>
      </c>
      <c r="B16" s="327">
        <v>7108020</v>
      </c>
      <c r="C16" s="109">
        <v>113042</v>
      </c>
      <c r="D16" s="109">
        <v>67796</v>
      </c>
      <c r="E16" s="109">
        <v>55324</v>
      </c>
      <c r="F16" s="177">
        <f t="shared" si="0"/>
        <v>-18.396365567290108</v>
      </c>
      <c r="G16" s="177">
        <f t="shared" si="1"/>
        <v>0.3908036396078966</v>
      </c>
      <c r="H16" s="109">
        <v>209721</v>
      </c>
      <c r="I16" s="109">
        <v>133110</v>
      </c>
      <c r="J16" s="109">
        <v>100491</v>
      </c>
      <c r="K16" s="177">
        <f t="shared" si="2"/>
        <v>-24.505296371422137</v>
      </c>
      <c r="L16" s="177">
        <f t="shared" si="3"/>
        <v>0.34891651891651054</v>
      </c>
    </row>
    <row r="17" spans="1:12" x14ac:dyDescent="0.2">
      <c r="A17" s="175" t="s">
        <v>298</v>
      </c>
      <c r="B17" s="327">
        <v>7101000</v>
      </c>
      <c r="C17" s="109">
        <v>1000</v>
      </c>
      <c r="D17" s="109">
        <v>1000</v>
      </c>
      <c r="E17" s="109">
        <v>36996</v>
      </c>
      <c r="F17" s="176">
        <f t="shared" si="0"/>
        <v>3599.6000000000004</v>
      </c>
      <c r="G17" s="177">
        <f t="shared" si="1"/>
        <v>0.26133633596510991</v>
      </c>
      <c r="H17" s="109">
        <v>1633</v>
      </c>
      <c r="I17" s="109">
        <v>1633</v>
      </c>
      <c r="J17" s="109">
        <v>49059</v>
      </c>
      <c r="K17" s="176">
        <f t="shared" si="2"/>
        <v>2904.2253521126759</v>
      </c>
      <c r="L17" s="177">
        <f t="shared" si="3"/>
        <v>0.17033859252594852</v>
      </c>
    </row>
    <row r="18" spans="1:12" x14ac:dyDescent="0.2">
      <c r="A18" s="175" t="s">
        <v>437</v>
      </c>
      <c r="B18" s="327">
        <v>7108010</v>
      </c>
      <c r="C18" s="109">
        <v>36385</v>
      </c>
      <c r="D18" s="109">
        <v>21389</v>
      </c>
      <c r="E18" s="109">
        <v>22360</v>
      </c>
      <c r="F18" s="177">
        <f t="shared" si="0"/>
        <v>4.5397166767964903</v>
      </c>
      <c r="G18" s="177">
        <f t="shared" si="1"/>
        <v>0.15794898021893874</v>
      </c>
      <c r="H18" s="109">
        <v>58805</v>
      </c>
      <c r="I18" s="109">
        <v>35646</v>
      </c>
      <c r="J18" s="109">
        <v>39895</v>
      </c>
      <c r="K18" s="177">
        <f t="shared" si="2"/>
        <v>11.919991022835653</v>
      </c>
      <c r="L18" s="177">
        <f t="shared" si="3"/>
        <v>0.13852011147440257</v>
      </c>
    </row>
    <row r="19" spans="1:12" x14ac:dyDescent="0.2">
      <c r="A19" s="230" t="s">
        <v>569</v>
      </c>
      <c r="B19" s="327">
        <v>7102200</v>
      </c>
      <c r="C19" s="109">
        <v>44645</v>
      </c>
      <c r="D19" s="109">
        <v>26119</v>
      </c>
      <c r="E19" s="109">
        <v>21158</v>
      </c>
      <c r="F19" s="177">
        <f t="shared" si="0"/>
        <v>-18.993835904896816</v>
      </c>
      <c r="G19" s="177">
        <f t="shared" si="1"/>
        <v>0.14945816294598865</v>
      </c>
      <c r="H19" s="109">
        <v>62776</v>
      </c>
      <c r="I19" s="109">
        <v>36116</v>
      </c>
      <c r="J19" s="109">
        <v>29695</v>
      </c>
      <c r="K19" s="177">
        <f t="shared" si="2"/>
        <v>-17.778823790009966</v>
      </c>
      <c r="L19" s="177">
        <f t="shared" si="3"/>
        <v>0.10310451711323186</v>
      </c>
    </row>
    <row r="20" spans="1:12" x14ac:dyDescent="0.2">
      <c r="A20" s="175" t="s">
        <v>438</v>
      </c>
      <c r="B20" s="327">
        <v>7102990</v>
      </c>
      <c r="C20" s="109">
        <v>18000</v>
      </c>
      <c r="D20" s="109">
        <v>4500</v>
      </c>
      <c r="E20" s="109">
        <v>6000</v>
      </c>
      <c r="F20" s="177">
        <f t="shared" si="0"/>
        <v>33.333333333333329</v>
      </c>
      <c r="G20" s="177">
        <f t="shared" si="1"/>
        <v>4.2383447285940637E-2</v>
      </c>
      <c r="H20" s="109">
        <v>32940</v>
      </c>
      <c r="I20" s="109">
        <v>8235</v>
      </c>
      <c r="J20" s="109">
        <v>10980</v>
      </c>
      <c r="K20" s="177">
        <f t="shared" si="2"/>
        <v>33.333333333333329</v>
      </c>
      <c r="L20" s="177">
        <f t="shared" si="3"/>
        <v>3.8123845694672018E-2</v>
      </c>
    </row>
    <row r="21" spans="1:12" x14ac:dyDescent="0.2">
      <c r="A21" s="179" t="s">
        <v>11</v>
      </c>
      <c r="B21" s="179"/>
      <c r="C21" s="107">
        <v>22278025</v>
      </c>
      <c r="D21" s="107">
        <v>13477960</v>
      </c>
      <c r="E21" s="107">
        <v>14156470</v>
      </c>
      <c r="F21" s="180">
        <f t="shared" si="0"/>
        <v>5.0342188283686751</v>
      </c>
      <c r="G21" s="180">
        <f t="shared" si="1"/>
        <v>100</v>
      </c>
      <c r="H21" s="107">
        <v>45178762</v>
      </c>
      <c r="I21" s="107">
        <v>25359310</v>
      </c>
      <c r="J21" s="107">
        <v>28800872</v>
      </c>
      <c r="K21" s="180">
        <f t="shared" si="2"/>
        <v>13.571197323586492</v>
      </c>
      <c r="L21" s="180">
        <f t="shared" si="3"/>
        <v>100</v>
      </c>
    </row>
    <row r="22" spans="1:12" x14ac:dyDescent="0.2">
      <c r="A22" s="167" t="s">
        <v>419</v>
      </c>
    </row>
    <row r="23" spans="1:12" x14ac:dyDescent="0.2">
      <c r="A23" s="165" t="s">
        <v>216</v>
      </c>
    </row>
    <row r="24" spans="1:12" x14ac:dyDescent="0.2">
      <c r="A24" s="165"/>
    </row>
    <row r="25" spans="1:12" x14ac:dyDescent="0.2">
      <c r="A25" s="379" t="s">
        <v>346</v>
      </c>
      <c r="B25" s="379"/>
      <c r="C25" s="379"/>
      <c r="D25" s="379"/>
      <c r="E25" s="379"/>
      <c r="F25" s="379"/>
      <c r="G25" s="379"/>
      <c r="H25" s="379"/>
      <c r="I25" s="379"/>
      <c r="J25" s="379"/>
      <c r="K25" s="379"/>
      <c r="L25" s="379"/>
    </row>
    <row r="26" spans="1:12" ht="12.75" customHeight="1" x14ac:dyDescent="0.2">
      <c r="A26" s="402" t="s">
        <v>285</v>
      </c>
      <c r="B26" s="402"/>
      <c r="C26" s="402"/>
      <c r="D26" s="402"/>
      <c r="E26" s="402"/>
      <c r="F26" s="402"/>
      <c r="G26" s="402"/>
      <c r="H26" s="402"/>
      <c r="I26" s="402"/>
      <c r="J26" s="402"/>
      <c r="K26" s="402"/>
      <c r="L26" s="402"/>
    </row>
    <row r="27" spans="1:12" ht="12.75" customHeight="1" x14ac:dyDescent="0.2">
      <c r="A27" s="402" t="s">
        <v>443</v>
      </c>
      <c r="B27" s="402"/>
      <c r="C27" s="402"/>
      <c r="D27" s="402"/>
      <c r="E27" s="402"/>
      <c r="F27" s="402"/>
      <c r="G27" s="402"/>
      <c r="H27" s="402"/>
      <c r="I27" s="402"/>
      <c r="J27" s="402"/>
      <c r="K27" s="402"/>
      <c r="L27" s="402"/>
    </row>
    <row r="28" spans="1:12" x14ac:dyDescent="0.2">
      <c r="A28" s="165"/>
    </row>
    <row r="29" spans="1:12" ht="12.75" customHeight="1" x14ac:dyDescent="0.2">
      <c r="A29" s="403" t="s">
        <v>367</v>
      </c>
      <c r="B29" s="403" t="s">
        <v>282</v>
      </c>
      <c r="C29" s="406" t="s">
        <v>228</v>
      </c>
      <c r="D29" s="406"/>
      <c r="E29" s="406"/>
      <c r="F29" s="406"/>
      <c r="G29" s="406"/>
      <c r="H29" s="406" t="s">
        <v>224</v>
      </c>
      <c r="I29" s="406"/>
      <c r="J29" s="406"/>
      <c r="K29" s="406"/>
      <c r="L29" s="406"/>
    </row>
    <row r="30" spans="1:12" ht="12.75" customHeight="1" x14ac:dyDescent="0.2">
      <c r="A30" s="404"/>
      <c r="B30" s="404"/>
      <c r="C30" s="397">
        <v>2010</v>
      </c>
      <c r="D30" s="399" t="s">
        <v>515</v>
      </c>
      <c r="E30" s="399"/>
      <c r="F30" s="400" t="s">
        <v>468</v>
      </c>
      <c r="G30" s="172" t="s">
        <v>469</v>
      </c>
      <c r="H30" s="397">
        <v>2010</v>
      </c>
      <c r="I30" s="399" t="s">
        <v>515</v>
      </c>
      <c r="J30" s="399"/>
      <c r="K30" s="407" t="s">
        <v>468</v>
      </c>
      <c r="L30" s="412" t="s">
        <v>470</v>
      </c>
    </row>
    <row r="31" spans="1:12" x14ac:dyDescent="0.2">
      <c r="A31" s="405"/>
      <c r="B31" s="405"/>
      <c r="C31" s="398"/>
      <c r="D31" s="173">
        <v>2010</v>
      </c>
      <c r="E31" s="173">
        <v>2011</v>
      </c>
      <c r="F31" s="401"/>
      <c r="G31" s="174">
        <v>2011</v>
      </c>
      <c r="H31" s="398"/>
      <c r="I31" s="173">
        <v>2010</v>
      </c>
      <c r="J31" s="173">
        <v>2011</v>
      </c>
      <c r="K31" s="405"/>
      <c r="L31" s="413"/>
    </row>
    <row r="32" spans="1:12" x14ac:dyDescent="0.2">
      <c r="A32" s="175" t="s">
        <v>499</v>
      </c>
      <c r="B32" s="327">
        <v>9042010</v>
      </c>
      <c r="C32" s="109">
        <v>887440</v>
      </c>
      <c r="D32" s="109">
        <v>597837</v>
      </c>
      <c r="E32" s="109">
        <v>743617</v>
      </c>
      <c r="F32" s="177">
        <f t="shared" ref="F32:F40" si="4">(E32/D32-1)*100</f>
        <v>24.384573052520999</v>
      </c>
      <c r="G32" s="177">
        <f t="shared" ref="G32:G42" si="5">(E32/$E$42)*100</f>
        <v>32.431797088706524</v>
      </c>
      <c r="H32" s="109">
        <v>5929278</v>
      </c>
      <c r="I32" s="109">
        <v>3932050</v>
      </c>
      <c r="J32" s="109">
        <v>4943500</v>
      </c>
      <c r="K32" s="177">
        <f t="shared" ref="K32:K40" si="6">(J32/I32-1)*100</f>
        <v>25.723223255045081</v>
      </c>
      <c r="L32" s="177">
        <f t="shared" ref="L32:L42" si="7">(J32/$J$42)*100</f>
        <v>38.425719977977593</v>
      </c>
    </row>
    <row r="33" spans="1:12" x14ac:dyDescent="0.2">
      <c r="A33" s="230" t="s">
        <v>563</v>
      </c>
      <c r="B33" s="327">
        <v>7129020</v>
      </c>
      <c r="C33" s="109">
        <v>1033152</v>
      </c>
      <c r="D33" s="109">
        <v>989464</v>
      </c>
      <c r="E33" s="109">
        <v>611268</v>
      </c>
      <c r="F33" s="177">
        <f t="shared" si="4"/>
        <v>-38.222310260908934</v>
      </c>
      <c r="G33" s="177">
        <f t="shared" si="5"/>
        <v>26.659583821805395</v>
      </c>
      <c r="H33" s="109">
        <v>4374176</v>
      </c>
      <c r="I33" s="109">
        <v>4154923</v>
      </c>
      <c r="J33" s="109">
        <v>3260686</v>
      </c>
      <c r="K33" s="177">
        <f t="shared" si="6"/>
        <v>-21.522348308259865</v>
      </c>
      <c r="L33" s="177">
        <f t="shared" si="7"/>
        <v>25.345242676668729</v>
      </c>
    </row>
    <row r="34" spans="1:12" x14ac:dyDescent="0.2">
      <c r="A34" s="175" t="s">
        <v>433</v>
      </c>
      <c r="B34" s="327">
        <v>9042020</v>
      </c>
      <c r="C34" s="109">
        <v>715194</v>
      </c>
      <c r="D34" s="109">
        <v>429474</v>
      </c>
      <c r="E34" s="109">
        <v>452139</v>
      </c>
      <c r="F34" s="176">
        <f t="shared" si="4"/>
        <v>5.2773858254516082</v>
      </c>
      <c r="G34" s="177">
        <f t="shared" si="5"/>
        <v>19.719398970021771</v>
      </c>
      <c r="H34" s="109">
        <v>4522517</v>
      </c>
      <c r="I34" s="109">
        <v>2530087</v>
      </c>
      <c r="J34" s="109">
        <v>2036804</v>
      </c>
      <c r="K34" s="177">
        <f t="shared" si="6"/>
        <v>-19.496681339416387</v>
      </c>
      <c r="L34" s="177">
        <f t="shared" si="7"/>
        <v>15.832034015176429</v>
      </c>
    </row>
    <row r="35" spans="1:12" x14ac:dyDescent="0.2">
      <c r="A35" s="175" t="s">
        <v>306</v>
      </c>
      <c r="B35" s="327">
        <v>7129030</v>
      </c>
      <c r="C35" s="109">
        <v>75851</v>
      </c>
      <c r="D35" s="109">
        <v>66156</v>
      </c>
      <c r="E35" s="109">
        <v>110680</v>
      </c>
      <c r="F35" s="177">
        <f t="shared" si="4"/>
        <v>67.301529717637095</v>
      </c>
      <c r="G35" s="177">
        <f t="shared" si="5"/>
        <v>4.827150672695808</v>
      </c>
      <c r="H35" s="109">
        <v>611813</v>
      </c>
      <c r="I35" s="109">
        <v>529994</v>
      </c>
      <c r="J35" s="109">
        <v>1070834</v>
      </c>
      <c r="K35" s="177">
        <f t="shared" si="6"/>
        <v>102.04643826156521</v>
      </c>
      <c r="L35" s="177">
        <f t="shared" si="7"/>
        <v>8.3235698243951983</v>
      </c>
    </row>
    <row r="36" spans="1:12" x14ac:dyDescent="0.2">
      <c r="A36" s="175" t="s">
        <v>304</v>
      </c>
      <c r="B36" s="327">
        <v>7129090</v>
      </c>
      <c r="C36" s="109">
        <v>147002</v>
      </c>
      <c r="D36" s="109">
        <v>82245</v>
      </c>
      <c r="E36" s="109">
        <v>76780</v>
      </c>
      <c r="F36" s="177">
        <f t="shared" si="4"/>
        <v>-6.6447808377408935</v>
      </c>
      <c r="G36" s="177">
        <f t="shared" si="5"/>
        <v>3.3486504214816053</v>
      </c>
      <c r="H36" s="109">
        <v>1019137</v>
      </c>
      <c r="I36" s="109">
        <v>651805</v>
      </c>
      <c r="J36" s="109">
        <v>760668</v>
      </c>
      <c r="K36" s="176">
        <f t="shared" si="6"/>
        <v>16.70177430366444</v>
      </c>
      <c r="L36" s="177">
        <f t="shared" si="7"/>
        <v>5.9126561270776294</v>
      </c>
    </row>
    <row r="37" spans="1:12" x14ac:dyDescent="0.2">
      <c r="A37" s="175" t="s">
        <v>303</v>
      </c>
      <c r="B37" s="327">
        <v>7122000</v>
      </c>
      <c r="C37" s="109">
        <v>152714</v>
      </c>
      <c r="D37" s="109">
        <v>81904</v>
      </c>
      <c r="E37" s="109">
        <v>186305</v>
      </c>
      <c r="F37" s="176">
        <f t="shared" si="4"/>
        <v>127.46752295370189</v>
      </c>
      <c r="G37" s="177">
        <f t="shared" si="5"/>
        <v>8.1254274130519732</v>
      </c>
      <c r="H37" s="109">
        <v>388440</v>
      </c>
      <c r="I37" s="109">
        <v>207787</v>
      </c>
      <c r="J37" s="109">
        <v>419209</v>
      </c>
      <c r="K37" s="177">
        <f t="shared" si="6"/>
        <v>101.74938759402656</v>
      </c>
      <c r="L37" s="177">
        <f t="shared" si="7"/>
        <v>3.2585026087282309</v>
      </c>
    </row>
    <row r="38" spans="1:12" x14ac:dyDescent="0.2">
      <c r="A38" s="230" t="s">
        <v>302</v>
      </c>
      <c r="B38" s="327">
        <v>7129050</v>
      </c>
      <c r="C38" s="109">
        <v>104970</v>
      </c>
      <c r="D38" s="109">
        <v>61010</v>
      </c>
      <c r="E38" s="109">
        <v>101029</v>
      </c>
      <c r="F38" s="177">
        <f t="shared" si="4"/>
        <v>65.594164891001469</v>
      </c>
      <c r="G38" s="177">
        <f t="shared" si="5"/>
        <v>4.4062360436554462</v>
      </c>
      <c r="H38" s="109">
        <v>167471</v>
      </c>
      <c r="I38" s="109">
        <v>89060</v>
      </c>
      <c r="J38" s="109">
        <v>308638</v>
      </c>
      <c r="K38" s="177">
        <f t="shared" si="6"/>
        <v>246.55064001796543</v>
      </c>
      <c r="L38" s="177">
        <f t="shared" si="7"/>
        <v>2.39903658593366</v>
      </c>
    </row>
    <row r="39" spans="1:12" x14ac:dyDescent="0.2">
      <c r="A39" s="175" t="s">
        <v>295</v>
      </c>
      <c r="B39" s="327">
        <v>7129010</v>
      </c>
      <c r="C39" s="109">
        <v>5478</v>
      </c>
      <c r="D39" s="109">
        <v>4078</v>
      </c>
      <c r="E39" s="109">
        <v>4982</v>
      </c>
      <c r="F39" s="177">
        <f t="shared" si="4"/>
        <v>22.167729279058367</v>
      </c>
      <c r="G39" s="177">
        <f t="shared" si="5"/>
        <v>0.21728283927873612</v>
      </c>
      <c r="H39" s="109">
        <v>34137</v>
      </c>
      <c r="I39" s="109">
        <v>24837</v>
      </c>
      <c r="J39" s="109">
        <v>31080</v>
      </c>
      <c r="K39" s="177">
        <f t="shared" si="6"/>
        <v>25.135885976567216</v>
      </c>
      <c r="L39" s="177">
        <f t="shared" si="7"/>
        <v>0.24158417657844516</v>
      </c>
    </row>
    <row r="40" spans="1:12" x14ac:dyDescent="0.2">
      <c r="A40" s="175" t="s">
        <v>294</v>
      </c>
      <c r="B40" s="327">
        <v>7129040</v>
      </c>
      <c r="C40" s="109">
        <v>16638</v>
      </c>
      <c r="D40" s="109">
        <v>15217</v>
      </c>
      <c r="E40" s="109">
        <v>5940</v>
      </c>
      <c r="F40" s="177">
        <f t="shared" si="4"/>
        <v>-60.964710521127685</v>
      </c>
      <c r="G40" s="177">
        <f t="shared" si="5"/>
        <v>0.25906464578797522</v>
      </c>
      <c r="H40" s="109">
        <v>152672</v>
      </c>
      <c r="I40" s="109">
        <v>145019</v>
      </c>
      <c r="J40" s="109">
        <v>29200</v>
      </c>
      <c r="K40" s="177">
        <f t="shared" si="6"/>
        <v>-79.864707383170483</v>
      </c>
      <c r="L40" s="177">
        <f t="shared" si="7"/>
        <v>0.22697097670819175</v>
      </c>
    </row>
    <row r="41" spans="1:12" x14ac:dyDescent="0.2">
      <c r="A41" s="175" t="s">
        <v>570</v>
      </c>
      <c r="B41" s="327">
        <v>9042090</v>
      </c>
      <c r="C41" s="109">
        <v>0</v>
      </c>
      <c r="D41" s="109">
        <v>0</v>
      </c>
      <c r="E41" s="109">
        <v>124</v>
      </c>
      <c r="F41" s="109">
        <v>0</v>
      </c>
      <c r="G41" s="177">
        <f t="shared" si="5"/>
        <v>5.4080835147658126E-3</v>
      </c>
      <c r="H41" s="109">
        <v>20</v>
      </c>
      <c r="I41" s="109">
        <v>0</v>
      </c>
      <c r="J41" s="109">
        <v>4462</v>
      </c>
      <c r="K41" s="109">
        <v>0</v>
      </c>
      <c r="L41" s="177">
        <f t="shared" si="7"/>
        <v>3.4683030755888751E-2</v>
      </c>
    </row>
    <row r="42" spans="1:12" x14ac:dyDescent="0.2">
      <c r="A42" s="179" t="s">
        <v>11</v>
      </c>
      <c r="B42" s="179"/>
      <c r="C42" s="107">
        <v>3138439</v>
      </c>
      <c r="D42" s="107">
        <v>2327385</v>
      </c>
      <c r="E42" s="107">
        <v>2292864</v>
      </c>
      <c r="F42" s="180">
        <f>(E42/D42-1)*100</f>
        <v>-1.4832526633969056</v>
      </c>
      <c r="G42" s="180">
        <f t="shared" si="5"/>
        <v>100</v>
      </c>
      <c r="H42" s="107">
        <v>17199661</v>
      </c>
      <c r="I42" s="107">
        <v>12265562</v>
      </c>
      <c r="J42" s="107">
        <v>12865081</v>
      </c>
      <c r="K42" s="180">
        <f>(J42/I42-1)*100</f>
        <v>4.8878233219154632</v>
      </c>
      <c r="L42" s="180">
        <f t="shared" si="7"/>
        <v>100</v>
      </c>
    </row>
    <row r="43" spans="1:12" x14ac:dyDescent="0.2">
      <c r="A43" s="167" t="s">
        <v>419</v>
      </c>
    </row>
    <row r="44" spans="1:12" x14ac:dyDescent="0.2">
      <c r="A44" s="165" t="s">
        <v>216</v>
      </c>
    </row>
    <row r="53" spans="1:6" x14ac:dyDescent="0.2">
      <c r="A53" s="175"/>
      <c r="B53" s="175"/>
      <c r="C53" s="109"/>
      <c r="D53" s="109"/>
      <c r="E53" s="181"/>
      <c r="F53" s="181"/>
    </row>
    <row r="54" spans="1:6" x14ac:dyDescent="0.2">
      <c r="A54" s="175"/>
      <c r="B54" s="175"/>
      <c r="C54" s="109"/>
      <c r="D54" s="109"/>
      <c r="E54" s="181"/>
      <c r="F54" s="181"/>
    </row>
    <row r="55" spans="1:6" x14ac:dyDescent="0.2">
      <c r="A55" s="175"/>
      <c r="B55" s="175"/>
      <c r="C55" s="109"/>
      <c r="D55" s="109"/>
      <c r="E55" s="181"/>
      <c r="F55" s="181"/>
    </row>
  </sheetData>
  <mergeCells count="28">
    <mergeCell ref="K30:K31"/>
    <mergeCell ref="L30:L31"/>
    <mergeCell ref="A1:L1"/>
    <mergeCell ref="A2:L2"/>
    <mergeCell ref="A3:L3"/>
    <mergeCell ref="A5:A7"/>
    <mergeCell ref="B5:B7"/>
    <mergeCell ref="C5:G5"/>
    <mergeCell ref="H5:L5"/>
    <mergeCell ref="C6:C7"/>
    <mergeCell ref="H6:H7"/>
    <mergeCell ref="I6:J6"/>
    <mergeCell ref="K6:K7"/>
    <mergeCell ref="L6:L7"/>
    <mergeCell ref="A25:L25"/>
    <mergeCell ref="A26:L26"/>
    <mergeCell ref="D6:E6"/>
    <mergeCell ref="F6:F7"/>
    <mergeCell ref="A27:L27"/>
    <mergeCell ref="A29:A31"/>
    <mergeCell ref="B29:B31"/>
    <mergeCell ref="C29:G29"/>
    <mergeCell ref="H29:L29"/>
    <mergeCell ref="C30:C31"/>
    <mergeCell ref="D30:E30"/>
    <mergeCell ref="F30:F31"/>
    <mergeCell ref="H30:H31"/>
    <mergeCell ref="I30:J30"/>
  </mergeCells>
  <printOptions horizontalCentered="1" verticalCentered="1"/>
  <pageMargins left="0.82677165354330717" right="0.70866141732283472" top="0.74803149606299213" bottom="0.55118110236220474" header="0.31496062992125984" footer="0.31496062992125984"/>
  <pageSetup scale="10" orientation="landscape" r:id="rId1"/>
  <headerFooter>
    <oddFooter>&amp;C26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SheetLayoutView="100" workbookViewId="0">
      <selection sqref="A1:L1"/>
    </sheetView>
  </sheetViews>
  <sheetFormatPr baseColWidth="10" defaultColWidth="9.5703125" defaultRowHeight="12.75" x14ac:dyDescent="0.2"/>
  <cols>
    <col min="1" max="1" width="24.140625" style="152" customWidth="1"/>
    <col min="2" max="2" width="8.42578125" style="152" customWidth="1"/>
    <col min="3" max="5" width="9.7109375" style="152" customWidth="1"/>
    <col min="6" max="6" width="7.5703125" style="152" customWidth="1"/>
    <col min="7" max="7" width="7.85546875" style="152" customWidth="1"/>
    <col min="8" max="8" width="9.5703125" style="152" customWidth="1"/>
    <col min="9" max="9" width="9.7109375" style="152" customWidth="1"/>
    <col min="10" max="10" width="9.5703125" style="152" customWidth="1"/>
    <col min="11" max="11" width="6.855468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379" t="s">
        <v>343</v>
      </c>
      <c r="B1" s="379"/>
      <c r="C1" s="379"/>
      <c r="D1" s="379"/>
      <c r="E1" s="379"/>
      <c r="F1" s="379"/>
      <c r="G1" s="379"/>
      <c r="H1" s="379"/>
      <c r="I1" s="379"/>
      <c r="J1" s="379"/>
      <c r="K1" s="379"/>
      <c r="L1" s="379"/>
    </row>
    <row r="2" spans="1:12" ht="12.75" customHeight="1" x14ac:dyDescent="0.2">
      <c r="A2" s="402" t="s">
        <v>285</v>
      </c>
      <c r="B2" s="402"/>
      <c r="C2" s="402"/>
      <c r="D2" s="402"/>
      <c r="E2" s="402"/>
      <c r="F2" s="402"/>
      <c r="G2" s="402"/>
      <c r="H2" s="402"/>
      <c r="I2" s="402"/>
      <c r="J2" s="402"/>
      <c r="K2" s="402"/>
      <c r="L2" s="402"/>
    </row>
    <row r="3" spans="1:12" ht="12.75" customHeight="1" x14ac:dyDescent="0.2">
      <c r="A3" s="402" t="s">
        <v>444</v>
      </c>
      <c r="B3" s="402"/>
      <c r="C3" s="402"/>
      <c r="D3" s="402"/>
      <c r="E3" s="402"/>
      <c r="F3" s="402"/>
      <c r="G3" s="402"/>
      <c r="H3" s="402"/>
      <c r="I3" s="402"/>
      <c r="J3" s="402"/>
      <c r="K3" s="402"/>
      <c r="L3" s="402"/>
    </row>
    <row r="4" spans="1:12" x14ac:dyDescent="0.2">
      <c r="A4" s="265"/>
      <c r="B4" s="265"/>
      <c r="C4" s="265"/>
      <c r="D4" s="265"/>
      <c r="E4" s="265"/>
      <c r="F4" s="265"/>
      <c r="G4" s="265"/>
      <c r="H4" s="265"/>
      <c r="I4" s="265"/>
      <c r="J4" s="265"/>
      <c r="K4" s="265"/>
      <c r="L4" s="265"/>
    </row>
    <row r="5" spans="1:12" ht="12.75" customHeight="1" x14ac:dyDescent="0.2">
      <c r="A5" s="403" t="s">
        <v>367</v>
      </c>
      <c r="B5" s="403" t="s">
        <v>282</v>
      </c>
      <c r="C5" s="406" t="s">
        <v>228</v>
      </c>
      <c r="D5" s="406"/>
      <c r="E5" s="406"/>
      <c r="F5" s="406"/>
      <c r="G5" s="406"/>
      <c r="H5" s="406" t="s">
        <v>224</v>
      </c>
      <c r="I5" s="406"/>
      <c r="J5" s="406"/>
      <c r="K5" s="406"/>
      <c r="L5" s="406"/>
    </row>
    <row r="6" spans="1:12" ht="12.75" customHeight="1" x14ac:dyDescent="0.2">
      <c r="A6" s="404"/>
      <c r="B6" s="404"/>
      <c r="C6" s="397">
        <v>2010</v>
      </c>
      <c r="D6" s="399" t="s">
        <v>515</v>
      </c>
      <c r="E6" s="399"/>
      <c r="F6" s="400" t="s">
        <v>468</v>
      </c>
      <c r="G6" s="172" t="s">
        <v>469</v>
      </c>
      <c r="H6" s="397">
        <v>2010</v>
      </c>
      <c r="I6" s="399" t="s">
        <v>515</v>
      </c>
      <c r="J6" s="399"/>
      <c r="K6" s="407" t="s">
        <v>468</v>
      </c>
      <c r="L6" s="412" t="s">
        <v>470</v>
      </c>
    </row>
    <row r="7" spans="1:12" ht="12.75" customHeight="1" x14ac:dyDescent="0.2">
      <c r="A7" s="405"/>
      <c r="B7" s="405"/>
      <c r="C7" s="398"/>
      <c r="D7" s="173">
        <v>2010</v>
      </c>
      <c r="E7" s="173">
        <v>2011</v>
      </c>
      <c r="F7" s="401"/>
      <c r="G7" s="174">
        <v>2011</v>
      </c>
      <c r="H7" s="398"/>
      <c r="I7" s="173">
        <v>2010</v>
      </c>
      <c r="J7" s="173">
        <v>2011</v>
      </c>
      <c r="K7" s="405"/>
      <c r="L7" s="413"/>
    </row>
    <row r="8" spans="1:12" x14ac:dyDescent="0.2">
      <c r="A8" s="175" t="s">
        <v>308</v>
      </c>
      <c r="B8" s="175">
        <v>20059990</v>
      </c>
      <c r="C8" s="109">
        <v>5954937</v>
      </c>
      <c r="D8" s="109">
        <v>1699953</v>
      </c>
      <c r="E8" s="109">
        <v>2141738</v>
      </c>
      <c r="F8" s="176">
        <f t="shared" ref="F8:F16" si="0">(E8/D8-1)*100</f>
        <v>25.988071434916151</v>
      </c>
      <c r="G8" s="177">
        <f t="shared" ref="G8:G27" si="1">(E8/$E$27)*100</f>
        <v>46.297828297053975</v>
      </c>
      <c r="H8" s="109">
        <v>13649581</v>
      </c>
      <c r="I8" s="109">
        <v>3678527</v>
      </c>
      <c r="J8" s="109">
        <v>3224127</v>
      </c>
      <c r="K8" s="176">
        <f t="shared" ref="K8:K16" si="2">(J8/I8-1)*100</f>
        <v>-12.35277055190841</v>
      </c>
      <c r="L8" s="177">
        <f t="shared" ref="L8:L27" si="3">(J8/$J$27)*100</f>
        <v>41.638500871545766</v>
      </c>
    </row>
    <row r="9" spans="1:12" ht="12.75" customHeight="1" x14ac:dyDescent="0.2">
      <c r="A9" s="175" t="s">
        <v>305</v>
      </c>
      <c r="B9" s="175">
        <v>20059910</v>
      </c>
      <c r="C9" s="109">
        <v>2316330</v>
      </c>
      <c r="D9" s="109">
        <v>1601138</v>
      </c>
      <c r="E9" s="109">
        <v>1212045</v>
      </c>
      <c r="F9" s="177">
        <f t="shared" si="0"/>
        <v>-24.301028393555079</v>
      </c>
      <c r="G9" s="177">
        <f t="shared" si="1"/>
        <v>26.200707695480396</v>
      </c>
      <c r="H9" s="109">
        <v>2736798</v>
      </c>
      <c r="I9" s="109">
        <v>1860191</v>
      </c>
      <c r="J9" s="109">
        <v>1557277</v>
      </c>
      <c r="K9" s="177">
        <f t="shared" si="2"/>
        <v>-16.284026747790946</v>
      </c>
      <c r="L9" s="177">
        <f t="shared" si="3"/>
        <v>20.111701468874575</v>
      </c>
    </row>
    <row r="10" spans="1:12" x14ac:dyDescent="0.2">
      <c r="A10" s="175" t="s">
        <v>567</v>
      </c>
      <c r="B10" s="175">
        <v>11052000</v>
      </c>
      <c r="C10" s="109">
        <v>622976</v>
      </c>
      <c r="D10" s="109">
        <v>481823</v>
      </c>
      <c r="E10" s="109">
        <v>414332</v>
      </c>
      <c r="F10" s="176">
        <f t="shared" si="0"/>
        <v>-14.007425963476216</v>
      </c>
      <c r="G10" s="177">
        <f t="shared" si="1"/>
        <v>8.9565912329028894</v>
      </c>
      <c r="H10" s="109">
        <v>1355656</v>
      </c>
      <c r="I10" s="109">
        <v>1053638</v>
      </c>
      <c r="J10" s="109">
        <v>814542</v>
      </c>
      <c r="K10" s="176">
        <f t="shared" si="2"/>
        <v>-22.692423773630033</v>
      </c>
      <c r="L10" s="177">
        <f t="shared" si="3"/>
        <v>10.519532194888919</v>
      </c>
    </row>
    <row r="11" spans="1:12" x14ac:dyDescent="0.2">
      <c r="A11" s="175" t="s">
        <v>432</v>
      </c>
      <c r="B11" s="175">
        <v>20019090</v>
      </c>
      <c r="C11" s="109">
        <v>3297</v>
      </c>
      <c r="D11" s="109">
        <v>1796</v>
      </c>
      <c r="E11" s="109">
        <v>148343</v>
      </c>
      <c r="F11" s="176">
        <f t="shared" si="0"/>
        <v>8159.6325167037858</v>
      </c>
      <c r="G11" s="177">
        <f t="shared" si="1"/>
        <v>3.2067221775351968</v>
      </c>
      <c r="H11" s="109">
        <v>21073</v>
      </c>
      <c r="I11" s="109">
        <v>10758</v>
      </c>
      <c r="J11" s="109">
        <v>690799</v>
      </c>
      <c r="K11" s="176">
        <f t="shared" si="2"/>
        <v>6321.2585982524633</v>
      </c>
      <c r="L11" s="177">
        <f t="shared" si="3"/>
        <v>8.9214335426498224</v>
      </c>
    </row>
    <row r="12" spans="1:12" x14ac:dyDescent="0.2">
      <c r="A12" s="175" t="s">
        <v>435</v>
      </c>
      <c r="B12" s="175">
        <v>20019010</v>
      </c>
      <c r="C12" s="109">
        <v>2027127</v>
      </c>
      <c r="D12" s="109">
        <v>506233</v>
      </c>
      <c r="E12" s="109">
        <v>178107</v>
      </c>
      <c r="F12" s="177">
        <f t="shared" si="0"/>
        <v>-64.817188922887283</v>
      </c>
      <c r="G12" s="177">
        <f t="shared" si="1"/>
        <v>3.8501288694057787</v>
      </c>
      <c r="H12" s="109">
        <v>5647260</v>
      </c>
      <c r="I12" s="109">
        <v>1227682</v>
      </c>
      <c r="J12" s="109">
        <v>485521</v>
      </c>
      <c r="K12" s="177">
        <f t="shared" si="2"/>
        <v>-60.452218082532774</v>
      </c>
      <c r="L12" s="177">
        <f t="shared" si="3"/>
        <v>6.2703381664722793</v>
      </c>
    </row>
    <row r="13" spans="1:12" x14ac:dyDescent="0.2">
      <c r="A13" s="175" t="s">
        <v>301</v>
      </c>
      <c r="B13" s="175">
        <v>20052000</v>
      </c>
      <c r="C13" s="109">
        <v>127374</v>
      </c>
      <c r="D13" s="109">
        <v>91160</v>
      </c>
      <c r="E13" s="109">
        <v>71175</v>
      </c>
      <c r="F13" s="177">
        <f t="shared" si="0"/>
        <v>-21.922992540587984</v>
      </c>
      <c r="G13" s="177">
        <f t="shared" si="1"/>
        <v>1.5385859190259579</v>
      </c>
      <c r="H13" s="109">
        <v>738416</v>
      </c>
      <c r="I13" s="109">
        <v>516440</v>
      </c>
      <c r="J13" s="109">
        <v>413018</v>
      </c>
      <c r="K13" s="177">
        <f t="shared" si="2"/>
        <v>-20.025946867012621</v>
      </c>
      <c r="L13" s="177">
        <f t="shared" si="3"/>
        <v>5.3339866428847529</v>
      </c>
    </row>
    <row r="14" spans="1:12" x14ac:dyDescent="0.2">
      <c r="A14" s="175" t="s">
        <v>439</v>
      </c>
      <c r="B14" s="175">
        <v>20021010</v>
      </c>
      <c r="C14" s="109">
        <v>237930</v>
      </c>
      <c r="D14" s="109">
        <v>232089</v>
      </c>
      <c r="E14" s="109">
        <v>197377</v>
      </c>
      <c r="F14" s="177">
        <f t="shared" si="0"/>
        <v>-14.956331407348046</v>
      </c>
      <c r="G14" s="177">
        <f t="shared" si="1"/>
        <v>4.2666873612867784</v>
      </c>
      <c r="H14" s="109">
        <v>290616</v>
      </c>
      <c r="I14" s="109">
        <v>284874</v>
      </c>
      <c r="J14" s="109">
        <v>243226</v>
      </c>
      <c r="K14" s="177">
        <f t="shared" si="2"/>
        <v>-14.619796822454845</v>
      </c>
      <c r="L14" s="177">
        <f t="shared" si="3"/>
        <v>3.1411808570141906</v>
      </c>
    </row>
    <row r="15" spans="1:12" x14ac:dyDescent="0.2">
      <c r="A15" s="175" t="s">
        <v>300</v>
      </c>
      <c r="B15" s="175">
        <v>20054000</v>
      </c>
      <c r="C15" s="109">
        <v>333912</v>
      </c>
      <c r="D15" s="109">
        <v>129060</v>
      </c>
      <c r="E15" s="109">
        <v>168971</v>
      </c>
      <c r="F15" s="177">
        <f t="shared" si="0"/>
        <v>30.924376259104292</v>
      </c>
      <c r="G15" s="177">
        <f t="shared" si="1"/>
        <v>3.6526364780292955</v>
      </c>
      <c r="H15" s="109">
        <v>318111</v>
      </c>
      <c r="I15" s="109">
        <v>116217</v>
      </c>
      <c r="J15" s="109">
        <v>171343</v>
      </c>
      <c r="K15" s="177">
        <f t="shared" si="2"/>
        <v>47.43368009843654</v>
      </c>
      <c r="L15" s="177">
        <f t="shared" si="3"/>
        <v>2.2128364220247114</v>
      </c>
    </row>
    <row r="16" spans="1:12" x14ac:dyDescent="0.2">
      <c r="A16" s="175" t="s">
        <v>296</v>
      </c>
      <c r="B16" s="175">
        <v>11051000</v>
      </c>
      <c r="C16" s="109">
        <v>1898</v>
      </c>
      <c r="D16" s="109">
        <v>1898</v>
      </c>
      <c r="E16" s="109">
        <v>19965</v>
      </c>
      <c r="F16" s="177">
        <f t="shared" si="0"/>
        <v>951.89673340358263</v>
      </c>
      <c r="G16" s="177">
        <f t="shared" si="1"/>
        <v>0.43158226727577448</v>
      </c>
      <c r="H16" s="109">
        <v>13580</v>
      </c>
      <c r="I16" s="109">
        <v>13580</v>
      </c>
      <c r="J16" s="109">
        <v>51657</v>
      </c>
      <c r="K16" s="177">
        <f t="shared" si="2"/>
        <v>280.39027982326951</v>
      </c>
      <c r="L16" s="177">
        <f t="shared" si="3"/>
        <v>0.66713254146671008</v>
      </c>
    </row>
    <row r="17" spans="1:12" x14ac:dyDescent="0.2">
      <c r="A17" s="175" t="s">
        <v>299</v>
      </c>
      <c r="B17" s="175">
        <v>20049010</v>
      </c>
      <c r="C17" s="109">
        <v>0</v>
      </c>
      <c r="D17" s="109">
        <v>0</v>
      </c>
      <c r="E17" s="109">
        <v>40365</v>
      </c>
      <c r="F17" s="109">
        <v>0</v>
      </c>
      <c r="G17" s="177">
        <f t="shared" si="1"/>
        <v>0.87256790476266644</v>
      </c>
      <c r="H17" s="109">
        <v>0</v>
      </c>
      <c r="I17" s="109">
        <v>0</v>
      </c>
      <c r="J17" s="109">
        <v>47378</v>
      </c>
      <c r="K17" s="109">
        <v>0</v>
      </c>
      <c r="L17" s="177">
        <f t="shared" si="3"/>
        <v>0.61187071548115046</v>
      </c>
    </row>
    <row r="18" spans="1:12" x14ac:dyDescent="0.2">
      <c r="A18" s="175" t="s">
        <v>297</v>
      </c>
      <c r="B18" s="175">
        <v>20041000</v>
      </c>
      <c r="C18" s="109">
        <v>28533</v>
      </c>
      <c r="D18" s="109">
        <v>7533</v>
      </c>
      <c r="E18" s="109">
        <v>33100</v>
      </c>
      <c r="F18" s="177">
        <f>(E18/D18-1)*100</f>
        <v>339.39997345015263</v>
      </c>
      <c r="G18" s="177">
        <f t="shared" si="1"/>
        <v>0.71552081376549637</v>
      </c>
      <c r="H18" s="109">
        <v>41278</v>
      </c>
      <c r="I18" s="109">
        <v>12803</v>
      </c>
      <c r="J18" s="109">
        <v>40457</v>
      </c>
      <c r="K18" s="177">
        <f>(J18/I18-1)*100</f>
        <v>215.99625087870029</v>
      </c>
      <c r="L18" s="177">
        <f t="shared" si="3"/>
        <v>0.52248836034068358</v>
      </c>
    </row>
    <row r="19" spans="1:12" x14ac:dyDescent="0.2">
      <c r="A19" s="175" t="s">
        <v>293</v>
      </c>
      <c r="B19" s="175">
        <v>20029090</v>
      </c>
      <c r="C19" s="109">
        <v>42483</v>
      </c>
      <c r="D19" s="109">
        <v>23286</v>
      </c>
      <c r="E19" s="109">
        <v>172</v>
      </c>
      <c r="F19" s="177">
        <f>(E19/D19-1)*100</f>
        <v>-99.261358756334289</v>
      </c>
      <c r="G19" s="177">
        <f t="shared" si="1"/>
        <v>3.7181141984188935E-3</v>
      </c>
      <c r="H19" s="109">
        <v>55060</v>
      </c>
      <c r="I19" s="109">
        <v>32600</v>
      </c>
      <c r="J19" s="109">
        <v>1938</v>
      </c>
      <c r="K19" s="177">
        <f>(J19/I19-1)*100</f>
        <v>-94.055214723926383</v>
      </c>
      <c r="L19" s="177">
        <f t="shared" si="3"/>
        <v>2.5028609198414237E-2</v>
      </c>
    </row>
    <row r="20" spans="1:12" x14ac:dyDescent="0.2">
      <c r="A20" s="175" t="s">
        <v>292</v>
      </c>
      <c r="B20" s="175">
        <v>20011000</v>
      </c>
      <c r="C20" s="109">
        <v>0</v>
      </c>
      <c r="D20" s="109">
        <v>0</v>
      </c>
      <c r="E20" s="109">
        <v>192</v>
      </c>
      <c r="F20" s="109">
        <v>0</v>
      </c>
      <c r="G20" s="177">
        <f t="shared" si="1"/>
        <v>4.1504530587001603E-3</v>
      </c>
      <c r="H20" s="109">
        <v>0</v>
      </c>
      <c r="I20" s="109">
        <v>0</v>
      </c>
      <c r="J20" s="109">
        <v>1048</v>
      </c>
      <c r="K20" s="109">
        <v>0</v>
      </c>
      <c r="L20" s="177">
        <f t="shared" si="3"/>
        <v>1.3534562662506768E-2</v>
      </c>
    </row>
    <row r="21" spans="1:12" x14ac:dyDescent="0.2">
      <c r="A21" s="175" t="s">
        <v>290</v>
      </c>
      <c r="B21" s="175">
        <v>20056000</v>
      </c>
      <c r="C21" s="109">
        <v>0</v>
      </c>
      <c r="D21" s="109">
        <v>0</v>
      </c>
      <c r="E21" s="109">
        <v>40</v>
      </c>
      <c r="F21" s="109">
        <v>0</v>
      </c>
      <c r="G21" s="177">
        <f t="shared" si="1"/>
        <v>8.6467772056253336E-4</v>
      </c>
      <c r="H21" s="109">
        <v>0</v>
      </c>
      <c r="I21" s="109">
        <v>0</v>
      </c>
      <c r="J21" s="109">
        <v>286</v>
      </c>
      <c r="K21" s="109">
        <v>0</v>
      </c>
      <c r="L21" s="177">
        <f t="shared" si="3"/>
        <v>3.6935924823253206E-3</v>
      </c>
    </row>
    <row r="22" spans="1:12" x14ac:dyDescent="0.2">
      <c r="A22" s="175" t="s">
        <v>440</v>
      </c>
      <c r="B22" s="175">
        <v>20019030</v>
      </c>
      <c r="C22" s="109">
        <v>134</v>
      </c>
      <c r="D22" s="109">
        <v>0</v>
      </c>
      <c r="E22" s="109">
        <v>57</v>
      </c>
      <c r="F22" s="109">
        <v>0</v>
      </c>
      <c r="G22" s="177">
        <f t="shared" si="1"/>
        <v>1.23216575180161E-3</v>
      </c>
      <c r="H22" s="109">
        <v>564</v>
      </c>
      <c r="I22" s="109">
        <v>0</v>
      </c>
      <c r="J22" s="109">
        <v>272</v>
      </c>
      <c r="K22" s="109">
        <v>0</v>
      </c>
      <c r="L22" s="177">
        <f t="shared" si="3"/>
        <v>3.5127872559177877E-3</v>
      </c>
    </row>
    <row r="23" spans="1:12" x14ac:dyDescent="0.2">
      <c r="A23" s="175" t="s">
        <v>364</v>
      </c>
      <c r="B23" s="175">
        <v>11081300</v>
      </c>
      <c r="C23" s="109">
        <v>0</v>
      </c>
      <c r="D23" s="109">
        <v>0</v>
      </c>
      <c r="E23" s="109">
        <v>6</v>
      </c>
      <c r="F23" s="109">
        <v>0</v>
      </c>
      <c r="G23" s="177">
        <f t="shared" si="1"/>
        <v>1.2970165808438001E-4</v>
      </c>
      <c r="H23" s="109">
        <v>0</v>
      </c>
      <c r="I23" s="109">
        <v>0</v>
      </c>
      <c r="J23" s="109">
        <v>123</v>
      </c>
      <c r="K23" s="109">
        <v>0</v>
      </c>
      <c r="L23" s="177">
        <f t="shared" si="3"/>
        <v>1.5885030605804699E-3</v>
      </c>
    </row>
    <row r="24" spans="1:12" x14ac:dyDescent="0.2">
      <c r="A24" s="175" t="s">
        <v>441</v>
      </c>
      <c r="B24" s="175">
        <v>20019020</v>
      </c>
      <c r="C24" s="109">
        <v>0</v>
      </c>
      <c r="D24" s="109">
        <v>0</v>
      </c>
      <c r="E24" s="109">
        <v>4</v>
      </c>
      <c r="F24" s="109">
        <v>0</v>
      </c>
      <c r="G24" s="177">
        <f t="shared" si="1"/>
        <v>8.6467772056253331E-5</v>
      </c>
      <c r="H24" s="109">
        <v>0</v>
      </c>
      <c r="I24" s="109">
        <v>0</v>
      </c>
      <c r="J24" s="109">
        <v>96</v>
      </c>
      <c r="K24" s="109">
        <v>0</v>
      </c>
      <c r="L24" s="177">
        <f t="shared" si="3"/>
        <v>1.239807266794513E-3</v>
      </c>
    </row>
    <row r="25" spans="1:12" x14ac:dyDescent="0.2">
      <c r="A25" s="175" t="s">
        <v>289</v>
      </c>
      <c r="B25" s="175">
        <v>20059920</v>
      </c>
      <c r="C25" s="109">
        <v>489</v>
      </c>
      <c r="D25" s="109">
        <v>489</v>
      </c>
      <c r="E25" s="109">
        <v>12</v>
      </c>
      <c r="F25" s="177">
        <f>(E25/D25-1)*100</f>
        <v>-97.546012269938657</v>
      </c>
      <c r="G25" s="177">
        <f t="shared" si="1"/>
        <v>2.5940331616876002E-4</v>
      </c>
      <c r="H25" s="109">
        <v>1493</v>
      </c>
      <c r="I25" s="109">
        <v>1493</v>
      </c>
      <c r="J25" s="109">
        <v>31</v>
      </c>
      <c r="K25" s="177">
        <f>(J25/I25-1)*100</f>
        <v>-97.923643670462155</v>
      </c>
      <c r="L25" s="177">
        <f t="shared" si="3"/>
        <v>4.0035442990239489E-4</v>
      </c>
    </row>
    <row r="26" spans="1:12" x14ac:dyDescent="0.2">
      <c r="A26" s="303" t="s">
        <v>288</v>
      </c>
      <c r="B26" s="302">
        <v>20051000</v>
      </c>
      <c r="C26" s="301">
        <v>105</v>
      </c>
      <c r="D26" s="301">
        <v>0</v>
      </c>
      <c r="E26" s="301">
        <v>0</v>
      </c>
      <c r="F26" s="109">
        <v>0</v>
      </c>
      <c r="G26" s="177">
        <f t="shared" si="1"/>
        <v>0</v>
      </c>
      <c r="H26" s="301">
        <v>1469</v>
      </c>
      <c r="I26" s="301">
        <v>0</v>
      </c>
      <c r="J26" s="301">
        <v>0</v>
      </c>
      <c r="K26" s="301">
        <v>0</v>
      </c>
      <c r="L26" s="177">
        <f t="shared" si="3"/>
        <v>0</v>
      </c>
    </row>
    <row r="27" spans="1:12" x14ac:dyDescent="0.2">
      <c r="A27" s="179" t="s">
        <v>11</v>
      </c>
      <c r="B27" s="179"/>
      <c r="C27" s="107">
        <v>11697525</v>
      </c>
      <c r="D27" s="107">
        <v>4776458</v>
      </c>
      <c r="E27" s="107">
        <v>4626001</v>
      </c>
      <c r="F27" s="180">
        <f>(E27/D27-1)*100</f>
        <v>-3.1499701243055012</v>
      </c>
      <c r="G27" s="180">
        <f t="shared" si="1"/>
        <v>100</v>
      </c>
      <c r="H27" s="107">
        <v>24870955</v>
      </c>
      <c r="I27" s="107">
        <v>8808803</v>
      </c>
      <c r="J27" s="107">
        <v>7743139</v>
      </c>
      <c r="K27" s="180">
        <f>(J27/I27-1)*100</f>
        <v>-12.097716341255449</v>
      </c>
      <c r="L27" s="180">
        <f t="shared" si="3"/>
        <v>100</v>
      </c>
    </row>
    <row r="28" spans="1:12" x14ac:dyDescent="0.2">
      <c r="A28" s="167" t="s">
        <v>419</v>
      </c>
      <c r="B28" s="165"/>
    </row>
    <row r="29" spans="1:12" x14ac:dyDescent="0.2">
      <c r="A29" s="165" t="s">
        <v>216</v>
      </c>
    </row>
    <row r="40" spans="1:6" x14ac:dyDescent="0.2">
      <c r="A40" s="175"/>
      <c r="B40" s="175"/>
      <c r="C40" s="109"/>
      <c r="D40" s="109"/>
      <c r="E40" s="181"/>
      <c r="F40" s="181"/>
    </row>
    <row r="41" spans="1:6" x14ac:dyDescent="0.2">
      <c r="A41" s="175"/>
      <c r="B41" s="175"/>
      <c r="C41" s="109"/>
      <c r="D41" s="109"/>
      <c r="E41" s="181"/>
      <c r="F41" s="181"/>
    </row>
    <row r="42" spans="1:6" x14ac:dyDescent="0.2">
      <c r="A42" s="175"/>
      <c r="B42" s="175"/>
      <c r="C42" s="109"/>
      <c r="D42" s="109"/>
      <c r="E42" s="181"/>
      <c r="F42" s="181"/>
    </row>
  </sheetData>
  <mergeCells count="14">
    <mergeCell ref="A1:L1"/>
    <mergeCell ref="A2:L2"/>
    <mergeCell ref="A3:L3"/>
    <mergeCell ref="A5:A7"/>
    <mergeCell ref="B5:B7"/>
    <mergeCell ref="C5:G5"/>
    <mergeCell ref="H5:L5"/>
    <mergeCell ref="C6:C7"/>
    <mergeCell ref="D6:E6"/>
    <mergeCell ref="F6:F7"/>
    <mergeCell ref="H6:H7"/>
    <mergeCell ref="I6:J6"/>
    <mergeCell ref="K6:K7"/>
    <mergeCell ref="L6:L7"/>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SheetLayoutView="100" workbookViewId="0">
      <selection sqref="A1:L1"/>
    </sheetView>
  </sheetViews>
  <sheetFormatPr baseColWidth="10" defaultColWidth="9.5703125" defaultRowHeight="12.75" x14ac:dyDescent="0.2"/>
  <cols>
    <col min="1" max="1" width="24.140625" style="152" customWidth="1"/>
    <col min="2" max="2" width="8.42578125" style="152" customWidth="1"/>
    <col min="3" max="5" width="9.7109375" style="152" customWidth="1"/>
    <col min="6" max="6" width="7.5703125" style="152" customWidth="1"/>
    <col min="7" max="7" width="7.85546875" style="152" customWidth="1"/>
    <col min="8" max="8" width="11.42578125" style="152" customWidth="1"/>
    <col min="9" max="9" width="9.7109375" style="152" customWidth="1"/>
    <col min="10" max="10" width="9.5703125" style="152" customWidth="1"/>
    <col min="11" max="11" width="6.855468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379" t="s">
        <v>353</v>
      </c>
      <c r="B1" s="379"/>
      <c r="C1" s="379"/>
      <c r="D1" s="379"/>
      <c r="E1" s="379"/>
      <c r="F1" s="379"/>
      <c r="G1" s="379"/>
      <c r="H1" s="379"/>
      <c r="I1" s="379"/>
      <c r="J1" s="379"/>
      <c r="K1" s="379"/>
      <c r="L1" s="379"/>
    </row>
    <row r="2" spans="1:12" ht="12.75" customHeight="1" x14ac:dyDescent="0.2">
      <c r="A2" s="402" t="s">
        <v>285</v>
      </c>
      <c r="B2" s="402"/>
      <c r="C2" s="402"/>
      <c r="D2" s="402"/>
      <c r="E2" s="402"/>
      <c r="F2" s="402"/>
      <c r="G2" s="402"/>
      <c r="H2" s="402"/>
      <c r="I2" s="402"/>
      <c r="J2" s="402"/>
      <c r="K2" s="402"/>
      <c r="L2" s="402"/>
    </row>
    <row r="3" spans="1:12" ht="12.75" customHeight="1" x14ac:dyDescent="0.2">
      <c r="A3" s="402" t="s">
        <v>501</v>
      </c>
      <c r="B3" s="402"/>
      <c r="C3" s="402"/>
      <c r="D3" s="402"/>
      <c r="E3" s="402"/>
      <c r="F3" s="402"/>
      <c r="G3" s="402"/>
      <c r="H3" s="402"/>
      <c r="I3" s="402"/>
      <c r="J3" s="402"/>
      <c r="K3" s="402"/>
      <c r="L3" s="402"/>
    </row>
    <row r="4" spans="1:12" x14ac:dyDescent="0.2">
      <c r="A4" s="265"/>
      <c r="B4" s="265"/>
      <c r="C4" s="265"/>
      <c r="D4" s="265"/>
      <c r="E4" s="265"/>
      <c r="F4" s="265"/>
      <c r="G4" s="265"/>
      <c r="H4" s="265"/>
      <c r="I4" s="265"/>
      <c r="J4" s="265"/>
      <c r="K4" s="265"/>
      <c r="L4" s="265"/>
    </row>
    <row r="5" spans="1:12" ht="12.75" customHeight="1" x14ac:dyDescent="0.2">
      <c r="A5" s="414" t="s">
        <v>283</v>
      </c>
      <c r="B5" s="403" t="s">
        <v>282</v>
      </c>
      <c r="C5" s="406" t="s">
        <v>228</v>
      </c>
      <c r="D5" s="406"/>
      <c r="E5" s="406"/>
      <c r="F5" s="406"/>
      <c r="G5" s="406"/>
      <c r="H5" s="406" t="s">
        <v>224</v>
      </c>
      <c r="I5" s="406"/>
      <c r="J5" s="406"/>
      <c r="K5" s="406"/>
      <c r="L5" s="406"/>
    </row>
    <row r="6" spans="1:12" ht="12.75" customHeight="1" x14ac:dyDescent="0.2">
      <c r="A6" s="415"/>
      <c r="B6" s="404"/>
      <c r="C6" s="397">
        <v>2010</v>
      </c>
      <c r="D6" s="399" t="s">
        <v>515</v>
      </c>
      <c r="E6" s="399"/>
      <c r="F6" s="400" t="s">
        <v>468</v>
      </c>
      <c r="G6" s="172" t="s">
        <v>469</v>
      </c>
      <c r="H6" s="397">
        <v>2010</v>
      </c>
      <c r="I6" s="399" t="s">
        <v>515</v>
      </c>
      <c r="J6" s="399"/>
      <c r="K6" s="407" t="s">
        <v>468</v>
      </c>
      <c r="L6" s="412" t="s">
        <v>471</v>
      </c>
    </row>
    <row r="7" spans="1:12" ht="12.75" customHeight="1" x14ac:dyDescent="0.2">
      <c r="A7" s="416"/>
      <c r="B7" s="405"/>
      <c r="C7" s="398"/>
      <c r="D7" s="173">
        <v>2010</v>
      </c>
      <c r="E7" s="173">
        <v>2011</v>
      </c>
      <c r="F7" s="401"/>
      <c r="G7" s="174">
        <v>2011</v>
      </c>
      <c r="H7" s="398"/>
      <c r="I7" s="173">
        <v>2010</v>
      </c>
      <c r="J7" s="173">
        <v>2011</v>
      </c>
      <c r="K7" s="405"/>
      <c r="L7" s="413"/>
    </row>
    <row r="8" spans="1:12" x14ac:dyDescent="0.2">
      <c r="A8" s="175" t="s">
        <v>291</v>
      </c>
      <c r="B8" s="175">
        <v>20095000</v>
      </c>
      <c r="C8" s="109">
        <v>7528</v>
      </c>
      <c r="D8" s="109">
        <v>7334</v>
      </c>
      <c r="E8" s="109">
        <v>26</v>
      </c>
      <c r="F8" s="176">
        <f>(E8/D8-1)*100</f>
        <v>-99.645486773929647</v>
      </c>
      <c r="G8" s="177">
        <f>(E8/$E$9)*100</f>
        <v>100</v>
      </c>
      <c r="H8" s="109">
        <v>33344</v>
      </c>
      <c r="I8" s="109">
        <v>32967</v>
      </c>
      <c r="J8" s="109">
        <v>635</v>
      </c>
      <c r="K8" s="176">
        <f>(J8/I8-1)*100</f>
        <v>-98.073831407164732</v>
      </c>
      <c r="L8" s="177">
        <f>(J8/$J$9)*100</f>
        <v>100</v>
      </c>
    </row>
    <row r="9" spans="1:12" ht="12.75" customHeight="1" x14ac:dyDescent="0.2">
      <c r="A9" s="179" t="s">
        <v>11</v>
      </c>
      <c r="B9" s="179"/>
      <c r="C9" s="107">
        <v>7528</v>
      </c>
      <c r="D9" s="107">
        <v>7334</v>
      </c>
      <c r="E9" s="107">
        <v>26</v>
      </c>
      <c r="F9" s="180">
        <f>(E9/D9-1)*100</f>
        <v>-99.645486773929647</v>
      </c>
      <c r="G9" s="180">
        <f>(E9/$E$9)*100</f>
        <v>100</v>
      </c>
      <c r="H9" s="107">
        <v>33344</v>
      </c>
      <c r="I9" s="107">
        <v>32967</v>
      </c>
      <c r="J9" s="107">
        <v>635</v>
      </c>
      <c r="K9" s="180">
        <f>(J9/I9-1)*100</f>
        <v>-98.073831407164732</v>
      </c>
      <c r="L9" s="180">
        <f>(J9/$J$9)*100</f>
        <v>100</v>
      </c>
    </row>
    <row r="10" spans="1:12" x14ac:dyDescent="0.2">
      <c r="A10" s="167" t="s">
        <v>419</v>
      </c>
    </row>
    <row r="11" spans="1:12" x14ac:dyDescent="0.2">
      <c r="A11" s="165" t="s">
        <v>216</v>
      </c>
    </row>
    <row r="12" spans="1:12" x14ac:dyDescent="0.2">
      <c r="A12" s="165"/>
    </row>
    <row r="13" spans="1:12" x14ac:dyDescent="0.2">
      <c r="A13" s="165"/>
    </row>
    <row r="14" spans="1:12" x14ac:dyDescent="0.2">
      <c r="A14" s="379" t="s">
        <v>350</v>
      </c>
      <c r="B14" s="379"/>
      <c r="C14" s="379"/>
      <c r="D14" s="379"/>
      <c r="E14" s="379"/>
      <c r="F14" s="379"/>
      <c r="G14" s="379"/>
      <c r="H14" s="379"/>
      <c r="I14" s="379"/>
      <c r="J14" s="379"/>
      <c r="K14" s="379"/>
      <c r="L14" s="379"/>
    </row>
    <row r="15" spans="1:12" ht="12.75" customHeight="1" x14ac:dyDescent="0.2">
      <c r="A15" s="402" t="s">
        <v>285</v>
      </c>
      <c r="B15" s="402"/>
      <c r="C15" s="402"/>
      <c r="D15" s="402"/>
      <c r="E15" s="402"/>
      <c r="F15" s="402"/>
      <c r="G15" s="402"/>
      <c r="H15" s="402"/>
      <c r="I15" s="402"/>
      <c r="J15" s="402"/>
      <c r="K15" s="402"/>
      <c r="L15" s="402"/>
    </row>
    <row r="16" spans="1:12" ht="12.75" customHeight="1" x14ac:dyDescent="0.2">
      <c r="A16" s="402" t="s">
        <v>502</v>
      </c>
      <c r="B16" s="402"/>
      <c r="C16" s="402"/>
      <c r="D16" s="402"/>
      <c r="E16" s="402"/>
      <c r="F16" s="402"/>
      <c r="G16" s="402"/>
      <c r="H16" s="402"/>
      <c r="I16" s="402"/>
      <c r="J16" s="402"/>
      <c r="K16" s="402"/>
      <c r="L16" s="402"/>
    </row>
    <row r="17" spans="1:12" x14ac:dyDescent="0.2">
      <c r="A17" s="165"/>
    </row>
    <row r="18" spans="1:12" ht="12.75" customHeight="1" x14ac:dyDescent="0.2">
      <c r="A18" s="414" t="s">
        <v>283</v>
      </c>
      <c r="B18" s="403" t="s">
        <v>282</v>
      </c>
      <c r="C18" s="406" t="s">
        <v>228</v>
      </c>
      <c r="D18" s="406"/>
      <c r="E18" s="406"/>
      <c r="F18" s="406"/>
      <c r="G18" s="406"/>
      <c r="H18" s="406" t="s">
        <v>224</v>
      </c>
      <c r="I18" s="406"/>
      <c r="J18" s="406"/>
      <c r="K18" s="406"/>
      <c r="L18" s="406"/>
    </row>
    <row r="19" spans="1:12" ht="12.75" customHeight="1" x14ac:dyDescent="0.2">
      <c r="A19" s="415"/>
      <c r="B19" s="404"/>
      <c r="C19" s="397">
        <v>2010</v>
      </c>
      <c r="D19" s="399" t="s">
        <v>515</v>
      </c>
      <c r="E19" s="399"/>
      <c r="F19" s="400" t="s">
        <v>468</v>
      </c>
      <c r="G19" s="172" t="s">
        <v>469</v>
      </c>
      <c r="H19" s="397">
        <v>2010</v>
      </c>
      <c r="I19" s="399" t="s">
        <v>515</v>
      </c>
      <c r="J19" s="399"/>
      <c r="K19" s="407" t="s">
        <v>468</v>
      </c>
      <c r="L19" s="412" t="s">
        <v>470</v>
      </c>
    </row>
    <row r="20" spans="1:12" x14ac:dyDescent="0.2">
      <c r="A20" s="416"/>
      <c r="B20" s="405"/>
      <c r="C20" s="398"/>
      <c r="D20" s="173">
        <v>2010</v>
      </c>
      <c r="E20" s="173">
        <v>2011</v>
      </c>
      <c r="F20" s="401"/>
      <c r="G20" s="174">
        <v>2011</v>
      </c>
      <c r="H20" s="398"/>
      <c r="I20" s="173">
        <v>2010</v>
      </c>
      <c r="J20" s="173">
        <v>2011</v>
      </c>
      <c r="K20" s="405"/>
      <c r="L20" s="413"/>
    </row>
    <row r="21" spans="1:12" x14ac:dyDescent="0.2">
      <c r="A21" s="175" t="s">
        <v>480</v>
      </c>
      <c r="B21" s="175">
        <v>20029011</v>
      </c>
      <c r="C21" s="109">
        <v>75751826</v>
      </c>
      <c r="D21" s="109">
        <v>50004189</v>
      </c>
      <c r="E21" s="109">
        <v>42349243</v>
      </c>
      <c r="F21" s="177">
        <f t="shared" ref="F21:F26" si="0">(E21/D21-1)*100</f>
        <v>-15.308609444700727</v>
      </c>
      <c r="G21" s="177">
        <f t="shared" ref="G21:G26" si="1">(E21/$E$26)*100</f>
        <v>71.298319132704663</v>
      </c>
      <c r="H21" s="109">
        <v>78382870</v>
      </c>
      <c r="I21" s="109">
        <v>52100905</v>
      </c>
      <c r="J21" s="109">
        <v>42258879</v>
      </c>
      <c r="K21" s="177">
        <f t="shared" ref="K21:K26" si="2">(J21/I21-1)*100</f>
        <v>-18.890316780485872</v>
      </c>
      <c r="L21" s="177">
        <f t="shared" ref="L21:L26" si="3">(J21/$J$26)*100</f>
        <v>70.527198619405979</v>
      </c>
    </row>
    <row r="22" spans="1:12" x14ac:dyDescent="0.2">
      <c r="A22" s="175" t="s">
        <v>498</v>
      </c>
      <c r="B22" s="175">
        <v>20029012</v>
      </c>
      <c r="C22" s="109">
        <v>11156406</v>
      </c>
      <c r="D22" s="109">
        <v>8282650</v>
      </c>
      <c r="E22" s="109">
        <v>9212719</v>
      </c>
      <c r="F22" s="177">
        <f t="shared" si="0"/>
        <v>11.22912352930523</v>
      </c>
      <c r="G22" s="177">
        <f t="shared" si="1"/>
        <v>15.510345234315803</v>
      </c>
      <c r="H22" s="109">
        <v>11306388</v>
      </c>
      <c r="I22" s="109">
        <v>8520524</v>
      </c>
      <c r="J22" s="109">
        <v>8864040</v>
      </c>
      <c r="K22" s="177">
        <f t="shared" si="2"/>
        <v>4.0316299795646326</v>
      </c>
      <c r="L22" s="177">
        <f t="shared" si="3"/>
        <v>14.793480670662357</v>
      </c>
    </row>
    <row r="23" spans="1:12" x14ac:dyDescent="0.2">
      <c r="A23" s="175" t="s">
        <v>481</v>
      </c>
      <c r="B23" s="175">
        <v>20029019</v>
      </c>
      <c r="C23" s="109">
        <v>3532086</v>
      </c>
      <c r="D23" s="109">
        <v>2536949</v>
      </c>
      <c r="E23" s="109">
        <v>4677717</v>
      </c>
      <c r="F23" s="177">
        <f t="shared" si="0"/>
        <v>84.383564667638169</v>
      </c>
      <c r="G23" s="177">
        <f t="shared" si="1"/>
        <v>7.8753086443240052</v>
      </c>
      <c r="H23" s="109">
        <v>4927935</v>
      </c>
      <c r="I23" s="109">
        <v>3646781</v>
      </c>
      <c r="J23" s="109">
        <v>5422298</v>
      </c>
      <c r="K23" s="177">
        <f t="shared" si="2"/>
        <v>48.687239513422931</v>
      </c>
      <c r="L23" s="177">
        <f t="shared" si="3"/>
        <v>9.0494470527627531</v>
      </c>
    </row>
    <row r="24" spans="1:12" x14ac:dyDescent="0.2">
      <c r="A24" s="175" t="s">
        <v>565</v>
      </c>
      <c r="B24" s="175">
        <v>21032010</v>
      </c>
      <c r="C24" s="109">
        <v>4085106</v>
      </c>
      <c r="D24" s="109">
        <v>2787245</v>
      </c>
      <c r="E24" s="109">
        <v>2082225</v>
      </c>
      <c r="F24" s="177">
        <f t="shared" si="0"/>
        <v>-25.294511246768757</v>
      </c>
      <c r="G24" s="177">
        <f t="shared" si="1"/>
        <v>3.5055914117779148</v>
      </c>
      <c r="H24" s="109">
        <v>4537537</v>
      </c>
      <c r="I24" s="109">
        <v>3136567</v>
      </c>
      <c r="J24" s="109">
        <v>2377554</v>
      </c>
      <c r="K24" s="177">
        <f t="shared" si="2"/>
        <v>-24.198845425587912</v>
      </c>
      <c r="L24" s="177">
        <f t="shared" si="3"/>
        <v>3.9679761307999479</v>
      </c>
    </row>
    <row r="25" spans="1:12" x14ac:dyDescent="0.2">
      <c r="A25" s="175" t="s">
        <v>434</v>
      </c>
      <c r="B25" s="175">
        <v>21032090</v>
      </c>
      <c r="C25" s="109">
        <v>1347349</v>
      </c>
      <c r="D25" s="109">
        <v>913280</v>
      </c>
      <c r="E25" s="109">
        <v>1075349</v>
      </c>
      <c r="F25" s="176">
        <f t="shared" si="0"/>
        <v>17.745817274001396</v>
      </c>
      <c r="G25" s="177">
        <f t="shared" si="1"/>
        <v>1.8104355768776041</v>
      </c>
      <c r="H25" s="109">
        <v>1272573</v>
      </c>
      <c r="I25" s="109">
        <v>882559</v>
      </c>
      <c r="J25" s="109">
        <v>995785</v>
      </c>
      <c r="K25" s="176">
        <f t="shared" si="2"/>
        <v>12.829283934558489</v>
      </c>
      <c r="L25" s="177">
        <f t="shared" si="3"/>
        <v>1.6618975263689599</v>
      </c>
    </row>
    <row r="26" spans="1:12" x14ac:dyDescent="0.2">
      <c r="A26" s="179" t="s">
        <v>11</v>
      </c>
      <c r="B26" s="179"/>
      <c r="C26" s="107">
        <v>95872773</v>
      </c>
      <c r="D26" s="107">
        <v>64524313</v>
      </c>
      <c r="E26" s="107">
        <v>59397253</v>
      </c>
      <c r="F26" s="180">
        <f t="shared" si="0"/>
        <v>-7.9459350462204874</v>
      </c>
      <c r="G26" s="180">
        <f t="shared" si="1"/>
        <v>100</v>
      </c>
      <c r="H26" s="107">
        <v>100427303</v>
      </c>
      <c r="I26" s="107">
        <v>68287336</v>
      </c>
      <c r="J26" s="107">
        <v>59918556</v>
      </c>
      <c r="K26" s="180">
        <f t="shared" si="2"/>
        <v>-12.255244515615605</v>
      </c>
      <c r="L26" s="180">
        <f t="shared" si="3"/>
        <v>100</v>
      </c>
    </row>
    <row r="27" spans="1:12" x14ac:dyDescent="0.2">
      <c r="A27" s="167" t="s">
        <v>419</v>
      </c>
    </row>
    <row r="28" spans="1:12" x14ac:dyDescent="0.2">
      <c r="A28" s="165" t="s">
        <v>216</v>
      </c>
    </row>
    <row r="37" spans="1:6" x14ac:dyDescent="0.2">
      <c r="A37" s="175"/>
      <c r="B37" s="175"/>
      <c r="C37" s="109"/>
      <c r="D37" s="109"/>
      <c r="E37" s="181"/>
      <c r="F37" s="181"/>
    </row>
    <row r="38" spans="1:6" x14ac:dyDescent="0.2">
      <c r="A38" s="175"/>
      <c r="B38" s="175"/>
      <c r="C38" s="109"/>
      <c r="D38" s="109"/>
      <c r="E38" s="181"/>
      <c r="F38" s="181"/>
    </row>
    <row r="39" spans="1:6" x14ac:dyDescent="0.2">
      <c r="A39" s="175"/>
      <c r="B39" s="175"/>
      <c r="C39" s="109"/>
      <c r="D39" s="109"/>
      <c r="E39" s="181"/>
      <c r="F39" s="181"/>
    </row>
  </sheetData>
  <mergeCells count="28">
    <mergeCell ref="K19:K20"/>
    <mergeCell ref="L19:L20"/>
    <mergeCell ref="A1:L1"/>
    <mergeCell ref="A2:L2"/>
    <mergeCell ref="A3:L3"/>
    <mergeCell ref="A5:A7"/>
    <mergeCell ref="B5:B7"/>
    <mergeCell ref="C5:G5"/>
    <mergeCell ref="H5:L5"/>
    <mergeCell ref="C6:C7"/>
    <mergeCell ref="H6:H7"/>
    <mergeCell ref="I6:J6"/>
    <mergeCell ref="K6:K7"/>
    <mergeCell ref="L6:L7"/>
    <mergeCell ref="A14:L14"/>
    <mergeCell ref="A15:L15"/>
    <mergeCell ref="D6:E6"/>
    <mergeCell ref="F6:F7"/>
    <mergeCell ref="A16:L16"/>
    <mergeCell ref="A18:A20"/>
    <mergeCell ref="B18:B20"/>
    <mergeCell ref="C18:G18"/>
    <mergeCell ref="H18:L18"/>
    <mergeCell ref="C19:C20"/>
    <mergeCell ref="D19:E19"/>
    <mergeCell ref="F19:F20"/>
    <mergeCell ref="H19:H20"/>
    <mergeCell ref="I19:J19"/>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&amp;C28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SheetLayoutView="100" workbookViewId="0">
      <selection sqref="A1:F1"/>
    </sheetView>
  </sheetViews>
  <sheetFormatPr baseColWidth="10" defaultRowHeight="11.25" x14ac:dyDescent="0.2"/>
  <cols>
    <col min="1" max="1" width="14.42578125" style="161" customWidth="1"/>
    <col min="2" max="6" width="12.7109375" style="161" customWidth="1"/>
    <col min="7" max="238" width="11.42578125" style="161"/>
    <col min="239" max="239" width="14.42578125" style="161" customWidth="1"/>
    <col min="240" max="244" width="12.7109375" style="161" customWidth="1"/>
    <col min="245" max="16384" width="11.42578125" style="161"/>
  </cols>
  <sheetData>
    <row r="1" spans="1:6" ht="12.75" x14ac:dyDescent="0.2">
      <c r="A1" s="410" t="s">
        <v>348</v>
      </c>
      <c r="B1" s="410"/>
      <c r="C1" s="410"/>
      <c r="D1" s="410"/>
      <c r="E1" s="410"/>
      <c r="F1" s="410"/>
    </row>
    <row r="2" spans="1:6" ht="12.75" customHeight="1" x14ac:dyDescent="0.2">
      <c r="A2" s="342" t="s">
        <v>334</v>
      </c>
      <c r="B2" s="342"/>
      <c r="C2" s="342"/>
      <c r="D2" s="342"/>
      <c r="E2" s="342"/>
      <c r="F2" s="342"/>
    </row>
    <row r="3" spans="1:6" ht="12.75" customHeight="1" x14ac:dyDescent="0.2">
      <c r="A3" s="342"/>
      <c r="B3" s="342"/>
      <c r="C3" s="342"/>
      <c r="D3" s="342"/>
      <c r="E3" s="342"/>
      <c r="F3" s="342"/>
    </row>
    <row r="4" spans="1:6" ht="12.75" customHeight="1" x14ac:dyDescent="0.2">
      <c r="A4" s="411"/>
      <c r="B4" s="411"/>
      <c r="C4" s="411"/>
      <c r="D4" s="411"/>
      <c r="E4" s="411"/>
      <c r="F4" s="411"/>
    </row>
    <row r="5" spans="1:6" ht="12.75" customHeight="1" x14ac:dyDescent="0.2">
      <c r="A5" s="421" t="s">
        <v>333</v>
      </c>
      <c r="B5" s="424" t="s">
        <v>224</v>
      </c>
      <c r="C5" s="424"/>
      <c r="D5" s="424"/>
      <c r="E5" s="424"/>
      <c r="F5" s="424"/>
    </row>
    <row r="6" spans="1:6" ht="12" customHeight="1" x14ac:dyDescent="0.2">
      <c r="A6" s="422"/>
      <c r="B6" s="422">
        <v>2010</v>
      </c>
      <c r="C6" s="424" t="s">
        <v>515</v>
      </c>
      <c r="D6" s="424"/>
      <c r="E6" s="424"/>
      <c r="F6" s="421" t="s">
        <v>222</v>
      </c>
    </row>
    <row r="7" spans="1:6" ht="12" x14ac:dyDescent="0.2">
      <c r="A7" s="423"/>
      <c r="B7" s="423"/>
      <c r="C7" s="186">
        <v>2010</v>
      </c>
      <c r="D7" s="186">
        <v>2011</v>
      </c>
      <c r="E7" s="186" t="s">
        <v>468</v>
      </c>
      <c r="F7" s="423"/>
    </row>
    <row r="8" spans="1:6" ht="12" x14ac:dyDescent="0.2">
      <c r="A8" s="306" t="s">
        <v>331</v>
      </c>
      <c r="B8" s="305">
        <v>14000065</v>
      </c>
      <c r="C8" s="305">
        <v>9597734</v>
      </c>
      <c r="D8" s="305">
        <v>14979097</v>
      </c>
      <c r="E8" s="234">
        <f t="shared" ref="E8:E19" si="0">(D8/C8-1)*100</f>
        <v>56.069099226963374</v>
      </c>
      <c r="F8" s="188">
        <f t="shared" ref="F8:F19" si="1">(D8/$D$19)*100</f>
        <v>22.204029533139547</v>
      </c>
    </row>
    <row r="9" spans="1:6" ht="12" x14ac:dyDescent="0.2">
      <c r="A9" s="306" t="s">
        <v>332</v>
      </c>
      <c r="B9" s="305">
        <v>7491101</v>
      </c>
      <c r="C9" s="305">
        <v>6711992</v>
      </c>
      <c r="D9" s="305">
        <v>11922427</v>
      </c>
      <c r="E9" s="234">
        <f t="shared" si="0"/>
        <v>77.628742704103331</v>
      </c>
      <c r="F9" s="188">
        <f t="shared" si="1"/>
        <v>17.673022693871353</v>
      </c>
    </row>
    <row r="10" spans="1:6" ht="12" x14ac:dyDescent="0.2">
      <c r="A10" s="306" t="s">
        <v>330</v>
      </c>
      <c r="B10" s="305">
        <v>8508021</v>
      </c>
      <c r="C10" s="305">
        <v>8475194</v>
      </c>
      <c r="D10" s="305">
        <v>11730232</v>
      </c>
      <c r="E10" s="234">
        <f t="shared" si="0"/>
        <v>38.406648862551116</v>
      </c>
      <c r="F10" s="188">
        <f t="shared" si="1"/>
        <v>17.388125449656851</v>
      </c>
    </row>
    <row r="11" spans="1:6" ht="12" x14ac:dyDescent="0.2">
      <c r="A11" s="306" t="s">
        <v>320</v>
      </c>
      <c r="B11" s="305">
        <v>11209591</v>
      </c>
      <c r="C11" s="305">
        <v>11064275</v>
      </c>
      <c r="D11" s="305">
        <v>7915583</v>
      </c>
      <c r="E11" s="234">
        <f t="shared" si="0"/>
        <v>-28.458186370096549</v>
      </c>
      <c r="F11" s="188">
        <f t="shared" si="1"/>
        <v>11.733540326497474</v>
      </c>
    </row>
    <row r="12" spans="1:6" ht="12" x14ac:dyDescent="0.2">
      <c r="A12" s="306" t="s">
        <v>329</v>
      </c>
      <c r="B12" s="305">
        <v>3826363</v>
      </c>
      <c r="C12" s="305">
        <v>3826363</v>
      </c>
      <c r="D12" s="305">
        <v>5423716</v>
      </c>
      <c r="E12" s="234">
        <f t="shared" si="0"/>
        <v>41.745986985552605</v>
      </c>
      <c r="F12" s="188">
        <f t="shared" si="1"/>
        <v>8.0397603569401745</v>
      </c>
    </row>
    <row r="13" spans="1:6" ht="12" x14ac:dyDescent="0.2">
      <c r="A13" s="306" t="s">
        <v>317</v>
      </c>
      <c r="B13" s="305">
        <v>7781733</v>
      </c>
      <c r="C13" s="305">
        <v>7486482</v>
      </c>
      <c r="D13" s="305">
        <v>3321434</v>
      </c>
      <c r="E13" s="234">
        <f t="shared" si="0"/>
        <v>-55.634248502834851</v>
      </c>
      <c r="F13" s="188">
        <f t="shared" si="1"/>
        <v>4.9234756025929878</v>
      </c>
    </row>
    <row r="14" spans="1:6" ht="12" x14ac:dyDescent="0.2">
      <c r="A14" s="306" t="s">
        <v>328</v>
      </c>
      <c r="B14" s="305">
        <v>1684743</v>
      </c>
      <c r="C14" s="305">
        <v>1684743</v>
      </c>
      <c r="D14" s="305">
        <v>2111939</v>
      </c>
      <c r="E14" s="234">
        <f t="shared" si="0"/>
        <v>25.35674580633367</v>
      </c>
      <c r="F14" s="188">
        <f t="shared" si="1"/>
        <v>3.1305996568544292</v>
      </c>
    </row>
    <row r="15" spans="1:6" ht="12" x14ac:dyDescent="0.2">
      <c r="A15" s="306" t="s">
        <v>321</v>
      </c>
      <c r="B15" s="305">
        <v>95186</v>
      </c>
      <c r="C15" s="305">
        <v>93337</v>
      </c>
      <c r="D15" s="305">
        <v>1900303</v>
      </c>
      <c r="E15" s="234">
        <f t="shared" si="0"/>
        <v>1935.9589444700387</v>
      </c>
      <c r="F15" s="188">
        <f t="shared" si="1"/>
        <v>2.8168843511670754</v>
      </c>
    </row>
    <row r="16" spans="1:6" ht="12" x14ac:dyDescent="0.2">
      <c r="A16" s="306" t="s">
        <v>327</v>
      </c>
      <c r="B16" s="305">
        <v>1438207</v>
      </c>
      <c r="C16" s="305">
        <v>1383571</v>
      </c>
      <c r="D16" s="305">
        <v>1809286</v>
      </c>
      <c r="E16" s="234">
        <f t="shared" si="0"/>
        <v>30.769291926471421</v>
      </c>
      <c r="F16" s="188">
        <f t="shared" si="1"/>
        <v>2.6819667285615361</v>
      </c>
    </row>
    <row r="17" spans="1:6" ht="12" x14ac:dyDescent="0.2">
      <c r="A17" s="306" t="s">
        <v>326</v>
      </c>
      <c r="B17" s="305">
        <v>1767447</v>
      </c>
      <c r="C17" s="305">
        <v>1767447</v>
      </c>
      <c r="D17" s="305">
        <v>1389074</v>
      </c>
      <c r="E17" s="234">
        <f t="shared" si="0"/>
        <v>-21.407883800758942</v>
      </c>
      <c r="F17" s="188">
        <f t="shared" si="1"/>
        <v>2.0590720601993753</v>
      </c>
    </row>
    <row r="18" spans="1:6" ht="12" x14ac:dyDescent="0.2">
      <c r="A18" s="306" t="s">
        <v>313</v>
      </c>
      <c r="B18" s="305">
        <v>6605118</v>
      </c>
      <c r="C18" s="305">
        <v>6127145</v>
      </c>
      <c r="D18" s="305">
        <v>4958074</v>
      </c>
      <c r="E18" s="234">
        <f t="shared" si="0"/>
        <v>-19.080191508443168</v>
      </c>
      <c r="F18" s="188">
        <f t="shared" si="1"/>
        <v>7.3495232405191926</v>
      </c>
    </row>
    <row r="19" spans="1:6" ht="12" x14ac:dyDescent="0.2">
      <c r="A19" s="304" t="s">
        <v>11</v>
      </c>
      <c r="B19" s="235">
        <v>64407575</v>
      </c>
      <c r="C19" s="235">
        <v>58218283</v>
      </c>
      <c r="D19" s="235">
        <v>67461165</v>
      </c>
      <c r="E19" s="191">
        <f t="shared" si="0"/>
        <v>15.876253169472543</v>
      </c>
      <c r="F19" s="191">
        <f t="shared" si="1"/>
        <v>100</v>
      </c>
    </row>
    <row r="20" spans="1:6" ht="12.75" x14ac:dyDescent="0.2">
      <c r="A20" s="167" t="s">
        <v>419</v>
      </c>
      <c r="B20" s="192"/>
      <c r="C20" s="192"/>
      <c r="D20" s="192"/>
      <c r="E20" s="192"/>
      <c r="F20" s="192"/>
    </row>
    <row r="21" spans="1:6" ht="11.25" customHeight="1" x14ac:dyDescent="0.2">
      <c r="A21" s="193" t="s">
        <v>416</v>
      </c>
      <c r="B21" s="193"/>
      <c r="C21" s="193"/>
      <c r="D21" s="193"/>
      <c r="E21" s="193"/>
      <c r="F21" s="193"/>
    </row>
    <row r="22" spans="1:6" ht="12.75" customHeight="1" x14ac:dyDescent="0.2">
      <c r="A22" s="165" t="s">
        <v>216</v>
      </c>
      <c r="B22" s="194"/>
      <c r="C22" s="194"/>
      <c r="D22" s="194"/>
      <c r="E22" s="194"/>
      <c r="F22" s="194"/>
    </row>
    <row r="23" spans="1:6" ht="12.75" customHeight="1" x14ac:dyDescent="0.2">
      <c r="A23" s="165"/>
      <c r="B23" s="194"/>
      <c r="C23" s="194"/>
      <c r="D23" s="194"/>
      <c r="E23" s="194"/>
      <c r="F23" s="194"/>
    </row>
    <row r="25" spans="1:6" ht="14.25" customHeight="1" x14ac:dyDescent="0.2">
      <c r="A25" s="342" t="s">
        <v>361</v>
      </c>
      <c r="B25" s="342"/>
      <c r="C25" s="342"/>
      <c r="D25" s="342"/>
      <c r="E25" s="342"/>
      <c r="F25" s="342"/>
    </row>
    <row r="26" spans="1:6" ht="14.25" customHeight="1" x14ac:dyDescent="0.2">
      <c r="A26" s="417" t="s">
        <v>324</v>
      </c>
      <c r="B26" s="417"/>
      <c r="C26" s="417"/>
      <c r="D26" s="417"/>
      <c r="E26" s="417"/>
      <c r="F26" s="417"/>
    </row>
    <row r="27" spans="1:6" ht="14.25" customHeight="1" x14ac:dyDescent="0.2">
      <c r="A27" s="417"/>
      <c r="B27" s="417"/>
      <c r="C27" s="417"/>
      <c r="D27" s="417"/>
      <c r="E27" s="417"/>
      <c r="F27" s="417"/>
    </row>
    <row r="28" spans="1:6" x14ac:dyDescent="0.2">
      <c r="A28" s="405"/>
      <c r="B28" s="405"/>
      <c r="C28" s="405"/>
      <c r="D28" s="405"/>
      <c r="E28" s="405"/>
      <c r="F28" s="405"/>
    </row>
    <row r="29" spans="1:6" ht="12.75" customHeight="1" x14ac:dyDescent="0.2">
      <c r="A29" s="418" t="s">
        <v>323</v>
      </c>
      <c r="B29" s="383" t="s">
        <v>224</v>
      </c>
      <c r="C29" s="383"/>
      <c r="D29" s="383"/>
      <c r="E29" s="383"/>
      <c r="F29" s="383"/>
    </row>
    <row r="30" spans="1:6" ht="12" customHeight="1" x14ac:dyDescent="0.2">
      <c r="A30" s="419"/>
      <c r="B30" s="384">
        <v>2010</v>
      </c>
      <c r="C30" s="420" t="s">
        <v>515</v>
      </c>
      <c r="D30" s="420"/>
      <c r="E30" s="420"/>
      <c r="F30" s="387" t="s">
        <v>222</v>
      </c>
    </row>
    <row r="31" spans="1:6" ht="12" x14ac:dyDescent="0.2">
      <c r="A31" s="396"/>
      <c r="B31" s="394"/>
      <c r="C31" s="154">
        <v>2010</v>
      </c>
      <c r="D31" s="154">
        <v>2011</v>
      </c>
      <c r="E31" s="264" t="s">
        <v>468</v>
      </c>
      <c r="F31" s="396"/>
    </row>
    <row r="32" spans="1:6" ht="12" x14ac:dyDescent="0.2">
      <c r="A32" s="200" t="s">
        <v>318</v>
      </c>
      <c r="B32" s="196">
        <v>15960887</v>
      </c>
      <c r="C32" s="196">
        <v>10200442</v>
      </c>
      <c r="D32" s="196">
        <v>18428939</v>
      </c>
      <c r="E32" s="188">
        <f t="shared" ref="E32:E43" si="2">(D32/C32-1)*100</f>
        <v>80.668043600463577</v>
      </c>
      <c r="F32" s="188">
        <f t="shared" ref="F32:F43" si="3">(D32/D$43)*100</f>
        <v>16.856515527642561</v>
      </c>
    </row>
    <row r="33" spans="1:6" ht="12" x14ac:dyDescent="0.2">
      <c r="A33" s="200" t="s">
        <v>322</v>
      </c>
      <c r="B33" s="196">
        <v>32831422</v>
      </c>
      <c r="C33" s="196">
        <v>19967134</v>
      </c>
      <c r="D33" s="196">
        <v>16382568</v>
      </c>
      <c r="E33" s="188">
        <f t="shared" si="2"/>
        <v>-17.95233106564017</v>
      </c>
      <c r="F33" s="188">
        <f t="shared" si="3"/>
        <v>14.9847482741497</v>
      </c>
    </row>
    <row r="34" spans="1:6" ht="12" x14ac:dyDescent="0.2">
      <c r="A34" s="200" t="s">
        <v>320</v>
      </c>
      <c r="B34" s="196">
        <v>35360148</v>
      </c>
      <c r="C34" s="196">
        <v>15950973</v>
      </c>
      <c r="D34" s="196">
        <v>13026142</v>
      </c>
      <c r="E34" s="188">
        <f t="shared" si="2"/>
        <v>-18.336379855949858</v>
      </c>
      <c r="F34" s="188">
        <f t="shared" si="3"/>
        <v>11.914704633200907</v>
      </c>
    </row>
    <row r="35" spans="1:6" ht="12" x14ac:dyDescent="0.2">
      <c r="A35" s="200" t="s">
        <v>319</v>
      </c>
      <c r="B35" s="196">
        <v>12912853</v>
      </c>
      <c r="C35" s="196">
        <v>7313973</v>
      </c>
      <c r="D35" s="196">
        <v>10784810</v>
      </c>
      <c r="E35" s="188">
        <f t="shared" si="2"/>
        <v>47.4548784908011</v>
      </c>
      <c r="F35" s="188">
        <f t="shared" si="3"/>
        <v>9.8646111546451341</v>
      </c>
    </row>
    <row r="36" spans="1:6" ht="12" x14ac:dyDescent="0.2">
      <c r="A36" s="200" t="s">
        <v>321</v>
      </c>
      <c r="B36" s="196">
        <v>12869735</v>
      </c>
      <c r="C36" s="196">
        <v>8294976</v>
      </c>
      <c r="D36" s="196">
        <v>9722889</v>
      </c>
      <c r="E36" s="188">
        <f t="shared" si="2"/>
        <v>17.214190854801757</v>
      </c>
      <c r="F36" s="188">
        <f t="shared" si="3"/>
        <v>8.893297080317268</v>
      </c>
    </row>
    <row r="37" spans="1:6" ht="12" x14ac:dyDescent="0.2">
      <c r="A37" s="200" t="s">
        <v>317</v>
      </c>
      <c r="B37" s="196">
        <v>21362930</v>
      </c>
      <c r="C37" s="196">
        <v>18788609</v>
      </c>
      <c r="D37" s="196">
        <v>6140629</v>
      </c>
      <c r="E37" s="188">
        <f t="shared" si="2"/>
        <v>-67.317277186405875</v>
      </c>
      <c r="F37" s="188">
        <f t="shared" si="3"/>
        <v>5.616688409896641</v>
      </c>
    </row>
    <row r="38" spans="1:6" ht="12" x14ac:dyDescent="0.2">
      <c r="A38" s="200" t="s">
        <v>331</v>
      </c>
      <c r="B38" s="196">
        <v>8211202</v>
      </c>
      <c r="C38" s="196">
        <v>5730680</v>
      </c>
      <c r="D38" s="196">
        <v>5131424</v>
      </c>
      <c r="E38" s="188">
        <f t="shared" si="2"/>
        <v>-10.456978927457127</v>
      </c>
      <c r="F38" s="188">
        <f t="shared" si="3"/>
        <v>4.6935924165204357</v>
      </c>
    </row>
    <row r="39" spans="1:6" ht="12" x14ac:dyDescent="0.2">
      <c r="A39" s="200" t="s">
        <v>315</v>
      </c>
      <c r="B39" s="196">
        <v>5512441</v>
      </c>
      <c r="C39" s="196">
        <v>3504845</v>
      </c>
      <c r="D39" s="196">
        <v>4107912</v>
      </c>
      <c r="E39" s="188">
        <f t="shared" si="2"/>
        <v>17.20666677128375</v>
      </c>
      <c r="F39" s="188">
        <f t="shared" si="3"/>
        <v>3.7574101479303392</v>
      </c>
    </row>
    <row r="40" spans="1:6" ht="12" x14ac:dyDescent="0.2">
      <c r="A40" s="200" t="s">
        <v>316</v>
      </c>
      <c r="B40" s="196">
        <v>6891853</v>
      </c>
      <c r="C40" s="196">
        <v>3058611</v>
      </c>
      <c r="D40" s="196">
        <v>3959737</v>
      </c>
      <c r="E40" s="188">
        <f t="shared" si="2"/>
        <v>29.461935499479996</v>
      </c>
      <c r="F40" s="188">
        <f t="shared" si="3"/>
        <v>3.6218779727840418</v>
      </c>
    </row>
    <row r="41" spans="1:6" ht="12" x14ac:dyDescent="0.2">
      <c r="A41" s="200" t="s">
        <v>327</v>
      </c>
      <c r="B41" s="196">
        <v>1792579</v>
      </c>
      <c r="C41" s="196">
        <v>1278671</v>
      </c>
      <c r="D41" s="196">
        <v>2466691</v>
      </c>
      <c r="E41" s="188">
        <f t="shared" si="2"/>
        <v>92.910529760978406</v>
      </c>
      <c r="F41" s="188">
        <f t="shared" si="3"/>
        <v>2.2562240367389652</v>
      </c>
    </row>
    <row r="42" spans="1:6" ht="12" x14ac:dyDescent="0.2">
      <c r="A42" s="200" t="s">
        <v>313</v>
      </c>
      <c r="B42" s="199">
        <v>34003975</v>
      </c>
      <c r="C42" s="199">
        <v>20665064</v>
      </c>
      <c r="D42" s="199">
        <v>19176542</v>
      </c>
      <c r="E42" s="188">
        <f t="shared" si="2"/>
        <v>-7.2030843940284921</v>
      </c>
      <c r="F42" s="188">
        <f t="shared" si="3"/>
        <v>17.540330346174009</v>
      </c>
    </row>
    <row r="43" spans="1:6" ht="12" x14ac:dyDescent="0.2">
      <c r="A43" s="189" t="s">
        <v>11</v>
      </c>
      <c r="B43" s="190">
        <v>187710025</v>
      </c>
      <c r="C43" s="190">
        <v>114753978</v>
      </c>
      <c r="D43" s="190">
        <v>109328283</v>
      </c>
      <c r="E43" s="191">
        <f t="shared" si="2"/>
        <v>-4.728110601969715</v>
      </c>
      <c r="F43" s="191">
        <f t="shared" si="3"/>
        <v>100</v>
      </c>
    </row>
    <row r="44" spans="1:6" ht="12.75" x14ac:dyDescent="0.2">
      <c r="A44" s="105" t="s">
        <v>418</v>
      </c>
      <c r="B44" s="192"/>
      <c r="C44" s="192"/>
      <c r="D44" s="192"/>
      <c r="E44" s="192"/>
    </row>
    <row r="45" spans="1:6" x14ac:dyDescent="0.2">
      <c r="A45" s="193" t="s">
        <v>417</v>
      </c>
      <c r="B45" s="193"/>
      <c r="C45" s="193"/>
      <c r="D45" s="193"/>
      <c r="E45" s="193"/>
    </row>
    <row r="46" spans="1:6" x14ac:dyDescent="0.2">
      <c r="A46" s="165" t="s">
        <v>216</v>
      </c>
      <c r="B46" s="194"/>
      <c r="C46" s="194"/>
      <c r="D46" s="194"/>
      <c r="E46" s="194"/>
    </row>
    <row r="49" spans="1:6" ht="12" x14ac:dyDescent="0.2">
      <c r="A49" s="197"/>
      <c r="B49" s="196"/>
      <c r="C49" s="196"/>
      <c r="D49" s="196"/>
      <c r="E49" s="188"/>
      <c r="F49" s="188"/>
    </row>
    <row r="50" spans="1:6" ht="12" x14ac:dyDescent="0.2">
      <c r="A50" s="195"/>
      <c r="B50" s="196"/>
      <c r="C50" s="196"/>
      <c r="D50" s="196"/>
      <c r="E50" s="188"/>
      <c r="F50" s="188"/>
    </row>
    <row r="51" spans="1:6" ht="12" x14ac:dyDescent="0.2">
      <c r="A51" s="197"/>
      <c r="B51" s="196"/>
      <c r="C51" s="196"/>
      <c r="D51" s="196"/>
      <c r="E51" s="188"/>
      <c r="F51" s="188"/>
    </row>
  </sheetData>
  <mergeCells count="16">
    <mergeCell ref="A1:F1"/>
    <mergeCell ref="A2:F3"/>
    <mergeCell ref="A4:F4"/>
    <mergeCell ref="A5:A7"/>
    <mergeCell ref="B5:F5"/>
    <mergeCell ref="B6:B7"/>
    <mergeCell ref="C6:E6"/>
    <mergeCell ref="F6:F7"/>
    <mergeCell ref="A25:F25"/>
    <mergeCell ref="A26:F27"/>
    <mergeCell ref="A28:F28"/>
    <mergeCell ref="A29:A31"/>
    <mergeCell ref="B29:F29"/>
    <mergeCell ref="B30:B31"/>
    <mergeCell ref="C30:E30"/>
    <mergeCell ref="F30:F31"/>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Normal="100" zoomScaleSheetLayoutView="100" workbookViewId="0">
      <selection sqref="A1:F1"/>
    </sheetView>
  </sheetViews>
  <sheetFormatPr baseColWidth="10" defaultColWidth="11.5703125" defaultRowHeight="12.75" x14ac:dyDescent="0.2"/>
  <cols>
    <col min="1" max="1" width="25.5703125" style="152" customWidth="1"/>
    <col min="2" max="4" width="12" style="152" bestFit="1" customWidth="1"/>
    <col min="5" max="5" width="11.5703125" style="152" customWidth="1"/>
    <col min="6" max="6" width="12.28515625" style="152" customWidth="1"/>
    <col min="7" max="250" width="11.42578125" style="152" customWidth="1"/>
    <col min="251" max="251" width="25.5703125" style="152" customWidth="1"/>
    <col min="252" max="254" width="12" style="152" bestFit="1" customWidth="1"/>
    <col min="255" max="16384" width="11.5703125" style="152"/>
  </cols>
  <sheetData>
    <row r="1" spans="1:6" x14ac:dyDescent="0.2">
      <c r="A1" s="410" t="s">
        <v>369</v>
      </c>
      <c r="B1" s="410"/>
      <c r="C1" s="410"/>
      <c r="D1" s="410"/>
      <c r="E1" s="410"/>
      <c r="F1" s="410"/>
    </row>
    <row r="2" spans="1:6" ht="12.75" customHeight="1" x14ac:dyDescent="0.2">
      <c r="A2" s="342" t="s">
        <v>345</v>
      </c>
      <c r="B2" s="342"/>
      <c r="C2" s="342"/>
      <c r="D2" s="342"/>
      <c r="E2" s="342"/>
      <c r="F2" s="342"/>
    </row>
    <row r="3" spans="1:6" x14ac:dyDescent="0.2">
      <c r="A3" s="342" t="s">
        <v>284</v>
      </c>
      <c r="B3" s="342"/>
      <c r="C3" s="342"/>
      <c r="D3" s="342"/>
      <c r="E3" s="342"/>
      <c r="F3" s="342"/>
    </row>
    <row r="4" spans="1:6" x14ac:dyDescent="0.2">
      <c r="A4" s="404"/>
      <c r="B4" s="404"/>
      <c r="C4" s="404"/>
      <c r="D4" s="404"/>
      <c r="E4" s="404"/>
      <c r="F4" s="404"/>
    </row>
    <row r="5" spans="1:6" x14ac:dyDescent="0.2">
      <c r="A5" s="387" t="s">
        <v>395</v>
      </c>
      <c r="B5" s="386" t="s">
        <v>224</v>
      </c>
      <c r="C5" s="386"/>
      <c r="D5" s="386"/>
      <c r="E5" s="386"/>
      <c r="F5" s="386"/>
    </row>
    <row r="6" spans="1:6" ht="12.75" customHeight="1" x14ac:dyDescent="0.2">
      <c r="A6" s="419"/>
      <c r="B6" s="384">
        <v>2010</v>
      </c>
      <c r="C6" s="386" t="s">
        <v>515</v>
      </c>
      <c r="D6" s="386"/>
      <c r="E6" s="386"/>
      <c r="F6" s="387" t="s">
        <v>222</v>
      </c>
    </row>
    <row r="7" spans="1:6" x14ac:dyDescent="0.2">
      <c r="A7" s="396"/>
      <c r="B7" s="394"/>
      <c r="C7" s="154">
        <v>2010</v>
      </c>
      <c r="D7" s="154">
        <v>2011</v>
      </c>
      <c r="E7" s="264" t="s">
        <v>468</v>
      </c>
      <c r="F7" s="396"/>
    </row>
    <row r="8" spans="1:6" x14ac:dyDescent="0.2">
      <c r="A8" s="200" t="s">
        <v>341</v>
      </c>
      <c r="B8" s="201">
        <v>28525703</v>
      </c>
      <c r="C8" s="201">
        <v>26549157</v>
      </c>
      <c r="D8" s="201">
        <v>30386482</v>
      </c>
      <c r="E8" s="203">
        <f t="shared" ref="E8:E17" si="0">(D8/C8-1)*100</f>
        <v>14.45366043072478</v>
      </c>
      <c r="F8" s="202">
        <f t="shared" ref="F8:F20" si="1">(D8/D$20)*100</f>
        <v>45.042925066592012</v>
      </c>
    </row>
    <row r="9" spans="1:6" x14ac:dyDescent="0.2">
      <c r="A9" s="200" t="s">
        <v>44</v>
      </c>
      <c r="B9" s="201">
        <v>17624700</v>
      </c>
      <c r="C9" s="201">
        <v>15386652</v>
      </c>
      <c r="D9" s="201">
        <v>21005713</v>
      </c>
      <c r="E9" s="203">
        <f t="shared" si="0"/>
        <v>36.51906210655833</v>
      </c>
      <c r="F9" s="202">
        <f t="shared" si="1"/>
        <v>31.137489250296817</v>
      </c>
    </row>
    <row r="10" spans="1:6" x14ac:dyDescent="0.2">
      <c r="A10" s="200" t="s">
        <v>340</v>
      </c>
      <c r="B10" s="201">
        <v>13055306</v>
      </c>
      <c r="C10" s="201">
        <v>12832663</v>
      </c>
      <c r="D10" s="201">
        <v>12026404</v>
      </c>
      <c r="E10" s="203">
        <f t="shared" si="0"/>
        <v>-6.2828658400832289</v>
      </c>
      <c r="F10" s="202">
        <f t="shared" si="1"/>
        <v>17.827151369235917</v>
      </c>
    </row>
    <row r="11" spans="1:6" x14ac:dyDescent="0.2">
      <c r="A11" s="200" t="s">
        <v>45</v>
      </c>
      <c r="B11" s="201">
        <v>1595010</v>
      </c>
      <c r="C11" s="201">
        <v>520888</v>
      </c>
      <c r="D11" s="201">
        <v>1468324</v>
      </c>
      <c r="E11" s="203">
        <f t="shared" si="0"/>
        <v>181.88862097034297</v>
      </c>
      <c r="F11" s="202">
        <f t="shared" si="1"/>
        <v>2.1765470548870596</v>
      </c>
    </row>
    <row r="12" spans="1:6" x14ac:dyDescent="0.2">
      <c r="A12" s="200" t="s">
        <v>43</v>
      </c>
      <c r="B12" s="201">
        <v>1652829</v>
      </c>
      <c r="C12" s="201">
        <v>1457779</v>
      </c>
      <c r="D12" s="201">
        <v>994088</v>
      </c>
      <c r="E12" s="203">
        <f t="shared" si="0"/>
        <v>-31.808044978011075</v>
      </c>
      <c r="F12" s="202">
        <f t="shared" si="1"/>
        <v>1.4735707573386851</v>
      </c>
    </row>
    <row r="13" spans="1:6" x14ac:dyDescent="0.2">
      <c r="A13" s="200" t="s">
        <v>339</v>
      </c>
      <c r="B13" s="201">
        <v>1332471</v>
      </c>
      <c r="C13" s="201">
        <v>867070</v>
      </c>
      <c r="D13" s="201">
        <v>920161</v>
      </c>
      <c r="E13" s="203">
        <f t="shared" si="0"/>
        <v>6.1230350490733221</v>
      </c>
      <c r="F13" s="202">
        <f t="shared" si="1"/>
        <v>1.3639862282247868</v>
      </c>
    </row>
    <row r="14" spans="1:6" x14ac:dyDescent="0.2">
      <c r="A14" s="200" t="s">
        <v>516</v>
      </c>
      <c r="B14" s="201">
        <v>75848</v>
      </c>
      <c r="C14" s="201">
        <v>73814</v>
      </c>
      <c r="D14" s="201">
        <v>218316</v>
      </c>
      <c r="E14" s="203">
        <f t="shared" si="0"/>
        <v>195.76503102392499</v>
      </c>
      <c r="F14" s="202">
        <f t="shared" si="1"/>
        <v>0.32361729893042906</v>
      </c>
    </row>
    <row r="15" spans="1:6" x14ac:dyDescent="0.2">
      <c r="A15" s="200" t="s">
        <v>344</v>
      </c>
      <c r="B15" s="201">
        <v>130690</v>
      </c>
      <c r="C15" s="201">
        <v>130690</v>
      </c>
      <c r="D15" s="201">
        <v>33955</v>
      </c>
      <c r="E15" s="203">
        <f t="shared" si="0"/>
        <v>-74.018670135434988</v>
      </c>
      <c r="F15" s="202">
        <f t="shared" si="1"/>
        <v>5.0332661761770647E-2</v>
      </c>
    </row>
    <row r="16" spans="1:6" x14ac:dyDescent="0.2">
      <c r="A16" s="200" t="s">
        <v>467</v>
      </c>
      <c r="B16" s="201">
        <v>57101</v>
      </c>
      <c r="C16" s="201">
        <v>57101</v>
      </c>
      <c r="D16" s="201">
        <v>25200</v>
      </c>
      <c r="E16" s="203">
        <f t="shared" si="0"/>
        <v>-55.867673070524162</v>
      </c>
      <c r="F16" s="202">
        <f t="shared" si="1"/>
        <v>3.7354824809206898E-2</v>
      </c>
    </row>
    <row r="17" spans="1:6" x14ac:dyDescent="0.2">
      <c r="A17" s="200" t="s">
        <v>337</v>
      </c>
      <c r="B17" s="201">
        <v>52957</v>
      </c>
      <c r="C17" s="201">
        <v>37509</v>
      </c>
      <c r="D17" s="201">
        <v>5782</v>
      </c>
      <c r="E17" s="203">
        <f t="shared" si="0"/>
        <v>-84.585032925431221</v>
      </c>
      <c r="F17" s="202">
        <f t="shared" si="1"/>
        <v>8.5708570256680262E-3</v>
      </c>
    </row>
    <row r="18" spans="1:6" x14ac:dyDescent="0.2">
      <c r="A18" s="200" t="s">
        <v>46</v>
      </c>
      <c r="B18" s="201">
        <v>303930</v>
      </c>
      <c r="C18" s="201">
        <v>303930</v>
      </c>
      <c r="D18" s="201">
        <v>0</v>
      </c>
      <c r="E18" s="201">
        <v>0</v>
      </c>
      <c r="F18" s="202">
        <f t="shared" si="1"/>
        <v>0</v>
      </c>
    </row>
    <row r="19" spans="1:6" x14ac:dyDescent="0.2">
      <c r="A19" s="200" t="s">
        <v>335</v>
      </c>
      <c r="B19" s="201">
        <v>1030</v>
      </c>
      <c r="C19" s="201">
        <v>1030</v>
      </c>
      <c r="D19" s="201">
        <v>376740</v>
      </c>
      <c r="E19" s="203">
        <f>(D19/C19-1)*100</f>
        <v>36476.699029126212</v>
      </c>
      <c r="F19" s="202">
        <f t="shared" si="1"/>
        <v>0.55845463089764313</v>
      </c>
    </row>
    <row r="20" spans="1:6" x14ac:dyDescent="0.2">
      <c r="A20" s="204" t="s">
        <v>11</v>
      </c>
      <c r="B20" s="205">
        <v>64407575</v>
      </c>
      <c r="C20" s="205">
        <v>58218283</v>
      </c>
      <c r="D20" s="205">
        <v>67461165</v>
      </c>
      <c r="E20" s="206">
        <f>(D20/C20-1)*100</f>
        <v>15.876253169472543</v>
      </c>
      <c r="F20" s="206">
        <f t="shared" si="1"/>
        <v>100</v>
      </c>
    </row>
    <row r="21" spans="1:6" x14ac:dyDescent="0.2">
      <c r="A21" s="167" t="s">
        <v>419</v>
      </c>
    </row>
    <row r="22" spans="1:6" x14ac:dyDescent="0.2">
      <c r="A22" s="165" t="s">
        <v>216</v>
      </c>
    </row>
    <row r="23" spans="1:6" x14ac:dyDescent="0.2">
      <c r="A23" s="165"/>
    </row>
    <row r="24" spans="1:6" x14ac:dyDescent="0.2">
      <c r="A24" s="165"/>
    </row>
    <row r="25" spans="1:6" x14ac:dyDescent="0.2">
      <c r="A25" s="410" t="s">
        <v>380</v>
      </c>
      <c r="B25" s="410"/>
      <c r="C25" s="410"/>
      <c r="D25" s="410"/>
      <c r="E25" s="410"/>
      <c r="F25" s="410"/>
    </row>
    <row r="26" spans="1:6" ht="12.75" customHeight="1" x14ac:dyDescent="0.2">
      <c r="A26" s="417" t="s">
        <v>342</v>
      </c>
      <c r="B26" s="417"/>
      <c r="C26" s="417"/>
      <c r="D26" s="417"/>
      <c r="E26" s="417"/>
      <c r="F26" s="417"/>
    </row>
    <row r="27" spans="1:6" x14ac:dyDescent="0.2">
      <c r="A27" s="417" t="s">
        <v>311</v>
      </c>
      <c r="B27" s="417"/>
      <c r="C27" s="417"/>
      <c r="D27" s="417"/>
      <c r="E27" s="417"/>
      <c r="F27" s="417"/>
    </row>
    <row r="28" spans="1:6" x14ac:dyDescent="0.2">
      <c r="A28" s="404"/>
      <c r="B28" s="404"/>
      <c r="C28" s="404"/>
      <c r="D28" s="404"/>
      <c r="E28" s="404"/>
      <c r="F28" s="404"/>
    </row>
    <row r="29" spans="1:6" x14ac:dyDescent="0.2">
      <c r="A29" s="387" t="s">
        <v>396</v>
      </c>
      <c r="B29" s="386" t="s">
        <v>224</v>
      </c>
      <c r="C29" s="386"/>
      <c r="D29" s="386"/>
      <c r="E29" s="386"/>
      <c r="F29" s="386"/>
    </row>
    <row r="30" spans="1:6" ht="12.75" customHeight="1" x14ac:dyDescent="0.2">
      <c r="A30" s="419"/>
      <c r="B30" s="384">
        <v>2010</v>
      </c>
      <c r="C30" s="420" t="s">
        <v>515</v>
      </c>
      <c r="D30" s="420"/>
      <c r="E30" s="420"/>
      <c r="F30" s="389" t="s">
        <v>222</v>
      </c>
    </row>
    <row r="31" spans="1:6" x14ac:dyDescent="0.2">
      <c r="A31" s="396"/>
      <c r="B31" s="394"/>
      <c r="C31" s="154">
        <v>2010</v>
      </c>
      <c r="D31" s="154">
        <v>2011</v>
      </c>
      <c r="E31" s="264" t="s">
        <v>223</v>
      </c>
      <c r="F31" s="425"/>
    </row>
    <row r="32" spans="1:6" x14ac:dyDescent="0.2">
      <c r="A32" s="200" t="s">
        <v>45</v>
      </c>
      <c r="B32" s="201">
        <v>72245072</v>
      </c>
      <c r="C32" s="201">
        <v>48005166</v>
      </c>
      <c r="D32" s="201">
        <v>44161008</v>
      </c>
      <c r="E32" s="202">
        <f t="shared" ref="E32:E40" si="2">(D32/C32-1)*100</f>
        <v>-8.007800660453924</v>
      </c>
      <c r="F32" s="202">
        <f t="shared" ref="F32:F45" si="3">(D32/D$45)*100</f>
        <v>40.39303169153402</v>
      </c>
    </row>
    <row r="33" spans="1:6" x14ac:dyDescent="0.2">
      <c r="A33" s="200" t="s">
        <v>341</v>
      </c>
      <c r="B33" s="201">
        <v>37893126</v>
      </c>
      <c r="C33" s="201">
        <v>25749810</v>
      </c>
      <c r="D33" s="201">
        <v>28442705</v>
      </c>
      <c r="E33" s="202">
        <f t="shared" si="2"/>
        <v>10.457921825442607</v>
      </c>
      <c r="F33" s="202">
        <f t="shared" si="3"/>
        <v>26.01587093433087</v>
      </c>
    </row>
    <row r="34" spans="1:6" x14ac:dyDescent="0.2">
      <c r="A34" s="200" t="s">
        <v>340</v>
      </c>
      <c r="B34" s="201">
        <v>28290556</v>
      </c>
      <c r="C34" s="201">
        <v>16941150</v>
      </c>
      <c r="D34" s="201">
        <v>15051502</v>
      </c>
      <c r="E34" s="202">
        <f t="shared" si="2"/>
        <v>-11.154189650643554</v>
      </c>
      <c r="F34" s="202">
        <f t="shared" si="3"/>
        <v>13.767253620913447</v>
      </c>
    </row>
    <row r="35" spans="1:6" x14ac:dyDescent="0.2">
      <c r="A35" s="200" t="s">
        <v>516</v>
      </c>
      <c r="B35" s="201">
        <v>16140822</v>
      </c>
      <c r="C35" s="201">
        <v>8980436</v>
      </c>
      <c r="D35" s="201">
        <v>9771562</v>
      </c>
      <c r="E35" s="202">
        <f t="shared" si="2"/>
        <v>8.809438650862834</v>
      </c>
      <c r="F35" s="202">
        <f t="shared" si="3"/>
        <v>8.9378171245952895</v>
      </c>
    </row>
    <row r="36" spans="1:6" x14ac:dyDescent="0.2">
      <c r="A36" s="200" t="s">
        <v>44</v>
      </c>
      <c r="B36" s="201">
        <v>19036567</v>
      </c>
      <c r="C36" s="201">
        <v>6816872</v>
      </c>
      <c r="D36" s="201">
        <v>5319980</v>
      </c>
      <c r="E36" s="202">
        <f t="shared" si="2"/>
        <v>-21.95863440005915</v>
      </c>
      <c r="F36" s="202">
        <f t="shared" si="3"/>
        <v>4.8660601392596643</v>
      </c>
    </row>
    <row r="37" spans="1:6" x14ac:dyDescent="0.2">
      <c r="A37" s="200" t="s">
        <v>43</v>
      </c>
      <c r="B37" s="201">
        <v>11007276</v>
      </c>
      <c r="C37" s="201">
        <v>6103866</v>
      </c>
      <c r="D37" s="201">
        <v>4401469</v>
      </c>
      <c r="E37" s="202">
        <f t="shared" si="2"/>
        <v>-27.89047138321844</v>
      </c>
      <c r="F37" s="202">
        <f t="shared" si="3"/>
        <v>4.0259198070457209</v>
      </c>
    </row>
    <row r="38" spans="1:6" x14ac:dyDescent="0.2">
      <c r="A38" s="200" t="s">
        <v>46</v>
      </c>
      <c r="B38" s="201">
        <v>1778173</v>
      </c>
      <c r="C38" s="201">
        <v>1352036</v>
      </c>
      <c r="D38" s="201">
        <v>720509</v>
      </c>
      <c r="E38" s="202">
        <f t="shared" si="2"/>
        <v>-46.709333183435945</v>
      </c>
      <c r="F38" s="202">
        <f t="shared" si="3"/>
        <v>0.65903257622732447</v>
      </c>
    </row>
    <row r="39" spans="1:6" x14ac:dyDescent="0.2">
      <c r="A39" s="200" t="s">
        <v>339</v>
      </c>
      <c r="B39" s="201">
        <v>37920</v>
      </c>
      <c r="C39" s="201">
        <v>37920</v>
      </c>
      <c r="D39" s="201">
        <v>19540</v>
      </c>
      <c r="E39" s="202">
        <f t="shared" si="2"/>
        <v>-48.470464135021096</v>
      </c>
      <c r="F39" s="202">
        <f t="shared" si="3"/>
        <v>1.787277680012591E-2</v>
      </c>
    </row>
    <row r="40" spans="1:6" x14ac:dyDescent="0.2">
      <c r="A40" s="200" t="s">
        <v>338</v>
      </c>
      <c r="B40" s="201">
        <v>99270</v>
      </c>
      <c r="C40" s="201">
        <v>99270</v>
      </c>
      <c r="D40" s="201">
        <v>17268</v>
      </c>
      <c r="E40" s="202">
        <f t="shared" si="2"/>
        <v>-82.60501662133575</v>
      </c>
      <c r="F40" s="202">
        <f t="shared" si="3"/>
        <v>1.5794632025822632E-2</v>
      </c>
    </row>
    <row r="41" spans="1:6" x14ac:dyDescent="0.2">
      <c r="A41" s="200" t="s">
        <v>337</v>
      </c>
      <c r="B41" s="201">
        <v>13534</v>
      </c>
      <c r="C41" s="201">
        <v>13534</v>
      </c>
      <c r="D41" s="201">
        <v>2474</v>
      </c>
      <c r="E41" s="201">
        <v>0</v>
      </c>
      <c r="F41" s="202">
        <f t="shared" si="3"/>
        <v>2.2629094065256656E-3</v>
      </c>
    </row>
    <row r="42" spans="1:6" x14ac:dyDescent="0.2">
      <c r="A42" s="200" t="s">
        <v>336</v>
      </c>
      <c r="B42" s="201">
        <v>34400</v>
      </c>
      <c r="C42" s="201">
        <v>34400</v>
      </c>
      <c r="D42" s="201">
        <v>0</v>
      </c>
      <c r="E42" s="201">
        <v>0</v>
      </c>
      <c r="F42" s="202">
        <f t="shared" si="3"/>
        <v>0</v>
      </c>
    </row>
    <row r="43" spans="1:6" x14ac:dyDescent="0.2">
      <c r="A43" s="200" t="s">
        <v>484</v>
      </c>
      <c r="B43" s="201">
        <v>1030</v>
      </c>
      <c r="C43" s="201">
        <v>945</v>
      </c>
      <c r="D43" s="201">
        <v>0</v>
      </c>
      <c r="E43" s="202">
        <f>(D43/C43-1)*100</f>
        <v>-100</v>
      </c>
      <c r="F43" s="202">
        <f t="shared" si="3"/>
        <v>0</v>
      </c>
    </row>
    <row r="44" spans="1:6" x14ac:dyDescent="0.2">
      <c r="A44" s="200" t="s">
        <v>335</v>
      </c>
      <c r="B44" s="201">
        <v>1132279</v>
      </c>
      <c r="C44" s="201">
        <v>618573</v>
      </c>
      <c r="D44" s="201">
        <v>1420266</v>
      </c>
      <c r="E44" s="202">
        <f>(D44/C44-1)*100</f>
        <v>129.60361994461445</v>
      </c>
      <c r="F44" s="202">
        <f t="shared" si="3"/>
        <v>1.2990837878611887</v>
      </c>
    </row>
    <row r="45" spans="1:6" x14ac:dyDescent="0.2">
      <c r="A45" s="204" t="s">
        <v>11</v>
      </c>
      <c r="B45" s="205">
        <v>187710025</v>
      </c>
      <c r="C45" s="205">
        <v>114753978</v>
      </c>
      <c r="D45" s="205">
        <v>109328283</v>
      </c>
      <c r="E45" s="206">
        <f>(D45/C45-1)*100</f>
        <v>-4.728110601969715</v>
      </c>
      <c r="F45" s="206">
        <f t="shared" si="3"/>
        <v>100</v>
      </c>
    </row>
    <row r="46" spans="1:6" x14ac:dyDescent="0.2">
      <c r="A46" s="105" t="s">
        <v>418</v>
      </c>
    </row>
    <row r="47" spans="1:6" x14ac:dyDescent="0.2">
      <c r="A47" s="165" t="s">
        <v>216</v>
      </c>
    </row>
    <row r="49" spans="1:6" x14ac:dyDescent="0.2">
      <c r="A49" s="200"/>
      <c r="B49" s="201"/>
      <c r="C49" s="201"/>
      <c r="D49" s="201"/>
      <c r="E49" s="202"/>
      <c r="F49" s="202"/>
    </row>
    <row r="50" spans="1:6" x14ac:dyDescent="0.2">
      <c r="A50" s="200"/>
      <c r="B50" s="201"/>
      <c r="C50" s="201"/>
      <c r="D50" s="201"/>
      <c r="E50" s="202"/>
      <c r="F50" s="202"/>
    </row>
    <row r="51" spans="1:6" x14ac:dyDescent="0.2">
      <c r="A51" s="200"/>
      <c r="B51" s="201"/>
      <c r="C51" s="201"/>
      <c r="D51" s="201"/>
      <c r="E51" s="202"/>
      <c r="F51" s="202"/>
    </row>
  </sheetData>
  <mergeCells count="18">
    <mergeCell ref="A1:F1"/>
    <mergeCell ref="A2:F2"/>
    <mergeCell ref="A3:F3"/>
    <mergeCell ref="A4:F4"/>
    <mergeCell ref="A5:A7"/>
    <mergeCell ref="B5:F5"/>
    <mergeCell ref="B6:B7"/>
    <mergeCell ref="C6:E6"/>
    <mergeCell ref="F6:F7"/>
    <mergeCell ref="A25:F25"/>
    <mergeCell ref="A26:F26"/>
    <mergeCell ref="A27:F27"/>
    <mergeCell ref="A28:F28"/>
    <mergeCell ref="A29:A31"/>
    <mergeCell ref="B29:F29"/>
    <mergeCell ref="B30:B31"/>
    <mergeCell ref="C30:E30"/>
    <mergeCell ref="F30:F31"/>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&amp;C30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SheetLayoutView="100" workbookViewId="0"/>
  </sheetViews>
  <sheetFormatPr baseColWidth="10" defaultRowHeight="12.75" x14ac:dyDescent="0.2"/>
  <cols>
    <col min="1" max="16384" width="11.42578125" style="100"/>
  </cols>
  <sheetData/>
  <printOptions horizontalCentered="1" verticalCentered="1"/>
  <pageMargins left="0.70866141732283472" right="0.70866141732283472" top="0.9055118110236221" bottom="0.74803149606299213" header="0.31496062992125984" footer="0.31496062992125984"/>
  <pageSetup scale="90" orientation="portrait" r:id="rId1"/>
  <headerFooter>
    <oddFooter>&amp;C31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ColWidth="13" defaultRowHeight="12.75" x14ac:dyDescent="0.2"/>
  <cols>
    <col min="1" max="16384" width="13" style="4"/>
  </cols>
  <sheetData/>
  <printOptions horizontalCentered="1"/>
  <pageMargins left="0.70866141732283472" right="0.70866141732283472" top="1.0629921259842521" bottom="0.74803149606299213" header="0.31496062992125984" footer="0.31496062992125984"/>
  <pageSetup scale="90" orientation="portrait" r:id="rId1"/>
  <headerFooter>
    <oddFooter>&amp;C4</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SheetLayoutView="100" workbookViewId="0">
      <selection sqref="A1:F1"/>
    </sheetView>
  </sheetViews>
  <sheetFormatPr baseColWidth="10" defaultRowHeight="12.75" customHeight="1" x14ac:dyDescent="0.2"/>
  <cols>
    <col min="1" max="1" width="31.5703125" style="152" customWidth="1"/>
    <col min="2" max="6" width="12.42578125" style="152" customWidth="1"/>
    <col min="7" max="237" width="11.42578125" style="152"/>
    <col min="238" max="238" width="31.5703125" style="152" customWidth="1"/>
    <col min="239" max="243" width="12.42578125" style="152" customWidth="1"/>
    <col min="244" max="16384" width="11.42578125" style="152"/>
  </cols>
  <sheetData>
    <row r="1" spans="1:6" ht="12.75" customHeight="1" x14ac:dyDescent="0.2">
      <c r="A1" s="426" t="s">
        <v>373</v>
      </c>
      <c r="B1" s="426"/>
      <c r="C1" s="426"/>
      <c r="D1" s="426"/>
      <c r="E1" s="426"/>
      <c r="F1" s="426"/>
    </row>
    <row r="2" spans="1:6" ht="12.75" customHeight="1" x14ac:dyDescent="0.2">
      <c r="A2" s="426" t="s">
        <v>354</v>
      </c>
      <c r="B2" s="426"/>
      <c r="C2" s="426"/>
      <c r="D2" s="426"/>
      <c r="E2" s="426"/>
      <c r="F2" s="426"/>
    </row>
    <row r="3" spans="1:6" ht="12.75" customHeight="1" x14ac:dyDescent="0.25">
      <c r="A3" s="427"/>
      <c r="B3" s="427"/>
      <c r="C3" s="427"/>
      <c r="D3" s="427"/>
      <c r="E3" s="427"/>
      <c r="F3" s="427"/>
    </row>
    <row r="4" spans="1:6" ht="12.75" customHeight="1" x14ac:dyDescent="0.2">
      <c r="A4" s="418" t="s">
        <v>232</v>
      </c>
      <c r="B4" s="383" t="s">
        <v>228</v>
      </c>
      <c r="C4" s="383"/>
      <c r="D4" s="383"/>
      <c r="E4" s="383"/>
      <c r="F4" s="383"/>
    </row>
    <row r="5" spans="1:6" ht="12.75" customHeight="1" x14ac:dyDescent="0.2">
      <c r="A5" s="419"/>
      <c r="B5" s="384">
        <v>2010</v>
      </c>
      <c r="C5" s="386" t="s">
        <v>515</v>
      </c>
      <c r="D5" s="386"/>
      <c r="E5" s="387" t="s">
        <v>468</v>
      </c>
      <c r="F5" s="266" t="s">
        <v>351</v>
      </c>
    </row>
    <row r="6" spans="1:6" ht="12.75" customHeight="1" x14ac:dyDescent="0.2">
      <c r="A6" s="388"/>
      <c r="B6" s="385"/>
      <c r="C6" s="169">
        <v>2010</v>
      </c>
      <c r="D6" s="169">
        <v>2011</v>
      </c>
      <c r="E6" s="388"/>
      <c r="F6" s="207">
        <v>2011</v>
      </c>
    </row>
    <row r="7" spans="1:6" ht="12.75" customHeight="1" x14ac:dyDescent="0.2">
      <c r="A7" s="314" t="s">
        <v>231</v>
      </c>
      <c r="B7" s="313">
        <v>21233916</v>
      </c>
      <c r="C7" s="313">
        <v>10471018</v>
      </c>
      <c r="D7" s="313">
        <v>9194304</v>
      </c>
      <c r="E7" s="312">
        <f>(D7/C7-1)*100</f>
        <v>-12.192835500808041</v>
      </c>
      <c r="F7" s="312">
        <f>(D7/$D$9)*100</f>
        <v>17.978200558948295</v>
      </c>
    </row>
    <row r="8" spans="1:6" ht="12.75" customHeight="1" x14ac:dyDescent="0.2">
      <c r="A8" s="314" t="s">
        <v>230</v>
      </c>
      <c r="B8" s="313">
        <v>67072921</v>
      </c>
      <c r="C8" s="313">
        <v>41387179</v>
      </c>
      <c r="D8" s="313">
        <v>41947099</v>
      </c>
      <c r="E8" s="312">
        <f>(D8/C8-1)*100</f>
        <v>1.3528827369461371</v>
      </c>
      <c r="F8" s="312">
        <f>(D8/$D$9)*100</f>
        <v>82.021799441051698</v>
      </c>
    </row>
    <row r="9" spans="1:6" ht="12.75" customHeight="1" x14ac:dyDescent="0.2">
      <c r="A9" s="311" t="s">
        <v>11</v>
      </c>
      <c r="B9" s="310">
        <v>88306837</v>
      </c>
      <c r="C9" s="310">
        <v>51858197</v>
      </c>
      <c r="D9" s="310">
        <v>51141403</v>
      </c>
      <c r="E9" s="309">
        <f>(D9/C9-1)*100</f>
        <v>-1.3822192854101689</v>
      </c>
      <c r="F9" s="309">
        <f>(D9/$D$9)*100</f>
        <v>100</v>
      </c>
    </row>
    <row r="10" spans="1:6" ht="12.75" customHeight="1" x14ac:dyDescent="0.2">
      <c r="A10" s="105" t="s">
        <v>418</v>
      </c>
      <c r="B10" s="308"/>
      <c r="C10" s="308"/>
      <c r="D10" s="308"/>
      <c r="E10" s="308"/>
      <c r="F10" s="308"/>
    </row>
    <row r="11" spans="1:6" ht="12.75" customHeight="1" x14ac:dyDescent="0.2">
      <c r="A11" s="165" t="s">
        <v>216</v>
      </c>
      <c r="B11" s="308"/>
      <c r="C11" s="308"/>
      <c r="D11" s="308"/>
      <c r="E11" s="308"/>
      <c r="F11" s="308"/>
    </row>
    <row r="12" spans="1:6" ht="12.75" customHeight="1" x14ac:dyDescent="0.2">
      <c r="A12" s="165"/>
      <c r="B12" s="308"/>
      <c r="C12" s="308"/>
      <c r="D12" s="308"/>
      <c r="E12" s="308"/>
      <c r="F12" s="308"/>
    </row>
    <row r="13" spans="1:6" ht="12.75" customHeight="1" x14ac:dyDescent="0.2">
      <c r="A13" s="426" t="s">
        <v>377</v>
      </c>
      <c r="B13" s="426"/>
      <c r="C13" s="426"/>
      <c r="D13" s="426"/>
      <c r="E13" s="426"/>
      <c r="F13" s="426"/>
    </row>
    <row r="14" spans="1:6" ht="12.75" customHeight="1" x14ac:dyDescent="0.2">
      <c r="A14" s="426" t="s">
        <v>352</v>
      </c>
      <c r="B14" s="426"/>
      <c r="C14" s="426"/>
      <c r="D14" s="426"/>
      <c r="E14" s="426"/>
      <c r="F14" s="426"/>
    </row>
    <row r="15" spans="1:6" ht="12.75" customHeight="1" x14ac:dyDescent="0.25">
      <c r="A15" s="427"/>
      <c r="B15" s="427"/>
      <c r="C15" s="427"/>
      <c r="D15" s="427"/>
      <c r="E15" s="427"/>
      <c r="F15" s="427"/>
    </row>
    <row r="16" spans="1:6" ht="12.75" customHeight="1" x14ac:dyDescent="0.2">
      <c r="A16" s="418" t="s">
        <v>232</v>
      </c>
      <c r="B16" s="383" t="s">
        <v>347</v>
      </c>
      <c r="C16" s="383"/>
      <c r="D16" s="383"/>
      <c r="E16" s="383"/>
      <c r="F16" s="383"/>
    </row>
    <row r="17" spans="1:6" ht="12.75" customHeight="1" x14ac:dyDescent="0.2">
      <c r="A17" s="419"/>
      <c r="B17" s="384">
        <v>2010</v>
      </c>
      <c r="C17" s="386" t="s">
        <v>515</v>
      </c>
      <c r="D17" s="386"/>
      <c r="E17" s="387" t="s">
        <v>468</v>
      </c>
      <c r="F17" s="266" t="s">
        <v>351</v>
      </c>
    </row>
    <row r="18" spans="1:6" ht="12.75" customHeight="1" x14ac:dyDescent="0.2">
      <c r="A18" s="388"/>
      <c r="B18" s="385"/>
      <c r="C18" s="169">
        <v>2010</v>
      </c>
      <c r="D18" s="169">
        <v>2011</v>
      </c>
      <c r="E18" s="388"/>
      <c r="F18" s="207">
        <v>2011</v>
      </c>
    </row>
    <row r="19" spans="1:6" ht="12.75" customHeight="1" x14ac:dyDescent="0.2">
      <c r="A19" s="314" t="s">
        <v>231</v>
      </c>
      <c r="B19" s="313">
        <v>10182497</v>
      </c>
      <c r="C19" s="313">
        <v>5915797</v>
      </c>
      <c r="D19" s="313">
        <v>6044691</v>
      </c>
      <c r="E19" s="312">
        <f>(D19/C19-1)*100</f>
        <v>2.178810395285713</v>
      </c>
      <c r="F19" s="312">
        <f>(D19/D$21)*100</f>
        <v>10.225464321556593</v>
      </c>
    </row>
    <row r="20" spans="1:6" ht="12.75" customHeight="1" x14ac:dyDescent="0.2">
      <c r="A20" s="314" t="s">
        <v>230</v>
      </c>
      <c r="B20" s="313">
        <v>73716976</v>
      </c>
      <c r="C20" s="313">
        <v>45595839</v>
      </c>
      <c r="D20" s="313">
        <v>53069407</v>
      </c>
      <c r="E20" s="312">
        <f>(D20/C20-1)*100</f>
        <v>16.390899178321948</v>
      </c>
      <c r="F20" s="312">
        <f>(D20/D$21)*100</f>
        <v>89.774535678443399</v>
      </c>
    </row>
    <row r="21" spans="1:6" ht="12.75" customHeight="1" x14ac:dyDescent="0.2">
      <c r="A21" s="311" t="s">
        <v>11</v>
      </c>
      <c r="B21" s="310">
        <v>83899473</v>
      </c>
      <c r="C21" s="310">
        <v>51511636</v>
      </c>
      <c r="D21" s="310">
        <v>59114098</v>
      </c>
      <c r="E21" s="309">
        <f>(D21/C21-1)*100</f>
        <v>14.758727523233773</v>
      </c>
      <c r="F21" s="309">
        <f>(D21/D$21)*100</f>
        <v>100</v>
      </c>
    </row>
    <row r="22" spans="1:6" ht="12.75" customHeight="1" x14ac:dyDescent="0.2">
      <c r="A22" s="105" t="s">
        <v>418</v>
      </c>
      <c r="B22" s="308"/>
      <c r="C22" s="308"/>
      <c r="D22" s="308"/>
      <c r="E22" s="308"/>
      <c r="F22" s="308"/>
    </row>
    <row r="23" spans="1:6" ht="12.75" customHeight="1" x14ac:dyDescent="0.2">
      <c r="A23" s="165" t="s">
        <v>216</v>
      </c>
      <c r="B23" s="308"/>
      <c r="C23" s="308"/>
      <c r="D23" s="308"/>
      <c r="E23" s="308"/>
      <c r="F23" s="308"/>
    </row>
    <row r="24" spans="1:6" ht="12.75" customHeight="1" x14ac:dyDescent="0.2">
      <c r="A24" s="165"/>
      <c r="B24" s="308"/>
      <c r="C24" s="308"/>
      <c r="D24" s="308"/>
      <c r="E24" s="308"/>
      <c r="F24" s="308"/>
    </row>
    <row r="25" spans="1:6" ht="12.75" customHeight="1" x14ac:dyDescent="0.2">
      <c r="A25" s="426" t="s">
        <v>376</v>
      </c>
      <c r="B25" s="426"/>
      <c r="C25" s="426"/>
      <c r="D25" s="426"/>
      <c r="E25" s="426"/>
      <c r="F25" s="426"/>
    </row>
    <row r="26" spans="1:6" ht="12.75" customHeight="1" x14ac:dyDescent="0.2">
      <c r="A26" s="426" t="s">
        <v>349</v>
      </c>
      <c r="B26" s="426"/>
      <c r="C26" s="426"/>
      <c r="D26" s="426"/>
      <c r="E26" s="426"/>
      <c r="F26" s="426"/>
    </row>
    <row r="27" spans="1:6" ht="12.75" customHeight="1" x14ac:dyDescent="0.25">
      <c r="A27" s="432"/>
      <c r="B27" s="432"/>
      <c r="C27" s="432"/>
      <c r="D27" s="432"/>
      <c r="E27" s="432"/>
      <c r="F27" s="432"/>
    </row>
    <row r="28" spans="1:6" ht="12.75" customHeight="1" x14ac:dyDescent="0.2">
      <c r="A28" s="391" t="s">
        <v>225</v>
      </c>
      <c r="B28" s="386" t="s">
        <v>228</v>
      </c>
      <c r="C28" s="386"/>
      <c r="D28" s="386"/>
      <c r="E28" s="386"/>
      <c r="F28" s="386"/>
    </row>
    <row r="29" spans="1:6" ht="12.75" customHeight="1" x14ac:dyDescent="0.2">
      <c r="A29" s="392"/>
      <c r="B29" s="384">
        <v>2010</v>
      </c>
      <c r="C29" s="386" t="s">
        <v>515</v>
      </c>
      <c r="D29" s="386"/>
      <c r="E29" s="391" t="s">
        <v>468</v>
      </c>
      <c r="F29" s="389" t="s">
        <v>222</v>
      </c>
    </row>
    <row r="30" spans="1:6" ht="12.75" customHeight="1" x14ac:dyDescent="0.2">
      <c r="A30" s="393"/>
      <c r="B30" s="394"/>
      <c r="C30" s="154">
        <v>2010</v>
      </c>
      <c r="D30" s="154">
        <v>2011</v>
      </c>
      <c r="E30" s="393"/>
      <c r="F30" s="425"/>
    </row>
    <row r="31" spans="1:6" ht="12.75" customHeight="1" x14ac:dyDescent="0.2">
      <c r="A31" s="314" t="s">
        <v>219</v>
      </c>
      <c r="B31" s="313">
        <v>53278021</v>
      </c>
      <c r="C31" s="313">
        <v>32746777</v>
      </c>
      <c r="D31" s="313">
        <v>33347798</v>
      </c>
      <c r="E31" s="312">
        <f t="shared" ref="E31:E37" si="0">(D31/C31-1)*100</f>
        <v>1.8353592477207803</v>
      </c>
      <c r="F31" s="312">
        <f t="shared" ref="F31:F37" si="1">(D31/D$37)*100</f>
        <v>65.207045649490695</v>
      </c>
    </row>
    <row r="32" spans="1:6" ht="12.75" customHeight="1" x14ac:dyDescent="0.2">
      <c r="A32" s="314" t="s">
        <v>221</v>
      </c>
      <c r="B32" s="313">
        <v>21233916</v>
      </c>
      <c r="C32" s="313">
        <v>10471018</v>
      </c>
      <c r="D32" s="313">
        <v>9194304</v>
      </c>
      <c r="E32" s="312">
        <f t="shared" si="0"/>
        <v>-12.192835500808041</v>
      </c>
      <c r="F32" s="312">
        <f t="shared" si="1"/>
        <v>17.978200558948295</v>
      </c>
    </row>
    <row r="33" spans="1:6" ht="12.75" customHeight="1" x14ac:dyDescent="0.2">
      <c r="A33" s="314" t="s">
        <v>220</v>
      </c>
      <c r="B33" s="313">
        <v>7299431</v>
      </c>
      <c r="C33" s="313">
        <v>4168119</v>
      </c>
      <c r="D33" s="313">
        <v>4492616</v>
      </c>
      <c r="E33" s="312">
        <f t="shared" si="0"/>
        <v>7.7852143856737221</v>
      </c>
      <c r="F33" s="312">
        <f t="shared" si="1"/>
        <v>8.7846944676116916</v>
      </c>
    </row>
    <row r="34" spans="1:6" ht="12.75" customHeight="1" x14ac:dyDescent="0.2">
      <c r="A34" s="314" t="s">
        <v>218</v>
      </c>
      <c r="B34" s="313">
        <v>3500307</v>
      </c>
      <c r="C34" s="313">
        <v>2536379</v>
      </c>
      <c r="D34" s="313">
        <v>2471839</v>
      </c>
      <c r="E34" s="312">
        <f t="shared" si="0"/>
        <v>-2.5445724002603698</v>
      </c>
      <c r="F34" s="312">
        <f t="shared" si="1"/>
        <v>4.8333421748323957</v>
      </c>
    </row>
    <row r="35" spans="1:6" ht="12.75" customHeight="1" x14ac:dyDescent="0.2">
      <c r="A35" s="314" t="s">
        <v>559</v>
      </c>
      <c r="B35" s="313">
        <v>2969083</v>
      </c>
      <c r="C35" s="313">
        <v>1923974</v>
      </c>
      <c r="D35" s="313">
        <v>1616050</v>
      </c>
      <c r="E35" s="312">
        <f t="shared" si="0"/>
        <v>-16.004582182503501</v>
      </c>
      <c r="F35" s="312">
        <f t="shared" si="1"/>
        <v>3.1599641488130472</v>
      </c>
    </row>
    <row r="36" spans="1:6" ht="12.75" customHeight="1" x14ac:dyDescent="0.2">
      <c r="A36" s="314" t="s">
        <v>217</v>
      </c>
      <c r="B36" s="313">
        <v>26079</v>
      </c>
      <c r="C36" s="313">
        <v>11930</v>
      </c>
      <c r="D36" s="313">
        <v>18796</v>
      </c>
      <c r="E36" s="312">
        <f t="shared" si="0"/>
        <v>57.552388935456818</v>
      </c>
      <c r="F36" s="312">
        <f t="shared" si="1"/>
        <v>3.6753000303882941E-2</v>
      </c>
    </row>
    <row r="37" spans="1:6" ht="12.75" customHeight="1" x14ac:dyDescent="0.2">
      <c r="A37" s="311" t="s">
        <v>11</v>
      </c>
      <c r="B37" s="310">
        <v>88306837</v>
      </c>
      <c r="C37" s="310">
        <v>51858197</v>
      </c>
      <c r="D37" s="310">
        <v>51141403</v>
      </c>
      <c r="E37" s="309">
        <f t="shared" si="0"/>
        <v>-1.3822192854101689</v>
      </c>
      <c r="F37" s="309">
        <f t="shared" si="1"/>
        <v>100</v>
      </c>
    </row>
    <row r="38" spans="1:6" ht="12.75" customHeight="1" x14ac:dyDescent="0.25">
      <c r="A38" s="105" t="s">
        <v>418</v>
      </c>
      <c r="B38" s="308"/>
      <c r="C38" s="308"/>
      <c r="D38" s="308"/>
      <c r="E38" s="308"/>
      <c r="F38" s="307"/>
    </row>
    <row r="39" spans="1:6" ht="12.75" customHeight="1" x14ac:dyDescent="0.25">
      <c r="A39" s="165" t="s">
        <v>216</v>
      </c>
      <c r="B39" s="308"/>
      <c r="C39" s="308"/>
      <c r="D39" s="308"/>
      <c r="E39" s="308"/>
      <c r="F39" s="307"/>
    </row>
    <row r="40" spans="1:6" ht="12.75" customHeight="1" x14ac:dyDescent="0.25">
      <c r="A40" s="165"/>
      <c r="E40" s="308"/>
      <c r="F40" s="307"/>
    </row>
    <row r="41" spans="1:6" ht="12.75" customHeight="1" x14ac:dyDescent="0.2">
      <c r="A41" s="426" t="s">
        <v>445</v>
      </c>
      <c r="B41" s="426"/>
      <c r="C41" s="426"/>
      <c r="D41" s="426"/>
      <c r="E41" s="426"/>
      <c r="F41" s="426"/>
    </row>
    <row r="42" spans="1:6" ht="12.75" customHeight="1" x14ac:dyDescent="0.2">
      <c r="A42" s="426" t="s">
        <v>379</v>
      </c>
      <c r="B42" s="426"/>
      <c r="C42" s="426"/>
      <c r="D42" s="426"/>
      <c r="E42" s="426"/>
      <c r="F42" s="426"/>
    </row>
    <row r="43" spans="1:6" ht="12.75" customHeight="1" x14ac:dyDescent="0.25">
      <c r="A43" s="427"/>
      <c r="B43" s="427"/>
      <c r="C43" s="427"/>
      <c r="D43" s="427"/>
      <c r="E43" s="427"/>
      <c r="F43" s="427"/>
    </row>
    <row r="44" spans="1:6" ht="12.75" customHeight="1" x14ac:dyDescent="0.2">
      <c r="A44" s="428" t="s">
        <v>225</v>
      </c>
      <c r="B44" s="383" t="s">
        <v>347</v>
      </c>
      <c r="C44" s="383"/>
      <c r="D44" s="383"/>
      <c r="E44" s="383"/>
      <c r="F44" s="383"/>
    </row>
    <row r="45" spans="1:6" ht="12.75" customHeight="1" x14ac:dyDescent="0.2">
      <c r="A45" s="429"/>
      <c r="B45" s="384">
        <v>2010</v>
      </c>
      <c r="C45" s="386" t="s">
        <v>515</v>
      </c>
      <c r="D45" s="386"/>
      <c r="E45" s="391" t="s">
        <v>468</v>
      </c>
      <c r="F45" s="389" t="s">
        <v>222</v>
      </c>
    </row>
    <row r="46" spans="1:6" ht="12.75" customHeight="1" x14ac:dyDescent="0.2">
      <c r="A46" s="430"/>
      <c r="B46" s="385"/>
      <c r="C46" s="169">
        <v>2010</v>
      </c>
      <c r="D46" s="169">
        <v>2011</v>
      </c>
      <c r="E46" s="431"/>
      <c r="F46" s="390"/>
    </row>
    <row r="47" spans="1:6" ht="12.75" customHeight="1" x14ac:dyDescent="0.2">
      <c r="A47" s="314" t="s">
        <v>219</v>
      </c>
      <c r="B47" s="313">
        <v>54195128</v>
      </c>
      <c r="C47" s="313">
        <v>33392495</v>
      </c>
      <c r="D47" s="313">
        <v>38883866</v>
      </c>
      <c r="E47" s="312">
        <f t="shared" ref="E47:E53" si="2">(D47/C47-1)*100</f>
        <v>16.444925723579495</v>
      </c>
      <c r="F47" s="312">
        <f t="shared" ref="F47:F53" si="3">(D47/D$53)*100</f>
        <v>65.777652566059615</v>
      </c>
    </row>
    <row r="48" spans="1:6" ht="12.75" customHeight="1" x14ac:dyDescent="0.2">
      <c r="A48" s="314" t="s">
        <v>221</v>
      </c>
      <c r="B48" s="313">
        <v>10182497</v>
      </c>
      <c r="C48" s="313">
        <v>5915797</v>
      </c>
      <c r="D48" s="313">
        <v>6044691</v>
      </c>
      <c r="E48" s="312">
        <f>(D48/C48-1)*100</f>
        <v>2.178810395285713</v>
      </c>
      <c r="F48" s="312">
        <f t="shared" si="3"/>
        <v>10.225464321556593</v>
      </c>
    </row>
    <row r="49" spans="1:6" ht="12.75" customHeight="1" x14ac:dyDescent="0.2">
      <c r="A49" s="314" t="s">
        <v>220</v>
      </c>
      <c r="B49" s="313">
        <v>7520341</v>
      </c>
      <c r="C49" s="313">
        <v>4160932</v>
      </c>
      <c r="D49" s="313">
        <v>5329596</v>
      </c>
      <c r="E49" s="312">
        <f>(D49/C49-1)*100</f>
        <v>28.086592138492051</v>
      </c>
      <c r="F49" s="312">
        <f t="shared" si="3"/>
        <v>9.0157782666327755</v>
      </c>
    </row>
    <row r="50" spans="1:6" ht="12.75" customHeight="1" x14ac:dyDescent="0.2">
      <c r="A50" s="314" t="s">
        <v>218</v>
      </c>
      <c r="B50" s="313">
        <v>7668705</v>
      </c>
      <c r="C50" s="313">
        <v>5289705</v>
      </c>
      <c r="D50" s="313">
        <v>6641192</v>
      </c>
      <c r="E50" s="312">
        <f>(D50/C50-1)*100</f>
        <v>25.54938318866553</v>
      </c>
      <c r="F50" s="312">
        <f t="shared" si="3"/>
        <v>11.23453156639555</v>
      </c>
    </row>
    <row r="51" spans="1:6" ht="12.75" customHeight="1" x14ac:dyDescent="0.2">
      <c r="A51" s="314" t="s">
        <v>559</v>
      </c>
      <c r="B51" s="313">
        <v>4289511</v>
      </c>
      <c r="C51" s="313">
        <v>2733598</v>
      </c>
      <c r="D51" s="313">
        <v>2181333</v>
      </c>
      <c r="E51" s="312">
        <f t="shared" si="2"/>
        <v>-20.202860844937696</v>
      </c>
      <c r="F51" s="312">
        <f t="shared" si="3"/>
        <v>3.6900385420750226</v>
      </c>
    </row>
    <row r="52" spans="1:6" ht="12.75" customHeight="1" x14ac:dyDescent="0.2">
      <c r="A52" s="314" t="s">
        <v>217</v>
      </c>
      <c r="B52" s="313">
        <v>43291</v>
      </c>
      <c r="C52" s="313">
        <v>19109</v>
      </c>
      <c r="D52" s="313">
        <v>33420</v>
      </c>
      <c r="E52" s="312">
        <f t="shared" si="2"/>
        <v>74.891412423465368</v>
      </c>
      <c r="F52" s="312">
        <f t="shared" si="3"/>
        <v>5.6534737280436897E-2</v>
      </c>
    </row>
    <row r="53" spans="1:6" ht="12.75" customHeight="1" x14ac:dyDescent="0.2">
      <c r="A53" s="311" t="s">
        <v>11</v>
      </c>
      <c r="B53" s="310">
        <v>83899473</v>
      </c>
      <c r="C53" s="310">
        <v>51511636</v>
      </c>
      <c r="D53" s="310">
        <v>59114098</v>
      </c>
      <c r="E53" s="309">
        <f t="shared" si="2"/>
        <v>14.758727523233773</v>
      </c>
      <c r="F53" s="309">
        <f t="shared" si="3"/>
        <v>100</v>
      </c>
    </row>
    <row r="54" spans="1:6" ht="12.75" customHeight="1" x14ac:dyDescent="0.25">
      <c r="A54" s="105" t="s">
        <v>418</v>
      </c>
      <c r="B54" s="308"/>
      <c r="C54" s="308"/>
      <c r="D54" s="308"/>
      <c r="E54" s="308"/>
      <c r="F54" s="307"/>
    </row>
    <row r="55" spans="1:6" ht="12.75" customHeight="1" x14ac:dyDescent="0.25">
      <c r="A55" s="165" t="s">
        <v>216</v>
      </c>
      <c r="B55" s="308"/>
      <c r="C55" s="308"/>
      <c r="D55" s="308"/>
      <c r="E55" s="308"/>
      <c r="F55" s="307"/>
    </row>
    <row r="56" spans="1:6" ht="12.75" customHeight="1" x14ac:dyDescent="0.25">
      <c r="A56" s="307"/>
      <c r="B56" s="307"/>
      <c r="C56" s="307"/>
      <c r="D56" s="307"/>
      <c r="E56" s="307"/>
      <c r="F56" s="307"/>
    </row>
  </sheetData>
  <mergeCells count="34">
    <mergeCell ref="A1:F1"/>
    <mergeCell ref="A2:F2"/>
    <mergeCell ref="A3:F3"/>
    <mergeCell ref="A4:A6"/>
    <mergeCell ref="B4:F4"/>
    <mergeCell ref="B5:B6"/>
    <mergeCell ref="C5:D5"/>
    <mergeCell ref="E5:E6"/>
    <mergeCell ref="A13:F13"/>
    <mergeCell ref="A14:F14"/>
    <mergeCell ref="A15:F15"/>
    <mergeCell ref="A16:A18"/>
    <mergeCell ref="B16:F16"/>
    <mergeCell ref="B17:B18"/>
    <mergeCell ref="C17:D17"/>
    <mergeCell ref="E17:E18"/>
    <mergeCell ref="A25:F25"/>
    <mergeCell ref="A26:F26"/>
    <mergeCell ref="A27:F27"/>
    <mergeCell ref="A28:A30"/>
    <mergeCell ref="B28:F28"/>
    <mergeCell ref="B29:B30"/>
    <mergeCell ref="C29:D29"/>
    <mergeCell ref="E29:E30"/>
    <mergeCell ref="F29:F30"/>
    <mergeCell ref="A41:F41"/>
    <mergeCell ref="A42:F42"/>
    <mergeCell ref="A43:F43"/>
    <mergeCell ref="A44:A46"/>
    <mergeCell ref="B44:F44"/>
    <mergeCell ref="B45:B46"/>
    <mergeCell ref="C45:D45"/>
    <mergeCell ref="E45:E46"/>
    <mergeCell ref="F45:F4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&amp;C32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SheetLayoutView="100" workbookViewId="0">
      <selection sqref="A1:L1"/>
    </sheetView>
  </sheetViews>
  <sheetFormatPr baseColWidth="10" defaultColWidth="8.140625" defaultRowHeight="12.75" x14ac:dyDescent="0.2"/>
  <cols>
    <col min="1" max="1" width="26" style="101" customWidth="1"/>
    <col min="2" max="2" width="8.85546875" style="101" customWidth="1"/>
    <col min="3" max="3" width="10" style="101" customWidth="1"/>
    <col min="4" max="4" width="9.7109375" style="101" customWidth="1"/>
    <col min="5" max="6" width="9.140625" style="101" customWidth="1"/>
    <col min="7" max="7" width="8.85546875" style="101" customWidth="1"/>
    <col min="8" max="8" width="9.85546875" style="101" customWidth="1"/>
    <col min="9" max="10" width="8.85546875" style="101" customWidth="1"/>
    <col min="11" max="11" width="8.140625" style="101" customWidth="1"/>
    <col min="12" max="13" width="8.85546875" style="101" customWidth="1"/>
    <col min="14" max="245" width="11.42578125" style="101" customWidth="1"/>
    <col min="246" max="246" width="23" style="101" customWidth="1"/>
    <col min="247" max="247" width="8.85546875" style="101" customWidth="1"/>
    <col min="248" max="248" width="10" style="101" customWidth="1"/>
    <col min="249" max="251" width="9.140625" style="101" customWidth="1"/>
    <col min="252" max="252" width="8.85546875" style="101" customWidth="1"/>
    <col min="253" max="253" width="9.85546875" style="101" customWidth="1"/>
    <col min="254" max="255" width="8.85546875" style="101" customWidth="1"/>
    <col min="256" max="16384" width="8.140625" style="101"/>
  </cols>
  <sheetData>
    <row r="1" spans="1:13" x14ac:dyDescent="0.2">
      <c r="A1" s="426" t="s">
        <v>446</v>
      </c>
      <c r="B1" s="426"/>
      <c r="C1" s="426"/>
      <c r="D1" s="426"/>
      <c r="E1" s="426"/>
      <c r="F1" s="426"/>
      <c r="G1" s="426"/>
      <c r="H1" s="426"/>
      <c r="I1" s="426"/>
      <c r="J1" s="426"/>
      <c r="K1" s="426"/>
      <c r="L1" s="426"/>
      <c r="M1" s="267"/>
    </row>
    <row r="2" spans="1:13" ht="12.75" customHeight="1" x14ac:dyDescent="0.2">
      <c r="A2" s="402" t="s">
        <v>360</v>
      </c>
      <c r="B2" s="402"/>
      <c r="C2" s="402"/>
      <c r="D2" s="402"/>
      <c r="E2" s="402"/>
      <c r="F2" s="402"/>
      <c r="G2" s="402"/>
      <c r="H2" s="402"/>
      <c r="I2" s="402"/>
      <c r="J2" s="402"/>
      <c r="K2" s="402"/>
      <c r="L2" s="402"/>
      <c r="M2" s="265"/>
    </row>
    <row r="3" spans="1:13" ht="12.75" customHeight="1" x14ac:dyDescent="0.2">
      <c r="A3" s="402" t="s">
        <v>284</v>
      </c>
      <c r="B3" s="402"/>
      <c r="C3" s="402"/>
      <c r="D3" s="402"/>
      <c r="E3" s="402"/>
      <c r="F3" s="402"/>
      <c r="G3" s="402"/>
      <c r="H3" s="402"/>
      <c r="I3" s="402"/>
      <c r="J3" s="402"/>
      <c r="K3" s="402"/>
      <c r="L3" s="402"/>
      <c r="M3" s="265"/>
    </row>
    <row r="4" spans="1:13" ht="12.75" customHeight="1" x14ac:dyDescent="0.2">
      <c r="A4" s="265"/>
      <c r="B4" s="265"/>
      <c r="C4" s="208"/>
      <c r="D4" s="265"/>
      <c r="E4" s="265"/>
      <c r="F4" s="265"/>
      <c r="G4" s="265"/>
      <c r="H4" s="209"/>
      <c r="I4" s="265"/>
      <c r="J4" s="208"/>
      <c r="K4" s="265"/>
      <c r="L4" s="265"/>
      <c r="M4" s="265"/>
    </row>
    <row r="5" spans="1:13" ht="12.75" customHeight="1" x14ac:dyDescent="0.2">
      <c r="A5" s="403" t="s">
        <v>283</v>
      </c>
      <c r="B5" s="403" t="s">
        <v>310</v>
      </c>
      <c r="C5" s="406" t="s">
        <v>228</v>
      </c>
      <c r="D5" s="406"/>
      <c r="E5" s="406"/>
      <c r="F5" s="406"/>
      <c r="G5" s="406"/>
      <c r="H5" s="406" t="s">
        <v>347</v>
      </c>
      <c r="I5" s="406"/>
      <c r="J5" s="406"/>
      <c r="K5" s="406"/>
      <c r="L5" s="406"/>
      <c r="M5" s="210"/>
    </row>
    <row r="6" spans="1:13" ht="12.75" customHeight="1" x14ac:dyDescent="0.2">
      <c r="A6" s="404"/>
      <c r="B6" s="404"/>
      <c r="C6" s="433">
        <v>2010</v>
      </c>
      <c r="D6" s="399" t="s">
        <v>515</v>
      </c>
      <c r="E6" s="399"/>
      <c r="F6" s="407" t="s">
        <v>468</v>
      </c>
      <c r="G6" s="172" t="s">
        <v>469</v>
      </c>
      <c r="H6" s="433">
        <v>2010</v>
      </c>
      <c r="I6" s="399" t="s">
        <v>515</v>
      </c>
      <c r="J6" s="399"/>
      <c r="K6" s="407" t="s">
        <v>468</v>
      </c>
      <c r="L6" s="172" t="s">
        <v>469</v>
      </c>
      <c r="M6" s="210"/>
    </row>
    <row r="7" spans="1:13" x14ac:dyDescent="0.2">
      <c r="A7" s="405"/>
      <c r="B7" s="405"/>
      <c r="C7" s="434"/>
      <c r="D7" s="173">
        <v>2010</v>
      </c>
      <c r="E7" s="173">
        <v>2011</v>
      </c>
      <c r="F7" s="405"/>
      <c r="G7" s="174">
        <v>2011</v>
      </c>
      <c r="H7" s="434"/>
      <c r="I7" s="173">
        <v>2010</v>
      </c>
      <c r="J7" s="173">
        <v>2011</v>
      </c>
      <c r="K7" s="405"/>
      <c r="L7" s="174">
        <v>2011</v>
      </c>
      <c r="M7" s="210"/>
    </row>
    <row r="8" spans="1:13" x14ac:dyDescent="0.2">
      <c r="A8" s="321" t="s">
        <v>279</v>
      </c>
      <c r="B8" s="320" t="s">
        <v>278</v>
      </c>
      <c r="C8" s="308">
        <v>7213101</v>
      </c>
      <c r="D8" s="308">
        <v>5033870</v>
      </c>
      <c r="E8" s="308">
        <v>2845285</v>
      </c>
      <c r="F8" s="319">
        <f t="shared" ref="F8:F25" si="0">(E8/D8-1)*100</f>
        <v>-43.477185545117372</v>
      </c>
      <c r="G8" s="319">
        <f t="shared" ref="G8:G31" si="1">(E8/E$31)*100</f>
        <v>30.946170585614745</v>
      </c>
      <c r="H8" s="308">
        <v>5310989</v>
      </c>
      <c r="I8" s="308">
        <v>3034611</v>
      </c>
      <c r="J8" s="308">
        <v>2605842</v>
      </c>
      <c r="K8" s="319">
        <f t="shared" ref="K8:K25" si="2">(J8/I8-1)*100</f>
        <v>-14.129290376921455</v>
      </c>
      <c r="L8" s="319">
        <f t="shared" ref="L8:L31" si="3">(J8/J$31)*100</f>
        <v>43.109598158119248</v>
      </c>
      <c r="M8" s="104"/>
    </row>
    <row r="9" spans="1:13" x14ac:dyDescent="0.2">
      <c r="A9" s="321" t="s">
        <v>277</v>
      </c>
      <c r="B9" s="320" t="s">
        <v>276</v>
      </c>
      <c r="C9" s="308">
        <v>958306</v>
      </c>
      <c r="D9" s="308">
        <v>727424</v>
      </c>
      <c r="E9" s="308">
        <v>613165</v>
      </c>
      <c r="F9" s="319">
        <f t="shared" si="0"/>
        <v>-15.707345372162596</v>
      </c>
      <c r="G9" s="319">
        <f t="shared" si="1"/>
        <v>6.668965916289042</v>
      </c>
      <c r="H9" s="308">
        <v>1844255</v>
      </c>
      <c r="I9" s="308">
        <v>1316749</v>
      </c>
      <c r="J9" s="308">
        <v>1371508</v>
      </c>
      <c r="K9" s="319">
        <f t="shared" si="2"/>
        <v>4.1586513450931006</v>
      </c>
      <c r="L9" s="319">
        <f t="shared" si="3"/>
        <v>22.689464192627877</v>
      </c>
      <c r="M9" s="104"/>
    </row>
    <row r="10" spans="1:13" x14ac:dyDescent="0.2">
      <c r="A10" s="321" t="s">
        <v>252</v>
      </c>
      <c r="B10" s="320" t="s">
        <v>251</v>
      </c>
      <c r="C10" s="308">
        <v>460431</v>
      </c>
      <c r="D10" s="308">
        <v>338185</v>
      </c>
      <c r="E10" s="308">
        <v>442477</v>
      </c>
      <c r="F10" s="319">
        <f t="shared" si="0"/>
        <v>30.838742108609196</v>
      </c>
      <c r="G10" s="319">
        <f t="shared" si="1"/>
        <v>4.8125121814549532</v>
      </c>
      <c r="H10" s="308">
        <v>1083002</v>
      </c>
      <c r="I10" s="308">
        <v>793371</v>
      </c>
      <c r="J10" s="308">
        <v>1202601</v>
      </c>
      <c r="K10" s="319">
        <f t="shared" si="2"/>
        <v>51.581164423705928</v>
      </c>
      <c r="L10" s="319">
        <f t="shared" si="3"/>
        <v>19.895160894080441</v>
      </c>
      <c r="M10" s="104"/>
    </row>
    <row r="11" spans="1:13" x14ac:dyDescent="0.2">
      <c r="A11" s="321" t="s">
        <v>258</v>
      </c>
      <c r="B11" s="320" t="s">
        <v>257</v>
      </c>
      <c r="C11" s="308">
        <v>2981880</v>
      </c>
      <c r="D11" s="308">
        <v>1784213</v>
      </c>
      <c r="E11" s="308">
        <v>2843414</v>
      </c>
      <c r="F11" s="319">
        <f t="shared" si="0"/>
        <v>59.365165481923967</v>
      </c>
      <c r="G11" s="319">
        <f t="shared" si="1"/>
        <v>30.925821030063833</v>
      </c>
      <c r="H11" s="308">
        <v>327787</v>
      </c>
      <c r="I11" s="308">
        <v>197152</v>
      </c>
      <c r="J11" s="308">
        <v>293579</v>
      </c>
      <c r="K11" s="319">
        <f t="shared" si="2"/>
        <v>48.909978087972725</v>
      </c>
      <c r="L11" s="319">
        <f t="shared" si="3"/>
        <v>4.8568074033891895</v>
      </c>
      <c r="M11" s="104"/>
    </row>
    <row r="12" spans="1:13" x14ac:dyDescent="0.2">
      <c r="A12" s="321" t="s">
        <v>273</v>
      </c>
      <c r="B12" s="320" t="s">
        <v>272</v>
      </c>
      <c r="C12" s="308">
        <v>37244</v>
      </c>
      <c r="D12" s="308">
        <v>25309</v>
      </c>
      <c r="E12" s="308">
        <v>57374</v>
      </c>
      <c r="F12" s="319">
        <f t="shared" si="0"/>
        <v>126.69406140108262</v>
      </c>
      <c r="G12" s="319">
        <f t="shared" si="1"/>
        <v>0.62401678256450954</v>
      </c>
      <c r="H12" s="308">
        <v>135272</v>
      </c>
      <c r="I12" s="308">
        <v>85626</v>
      </c>
      <c r="J12" s="308">
        <v>148481</v>
      </c>
      <c r="K12" s="319">
        <f t="shared" si="2"/>
        <v>73.406441968560941</v>
      </c>
      <c r="L12" s="319">
        <f t="shared" si="3"/>
        <v>2.4563869352461523</v>
      </c>
      <c r="M12" s="104"/>
    </row>
    <row r="13" spans="1:13" x14ac:dyDescent="0.2">
      <c r="A13" s="321" t="s">
        <v>256</v>
      </c>
      <c r="B13" s="320" t="s">
        <v>255</v>
      </c>
      <c r="C13" s="308">
        <v>2390507</v>
      </c>
      <c r="D13" s="308">
        <v>423598</v>
      </c>
      <c r="E13" s="308">
        <v>817887</v>
      </c>
      <c r="F13" s="319">
        <f t="shared" si="0"/>
        <v>93.080939947780678</v>
      </c>
      <c r="G13" s="319">
        <f t="shared" si="1"/>
        <v>8.8955836135067976</v>
      </c>
      <c r="H13" s="308">
        <v>305916</v>
      </c>
      <c r="I13" s="308">
        <v>65617</v>
      </c>
      <c r="J13" s="308">
        <v>87056</v>
      </c>
      <c r="K13" s="319">
        <f t="shared" si="2"/>
        <v>32.672935367359067</v>
      </c>
      <c r="L13" s="319">
        <f t="shared" si="3"/>
        <v>1.4402059592458902</v>
      </c>
      <c r="M13" s="104"/>
    </row>
    <row r="14" spans="1:13" x14ac:dyDescent="0.2">
      <c r="A14" s="321" t="s">
        <v>267</v>
      </c>
      <c r="B14" s="320" t="s">
        <v>266</v>
      </c>
      <c r="C14" s="308">
        <v>126016</v>
      </c>
      <c r="D14" s="308">
        <v>54294</v>
      </c>
      <c r="E14" s="308">
        <v>23778</v>
      </c>
      <c r="F14" s="319">
        <f t="shared" si="0"/>
        <v>-56.205105536523384</v>
      </c>
      <c r="G14" s="319">
        <f t="shared" si="1"/>
        <v>0.25861663917138261</v>
      </c>
      <c r="H14" s="308">
        <v>99383</v>
      </c>
      <c r="I14" s="308">
        <v>86820</v>
      </c>
      <c r="J14" s="308">
        <v>60198</v>
      </c>
      <c r="K14" s="319">
        <f t="shared" si="2"/>
        <v>-30.66344160331721</v>
      </c>
      <c r="L14" s="319">
        <f t="shared" si="3"/>
        <v>0.99588217164450588</v>
      </c>
      <c r="M14" s="104"/>
    </row>
    <row r="15" spans="1:13" x14ac:dyDescent="0.2">
      <c r="A15" s="321" t="s">
        <v>281</v>
      </c>
      <c r="B15" s="320" t="s">
        <v>280</v>
      </c>
      <c r="C15" s="308">
        <v>4522037</v>
      </c>
      <c r="D15" s="308">
        <v>1204716</v>
      </c>
      <c r="E15" s="308">
        <v>575756</v>
      </c>
      <c r="F15" s="319">
        <f t="shared" si="0"/>
        <v>-52.208155283070866</v>
      </c>
      <c r="G15" s="319">
        <f t="shared" si="1"/>
        <v>6.2620944445604581</v>
      </c>
      <c r="H15" s="308">
        <v>489195</v>
      </c>
      <c r="I15" s="308">
        <v>105769</v>
      </c>
      <c r="J15" s="308">
        <v>57386</v>
      </c>
      <c r="K15" s="319">
        <f t="shared" si="2"/>
        <v>-45.744027077877256</v>
      </c>
      <c r="L15" s="319">
        <f t="shared" si="3"/>
        <v>0.94936201039887735</v>
      </c>
      <c r="M15" s="104"/>
    </row>
    <row r="16" spans="1:13" x14ac:dyDescent="0.2">
      <c r="A16" s="321" t="s">
        <v>254</v>
      </c>
      <c r="B16" s="320" t="s">
        <v>253</v>
      </c>
      <c r="C16" s="308">
        <v>331601</v>
      </c>
      <c r="D16" s="308">
        <v>197744</v>
      </c>
      <c r="E16" s="308">
        <v>303185</v>
      </c>
      <c r="F16" s="319">
        <f t="shared" si="0"/>
        <v>53.321971842382077</v>
      </c>
      <c r="G16" s="319">
        <f t="shared" si="1"/>
        <v>3.2975307320706388</v>
      </c>
      <c r="H16" s="308">
        <v>48866</v>
      </c>
      <c r="I16" s="308">
        <v>25964</v>
      </c>
      <c r="J16" s="308">
        <v>40177</v>
      </c>
      <c r="K16" s="319">
        <f t="shared" si="2"/>
        <v>54.741180095516874</v>
      </c>
      <c r="L16" s="319">
        <f t="shared" si="3"/>
        <v>0.66466590269047665</v>
      </c>
      <c r="M16" s="104"/>
    </row>
    <row r="17" spans="1:13" x14ac:dyDescent="0.2">
      <c r="A17" s="321" t="s">
        <v>517</v>
      </c>
      <c r="B17" s="320" t="s">
        <v>359</v>
      </c>
      <c r="C17" s="308">
        <v>20251</v>
      </c>
      <c r="D17" s="308">
        <v>11001</v>
      </c>
      <c r="E17" s="308">
        <v>12364</v>
      </c>
      <c r="F17" s="319">
        <f t="shared" si="0"/>
        <v>12.389782747023004</v>
      </c>
      <c r="G17" s="319">
        <f t="shared" si="1"/>
        <v>0.13447456164164248</v>
      </c>
      <c r="H17" s="308">
        <v>57262</v>
      </c>
      <c r="I17" s="308">
        <v>29960</v>
      </c>
      <c r="J17" s="308">
        <v>38248</v>
      </c>
      <c r="K17" s="319">
        <f t="shared" si="2"/>
        <v>27.663551401869157</v>
      </c>
      <c r="L17" s="319">
        <f t="shared" si="3"/>
        <v>0.63275360146614612</v>
      </c>
      <c r="M17" s="104"/>
    </row>
    <row r="18" spans="1:13" x14ac:dyDescent="0.2">
      <c r="A18" s="321" t="s">
        <v>275</v>
      </c>
      <c r="B18" s="320" t="s">
        <v>274</v>
      </c>
      <c r="C18" s="308">
        <v>1223222</v>
      </c>
      <c r="D18" s="308">
        <v>278421</v>
      </c>
      <c r="E18" s="308">
        <v>210211</v>
      </c>
      <c r="F18" s="319">
        <f t="shared" si="0"/>
        <v>-24.498870415665486</v>
      </c>
      <c r="G18" s="319">
        <f t="shared" si="1"/>
        <v>2.286317702786421</v>
      </c>
      <c r="H18" s="308">
        <v>178153</v>
      </c>
      <c r="I18" s="308">
        <v>38946</v>
      </c>
      <c r="J18" s="308">
        <v>37684</v>
      </c>
      <c r="K18" s="319">
        <f t="shared" si="2"/>
        <v>-3.2403841216042673</v>
      </c>
      <c r="L18" s="319">
        <f t="shared" si="3"/>
        <v>0.62342309970848797</v>
      </c>
      <c r="M18" s="104"/>
    </row>
    <row r="19" spans="1:13" x14ac:dyDescent="0.2">
      <c r="A19" s="321" t="s">
        <v>260</v>
      </c>
      <c r="B19" s="320" t="s">
        <v>259</v>
      </c>
      <c r="C19" s="308">
        <v>543400</v>
      </c>
      <c r="D19" s="308">
        <v>113600</v>
      </c>
      <c r="E19" s="308">
        <v>175780</v>
      </c>
      <c r="F19" s="319">
        <f t="shared" si="0"/>
        <v>54.735915492957751</v>
      </c>
      <c r="G19" s="319">
        <f t="shared" si="1"/>
        <v>1.911835849673885</v>
      </c>
      <c r="H19" s="308">
        <v>82415</v>
      </c>
      <c r="I19" s="308">
        <v>18869</v>
      </c>
      <c r="J19" s="308">
        <v>31828</v>
      </c>
      <c r="K19" s="319">
        <f t="shared" si="2"/>
        <v>68.678785309237369</v>
      </c>
      <c r="L19" s="319">
        <f t="shared" si="3"/>
        <v>0.52654469848003815</v>
      </c>
      <c r="M19" s="104"/>
    </row>
    <row r="20" spans="1:13" x14ac:dyDescent="0.2">
      <c r="A20" s="321" t="s">
        <v>358</v>
      </c>
      <c r="B20" s="320" t="s">
        <v>357</v>
      </c>
      <c r="C20" s="308">
        <v>121655</v>
      </c>
      <c r="D20" s="308">
        <v>71298</v>
      </c>
      <c r="E20" s="323">
        <v>64202</v>
      </c>
      <c r="F20" s="319">
        <f t="shared" si="0"/>
        <v>-9.9525933406266702</v>
      </c>
      <c r="G20" s="319">
        <f t="shared" si="1"/>
        <v>0.69828015258142428</v>
      </c>
      <c r="H20" s="308">
        <v>103260</v>
      </c>
      <c r="I20" s="308">
        <v>59869</v>
      </c>
      <c r="J20" s="308">
        <v>17707</v>
      </c>
      <c r="K20" s="319">
        <f t="shared" si="2"/>
        <v>-70.423758539477859</v>
      </c>
      <c r="L20" s="319">
        <f t="shared" si="3"/>
        <v>0.29293474223909871</v>
      </c>
      <c r="M20" s="104"/>
    </row>
    <row r="21" spans="1:13" x14ac:dyDescent="0.2">
      <c r="A21" s="321" t="s">
        <v>478</v>
      </c>
      <c r="B21" s="320" t="s">
        <v>236</v>
      </c>
      <c r="C21" s="308">
        <v>184236</v>
      </c>
      <c r="D21" s="308">
        <v>180708</v>
      </c>
      <c r="E21" s="323">
        <v>129689</v>
      </c>
      <c r="F21" s="322">
        <f t="shared" si="0"/>
        <v>-28.232839719326208</v>
      </c>
      <c r="G21" s="319">
        <f t="shared" si="1"/>
        <v>1.4105363494615797</v>
      </c>
      <c r="H21" s="308">
        <v>19452</v>
      </c>
      <c r="I21" s="308">
        <v>19140</v>
      </c>
      <c r="J21" s="308">
        <v>15105</v>
      </c>
      <c r="K21" s="319">
        <f t="shared" si="2"/>
        <v>-21.081504702194355</v>
      </c>
      <c r="L21" s="319">
        <f t="shared" si="3"/>
        <v>0.24988870398834281</v>
      </c>
      <c r="M21" s="104"/>
    </row>
    <row r="22" spans="1:13" x14ac:dyDescent="0.2">
      <c r="A22" s="321" t="s">
        <v>421</v>
      </c>
      <c r="B22" s="320" t="s">
        <v>422</v>
      </c>
      <c r="C22" s="308">
        <v>8300</v>
      </c>
      <c r="D22" s="308">
        <v>6950</v>
      </c>
      <c r="E22" s="308">
        <v>5481</v>
      </c>
      <c r="F22" s="319">
        <f t="shared" si="0"/>
        <v>-21.136690647482016</v>
      </c>
      <c r="G22" s="319">
        <f t="shared" si="1"/>
        <v>5.9612995176143838E-2</v>
      </c>
      <c r="H22" s="308">
        <v>16125</v>
      </c>
      <c r="I22" s="308">
        <v>12954</v>
      </c>
      <c r="J22" s="308">
        <v>13385</v>
      </c>
      <c r="K22" s="319">
        <f t="shared" si="2"/>
        <v>3.3271576347074339</v>
      </c>
      <c r="L22" s="319">
        <f t="shared" si="3"/>
        <v>0.22143398231605221</v>
      </c>
      <c r="M22" s="104"/>
    </row>
    <row r="23" spans="1:13" x14ac:dyDescent="0.2">
      <c r="A23" s="321" t="s">
        <v>271</v>
      </c>
      <c r="B23" s="320" t="s">
        <v>270</v>
      </c>
      <c r="C23" s="308">
        <v>42761</v>
      </c>
      <c r="D23" s="308">
        <v>961</v>
      </c>
      <c r="E23" s="308">
        <v>40630</v>
      </c>
      <c r="F23" s="322">
        <f t="shared" si="0"/>
        <v>4127.8876170655567</v>
      </c>
      <c r="G23" s="319">
        <f t="shared" si="1"/>
        <v>0.44190403101746473</v>
      </c>
      <c r="H23" s="308">
        <v>30513</v>
      </c>
      <c r="I23" s="308">
        <v>1326</v>
      </c>
      <c r="J23" s="308">
        <v>10637</v>
      </c>
      <c r="K23" s="319">
        <f t="shared" si="2"/>
        <v>702.18702865761691</v>
      </c>
      <c r="L23" s="319">
        <f t="shared" si="3"/>
        <v>0.17597260141171814</v>
      </c>
      <c r="M23" s="104"/>
    </row>
    <row r="24" spans="1:13" x14ac:dyDescent="0.2">
      <c r="A24" s="321" t="s">
        <v>244</v>
      </c>
      <c r="B24" s="320" t="s">
        <v>243</v>
      </c>
      <c r="C24" s="308">
        <v>15000</v>
      </c>
      <c r="D24" s="308">
        <v>5000</v>
      </c>
      <c r="E24" s="308">
        <v>5000</v>
      </c>
      <c r="F24" s="319">
        <f t="shared" si="0"/>
        <v>0</v>
      </c>
      <c r="G24" s="319">
        <f t="shared" si="1"/>
        <v>5.4381495325801714E-2</v>
      </c>
      <c r="H24" s="308">
        <v>24141</v>
      </c>
      <c r="I24" s="308">
        <v>8556</v>
      </c>
      <c r="J24" s="308">
        <v>7705</v>
      </c>
      <c r="K24" s="319">
        <f t="shared" si="2"/>
        <v>-9.9462365591397877</v>
      </c>
      <c r="L24" s="319">
        <f t="shared" si="3"/>
        <v>0.12746722702616228</v>
      </c>
      <c r="M24" s="104"/>
    </row>
    <row r="25" spans="1:13" x14ac:dyDescent="0.2">
      <c r="A25" s="321" t="s">
        <v>424</v>
      </c>
      <c r="B25" s="320" t="s">
        <v>425</v>
      </c>
      <c r="C25" s="308">
        <v>5376</v>
      </c>
      <c r="D25" s="308">
        <v>5376</v>
      </c>
      <c r="E25" s="308">
        <v>1569</v>
      </c>
      <c r="F25" s="319">
        <f t="shared" si="0"/>
        <v>-70.814732142857139</v>
      </c>
      <c r="G25" s="319">
        <f t="shared" si="1"/>
        <v>1.7064913233236577E-2</v>
      </c>
      <c r="H25" s="308">
        <v>9431</v>
      </c>
      <c r="I25" s="308">
        <v>9431</v>
      </c>
      <c r="J25" s="308">
        <v>2767</v>
      </c>
      <c r="K25" s="319">
        <f t="shared" si="2"/>
        <v>-70.660587424451265</v>
      </c>
      <c r="L25" s="319">
        <f t="shared" si="3"/>
        <v>4.5775706318155883E-2</v>
      </c>
      <c r="M25" s="104"/>
    </row>
    <row r="26" spans="1:13" x14ac:dyDescent="0.2">
      <c r="A26" s="321" t="s">
        <v>240</v>
      </c>
      <c r="B26" s="320" t="s">
        <v>239</v>
      </c>
      <c r="C26" s="308">
        <v>30790</v>
      </c>
      <c r="D26" s="308">
        <v>0</v>
      </c>
      <c r="E26" s="308">
        <v>24227</v>
      </c>
      <c r="F26" s="308">
        <v>0</v>
      </c>
      <c r="G26" s="319">
        <f t="shared" si="1"/>
        <v>0.2635000974516396</v>
      </c>
      <c r="H26" s="308">
        <v>3449</v>
      </c>
      <c r="I26" s="308">
        <v>0</v>
      </c>
      <c r="J26" s="308">
        <v>2587</v>
      </c>
      <c r="K26" s="308">
        <v>0</v>
      </c>
      <c r="L26" s="319">
        <f t="shared" si="3"/>
        <v>4.2797886608265008E-2</v>
      </c>
      <c r="M26" s="104"/>
    </row>
    <row r="27" spans="1:13" x14ac:dyDescent="0.2">
      <c r="A27" s="321" t="s">
        <v>356</v>
      </c>
      <c r="B27" s="320" t="s">
        <v>355</v>
      </c>
      <c r="C27" s="308">
        <v>8290</v>
      </c>
      <c r="D27" s="308">
        <v>3310</v>
      </c>
      <c r="E27" s="308">
        <v>2830</v>
      </c>
      <c r="F27" s="319">
        <f>(E27/D27-1)*100</f>
        <v>-14.501510574018129</v>
      </c>
      <c r="G27" s="319">
        <f t="shared" si="1"/>
        <v>3.0779926354403769E-2</v>
      </c>
      <c r="H27" s="308">
        <v>490</v>
      </c>
      <c r="I27" s="308">
        <v>250</v>
      </c>
      <c r="J27" s="308">
        <v>210</v>
      </c>
      <c r="K27" s="319">
        <f>(J27/I27-1)*100</f>
        <v>-16.000000000000004</v>
      </c>
      <c r="L27" s="319">
        <f t="shared" si="3"/>
        <v>3.4741229948726908E-3</v>
      </c>
      <c r="M27" s="104"/>
    </row>
    <row r="28" spans="1:13" x14ac:dyDescent="0.2">
      <c r="A28" s="321" t="s">
        <v>269</v>
      </c>
      <c r="B28" s="320" t="s">
        <v>268</v>
      </c>
      <c r="C28" s="308">
        <v>2</v>
      </c>
      <c r="D28" s="308">
        <v>0</v>
      </c>
      <c r="E28" s="308">
        <v>0</v>
      </c>
      <c r="F28" s="308">
        <v>0</v>
      </c>
      <c r="G28" s="319">
        <f t="shared" si="1"/>
        <v>0</v>
      </c>
      <c r="H28" s="308">
        <v>298</v>
      </c>
      <c r="I28" s="308">
        <v>0</v>
      </c>
      <c r="J28" s="308">
        <v>0</v>
      </c>
      <c r="K28" s="308">
        <v>0</v>
      </c>
      <c r="L28" s="319">
        <f t="shared" si="3"/>
        <v>0</v>
      </c>
      <c r="M28" s="104"/>
    </row>
    <row r="29" spans="1:13" x14ac:dyDescent="0.2">
      <c r="A29" s="321" t="s">
        <v>572</v>
      </c>
      <c r="B29" s="320" t="s">
        <v>447</v>
      </c>
      <c r="C29" s="308">
        <v>1550</v>
      </c>
      <c r="D29" s="308">
        <v>0</v>
      </c>
      <c r="E29" s="308">
        <v>0</v>
      </c>
      <c r="F29" s="308">
        <v>0</v>
      </c>
      <c r="G29" s="319">
        <f t="shared" si="1"/>
        <v>0</v>
      </c>
      <c r="H29" s="308">
        <v>5234</v>
      </c>
      <c r="I29" s="308">
        <v>0</v>
      </c>
      <c r="J29" s="308">
        <v>0</v>
      </c>
      <c r="K29" s="308">
        <v>0</v>
      </c>
      <c r="L29" s="319">
        <f t="shared" si="3"/>
        <v>0</v>
      </c>
      <c r="M29" s="104"/>
    </row>
    <row r="30" spans="1:13" x14ac:dyDescent="0.2">
      <c r="A30" s="321" t="s">
        <v>573</v>
      </c>
      <c r="B30" s="320" t="s">
        <v>262</v>
      </c>
      <c r="C30" s="308">
        <v>7960</v>
      </c>
      <c r="D30" s="308">
        <v>5040</v>
      </c>
      <c r="E30" s="308">
        <v>0</v>
      </c>
      <c r="F30" s="308">
        <v>0</v>
      </c>
      <c r="G30" s="319">
        <f t="shared" si="1"/>
        <v>0</v>
      </c>
      <c r="H30" s="308">
        <v>7609</v>
      </c>
      <c r="I30" s="308">
        <v>4817</v>
      </c>
      <c r="J30" s="308">
        <v>0</v>
      </c>
      <c r="K30" s="308">
        <v>0</v>
      </c>
      <c r="L30" s="319">
        <f t="shared" si="3"/>
        <v>0</v>
      </c>
      <c r="M30" s="103"/>
    </row>
    <row r="31" spans="1:13" x14ac:dyDescent="0.2">
      <c r="A31" s="213" t="s">
        <v>11</v>
      </c>
      <c r="B31" s="213"/>
      <c r="C31" s="318">
        <v>21233916</v>
      </c>
      <c r="D31" s="318">
        <v>10471018</v>
      </c>
      <c r="E31" s="318">
        <v>9194304</v>
      </c>
      <c r="F31" s="317">
        <f>(E31/D31-1)*100</f>
        <v>-12.192835500808041</v>
      </c>
      <c r="G31" s="317">
        <f t="shared" si="1"/>
        <v>100</v>
      </c>
      <c r="H31" s="318">
        <v>10182497</v>
      </c>
      <c r="I31" s="318">
        <v>5915797</v>
      </c>
      <c r="J31" s="318">
        <v>6044691</v>
      </c>
      <c r="K31" s="317">
        <f>(J31/I31-1)*100</f>
        <v>2.178810395285713</v>
      </c>
      <c r="L31" s="317">
        <f t="shared" si="3"/>
        <v>100</v>
      </c>
    </row>
    <row r="32" spans="1:13" ht="15" x14ac:dyDescent="0.25">
      <c r="A32" s="105" t="s">
        <v>418</v>
      </c>
      <c r="B32" s="211"/>
      <c r="C32" s="316"/>
      <c r="D32" s="316"/>
      <c r="E32" s="307"/>
      <c r="F32" s="307"/>
      <c r="G32" s="307"/>
      <c r="H32" s="307"/>
      <c r="I32" s="307"/>
      <c r="J32" s="307"/>
      <c r="K32" s="307"/>
      <c r="L32" s="307"/>
    </row>
    <row r="33" spans="1:13" ht="15" x14ac:dyDescent="0.25">
      <c r="A33" s="211" t="s">
        <v>216</v>
      </c>
      <c r="B33" s="307"/>
      <c r="C33" s="307"/>
      <c r="D33" s="307"/>
      <c r="E33" s="315"/>
      <c r="F33" s="315"/>
      <c r="G33" s="315"/>
      <c r="H33" s="315"/>
      <c r="I33" s="315"/>
      <c r="J33" s="315"/>
      <c r="K33" s="307"/>
      <c r="L33" s="307"/>
    </row>
    <row r="34" spans="1:13" ht="15" x14ac:dyDescent="0.25">
      <c r="A34" s="211"/>
      <c r="B34" s="211"/>
      <c r="C34" s="316"/>
      <c r="D34" s="316"/>
      <c r="E34" s="307"/>
      <c r="F34" s="307"/>
      <c r="G34" s="102"/>
      <c r="H34" s="102"/>
      <c r="I34" s="102"/>
      <c r="J34" s="102"/>
      <c r="K34" s="102"/>
      <c r="L34" s="102"/>
      <c r="M34" s="102"/>
    </row>
    <row r="35" spans="1:13" ht="15" x14ac:dyDescent="0.25">
      <c r="A35" s="307"/>
      <c r="B35" s="307"/>
      <c r="C35" s="307"/>
      <c r="D35" s="307"/>
      <c r="E35" s="315"/>
      <c r="F35" s="315"/>
    </row>
    <row r="49" spans="1:6" ht="15" x14ac:dyDescent="0.25">
      <c r="A49" s="307"/>
      <c r="B49" s="307"/>
      <c r="C49" s="307"/>
      <c r="D49" s="307"/>
      <c r="E49" s="315"/>
      <c r="F49" s="315"/>
    </row>
    <row r="50" spans="1:6" ht="15" x14ac:dyDescent="0.25">
      <c r="A50" s="211"/>
      <c r="B50" s="211"/>
      <c r="C50" s="316"/>
      <c r="D50" s="316"/>
      <c r="E50" s="307"/>
      <c r="F50" s="307"/>
    </row>
    <row r="51" spans="1:6" ht="15" x14ac:dyDescent="0.25">
      <c r="A51" s="307"/>
      <c r="B51" s="307"/>
      <c r="C51" s="307"/>
      <c r="D51" s="307"/>
      <c r="E51" s="315"/>
      <c r="F51" s="315"/>
    </row>
  </sheetData>
  <mergeCells count="13">
    <mergeCell ref="A1:L1"/>
    <mergeCell ref="A2:L2"/>
    <mergeCell ref="A3:L3"/>
    <mergeCell ref="A5:A7"/>
    <mergeCell ref="B5:B7"/>
    <mergeCell ref="C5:G5"/>
    <mergeCell ref="H5:L5"/>
    <mergeCell ref="C6:C7"/>
    <mergeCell ref="D6:E6"/>
    <mergeCell ref="F6:F7"/>
    <mergeCell ref="H6:H7"/>
    <mergeCell ref="I6:J6"/>
    <mergeCell ref="K6:K7"/>
  </mergeCells>
  <printOptions horizontalCentered="1" verticalCentered="1"/>
  <pageMargins left="0.86614173228346458" right="0.70866141732283472" top="0.74803149606299213" bottom="0.74803149606299213" header="0.31496062992125984" footer="0.31496062992125984"/>
  <pageSetup scale="95" orientation="landscape" r:id="rId1"/>
  <headerFooter>
    <oddFooter>&amp;C33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BreakPreview" zoomScaleSheetLayoutView="100" workbookViewId="0">
      <selection sqref="A1:L1"/>
    </sheetView>
  </sheetViews>
  <sheetFormatPr baseColWidth="10" defaultColWidth="10" defaultRowHeight="12.75" x14ac:dyDescent="0.2"/>
  <cols>
    <col min="1" max="1" width="37.28515625" style="101" customWidth="1"/>
    <col min="2" max="2" width="12" style="101" customWidth="1"/>
    <col min="3" max="3" width="9.85546875" style="101" customWidth="1"/>
    <col min="4" max="4" width="10.140625" style="101" customWidth="1"/>
    <col min="5" max="5" width="10" style="101" customWidth="1"/>
    <col min="6" max="7" width="7" style="101" customWidth="1"/>
    <col min="8" max="8" width="10" style="101" customWidth="1"/>
    <col min="9" max="9" width="9.5703125" style="101" customWidth="1"/>
    <col min="10" max="10" width="10" style="101" customWidth="1"/>
    <col min="11" max="11" width="6.7109375" style="101" customWidth="1"/>
    <col min="12" max="12" width="7" style="101" customWidth="1"/>
    <col min="13" max="246" width="11.42578125" style="101" customWidth="1"/>
    <col min="247" max="247" width="25.7109375" style="101" customWidth="1"/>
    <col min="248" max="248" width="11.42578125" style="101" customWidth="1"/>
    <col min="249" max="249" width="9.85546875" style="101" customWidth="1"/>
    <col min="250" max="251" width="9.42578125" style="101" customWidth="1"/>
    <col min="252" max="252" width="6.5703125" style="101" customWidth="1"/>
    <col min="253" max="253" width="7" style="101" customWidth="1"/>
    <col min="254" max="254" width="10" style="101" customWidth="1"/>
    <col min="255" max="255" width="9.5703125" style="101" customWidth="1"/>
    <col min="256" max="16384" width="10" style="101"/>
  </cols>
  <sheetData>
    <row r="1" spans="1:12" x14ac:dyDescent="0.2">
      <c r="A1" s="435" t="s">
        <v>448</v>
      </c>
      <c r="B1" s="435"/>
      <c r="C1" s="435"/>
      <c r="D1" s="435"/>
      <c r="E1" s="435"/>
      <c r="F1" s="435"/>
      <c r="G1" s="435"/>
      <c r="H1" s="435"/>
      <c r="I1" s="435"/>
      <c r="J1" s="435"/>
      <c r="K1" s="435"/>
      <c r="L1" s="435"/>
    </row>
    <row r="2" spans="1:12" ht="12.75" customHeight="1" x14ac:dyDescent="0.2">
      <c r="A2" s="402" t="s">
        <v>368</v>
      </c>
      <c r="B2" s="402"/>
      <c r="C2" s="402"/>
      <c r="D2" s="402"/>
      <c r="E2" s="402"/>
      <c r="F2" s="402"/>
      <c r="G2" s="402"/>
      <c r="H2" s="402"/>
      <c r="I2" s="402"/>
      <c r="J2" s="402"/>
      <c r="K2" s="402"/>
      <c r="L2" s="402"/>
    </row>
    <row r="3" spans="1:12" x14ac:dyDescent="0.2">
      <c r="A3" s="402" t="s">
        <v>476</v>
      </c>
      <c r="B3" s="402"/>
      <c r="C3" s="402"/>
      <c r="D3" s="402"/>
      <c r="E3" s="402"/>
      <c r="F3" s="402"/>
      <c r="G3" s="402"/>
      <c r="H3" s="402"/>
      <c r="I3" s="402"/>
      <c r="J3" s="402"/>
      <c r="K3" s="402"/>
      <c r="L3" s="402"/>
    </row>
    <row r="4" spans="1:12" ht="8.25" customHeight="1" x14ac:dyDescent="0.2">
      <c r="A4" s="436"/>
      <c r="B4" s="436"/>
      <c r="C4" s="436"/>
      <c r="D4" s="436"/>
      <c r="E4" s="436"/>
      <c r="F4" s="436"/>
      <c r="G4" s="436"/>
      <c r="H4" s="436"/>
      <c r="I4" s="436"/>
      <c r="J4" s="436"/>
      <c r="K4" s="436"/>
      <c r="L4" s="436"/>
    </row>
    <row r="5" spans="1:12" ht="12.75" customHeight="1" x14ac:dyDescent="0.2">
      <c r="A5" s="437" t="s">
        <v>367</v>
      </c>
      <c r="B5" s="437" t="s">
        <v>366</v>
      </c>
      <c r="C5" s="438" t="s">
        <v>228</v>
      </c>
      <c r="D5" s="438"/>
      <c r="E5" s="438"/>
      <c r="F5" s="438"/>
      <c r="G5" s="438"/>
      <c r="H5" s="438" t="s">
        <v>347</v>
      </c>
      <c r="I5" s="438"/>
      <c r="J5" s="438"/>
      <c r="K5" s="438"/>
      <c r="L5" s="438"/>
    </row>
    <row r="6" spans="1:12" ht="12.75" customHeight="1" x14ac:dyDescent="0.2">
      <c r="A6" s="404"/>
      <c r="B6" s="404"/>
      <c r="C6" s="397">
        <v>2010</v>
      </c>
      <c r="D6" s="399" t="s">
        <v>515</v>
      </c>
      <c r="E6" s="399"/>
      <c r="F6" s="407" t="s">
        <v>468</v>
      </c>
      <c r="G6" s="407" t="s">
        <v>472</v>
      </c>
      <c r="H6" s="397">
        <v>2010</v>
      </c>
      <c r="I6" s="399" t="s">
        <v>515</v>
      </c>
      <c r="J6" s="399"/>
      <c r="K6" s="407" t="s">
        <v>468</v>
      </c>
      <c r="L6" s="407" t="s">
        <v>472</v>
      </c>
    </row>
    <row r="7" spans="1:12" x14ac:dyDescent="0.2">
      <c r="A7" s="405"/>
      <c r="B7" s="405"/>
      <c r="C7" s="409"/>
      <c r="D7" s="182">
        <v>2010</v>
      </c>
      <c r="E7" s="182">
        <v>2011</v>
      </c>
      <c r="F7" s="408"/>
      <c r="G7" s="408"/>
      <c r="H7" s="409"/>
      <c r="I7" s="182">
        <v>2010</v>
      </c>
      <c r="J7" s="182">
        <v>2011</v>
      </c>
      <c r="K7" s="408"/>
      <c r="L7" s="408"/>
    </row>
    <row r="8" spans="1:12" ht="11.25" customHeight="1" x14ac:dyDescent="0.2">
      <c r="A8" s="111" t="s">
        <v>297</v>
      </c>
      <c r="B8" s="110">
        <v>20041000</v>
      </c>
      <c r="C8" s="109">
        <v>37368129</v>
      </c>
      <c r="D8" s="109">
        <v>21968099</v>
      </c>
      <c r="E8" s="109">
        <v>21920717</v>
      </c>
      <c r="F8" s="104">
        <f t="shared" ref="F8:F30" si="0">(E8/D8-1)*100</f>
        <v>-0.21568548102409713</v>
      </c>
      <c r="G8" s="104">
        <f t="shared" ref="G8:G39" si="1">(E8/$E$62)*100</f>
        <v>52.258004778828685</v>
      </c>
      <c r="H8" s="109">
        <v>32525920</v>
      </c>
      <c r="I8" s="109">
        <v>19010987</v>
      </c>
      <c r="J8" s="109">
        <v>22721694</v>
      </c>
      <c r="K8" s="104">
        <f t="shared" ref="K8:K30" si="2">(J8/I8-1)*100</f>
        <v>19.518749868168328</v>
      </c>
      <c r="L8" s="104">
        <f t="shared" ref="L8:L39" si="3">(J8/$J$62)*100</f>
        <v>42.815051617215168</v>
      </c>
    </row>
    <row r="9" spans="1:12" ht="9.75" customHeight="1" x14ac:dyDescent="0.2">
      <c r="A9" s="111" t="s">
        <v>301</v>
      </c>
      <c r="B9" s="110">
        <v>20052000</v>
      </c>
      <c r="C9" s="109">
        <v>1910284</v>
      </c>
      <c r="D9" s="109">
        <v>1276666</v>
      </c>
      <c r="E9" s="109">
        <v>1336099</v>
      </c>
      <c r="F9" s="104">
        <f t="shared" si="0"/>
        <v>4.6553288017382677</v>
      </c>
      <c r="G9" s="104">
        <f t="shared" si="1"/>
        <v>3.185200006322249</v>
      </c>
      <c r="H9" s="109">
        <v>6236944</v>
      </c>
      <c r="I9" s="109">
        <v>3958292</v>
      </c>
      <c r="J9" s="109">
        <v>5646300</v>
      </c>
      <c r="K9" s="104">
        <f t="shared" si="2"/>
        <v>42.64485793367443</v>
      </c>
      <c r="L9" s="104">
        <f t="shared" si="3"/>
        <v>10.639463146818279</v>
      </c>
    </row>
    <row r="10" spans="1:12" ht="9.75" customHeight="1" x14ac:dyDescent="0.2">
      <c r="A10" s="111" t="s">
        <v>304</v>
      </c>
      <c r="B10" s="324" t="s">
        <v>543</v>
      </c>
      <c r="C10" s="109">
        <v>1835278</v>
      </c>
      <c r="D10" s="109">
        <v>1486519</v>
      </c>
      <c r="E10" s="109">
        <v>1049039</v>
      </c>
      <c r="F10" s="104">
        <f t="shared" si="0"/>
        <v>-29.429829016648966</v>
      </c>
      <c r="G10" s="104">
        <f t="shared" si="1"/>
        <v>2.5008618593624314</v>
      </c>
      <c r="H10" s="109">
        <v>4063037</v>
      </c>
      <c r="I10" s="109">
        <v>3043687</v>
      </c>
      <c r="J10" s="109">
        <v>3039619</v>
      </c>
      <c r="K10" s="104">
        <f t="shared" si="2"/>
        <v>-0.13365369040903019</v>
      </c>
      <c r="L10" s="104">
        <f t="shared" si="3"/>
        <v>5.7276294796359792</v>
      </c>
    </row>
    <row r="11" spans="1:12" ht="9.75" customHeight="1" x14ac:dyDescent="0.2">
      <c r="A11" s="111" t="s">
        <v>567</v>
      </c>
      <c r="B11" s="110">
        <v>11052000</v>
      </c>
      <c r="C11" s="109">
        <v>4778638</v>
      </c>
      <c r="D11" s="109">
        <v>3584101</v>
      </c>
      <c r="E11" s="109">
        <v>1693100</v>
      </c>
      <c r="F11" s="104">
        <f t="shared" si="0"/>
        <v>-52.760817845256035</v>
      </c>
      <c r="G11" s="104">
        <f t="shared" si="1"/>
        <v>4.0362743559453307</v>
      </c>
      <c r="H11" s="109">
        <v>7223329</v>
      </c>
      <c r="I11" s="109">
        <v>5295382</v>
      </c>
      <c r="J11" s="109">
        <v>2916483</v>
      </c>
      <c r="K11" s="104">
        <f t="shared" si="2"/>
        <v>-44.924030032205422</v>
      </c>
      <c r="L11" s="104">
        <f t="shared" si="3"/>
        <v>5.4956012604399369</v>
      </c>
    </row>
    <row r="12" spans="1:12" ht="9.75" customHeight="1" x14ac:dyDescent="0.2">
      <c r="A12" s="111" t="s">
        <v>365</v>
      </c>
      <c r="B12" s="110">
        <v>11081400</v>
      </c>
      <c r="C12" s="109">
        <v>3929864</v>
      </c>
      <c r="D12" s="109">
        <v>2559464</v>
      </c>
      <c r="E12" s="109">
        <v>4255823</v>
      </c>
      <c r="F12" s="104">
        <f t="shared" si="0"/>
        <v>66.277900372890571</v>
      </c>
      <c r="G12" s="104">
        <f t="shared" si="1"/>
        <v>10.145690885560406</v>
      </c>
      <c r="H12" s="109">
        <v>2460739</v>
      </c>
      <c r="I12" s="109">
        <v>1586460</v>
      </c>
      <c r="J12" s="109">
        <v>2778592</v>
      </c>
      <c r="K12" s="104">
        <f t="shared" si="2"/>
        <v>75.144157432270589</v>
      </c>
      <c r="L12" s="104">
        <f t="shared" si="3"/>
        <v>5.2357698287452124</v>
      </c>
    </row>
    <row r="13" spans="1:12" ht="9.75" customHeight="1" x14ac:dyDescent="0.2">
      <c r="A13" s="111" t="s">
        <v>309</v>
      </c>
      <c r="B13" s="324" t="s">
        <v>542</v>
      </c>
      <c r="C13" s="109">
        <v>3773965</v>
      </c>
      <c r="D13" s="109">
        <v>2044646</v>
      </c>
      <c r="E13" s="109">
        <v>1598123</v>
      </c>
      <c r="F13" s="104">
        <f t="shared" si="0"/>
        <v>-21.838645907408917</v>
      </c>
      <c r="G13" s="104">
        <f t="shared" si="1"/>
        <v>3.8098534537513551</v>
      </c>
      <c r="H13" s="109">
        <v>3698026</v>
      </c>
      <c r="I13" s="109">
        <v>1975108</v>
      </c>
      <c r="J13" s="109">
        <v>1849315</v>
      </c>
      <c r="K13" s="104">
        <f t="shared" si="2"/>
        <v>-6.3689175477999127</v>
      </c>
      <c r="L13" s="104">
        <f t="shared" si="3"/>
        <v>3.4847101268721543</v>
      </c>
    </row>
    <row r="14" spans="1:12" ht="9.75" customHeight="1" x14ac:dyDescent="0.2">
      <c r="A14" s="111" t="s">
        <v>574</v>
      </c>
      <c r="B14" s="324" t="s">
        <v>541</v>
      </c>
      <c r="C14" s="109">
        <v>237661</v>
      </c>
      <c r="D14" s="109">
        <v>204842</v>
      </c>
      <c r="E14" s="109">
        <v>617981</v>
      </c>
      <c r="F14" s="104">
        <f t="shared" si="0"/>
        <v>201.68666582048601</v>
      </c>
      <c r="G14" s="104">
        <f t="shared" si="1"/>
        <v>1.4732389479425025</v>
      </c>
      <c r="H14" s="109">
        <v>529006</v>
      </c>
      <c r="I14" s="109">
        <v>478450</v>
      </c>
      <c r="J14" s="109">
        <v>1565466</v>
      </c>
      <c r="K14" s="104">
        <f t="shared" si="2"/>
        <v>227.19531821506948</v>
      </c>
      <c r="L14" s="104">
        <f t="shared" si="3"/>
        <v>2.9498464152802764</v>
      </c>
    </row>
    <row r="15" spans="1:12" ht="9.75" customHeight="1" x14ac:dyDescent="0.2">
      <c r="A15" s="111" t="s">
        <v>429</v>
      </c>
      <c r="B15" s="324" t="s">
        <v>540</v>
      </c>
      <c r="C15" s="109">
        <v>543460</v>
      </c>
      <c r="D15" s="109">
        <v>249418</v>
      </c>
      <c r="E15" s="109">
        <v>864507</v>
      </c>
      <c r="F15" s="104">
        <f t="shared" si="0"/>
        <v>246.6097073988245</v>
      </c>
      <c r="G15" s="104">
        <f t="shared" si="1"/>
        <v>2.0609458594502565</v>
      </c>
      <c r="H15" s="109">
        <v>521668</v>
      </c>
      <c r="I15" s="109">
        <v>253579</v>
      </c>
      <c r="J15" s="109">
        <v>967077</v>
      </c>
      <c r="K15" s="104">
        <f t="shared" si="2"/>
        <v>281.37109145473403</v>
      </c>
      <c r="L15" s="104">
        <f t="shared" si="3"/>
        <v>1.82228717950438</v>
      </c>
    </row>
    <row r="16" spans="1:12" ht="9.75" customHeight="1" x14ac:dyDescent="0.2">
      <c r="A16" s="111" t="s">
        <v>483</v>
      </c>
      <c r="B16" s="324" t="s">
        <v>539</v>
      </c>
      <c r="C16" s="109">
        <v>1020204</v>
      </c>
      <c r="D16" s="109">
        <v>629245</v>
      </c>
      <c r="E16" s="109">
        <v>815113</v>
      </c>
      <c r="F16" s="104">
        <f t="shared" si="0"/>
        <v>29.538256164133216</v>
      </c>
      <c r="G16" s="104">
        <f t="shared" si="1"/>
        <v>1.9431927819370773</v>
      </c>
      <c r="H16" s="109">
        <v>1090970</v>
      </c>
      <c r="I16" s="109">
        <v>661565</v>
      </c>
      <c r="J16" s="109">
        <v>953335</v>
      </c>
      <c r="K16" s="104">
        <f t="shared" si="2"/>
        <v>44.102998193677109</v>
      </c>
      <c r="L16" s="104">
        <f t="shared" si="3"/>
        <v>1.796392788033226</v>
      </c>
    </row>
    <row r="17" spans="1:12" ht="9.75" customHeight="1" x14ac:dyDescent="0.2">
      <c r="A17" s="111" t="s">
        <v>565</v>
      </c>
      <c r="B17" s="110">
        <v>21032010</v>
      </c>
      <c r="C17" s="109">
        <v>638432</v>
      </c>
      <c r="D17" s="109">
        <v>347329</v>
      </c>
      <c r="E17" s="109">
        <v>473509</v>
      </c>
      <c r="F17" s="104">
        <f t="shared" si="0"/>
        <v>36.328668207952688</v>
      </c>
      <c r="G17" s="104">
        <f t="shared" si="1"/>
        <v>1.1288241887716717</v>
      </c>
      <c r="H17" s="109">
        <v>1105539</v>
      </c>
      <c r="I17" s="109">
        <v>608211</v>
      </c>
      <c r="J17" s="109">
        <v>808279</v>
      </c>
      <c r="K17" s="104">
        <f t="shared" si="2"/>
        <v>32.894505360804075</v>
      </c>
      <c r="L17" s="104">
        <f t="shared" si="3"/>
        <v>1.5230601691102372</v>
      </c>
    </row>
    <row r="18" spans="1:12" ht="9.75" customHeight="1" x14ac:dyDescent="0.2">
      <c r="A18" s="111" t="s">
        <v>434</v>
      </c>
      <c r="B18" s="110">
        <v>21032090</v>
      </c>
      <c r="C18" s="109">
        <v>798195</v>
      </c>
      <c r="D18" s="109">
        <v>460532</v>
      </c>
      <c r="E18" s="109">
        <v>489314</v>
      </c>
      <c r="F18" s="104">
        <f t="shared" si="0"/>
        <v>6.2497285747787235</v>
      </c>
      <c r="G18" s="104">
        <f t="shared" si="1"/>
        <v>1.1665025989043962</v>
      </c>
      <c r="H18" s="109">
        <v>1748922</v>
      </c>
      <c r="I18" s="109">
        <v>1087429</v>
      </c>
      <c r="J18" s="109">
        <v>803693</v>
      </c>
      <c r="K18" s="104">
        <f t="shared" si="2"/>
        <v>-26.09237016853514</v>
      </c>
      <c r="L18" s="104">
        <f t="shared" si="3"/>
        <v>1.5144186555542256</v>
      </c>
    </row>
    <row r="19" spans="1:12" ht="9.75" customHeight="1" x14ac:dyDescent="0.2">
      <c r="A19" s="111" t="s">
        <v>303</v>
      </c>
      <c r="B19" s="324" t="s">
        <v>538</v>
      </c>
      <c r="C19" s="109">
        <v>672484</v>
      </c>
      <c r="D19" s="109">
        <v>444474</v>
      </c>
      <c r="E19" s="109">
        <v>299918</v>
      </c>
      <c r="F19" s="104">
        <f t="shared" si="0"/>
        <v>-32.522937224674564</v>
      </c>
      <c r="G19" s="104">
        <f t="shared" si="1"/>
        <v>0.71499104145438042</v>
      </c>
      <c r="H19" s="109">
        <v>1333442</v>
      </c>
      <c r="I19" s="109">
        <v>849578</v>
      </c>
      <c r="J19" s="109">
        <v>709056</v>
      </c>
      <c r="K19" s="104">
        <f t="shared" si="2"/>
        <v>-16.540211728646458</v>
      </c>
      <c r="L19" s="104">
        <f t="shared" si="3"/>
        <v>1.3360918089776281</v>
      </c>
    </row>
    <row r="20" spans="1:12" ht="9.75" customHeight="1" x14ac:dyDescent="0.2">
      <c r="A20" s="111" t="s">
        <v>305</v>
      </c>
      <c r="B20" s="110">
        <v>20059910</v>
      </c>
      <c r="C20" s="109">
        <v>500177</v>
      </c>
      <c r="D20" s="109">
        <v>212829</v>
      </c>
      <c r="E20" s="109">
        <v>401132</v>
      </c>
      <c r="F20" s="104">
        <f t="shared" si="0"/>
        <v>88.476194503568578</v>
      </c>
      <c r="G20" s="104">
        <f t="shared" si="1"/>
        <v>0.95628067151914375</v>
      </c>
      <c r="H20" s="109">
        <v>802533</v>
      </c>
      <c r="I20" s="109">
        <v>318167</v>
      </c>
      <c r="J20" s="109">
        <v>700023</v>
      </c>
      <c r="K20" s="104">
        <f t="shared" si="2"/>
        <v>120.01747509955463</v>
      </c>
      <c r="L20" s="104">
        <f t="shared" si="3"/>
        <v>1.3190707030135083</v>
      </c>
    </row>
    <row r="21" spans="1:12" ht="9.75" customHeight="1" x14ac:dyDescent="0.2">
      <c r="A21" s="111" t="s">
        <v>569</v>
      </c>
      <c r="B21" s="324" t="s">
        <v>537</v>
      </c>
      <c r="C21" s="109">
        <v>559259</v>
      </c>
      <c r="D21" s="109">
        <v>346997</v>
      </c>
      <c r="E21" s="109">
        <v>635941</v>
      </c>
      <c r="F21" s="104">
        <f t="shared" si="0"/>
        <v>83.269884177673006</v>
      </c>
      <c r="G21" s="104">
        <f t="shared" si="1"/>
        <v>1.516054781285352</v>
      </c>
      <c r="H21" s="109">
        <v>608584</v>
      </c>
      <c r="I21" s="109">
        <v>359479</v>
      </c>
      <c r="J21" s="109">
        <v>691315</v>
      </c>
      <c r="K21" s="104">
        <f t="shared" si="2"/>
        <v>92.310260126460804</v>
      </c>
      <c r="L21" s="104">
        <f t="shared" si="3"/>
        <v>1.3026620026110336</v>
      </c>
    </row>
    <row r="22" spans="1:12" ht="9.75" customHeight="1" x14ac:dyDescent="0.2">
      <c r="A22" s="111" t="s">
        <v>364</v>
      </c>
      <c r="B22" s="110">
        <v>11081300</v>
      </c>
      <c r="C22" s="109">
        <v>1089276</v>
      </c>
      <c r="D22" s="109">
        <v>839276</v>
      </c>
      <c r="E22" s="109">
        <v>606686</v>
      </c>
      <c r="F22" s="104">
        <f t="shared" si="0"/>
        <v>-27.713171829052662</v>
      </c>
      <c r="G22" s="104">
        <f t="shared" si="1"/>
        <v>1.4463121752472083</v>
      </c>
      <c r="H22" s="109">
        <v>654427</v>
      </c>
      <c r="I22" s="109">
        <v>460767</v>
      </c>
      <c r="J22" s="109">
        <v>684559</v>
      </c>
      <c r="K22" s="104">
        <f t="shared" si="2"/>
        <v>48.569450503182729</v>
      </c>
      <c r="L22" s="104">
        <f t="shared" si="3"/>
        <v>1.2899315042280386</v>
      </c>
    </row>
    <row r="23" spans="1:12" ht="9.75" customHeight="1" x14ac:dyDescent="0.2">
      <c r="A23" s="111" t="s">
        <v>302</v>
      </c>
      <c r="B23" s="324" t="s">
        <v>536</v>
      </c>
      <c r="C23" s="109">
        <v>445738</v>
      </c>
      <c r="D23" s="109">
        <v>220317</v>
      </c>
      <c r="E23" s="109">
        <v>284869</v>
      </c>
      <c r="F23" s="104">
        <f t="shared" si="0"/>
        <v>29.2996001216429</v>
      </c>
      <c r="G23" s="104">
        <f t="shared" si="1"/>
        <v>0.67911490136659991</v>
      </c>
      <c r="H23" s="109">
        <v>728750</v>
      </c>
      <c r="I23" s="109">
        <v>276469</v>
      </c>
      <c r="J23" s="109">
        <v>639405</v>
      </c>
      <c r="K23" s="104">
        <f t="shared" si="2"/>
        <v>131.27547753997737</v>
      </c>
      <c r="L23" s="104">
        <f t="shared" si="3"/>
        <v>1.2048467019802953</v>
      </c>
    </row>
    <row r="24" spans="1:12" ht="9.75" customHeight="1" x14ac:dyDescent="0.2">
      <c r="A24" s="111" t="s">
        <v>292</v>
      </c>
      <c r="B24" s="110">
        <v>20011000</v>
      </c>
      <c r="C24" s="109">
        <v>945952</v>
      </c>
      <c r="D24" s="109">
        <v>572886</v>
      </c>
      <c r="E24" s="109">
        <v>653310</v>
      </c>
      <c r="F24" s="104">
        <f t="shared" si="0"/>
        <v>14.038395073365372</v>
      </c>
      <c r="G24" s="104">
        <f t="shared" si="1"/>
        <v>1.5574616971724313</v>
      </c>
      <c r="H24" s="109">
        <v>868795</v>
      </c>
      <c r="I24" s="109">
        <v>581435</v>
      </c>
      <c r="J24" s="109">
        <v>566731</v>
      </c>
      <c r="K24" s="104">
        <f t="shared" si="2"/>
        <v>-2.5289155279609954</v>
      </c>
      <c r="L24" s="104">
        <f t="shared" si="3"/>
        <v>1.0679052810972618</v>
      </c>
    </row>
    <row r="25" spans="1:12" ht="9.75" customHeight="1" x14ac:dyDescent="0.2">
      <c r="A25" s="111" t="s">
        <v>432</v>
      </c>
      <c r="B25" s="110">
        <v>20019090</v>
      </c>
      <c r="C25" s="109">
        <v>496126</v>
      </c>
      <c r="D25" s="109">
        <v>268817</v>
      </c>
      <c r="E25" s="109">
        <v>856219</v>
      </c>
      <c r="F25" s="104">
        <f t="shared" si="0"/>
        <v>218.51371007041968</v>
      </c>
      <c r="G25" s="104">
        <f t="shared" si="1"/>
        <v>2.0411876396982778</v>
      </c>
      <c r="H25" s="109">
        <v>511522</v>
      </c>
      <c r="I25" s="109">
        <v>288524</v>
      </c>
      <c r="J25" s="109">
        <v>550350</v>
      </c>
      <c r="K25" s="104">
        <f t="shared" si="2"/>
        <v>90.746696981880177</v>
      </c>
      <c r="L25" s="104">
        <f t="shared" si="3"/>
        <v>1.0370381564655509</v>
      </c>
    </row>
    <row r="26" spans="1:12" ht="9.75" customHeight="1" x14ac:dyDescent="0.2">
      <c r="A26" s="111" t="s">
        <v>308</v>
      </c>
      <c r="B26" s="110">
        <v>20059990</v>
      </c>
      <c r="C26" s="109">
        <v>398631</v>
      </c>
      <c r="D26" s="109">
        <v>277536</v>
      </c>
      <c r="E26" s="109">
        <v>283495</v>
      </c>
      <c r="F26" s="104">
        <f t="shared" si="0"/>
        <v>2.1471088435374153</v>
      </c>
      <c r="G26" s="104">
        <f t="shared" si="1"/>
        <v>0.67583934707856674</v>
      </c>
      <c r="H26" s="109">
        <v>668201</v>
      </c>
      <c r="I26" s="109">
        <v>434004</v>
      </c>
      <c r="J26" s="109">
        <v>536505</v>
      </c>
      <c r="K26" s="104">
        <f t="shared" si="2"/>
        <v>23.617524262449187</v>
      </c>
      <c r="L26" s="104">
        <f t="shared" si="3"/>
        <v>1.0109496795394757</v>
      </c>
    </row>
    <row r="27" spans="1:12" ht="9.75" customHeight="1" x14ac:dyDescent="0.2">
      <c r="A27" s="111" t="s">
        <v>480</v>
      </c>
      <c r="B27" s="110">
        <v>20029012</v>
      </c>
      <c r="C27" s="109">
        <v>1242512</v>
      </c>
      <c r="D27" s="109">
        <v>868048</v>
      </c>
      <c r="E27" s="109">
        <v>615559</v>
      </c>
      <c r="F27" s="104">
        <f t="shared" si="0"/>
        <v>-29.086985973125913</v>
      </c>
      <c r="G27" s="104">
        <f t="shared" si="1"/>
        <v>1.4674650087244412</v>
      </c>
      <c r="H27" s="109">
        <v>1160599</v>
      </c>
      <c r="I27" s="109">
        <v>811765</v>
      </c>
      <c r="J27" s="109">
        <v>530364</v>
      </c>
      <c r="K27" s="104">
        <f t="shared" si="2"/>
        <v>-34.665328019808683</v>
      </c>
      <c r="L27" s="104">
        <f t="shared" si="3"/>
        <v>0.99937804091159343</v>
      </c>
    </row>
    <row r="28" spans="1:12" ht="9.75" customHeight="1" x14ac:dyDescent="0.2">
      <c r="A28" s="111" t="s">
        <v>306</v>
      </c>
      <c r="B28" s="324" t="s">
        <v>535</v>
      </c>
      <c r="C28" s="109">
        <v>168932</v>
      </c>
      <c r="D28" s="109">
        <v>105608</v>
      </c>
      <c r="E28" s="109">
        <v>119398</v>
      </c>
      <c r="F28" s="104">
        <f t="shared" si="0"/>
        <v>13.057722899780311</v>
      </c>
      <c r="G28" s="104">
        <f t="shared" si="1"/>
        <v>0.28463946934685519</v>
      </c>
      <c r="H28" s="109">
        <v>746408</v>
      </c>
      <c r="I28" s="109">
        <v>479444</v>
      </c>
      <c r="J28" s="109">
        <v>491261</v>
      </c>
      <c r="K28" s="104">
        <f t="shared" si="2"/>
        <v>2.4647299788922217</v>
      </c>
      <c r="L28" s="104">
        <f t="shared" si="3"/>
        <v>0.92569528805927681</v>
      </c>
    </row>
    <row r="29" spans="1:12" ht="9.75" customHeight="1" x14ac:dyDescent="0.2">
      <c r="A29" s="111" t="s">
        <v>290</v>
      </c>
      <c r="B29" s="110">
        <v>20056000</v>
      </c>
      <c r="C29" s="109">
        <v>274100</v>
      </c>
      <c r="D29" s="109">
        <v>164469</v>
      </c>
      <c r="E29" s="109">
        <v>213318</v>
      </c>
      <c r="F29" s="104">
        <f t="shared" si="0"/>
        <v>29.701037885558979</v>
      </c>
      <c r="G29" s="104">
        <f t="shared" si="1"/>
        <v>0.50854053101502916</v>
      </c>
      <c r="H29" s="109">
        <v>578995</v>
      </c>
      <c r="I29" s="109">
        <v>352634</v>
      </c>
      <c r="J29" s="109">
        <v>476538</v>
      </c>
      <c r="K29" s="104">
        <f t="shared" si="2"/>
        <v>35.136713986739785</v>
      </c>
      <c r="L29" s="104">
        <f t="shared" si="3"/>
        <v>0.89795237395435756</v>
      </c>
    </row>
    <row r="30" spans="1:12" ht="9.75" customHeight="1" x14ac:dyDescent="0.2">
      <c r="A30" s="111" t="s">
        <v>363</v>
      </c>
      <c r="B30" s="110">
        <v>20058000</v>
      </c>
      <c r="C30" s="109">
        <v>394550</v>
      </c>
      <c r="D30" s="109">
        <v>327740</v>
      </c>
      <c r="E30" s="109">
        <v>345316</v>
      </c>
      <c r="F30" s="104">
        <f t="shared" si="0"/>
        <v>5.3627875755171805</v>
      </c>
      <c r="G30" s="104">
        <f t="shared" si="1"/>
        <v>0.8232178344442842</v>
      </c>
      <c r="H30" s="109">
        <v>472371</v>
      </c>
      <c r="I30" s="109">
        <v>387384</v>
      </c>
      <c r="J30" s="109">
        <v>421024</v>
      </c>
      <c r="K30" s="104">
        <f t="shared" si="2"/>
        <v>8.683889887037143</v>
      </c>
      <c r="L30" s="104">
        <f t="shared" si="3"/>
        <v>0.79334596672617808</v>
      </c>
    </row>
    <row r="31" spans="1:12" ht="9.75" customHeight="1" x14ac:dyDescent="0.2">
      <c r="A31" s="111" t="s">
        <v>428</v>
      </c>
      <c r="B31" s="324" t="s">
        <v>534</v>
      </c>
      <c r="C31" s="109">
        <v>1890</v>
      </c>
      <c r="D31" s="109">
        <v>0</v>
      </c>
      <c r="E31" s="109">
        <v>85906</v>
      </c>
      <c r="F31" s="109">
        <v>0</v>
      </c>
      <c r="G31" s="104">
        <f t="shared" si="1"/>
        <v>0.20479604560973336</v>
      </c>
      <c r="H31" s="109">
        <v>4922</v>
      </c>
      <c r="I31" s="109">
        <v>0</v>
      </c>
      <c r="J31" s="109">
        <v>270380</v>
      </c>
      <c r="K31" s="109">
        <v>0</v>
      </c>
      <c r="L31" s="104">
        <f t="shared" si="3"/>
        <v>0.50948374079250591</v>
      </c>
    </row>
    <row r="32" spans="1:12" ht="9.75" customHeight="1" x14ac:dyDescent="0.2">
      <c r="A32" s="111" t="s">
        <v>307</v>
      </c>
      <c r="B32" s="324" t="s">
        <v>533</v>
      </c>
      <c r="C32" s="109">
        <v>723329</v>
      </c>
      <c r="D32" s="109">
        <v>303190</v>
      </c>
      <c r="E32" s="109">
        <v>160089</v>
      </c>
      <c r="F32" s="104">
        <f t="shared" ref="F32:F57" si="4">(E32/D32-1)*100</f>
        <v>-47.198456413470105</v>
      </c>
      <c r="G32" s="104">
        <f t="shared" si="1"/>
        <v>0.3816449857474053</v>
      </c>
      <c r="H32" s="109">
        <v>862299</v>
      </c>
      <c r="I32" s="109">
        <v>289923</v>
      </c>
      <c r="J32" s="109">
        <v>202087</v>
      </c>
      <c r="K32" s="104">
        <f t="shared" ref="K32:K57" si="5">(J32/I32-1)*100</f>
        <v>-30.296320057394553</v>
      </c>
      <c r="L32" s="104">
        <f t="shared" si="3"/>
        <v>0.38079754688044654</v>
      </c>
    </row>
    <row r="33" spans="1:12" ht="9.75" customHeight="1" x14ac:dyDescent="0.2">
      <c r="A33" s="111" t="s">
        <v>439</v>
      </c>
      <c r="B33" s="110">
        <v>20021010</v>
      </c>
      <c r="C33" s="109">
        <v>238955</v>
      </c>
      <c r="D33" s="109">
        <v>133575</v>
      </c>
      <c r="E33" s="109">
        <v>186882</v>
      </c>
      <c r="F33" s="104">
        <f t="shared" si="4"/>
        <v>39.907916900617636</v>
      </c>
      <c r="G33" s="104">
        <f t="shared" si="1"/>
        <v>0.44551829436405121</v>
      </c>
      <c r="H33" s="109">
        <v>239594</v>
      </c>
      <c r="I33" s="109">
        <v>149347</v>
      </c>
      <c r="J33" s="109">
        <v>185968</v>
      </c>
      <c r="K33" s="104">
        <f t="shared" si="5"/>
        <v>24.520746985208941</v>
      </c>
      <c r="L33" s="104">
        <f t="shared" si="3"/>
        <v>0.3504241153476616</v>
      </c>
    </row>
    <row r="34" spans="1:12" ht="9.75" customHeight="1" x14ac:dyDescent="0.2">
      <c r="A34" s="111" t="s">
        <v>564</v>
      </c>
      <c r="B34" s="324" t="s">
        <v>532</v>
      </c>
      <c r="C34" s="109">
        <v>51677</v>
      </c>
      <c r="D34" s="109">
        <v>37667</v>
      </c>
      <c r="E34" s="109">
        <v>105304</v>
      </c>
      <c r="F34" s="104">
        <f t="shared" si="4"/>
        <v>179.56566756046408</v>
      </c>
      <c r="G34" s="104">
        <f t="shared" si="1"/>
        <v>0.25104000636611368</v>
      </c>
      <c r="H34" s="109">
        <v>77390</v>
      </c>
      <c r="I34" s="109">
        <v>53767</v>
      </c>
      <c r="J34" s="109">
        <v>149497</v>
      </c>
      <c r="K34" s="104">
        <f t="shared" si="5"/>
        <v>178.04601335391598</v>
      </c>
      <c r="L34" s="104">
        <f t="shared" si="3"/>
        <v>0.28170090538226666</v>
      </c>
    </row>
    <row r="35" spans="1:12" ht="9.75" customHeight="1" x14ac:dyDescent="0.2">
      <c r="A35" s="111" t="s">
        <v>451</v>
      </c>
      <c r="B35" s="324" t="s">
        <v>531</v>
      </c>
      <c r="C35" s="109">
        <v>313836</v>
      </c>
      <c r="D35" s="109">
        <v>233834</v>
      </c>
      <c r="E35" s="109">
        <v>261966</v>
      </c>
      <c r="F35" s="104">
        <f t="shared" si="4"/>
        <v>12.030756861705317</v>
      </c>
      <c r="G35" s="104">
        <f t="shared" si="1"/>
        <v>0.62451517803412349</v>
      </c>
      <c r="H35" s="109">
        <v>187659</v>
      </c>
      <c r="I35" s="109">
        <v>156881</v>
      </c>
      <c r="J35" s="109">
        <v>138826</v>
      </c>
      <c r="K35" s="104">
        <f t="shared" si="5"/>
        <v>-11.508723172340819</v>
      </c>
      <c r="L35" s="104">
        <f t="shared" si="3"/>
        <v>0.26159327538745625</v>
      </c>
    </row>
    <row r="36" spans="1:12" ht="9.75" customHeight="1" x14ac:dyDescent="0.2">
      <c r="A36" s="111" t="s">
        <v>299</v>
      </c>
      <c r="B36" s="110">
        <v>20049010</v>
      </c>
      <c r="C36" s="109">
        <v>640</v>
      </c>
      <c r="D36" s="109">
        <v>640</v>
      </c>
      <c r="E36" s="109">
        <v>533</v>
      </c>
      <c r="F36" s="104">
        <f t="shared" si="4"/>
        <v>-16.718750000000004</v>
      </c>
      <c r="G36" s="104">
        <f t="shared" si="1"/>
        <v>1.270648060787231E-3</v>
      </c>
      <c r="H36" s="109">
        <v>3976</v>
      </c>
      <c r="I36" s="109">
        <v>3934</v>
      </c>
      <c r="J36" s="109">
        <v>124455</v>
      </c>
      <c r="K36" s="212">
        <f t="shared" si="5"/>
        <v>3063.573970513472</v>
      </c>
      <c r="L36" s="104">
        <f t="shared" si="3"/>
        <v>0.23451364361391866</v>
      </c>
    </row>
    <row r="37" spans="1:12" ht="9.75" customHeight="1" x14ac:dyDescent="0.2">
      <c r="A37" s="111" t="s">
        <v>436</v>
      </c>
      <c r="B37" s="324" t="s">
        <v>530</v>
      </c>
      <c r="C37" s="109">
        <v>129587</v>
      </c>
      <c r="D37" s="109">
        <v>129520</v>
      </c>
      <c r="E37" s="109">
        <v>77786</v>
      </c>
      <c r="F37" s="104">
        <f t="shared" si="4"/>
        <v>-39.942865966646082</v>
      </c>
      <c r="G37" s="104">
        <f t="shared" si="1"/>
        <v>0.18543833031218679</v>
      </c>
      <c r="H37" s="109">
        <v>140573</v>
      </c>
      <c r="I37" s="109">
        <v>140345</v>
      </c>
      <c r="J37" s="109">
        <v>83693</v>
      </c>
      <c r="K37" s="212">
        <f t="shared" si="5"/>
        <v>-40.366240336314085</v>
      </c>
      <c r="L37" s="104">
        <f t="shared" si="3"/>
        <v>0.15770479591000519</v>
      </c>
    </row>
    <row r="38" spans="1:12" ht="9.75" customHeight="1" x14ac:dyDescent="0.2">
      <c r="A38" s="111" t="s">
        <v>362</v>
      </c>
      <c r="B38" s="324" t="s">
        <v>529</v>
      </c>
      <c r="C38" s="109">
        <v>181434</v>
      </c>
      <c r="D38" s="109">
        <v>75680</v>
      </c>
      <c r="E38" s="109">
        <v>82750</v>
      </c>
      <c r="F38" s="104">
        <f t="shared" si="4"/>
        <v>9.3419661733615165</v>
      </c>
      <c r="G38" s="104">
        <f t="shared" si="1"/>
        <v>0.19727228335861799</v>
      </c>
      <c r="H38" s="109">
        <v>165465</v>
      </c>
      <c r="I38" s="109">
        <v>71457</v>
      </c>
      <c r="J38" s="109">
        <v>83204</v>
      </c>
      <c r="K38" s="104">
        <f t="shared" si="5"/>
        <v>16.439257175644094</v>
      </c>
      <c r="L38" s="104">
        <f t="shared" si="3"/>
        <v>0.15678336108033014</v>
      </c>
    </row>
    <row r="39" spans="1:12" ht="9.75" customHeight="1" x14ac:dyDescent="0.2">
      <c r="A39" s="111" t="s">
        <v>437</v>
      </c>
      <c r="B39" s="324" t="s">
        <v>528</v>
      </c>
      <c r="C39" s="109">
        <v>8000</v>
      </c>
      <c r="D39" s="109">
        <v>8000</v>
      </c>
      <c r="E39" s="109">
        <v>79681</v>
      </c>
      <c r="F39" s="104">
        <f t="shared" si="4"/>
        <v>896.01249999999993</v>
      </c>
      <c r="G39" s="104">
        <f t="shared" si="1"/>
        <v>0.18995592519997628</v>
      </c>
      <c r="H39" s="109">
        <v>5855</v>
      </c>
      <c r="I39" s="109">
        <v>5855</v>
      </c>
      <c r="J39" s="109">
        <v>80179</v>
      </c>
      <c r="K39" s="212">
        <f t="shared" si="5"/>
        <v>1269.4107600341588</v>
      </c>
      <c r="L39" s="104">
        <f t="shared" si="3"/>
        <v>0.15108327854501935</v>
      </c>
    </row>
    <row r="40" spans="1:12" ht="9.75" customHeight="1" x14ac:dyDescent="0.2">
      <c r="A40" s="111" t="s">
        <v>295</v>
      </c>
      <c r="B40" s="324" t="s">
        <v>527</v>
      </c>
      <c r="C40" s="109">
        <v>9100</v>
      </c>
      <c r="D40" s="109">
        <v>6100</v>
      </c>
      <c r="E40" s="109">
        <v>15909</v>
      </c>
      <c r="F40" s="212">
        <f t="shared" si="4"/>
        <v>160.80327868852459</v>
      </c>
      <c r="G40" s="104">
        <f t="shared" ref="G40:G62" si="6">(E40/$E$62)*100</f>
        <v>3.7926341461658644E-2</v>
      </c>
      <c r="H40" s="109">
        <v>44983</v>
      </c>
      <c r="I40" s="109">
        <v>30343</v>
      </c>
      <c r="J40" s="109">
        <v>77055</v>
      </c>
      <c r="K40" s="212">
        <f t="shared" si="5"/>
        <v>153.94654450779424</v>
      </c>
      <c r="L40" s="104">
        <f t="shared" ref="L40:L62" si="7">(J40/$J$62)*100</f>
        <v>0.14519664785400749</v>
      </c>
    </row>
    <row r="41" spans="1:12" ht="9.75" customHeight="1" x14ac:dyDescent="0.2">
      <c r="A41" s="111" t="s">
        <v>449</v>
      </c>
      <c r="B41" s="110">
        <v>20021020</v>
      </c>
      <c r="C41" s="109">
        <v>104020</v>
      </c>
      <c r="D41" s="109">
        <v>57771</v>
      </c>
      <c r="E41" s="109">
        <v>50750</v>
      </c>
      <c r="F41" s="104">
        <f t="shared" si="4"/>
        <v>-12.153156427965584</v>
      </c>
      <c r="G41" s="104">
        <f t="shared" si="6"/>
        <v>0.120985720609666</v>
      </c>
      <c r="H41" s="109">
        <v>105784</v>
      </c>
      <c r="I41" s="109">
        <v>67926</v>
      </c>
      <c r="J41" s="109">
        <v>59421</v>
      </c>
      <c r="K41" s="104">
        <f t="shared" si="5"/>
        <v>-12.520978712127906</v>
      </c>
      <c r="L41" s="104">
        <f t="shared" si="7"/>
        <v>0.11196846424155445</v>
      </c>
    </row>
    <row r="42" spans="1:12" ht="9.75" customHeight="1" x14ac:dyDescent="0.2">
      <c r="A42" s="111" t="s">
        <v>293</v>
      </c>
      <c r="B42" s="110">
        <v>20029090</v>
      </c>
      <c r="C42" s="109">
        <v>186170</v>
      </c>
      <c r="D42" s="109">
        <v>108731</v>
      </c>
      <c r="E42" s="109">
        <v>60826</v>
      </c>
      <c r="F42" s="104">
        <f t="shared" si="4"/>
        <v>-44.058272249864338</v>
      </c>
      <c r="G42" s="104">
        <f t="shared" si="6"/>
        <v>0.14500645205524224</v>
      </c>
      <c r="H42" s="109">
        <v>203687</v>
      </c>
      <c r="I42" s="109">
        <v>138013</v>
      </c>
      <c r="J42" s="109">
        <v>58427</v>
      </c>
      <c r="K42" s="104">
        <f t="shared" si="5"/>
        <v>-57.665582227761149</v>
      </c>
      <c r="L42" s="104">
        <f t="shared" si="7"/>
        <v>0.11009544538532343</v>
      </c>
    </row>
    <row r="43" spans="1:12" ht="9.75" customHeight="1" x14ac:dyDescent="0.2">
      <c r="A43" s="111" t="s">
        <v>440</v>
      </c>
      <c r="B43" s="110">
        <v>20019030</v>
      </c>
      <c r="C43" s="109">
        <v>24505</v>
      </c>
      <c r="D43" s="109">
        <v>12232</v>
      </c>
      <c r="E43" s="109">
        <v>17727</v>
      </c>
      <c r="F43" s="212">
        <f t="shared" si="4"/>
        <v>44.923152387181162</v>
      </c>
      <c r="G43" s="104">
        <f t="shared" si="6"/>
        <v>4.2260371807833486E-2</v>
      </c>
      <c r="H43" s="109">
        <v>56594</v>
      </c>
      <c r="I43" s="109">
        <v>29341</v>
      </c>
      <c r="J43" s="109">
        <v>55083</v>
      </c>
      <c r="K43" s="104">
        <f t="shared" si="5"/>
        <v>87.733887733887727</v>
      </c>
      <c r="L43" s="104">
        <f t="shared" si="7"/>
        <v>0.10379426323719804</v>
      </c>
    </row>
    <row r="44" spans="1:12" ht="9.75" customHeight="1" x14ac:dyDescent="0.2">
      <c r="A44" s="111" t="s">
        <v>433</v>
      </c>
      <c r="B44" s="324" t="s">
        <v>526</v>
      </c>
      <c r="C44" s="109">
        <v>58506</v>
      </c>
      <c r="D44" s="109">
        <v>22670</v>
      </c>
      <c r="E44" s="109">
        <v>55146</v>
      </c>
      <c r="F44" s="212">
        <f t="shared" si="4"/>
        <v>143.25540361711515</v>
      </c>
      <c r="G44" s="104">
        <f t="shared" si="6"/>
        <v>0.13146558716730328</v>
      </c>
      <c r="H44" s="109">
        <v>45733</v>
      </c>
      <c r="I44" s="109">
        <v>11453</v>
      </c>
      <c r="J44" s="109">
        <v>54382</v>
      </c>
      <c r="K44" s="212">
        <f t="shared" si="5"/>
        <v>374.82755609883867</v>
      </c>
      <c r="L44" s="104">
        <f t="shared" si="7"/>
        <v>0.10247335154884998</v>
      </c>
    </row>
    <row r="45" spans="1:12" ht="9.75" customHeight="1" x14ac:dyDescent="0.2">
      <c r="A45" s="111" t="s">
        <v>289</v>
      </c>
      <c r="B45" s="110">
        <v>20059920</v>
      </c>
      <c r="C45" s="109">
        <v>4494</v>
      </c>
      <c r="D45" s="109">
        <v>1985</v>
      </c>
      <c r="E45" s="109">
        <v>16258</v>
      </c>
      <c r="F45" s="212">
        <f t="shared" si="4"/>
        <v>719.04282115869012</v>
      </c>
      <c r="G45" s="104">
        <f t="shared" si="6"/>
        <v>3.8758341786639401E-2</v>
      </c>
      <c r="H45" s="109">
        <v>16751</v>
      </c>
      <c r="I45" s="109">
        <v>7304</v>
      </c>
      <c r="J45" s="109">
        <v>52294</v>
      </c>
      <c r="K45" s="104">
        <f t="shared" si="5"/>
        <v>615.96385542168673</v>
      </c>
      <c r="L45" s="104">
        <f t="shared" si="7"/>
        <v>9.8538881355881736E-2</v>
      </c>
    </row>
    <row r="46" spans="1:12" ht="9.75" customHeight="1" x14ac:dyDescent="0.2">
      <c r="A46" s="111" t="s">
        <v>450</v>
      </c>
      <c r="B46" s="324" t="s">
        <v>525</v>
      </c>
      <c r="C46" s="109">
        <v>16234</v>
      </c>
      <c r="D46" s="109">
        <v>1034</v>
      </c>
      <c r="E46" s="109">
        <v>83388</v>
      </c>
      <c r="F46" s="212">
        <f t="shared" si="4"/>
        <v>7964.6034816247575</v>
      </c>
      <c r="G46" s="104">
        <f t="shared" si="6"/>
        <v>0.19879324670342519</v>
      </c>
      <c r="H46" s="109">
        <v>11016</v>
      </c>
      <c r="I46" s="109">
        <v>1319</v>
      </c>
      <c r="J46" s="109">
        <v>49749</v>
      </c>
      <c r="K46" s="212">
        <f t="shared" si="5"/>
        <v>3671.7210007581498</v>
      </c>
      <c r="L46" s="104">
        <f t="shared" si="7"/>
        <v>9.3743274727000434E-2</v>
      </c>
    </row>
    <row r="47" spans="1:12" ht="9.75" customHeight="1" x14ac:dyDescent="0.2">
      <c r="A47" s="111" t="s">
        <v>441</v>
      </c>
      <c r="B47" s="110">
        <v>20019020</v>
      </c>
      <c r="C47" s="109">
        <v>18515</v>
      </c>
      <c r="D47" s="109">
        <v>3938</v>
      </c>
      <c r="E47" s="109">
        <v>8272</v>
      </c>
      <c r="F47" s="104">
        <f t="shared" si="4"/>
        <v>110.05586592178771</v>
      </c>
      <c r="G47" s="104">
        <f t="shared" si="6"/>
        <v>1.972007647060408E-2</v>
      </c>
      <c r="H47" s="109">
        <v>86546</v>
      </c>
      <c r="I47" s="109">
        <v>34431</v>
      </c>
      <c r="J47" s="109">
        <v>48451</v>
      </c>
      <c r="K47" s="104">
        <f t="shared" si="5"/>
        <v>40.719119398216733</v>
      </c>
      <c r="L47" s="104">
        <f t="shared" si="7"/>
        <v>9.1297421130030726E-2</v>
      </c>
    </row>
    <row r="48" spans="1:12" ht="9.75" customHeight="1" x14ac:dyDescent="0.2">
      <c r="A48" s="111" t="s">
        <v>298</v>
      </c>
      <c r="B48" s="324" t="s">
        <v>524</v>
      </c>
      <c r="C48" s="109">
        <v>85650</v>
      </c>
      <c r="D48" s="109">
        <v>48995</v>
      </c>
      <c r="E48" s="109">
        <v>37284</v>
      </c>
      <c r="F48" s="104">
        <f t="shared" si="4"/>
        <v>-23.902439024390244</v>
      </c>
      <c r="G48" s="104">
        <f t="shared" si="6"/>
        <v>8.8883381422872651E-2</v>
      </c>
      <c r="H48" s="109">
        <v>93023</v>
      </c>
      <c r="I48" s="109">
        <v>44323</v>
      </c>
      <c r="J48" s="109">
        <v>41194</v>
      </c>
      <c r="K48" s="104">
        <f t="shared" si="5"/>
        <v>-7.0595401935789504</v>
      </c>
      <c r="L48" s="104">
        <f t="shared" si="7"/>
        <v>7.7622876019700013E-2</v>
      </c>
    </row>
    <row r="49" spans="1:12" ht="9.75" customHeight="1" x14ac:dyDescent="0.2">
      <c r="A49" s="111" t="s">
        <v>570</v>
      </c>
      <c r="B49" s="324" t="s">
        <v>523</v>
      </c>
      <c r="C49" s="109">
        <v>1636</v>
      </c>
      <c r="D49" s="109">
        <v>1417</v>
      </c>
      <c r="E49" s="109">
        <v>14420</v>
      </c>
      <c r="F49" s="104">
        <f t="shared" si="4"/>
        <v>917.6429075511644</v>
      </c>
      <c r="G49" s="104">
        <f t="shared" si="6"/>
        <v>3.437663233874648E-2</v>
      </c>
      <c r="H49" s="109">
        <v>39920</v>
      </c>
      <c r="I49" s="109">
        <v>38786</v>
      </c>
      <c r="J49" s="109">
        <v>37870</v>
      </c>
      <c r="K49" s="104">
        <f t="shared" si="5"/>
        <v>-2.3616768937245403</v>
      </c>
      <c r="L49" s="104">
        <f t="shared" si="7"/>
        <v>7.1359380367675862E-2</v>
      </c>
    </row>
    <row r="50" spans="1:12" ht="9.75" customHeight="1" x14ac:dyDescent="0.2">
      <c r="A50" s="111" t="s">
        <v>291</v>
      </c>
      <c r="B50" s="110">
        <v>20095000</v>
      </c>
      <c r="C50" s="109">
        <v>26079</v>
      </c>
      <c r="D50" s="109">
        <v>11930</v>
      </c>
      <c r="E50" s="109">
        <v>18796</v>
      </c>
      <c r="F50" s="104">
        <f t="shared" si="4"/>
        <v>57.552388935456818</v>
      </c>
      <c r="G50" s="104">
        <f t="shared" si="6"/>
        <v>4.4808819794665659E-2</v>
      </c>
      <c r="H50" s="109">
        <v>43291</v>
      </c>
      <c r="I50" s="109">
        <v>19109</v>
      </c>
      <c r="J50" s="109">
        <v>33420</v>
      </c>
      <c r="K50" s="104">
        <f t="shared" si="5"/>
        <v>74.891412423465368</v>
      </c>
      <c r="L50" s="104">
        <f t="shared" si="7"/>
        <v>6.2974134985152558E-2</v>
      </c>
    </row>
    <row r="51" spans="1:12" ht="9.75" customHeight="1" x14ac:dyDescent="0.2">
      <c r="A51" s="111" t="s">
        <v>568</v>
      </c>
      <c r="B51" s="324" t="s">
        <v>522</v>
      </c>
      <c r="C51" s="109">
        <v>303195</v>
      </c>
      <c r="D51" s="109">
        <v>294995</v>
      </c>
      <c r="E51" s="109">
        <v>19828</v>
      </c>
      <c r="F51" s="104">
        <f t="shared" si="4"/>
        <v>-93.278530144578724</v>
      </c>
      <c r="G51" s="104">
        <f t="shared" si="6"/>
        <v>4.7269061443319355E-2</v>
      </c>
      <c r="H51" s="109">
        <v>310993</v>
      </c>
      <c r="I51" s="109">
        <v>301660</v>
      </c>
      <c r="J51" s="109">
        <v>26264</v>
      </c>
      <c r="K51" s="104">
        <f t="shared" si="5"/>
        <v>-91.293509248823185</v>
      </c>
      <c r="L51" s="104">
        <f t="shared" si="7"/>
        <v>4.9489906680133054E-2</v>
      </c>
    </row>
    <row r="52" spans="1:12" ht="9.75" customHeight="1" x14ac:dyDescent="0.2">
      <c r="A52" s="111" t="s">
        <v>563</v>
      </c>
      <c r="B52" s="324" t="s">
        <v>521</v>
      </c>
      <c r="C52" s="109">
        <v>69967</v>
      </c>
      <c r="D52" s="109">
        <v>43427</v>
      </c>
      <c r="E52" s="109">
        <v>15060</v>
      </c>
      <c r="F52" s="104">
        <f t="shared" si="4"/>
        <v>-65.321113592926068</v>
      </c>
      <c r="G52" s="104">
        <f t="shared" si="6"/>
        <v>3.5902363593725513E-2</v>
      </c>
      <c r="H52" s="109">
        <v>134072</v>
      </c>
      <c r="I52" s="109">
        <v>78141</v>
      </c>
      <c r="J52" s="109">
        <v>26225</v>
      </c>
      <c r="K52" s="104">
        <f t="shared" si="5"/>
        <v>-66.438873318744314</v>
      </c>
      <c r="L52" s="104">
        <f t="shared" si="7"/>
        <v>4.9416418012735663E-2</v>
      </c>
    </row>
    <row r="53" spans="1:12" ht="9.75" customHeight="1" x14ac:dyDescent="0.2">
      <c r="A53" s="111" t="s">
        <v>498</v>
      </c>
      <c r="B53" s="110">
        <v>20029011</v>
      </c>
      <c r="C53" s="109">
        <v>51633</v>
      </c>
      <c r="D53" s="109">
        <v>32296</v>
      </c>
      <c r="E53" s="109">
        <v>26759</v>
      </c>
      <c r="F53" s="104">
        <f t="shared" si="4"/>
        <v>-17.144538023284618</v>
      </c>
      <c r="G53" s="104">
        <f t="shared" si="6"/>
        <v>6.3792254143725163E-2</v>
      </c>
      <c r="H53" s="109">
        <v>51668</v>
      </c>
      <c r="I53" s="109">
        <v>35316</v>
      </c>
      <c r="J53" s="109">
        <v>20939</v>
      </c>
      <c r="K53" s="104">
        <f t="shared" si="5"/>
        <v>-40.70959338543436</v>
      </c>
      <c r="L53" s="104">
        <f t="shared" si="7"/>
        <v>3.9455877093181012E-2</v>
      </c>
    </row>
    <row r="54" spans="1:12" ht="9.75" customHeight="1" x14ac:dyDescent="0.2">
      <c r="A54" s="111" t="s">
        <v>481</v>
      </c>
      <c r="B54" s="110">
        <v>20029019</v>
      </c>
      <c r="C54" s="109">
        <v>238311</v>
      </c>
      <c r="D54" s="109">
        <v>215769</v>
      </c>
      <c r="E54" s="109">
        <v>10909</v>
      </c>
      <c r="F54" s="212">
        <f t="shared" si="4"/>
        <v>-94.944130065023245</v>
      </c>
      <c r="G54" s="104">
        <f t="shared" si="6"/>
        <v>2.6006566032134904E-2</v>
      </c>
      <c r="H54" s="109">
        <v>222783</v>
      </c>
      <c r="I54" s="109">
        <v>190877</v>
      </c>
      <c r="J54" s="109">
        <v>18058</v>
      </c>
      <c r="K54" s="104">
        <f t="shared" si="5"/>
        <v>-90.539457346877825</v>
      </c>
      <c r="L54" s="104">
        <f t="shared" si="7"/>
        <v>3.4027137329799069E-2</v>
      </c>
    </row>
    <row r="55" spans="1:12" ht="9.75" customHeight="1" x14ac:dyDescent="0.2">
      <c r="A55" s="111" t="s">
        <v>438</v>
      </c>
      <c r="B55" s="324" t="s">
        <v>520</v>
      </c>
      <c r="C55" s="109">
        <v>19034</v>
      </c>
      <c r="D55" s="109">
        <v>13440</v>
      </c>
      <c r="E55" s="109">
        <v>13054</v>
      </c>
      <c r="F55" s="212">
        <f t="shared" si="4"/>
        <v>-2.8720238095238049</v>
      </c>
      <c r="G55" s="104">
        <f t="shared" si="6"/>
        <v>3.1120149691400593E-2</v>
      </c>
      <c r="H55" s="109">
        <v>21678</v>
      </c>
      <c r="I55" s="109">
        <v>14783</v>
      </c>
      <c r="J55" s="109">
        <v>15260</v>
      </c>
      <c r="K55" s="104">
        <f t="shared" si="5"/>
        <v>3.2266792937833966</v>
      </c>
      <c r="L55" s="104">
        <f t="shared" si="7"/>
        <v>2.8754796525237224E-2</v>
      </c>
    </row>
    <row r="56" spans="1:12" ht="9.75" customHeight="1" x14ac:dyDescent="0.2">
      <c r="A56" s="111" t="s">
        <v>300</v>
      </c>
      <c r="B56" s="110">
        <v>20054000</v>
      </c>
      <c r="C56" s="109">
        <v>17183</v>
      </c>
      <c r="D56" s="109">
        <v>7340</v>
      </c>
      <c r="E56" s="109">
        <v>6049</v>
      </c>
      <c r="F56" s="212">
        <f t="shared" si="4"/>
        <v>-17.588555858310627</v>
      </c>
      <c r="G56" s="104">
        <f t="shared" si="6"/>
        <v>1.4420544314637825E-2</v>
      </c>
      <c r="H56" s="109">
        <v>29924</v>
      </c>
      <c r="I56" s="109">
        <v>10470</v>
      </c>
      <c r="J56" s="109">
        <v>9693</v>
      </c>
      <c r="K56" s="104">
        <f t="shared" si="5"/>
        <v>-7.421203438395418</v>
      </c>
      <c r="L56" s="104">
        <f t="shared" si="7"/>
        <v>1.8264760335460314E-2</v>
      </c>
    </row>
    <row r="57" spans="1:12" ht="9.75" customHeight="1" x14ac:dyDescent="0.2">
      <c r="A57" s="111" t="s">
        <v>288</v>
      </c>
      <c r="B57" s="110">
        <v>20051000</v>
      </c>
      <c r="C57" s="109">
        <v>20731</v>
      </c>
      <c r="D57" s="109">
        <v>16107</v>
      </c>
      <c r="E57" s="109">
        <v>4971</v>
      </c>
      <c r="F57" s="104">
        <f t="shared" si="4"/>
        <v>-69.137642018997951</v>
      </c>
      <c r="G57" s="104">
        <f t="shared" si="6"/>
        <v>1.1850640732032507E-2</v>
      </c>
      <c r="H57" s="109">
        <v>31456</v>
      </c>
      <c r="I57" s="109">
        <v>23470</v>
      </c>
      <c r="J57" s="109">
        <v>8629</v>
      </c>
      <c r="K57" s="104">
        <f t="shared" si="5"/>
        <v>-63.233915636983383</v>
      </c>
      <c r="L57" s="104">
        <f t="shared" si="7"/>
        <v>1.6259838742874965E-2</v>
      </c>
    </row>
    <row r="58" spans="1:12" ht="9.75" customHeight="1" x14ac:dyDescent="0.2">
      <c r="A58" s="111" t="s">
        <v>435</v>
      </c>
      <c r="B58" s="110">
        <v>20019010</v>
      </c>
      <c r="C58" s="109">
        <v>2450</v>
      </c>
      <c r="D58" s="109">
        <v>0</v>
      </c>
      <c r="E58" s="109">
        <v>1999</v>
      </c>
      <c r="F58" s="109">
        <v>0</v>
      </c>
      <c r="G58" s="104">
        <f t="shared" si="6"/>
        <v>4.765526216723593E-3</v>
      </c>
      <c r="H58" s="109">
        <v>10520</v>
      </c>
      <c r="I58" s="109">
        <v>0</v>
      </c>
      <c r="J58" s="109">
        <v>8157</v>
      </c>
      <c r="K58" s="109">
        <v>0</v>
      </c>
      <c r="L58" s="104">
        <f t="shared" si="7"/>
        <v>1.5370437434885977E-2</v>
      </c>
    </row>
    <row r="59" spans="1:12" ht="9.75" customHeight="1" x14ac:dyDescent="0.2">
      <c r="A59" s="111" t="s">
        <v>296</v>
      </c>
      <c r="B59" s="110">
        <v>11051000</v>
      </c>
      <c r="C59" s="109">
        <v>63127</v>
      </c>
      <c r="D59" s="109">
        <v>42027</v>
      </c>
      <c r="E59" s="109">
        <v>212</v>
      </c>
      <c r="F59" s="104">
        <f>(E59/D59-1)*100</f>
        <v>-99.495562376567449</v>
      </c>
      <c r="G59" s="104">
        <f t="shared" si="6"/>
        <v>5.0539847821180674E-4</v>
      </c>
      <c r="H59" s="109">
        <v>42380</v>
      </c>
      <c r="I59" s="109">
        <v>24566</v>
      </c>
      <c r="J59" s="109">
        <v>2710</v>
      </c>
      <c r="K59" s="104">
        <f>(J59/I59-1)*100</f>
        <v>-88.96849303915981</v>
      </c>
      <c r="L59" s="104">
        <f t="shared" si="7"/>
        <v>5.1065202217164402E-3</v>
      </c>
    </row>
    <row r="60" spans="1:12" ht="9.75" customHeight="1" x14ac:dyDescent="0.2">
      <c r="A60" s="111" t="s">
        <v>294</v>
      </c>
      <c r="B60" s="324" t="s">
        <v>519</v>
      </c>
      <c r="C60" s="109">
        <v>1005</v>
      </c>
      <c r="D60" s="109">
        <v>1005</v>
      </c>
      <c r="E60" s="109">
        <v>99</v>
      </c>
      <c r="F60" s="104">
        <f>(E60/D60-1)*100</f>
        <v>-90.149253731343279</v>
      </c>
      <c r="G60" s="104">
        <f t="shared" si="6"/>
        <v>2.3601155350457014E-4</v>
      </c>
      <c r="H60" s="109">
        <v>3354</v>
      </c>
      <c r="I60" s="109">
        <v>3354</v>
      </c>
      <c r="J60" s="109">
        <v>853</v>
      </c>
      <c r="K60" s="104">
        <f>(J60/I60-1)*100</f>
        <v>-74.567680381633878</v>
      </c>
      <c r="L60" s="104">
        <f t="shared" si="7"/>
        <v>1.6073290587173888E-3</v>
      </c>
    </row>
    <row r="61" spans="1:12" ht="9.75" customHeight="1" x14ac:dyDescent="0.2">
      <c r="A61" s="111" t="s">
        <v>431</v>
      </c>
      <c r="B61" s="324" t="s">
        <v>518</v>
      </c>
      <c r="C61" s="109">
        <v>80181</v>
      </c>
      <c r="D61" s="109">
        <v>62006</v>
      </c>
      <c r="E61" s="109">
        <v>0</v>
      </c>
      <c r="F61" s="109">
        <v>0</v>
      </c>
      <c r="G61" s="104">
        <f t="shared" si="6"/>
        <v>0</v>
      </c>
      <c r="H61" s="109">
        <v>84360</v>
      </c>
      <c r="I61" s="109">
        <v>60545</v>
      </c>
      <c r="J61" s="109">
        <v>0</v>
      </c>
      <c r="K61" s="109">
        <v>0</v>
      </c>
      <c r="L61" s="104">
        <f t="shared" si="7"/>
        <v>0</v>
      </c>
    </row>
    <row r="62" spans="1:12" x14ac:dyDescent="0.2">
      <c r="A62" s="213" t="s">
        <v>11</v>
      </c>
      <c r="B62" s="108"/>
      <c r="C62" s="107">
        <v>67072921</v>
      </c>
      <c r="D62" s="107">
        <v>41387179</v>
      </c>
      <c r="E62" s="107">
        <v>41947099</v>
      </c>
      <c r="F62" s="106">
        <f>(E62/D62-1)*100</f>
        <v>1.3528827369461371</v>
      </c>
      <c r="G62" s="106">
        <f t="shared" si="6"/>
        <v>100</v>
      </c>
      <c r="H62" s="107">
        <v>73716976</v>
      </c>
      <c r="I62" s="107">
        <v>45595839</v>
      </c>
      <c r="J62" s="107">
        <v>53069407</v>
      </c>
      <c r="K62" s="106">
        <f>(J62/I62-1)*100</f>
        <v>16.390899178321948</v>
      </c>
      <c r="L62" s="106">
        <f t="shared" si="7"/>
        <v>100</v>
      </c>
    </row>
    <row r="63" spans="1:12" x14ac:dyDescent="0.2">
      <c r="A63" s="167" t="s">
        <v>419</v>
      </c>
    </row>
    <row r="64" spans="1:12" x14ac:dyDescent="0.2">
      <c r="A64" s="105" t="s">
        <v>500</v>
      </c>
    </row>
    <row r="65" spans="1:1" x14ac:dyDescent="0.2">
      <c r="A65" s="165" t="s">
        <v>216</v>
      </c>
    </row>
  </sheetData>
  <mergeCells count="16">
    <mergeCell ref="A1:L1"/>
    <mergeCell ref="A2:L2"/>
    <mergeCell ref="A3:L3"/>
    <mergeCell ref="A4:L4"/>
    <mergeCell ref="A5:A7"/>
    <mergeCell ref="B5:B7"/>
    <mergeCell ref="C5:G5"/>
    <mergeCell ref="H5:L5"/>
    <mergeCell ref="C6:C7"/>
    <mergeCell ref="D6:E6"/>
    <mergeCell ref="F6:F7"/>
    <mergeCell ref="G6:G7"/>
    <mergeCell ref="H6:H7"/>
    <mergeCell ref="I6:J6"/>
    <mergeCell ref="K6:K7"/>
    <mergeCell ref="L6:L7"/>
  </mergeCells>
  <printOptions horizontalCentered="1" verticalCentered="1"/>
  <pageMargins left="0.82677165354330717" right="0.70866141732283472" top="0.74803149606299213" bottom="0.47244094488188981" header="0.31496062992125984" footer="0.31496062992125984"/>
  <pageSetup scale="10" orientation="landscape" r:id="rId1"/>
  <headerFooter>
    <oddFooter>&amp;C34</oddFooter>
  </headerFooter>
  <ignoredErrors>
    <ignoredError sqref="B10:B23 B28:B49 B51:B6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SheetLayoutView="100" workbookViewId="0">
      <selection sqref="A1:L1"/>
    </sheetView>
  </sheetViews>
  <sheetFormatPr baseColWidth="10" defaultColWidth="9.5703125" defaultRowHeight="12.75" x14ac:dyDescent="0.2"/>
  <cols>
    <col min="1" max="1" width="24.140625" style="152" customWidth="1"/>
    <col min="2" max="2" width="8.42578125" style="152" customWidth="1"/>
    <col min="3" max="5" width="9.7109375" style="152" customWidth="1"/>
    <col min="6" max="6" width="7.5703125" style="152" customWidth="1"/>
    <col min="7" max="7" width="7.85546875" style="152" customWidth="1"/>
    <col min="8" max="8" width="9.5703125" style="152" customWidth="1"/>
    <col min="9" max="9" width="9.7109375" style="152" customWidth="1"/>
    <col min="10" max="10" width="9.5703125" style="152" customWidth="1"/>
    <col min="11" max="11" width="6.855468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379" t="s">
        <v>452</v>
      </c>
      <c r="B1" s="379"/>
      <c r="C1" s="379"/>
      <c r="D1" s="379"/>
      <c r="E1" s="379"/>
      <c r="F1" s="379"/>
      <c r="G1" s="379"/>
      <c r="H1" s="379"/>
      <c r="I1" s="379"/>
      <c r="J1" s="379"/>
      <c r="K1" s="379"/>
      <c r="L1" s="379"/>
    </row>
    <row r="2" spans="1:12" ht="12.75" customHeight="1" x14ac:dyDescent="0.2">
      <c r="A2" s="402" t="s">
        <v>360</v>
      </c>
      <c r="B2" s="402"/>
      <c r="C2" s="402"/>
      <c r="D2" s="402"/>
      <c r="E2" s="402"/>
      <c r="F2" s="402"/>
      <c r="G2" s="402"/>
      <c r="H2" s="402"/>
      <c r="I2" s="402"/>
      <c r="J2" s="402"/>
      <c r="K2" s="402"/>
      <c r="L2" s="402"/>
    </row>
    <row r="3" spans="1:12" x14ac:dyDescent="0.2">
      <c r="A3" s="402" t="s">
        <v>442</v>
      </c>
      <c r="B3" s="402"/>
      <c r="C3" s="402"/>
      <c r="D3" s="402"/>
      <c r="E3" s="402"/>
      <c r="F3" s="402"/>
      <c r="G3" s="402"/>
      <c r="H3" s="402"/>
      <c r="I3" s="402"/>
      <c r="J3" s="402"/>
      <c r="K3" s="402"/>
      <c r="L3" s="402"/>
    </row>
    <row r="4" spans="1:12" x14ac:dyDescent="0.2">
      <c r="A4" s="265"/>
      <c r="B4" s="265"/>
      <c r="C4" s="265"/>
      <c r="D4" s="265"/>
      <c r="E4" s="265"/>
      <c r="F4" s="265"/>
      <c r="G4" s="265"/>
      <c r="H4" s="265"/>
      <c r="I4" s="265"/>
      <c r="J4" s="265"/>
      <c r="K4" s="265"/>
      <c r="L4" s="265"/>
    </row>
    <row r="5" spans="1:12" ht="12.75" customHeight="1" x14ac:dyDescent="0.2">
      <c r="A5" s="403" t="s">
        <v>283</v>
      </c>
      <c r="B5" s="403" t="s">
        <v>282</v>
      </c>
      <c r="C5" s="406" t="s">
        <v>228</v>
      </c>
      <c r="D5" s="406"/>
      <c r="E5" s="406"/>
      <c r="F5" s="406"/>
      <c r="G5" s="406"/>
      <c r="H5" s="406" t="s">
        <v>347</v>
      </c>
      <c r="I5" s="406"/>
      <c r="J5" s="406"/>
      <c r="K5" s="406"/>
      <c r="L5" s="406"/>
    </row>
    <row r="6" spans="1:12" ht="12.75" customHeight="1" x14ac:dyDescent="0.2">
      <c r="A6" s="404"/>
      <c r="B6" s="404"/>
      <c r="C6" s="397">
        <v>2010</v>
      </c>
      <c r="D6" s="399" t="s">
        <v>515</v>
      </c>
      <c r="E6" s="399"/>
      <c r="F6" s="400" t="s">
        <v>468</v>
      </c>
      <c r="G6" s="172" t="s">
        <v>469</v>
      </c>
      <c r="H6" s="397">
        <v>2010</v>
      </c>
      <c r="I6" s="399" t="s">
        <v>515</v>
      </c>
      <c r="J6" s="399"/>
      <c r="K6" s="407" t="s">
        <v>468</v>
      </c>
      <c r="L6" s="412" t="s">
        <v>470</v>
      </c>
    </row>
    <row r="7" spans="1:12" ht="12.75" customHeight="1" x14ac:dyDescent="0.2">
      <c r="A7" s="405"/>
      <c r="B7" s="405"/>
      <c r="C7" s="398"/>
      <c r="D7" s="173">
        <v>2010</v>
      </c>
      <c r="E7" s="173">
        <v>2011</v>
      </c>
      <c r="F7" s="401"/>
      <c r="G7" s="174">
        <v>2011</v>
      </c>
      <c r="H7" s="398"/>
      <c r="I7" s="173">
        <v>2010</v>
      </c>
      <c r="J7" s="173">
        <v>2011</v>
      </c>
      <c r="K7" s="405"/>
      <c r="L7" s="413"/>
    </row>
    <row r="8" spans="1:12" x14ac:dyDescent="0.2">
      <c r="A8" s="321" t="s">
        <v>309</v>
      </c>
      <c r="B8" s="320">
        <v>7104000</v>
      </c>
      <c r="C8" s="308">
        <v>3773965</v>
      </c>
      <c r="D8" s="308">
        <v>2044646</v>
      </c>
      <c r="E8" s="308">
        <v>1598123</v>
      </c>
      <c r="F8" s="176">
        <f>(E8/D8-1)*100</f>
        <v>-21.838645907408917</v>
      </c>
      <c r="G8" s="177">
        <f t="shared" ref="G8:G21" si="0">(E8/$E$21)*100</f>
        <v>35.572214495964047</v>
      </c>
      <c r="H8" s="308">
        <v>3698026</v>
      </c>
      <c r="I8" s="308">
        <v>1975108</v>
      </c>
      <c r="J8" s="308">
        <v>1849315</v>
      </c>
      <c r="K8" s="176">
        <f>(J8/I8-1)*100</f>
        <v>-6.3689175477999127</v>
      </c>
      <c r="L8" s="177">
        <f t="shared" ref="L8:L21" si="1">(J8/$J$21)*100</f>
        <v>34.698971554316685</v>
      </c>
    </row>
    <row r="9" spans="1:12" ht="12.75" customHeight="1" x14ac:dyDescent="0.2">
      <c r="A9" s="321" t="s">
        <v>429</v>
      </c>
      <c r="B9" s="320">
        <v>7108090</v>
      </c>
      <c r="C9" s="308">
        <v>543460</v>
      </c>
      <c r="D9" s="308">
        <v>249418</v>
      </c>
      <c r="E9" s="308">
        <v>864507</v>
      </c>
      <c r="F9" s="177">
        <f>(E9/D9-1)*100</f>
        <v>246.6097073988245</v>
      </c>
      <c r="G9" s="177">
        <f t="shared" si="0"/>
        <v>19.242842032348189</v>
      </c>
      <c r="H9" s="308">
        <v>521668</v>
      </c>
      <c r="I9" s="308">
        <v>253579</v>
      </c>
      <c r="J9" s="308">
        <v>967077</v>
      </c>
      <c r="K9" s="177">
        <f>(J9/I9-1)*100</f>
        <v>281.37109145473403</v>
      </c>
      <c r="L9" s="177">
        <f t="shared" si="1"/>
        <v>18.145409145458679</v>
      </c>
    </row>
    <row r="10" spans="1:12" x14ac:dyDescent="0.2">
      <c r="A10" s="321" t="s">
        <v>483</v>
      </c>
      <c r="B10" s="320">
        <v>7102100</v>
      </c>
      <c r="C10" s="308">
        <v>1020204</v>
      </c>
      <c r="D10" s="308">
        <v>629245</v>
      </c>
      <c r="E10" s="308">
        <v>815113</v>
      </c>
      <c r="F10" s="177">
        <f>(E10/D10-1)*100</f>
        <v>29.538256164133216</v>
      </c>
      <c r="G10" s="177">
        <f t="shared" si="0"/>
        <v>18.143393515047805</v>
      </c>
      <c r="H10" s="308">
        <v>1090970</v>
      </c>
      <c r="I10" s="308">
        <v>661565</v>
      </c>
      <c r="J10" s="308">
        <v>953335</v>
      </c>
      <c r="K10" s="177">
        <f>(J10/I10-1)*100</f>
        <v>44.102998193677109</v>
      </c>
      <c r="L10" s="177">
        <f t="shared" si="1"/>
        <v>17.887565961847766</v>
      </c>
    </row>
    <row r="11" spans="1:12" x14ac:dyDescent="0.2">
      <c r="A11" s="321" t="s">
        <v>569</v>
      </c>
      <c r="B11" s="320">
        <v>7102200</v>
      </c>
      <c r="C11" s="308">
        <v>559259</v>
      </c>
      <c r="D11" s="308">
        <v>346997</v>
      </c>
      <c r="E11" s="308">
        <v>635941</v>
      </c>
      <c r="F11" s="176">
        <f>(E11/D11-1)*100</f>
        <v>83.269884177673006</v>
      </c>
      <c r="G11" s="177">
        <f t="shared" si="0"/>
        <v>14.15524941370462</v>
      </c>
      <c r="H11" s="308">
        <v>608584</v>
      </c>
      <c r="I11" s="308">
        <v>359479</v>
      </c>
      <c r="J11" s="308">
        <v>691315</v>
      </c>
      <c r="K11" s="176">
        <f>(J11/I11-1)*100</f>
        <v>92.310260126460804</v>
      </c>
      <c r="L11" s="177">
        <f t="shared" si="1"/>
        <v>12.971245850529758</v>
      </c>
    </row>
    <row r="12" spans="1:12" x14ac:dyDescent="0.2">
      <c r="A12" s="321" t="s">
        <v>428</v>
      </c>
      <c r="B12" s="320">
        <v>7108040</v>
      </c>
      <c r="C12" s="308">
        <v>1890</v>
      </c>
      <c r="D12" s="308">
        <v>0</v>
      </c>
      <c r="E12" s="308">
        <v>85906</v>
      </c>
      <c r="F12" s="308">
        <v>0</v>
      </c>
      <c r="G12" s="177">
        <f t="shared" si="0"/>
        <v>1.9121598640969981</v>
      </c>
      <c r="H12" s="308">
        <v>4922</v>
      </c>
      <c r="I12" s="308">
        <v>0</v>
      </c>
      <c r="J12" s="308">
        <v>270380</v>
      </c>
      <c r="K12" s="308">
        <v>0</v>
      </c>
      <c r="L12" s="177">
        <f t="shared" si="1"/>
        <v>5.0731800309066575</v>
      </c>
    </row>
    <row r="13" spans="1:12" x14ac:dyDescent="0.2">
      <c r="A13" s="321" t="s">
        <v>307</v>
      </c>
      <c r="B13" s="320">
        <v>7109000</v>
      </c>
      <c r="C13" s="308">
        <v>723329</v>
      </c>
      <c r="D13" s="308">
        <v>303190</v>
      </c>
      <c r="E13" s="308">
        <v>160089</v>
      </c>
      <c r="F13" s="177">
        <f t="shared" ref="F13:F19" si="2">(E13/D13-1)*100</f>
        <v>-47.198456413470105</v>
      </c>
      <c r="G13" s="177">
        <f t="shared" si="0"/>
        <v>3.563380444711945</v>
      </c>
      <c r="H13" s="308">
        <v>862299</v>
      </c>
      <c r="I13" s="308">
        <v>289923</v>
      </c>
      <c r="J13" s="308">
        <v>202087</v>
      </c>
      <c r="K13" s="177">
        <f t="shared" ref="K13:K19" si="3">(J13/I13-1)*100</f>
        <v>-30.296320057394553</v>
      </c>
      <c r="L13" s="177">
        <f t="shared" si="1"/>
        <v>3.7917883456832375</v>
      </c>
    </row>
    <row r="14" spans="1:12" x14ac:dyDescent="0.2">
      <c r="A14" s="321" t="s">
        <v>430</v>
      </c>
      <c r="B14" s="320">
        <v>7108030</v>
      </c>
      <c r="C14" s="308">
        <v>51677</v>
      </c>
      <c r="D14" s="308">
        <v>37667</v>
      </c>
      <c r="E14" s="308">
        <v>105304</v>
      </c>
      <c r="F14" s="177">
        <f t="shared" si="2"/>
        <v>179.56566756046408</v>
      </c>
      <c r="G14" s="177">
        <f t="shared" si="0"/>
        <v>2.3439350258290492</v>
      </c>
      <c r="H14" s="308">
        <v>77390</v>
      </c>
      <c r="I14" s="308">
        <v>53767</v>
      </c>
      <c r="J14" s="308">
        <v>149497</v>
      </c>
      <c r="K14" s="177">
        <f t="shared" si="3"/>
        <v>178.04601335391598</v>
      </c>
      <c r="L14" s="177">
        <f t="shared" si="1"/>
        <v>2.8050343778402715</v>
      </c>
    </row>
    <row r="15" spans="1:12" x14ac:dyDescent="0.2">
      <c r="A15" s="321" t="s">
        <v>436</v>
      </c>
      <c r="B15" s="320">
        <v>7108020</v>
      </c>
      <c r="C15" s="308">
        <v>129587</v>
      </c>
      <c r="D15" s="308">
        <v>129520</v>
      </c>
      <c r="E15" s="308">
        <v>77786</v>
      </c>
      <c r="F15" s="177">
        <f t="shared" si="2"/>
        <v>-39.942865966646082</v>
      </c>
      <c r="G15" s="177">
        <f t="shared" si="0"/>
        <v>1.7314188437204516</v>
      </c>
      <c r="H15" s="308">
        <v>140573</v>
      </c>
      <c r="I15" s="308">
        <v>140345</v>
      </c>
      <c r="J15" s="308">
        <v>83693</v>
      </c>
      <c r="K15" s="177">
        <f t="shared" si="3"/>
        <v>-40.366240336314085</v>
      </c>
      <c r="L15" s="177">
        <f t="shared" si="1"/>
        <v>1.5703441686762001</v>
      </c>
    </row>
    <row r="16" spans="1:12" x14ac:dyDescent="0.2">
      <c r="A16" s="321" t="s">
        <v>437</v>
      </c>
      <c r="B16" s="320">
        <v>7108010</v>
      </c>
      <c r="C16" s="308">
        <v>8000</v>
      </c>
      <c r="D16" s="308">
        <v>8000</v>
      </c>
      <c r="E16" s="308">
        <v>79681</v>
      </c>
      <c r="F16" s="177">
        <f t="shared" si="2"/>
        <v>896.01249999999993</v>
      </c>
      <c r="G16" s="177">
        <f t="shared" si="0"/>
        <v>1.7735991680570964</v>
      </c>
      <c r="H16" s="308">
        <v>5855</v>
      </c>
      <c r="I16" s="308">
        <v>5855</v>
      </c>
      <c r="J16" s="308">
        <v>80179</v>
      </c>
      <c r="K16" s="176">
        <f t="shared" si="3"/>
        <v>1269.4107600341588</v>
      </c>
      <c r="L16" s="177">
        <f t="shared" si="1"/>
        <v>1.5044104656337929</v>
      </c>
    </row>
    <row r="17" spans="1:12" x14ac:dyDescent="0.2">
      <c r="A17" s="321" t="s">
        <v>298</v>
      </c>
      <c r="B17" s="320">
        <v>7101000</v>
      </c>
      <c r="C17" s="308">
        <v>85650</v>
      </c>
      <c r="D17" s="308">
        <v>48995</v>
      </c>
      <c r="E17" s="308">
        <v>37284</v>
      </c>
      <c r="F17" s="177">
        <f t="shared" si="2"/>
        <v>-23.902439024390244</v>
      </c>
      <c r="G17" s="177">
        <f t="shared" si="0"/>
        <v>0.8298950989801932</v>
      </c>
      <c r="H17" s="308">
        <v>93023</v>
      </c>
      <c r="I17" s="308">
        <v>44323</v>
      </c>
      <c r="J17" s="308">
        <v>41194</v>
      </c>
      <c r="K17" s="177">
        <f t="shared" si="3"/>
        <v>-7.0595401935789504</v>
      </c>
      <c r="L17" s="177">
        <f t="shared" si="1"/>
        <v>0.77292913008790909</v>
      </c>
    </row>
    <row r="18" spans="1:12" x14ac:dyDescent="0.2">
      <c r="A18" s="321" t="s">
        <v>568</v>
      </c>
      <c r="B18" s="320">
        <v>7103000</v>
      </c>
      <c r="C18" s="308">
        <v>303195</v>
      </c>
      <c r="D18" s="308">
        <v>294995</v>
      </c>
      <c r="E18" s="308">
        <v>19828</v>
      </c>
      <c r="F18" s="177">
        <f t="shared" si="2"/>
        <v>-93.278530144578724</v>
      </c>
      <c r="G18" s="177">
        <f t="shared" si="0"/>
        <v>0.44134642266332136</v>
      </c>
      <c r="H18" s="308">
        <v>310993</v>
      </c>
      <c r="I18" s="308">
        <v>301660</v>
      </c>
      <c r="J18" s="308">
        <v>26264</v>
      </c>
      <c r="K18" s="177">
        <f t="shared" si="3"/>
        <v>-91.293509248823185</v>
      </c>
      <c r="L18" s="177">
        <f t="shared" si="1"/>
        <v>0.49279532632492218</v>
      </c>
    </row>
    <row r="19" spans="1:12" x14ac:dyDescent="0.2">
      <c r="A19" s="321" t="s">
        <v>438</v>
      </c>
      <c r="B19" s="320">
        <v>7102990</v>
      </c>
      <c r="C19" s="308">
        <v>19034</v>
      </c>
      <c r="D19" s="308">
        <v>13440</v>
      </c>
      <c r="E19" s="308">
        <v>13054</v>
      </c>
      <c r="F19" s="177">
        <f t="shared" si="2"/>
        <v>-2.8720238095238049</v>
      </c>
      <c r="G19" s="177">
        <f t="shared" si="0"/>
        <v>0.29056567487628587</v>
      </c>
      <c r="H19" s="308">
        <v>21678</v>
      </c>
      <c r="I19" s="308">
        <v>14783</v>
      </c>
      <c r="J19" s="308">
        <v>15260</v>
      </c>
      <c r="K19" s="177">
        <f t="shared" si="3"/>
        <v>3.2266792937833966</v>
      </c>
      <c r="L19" s="177">
        <f t="shared" si="1"/>
        <v>0.28632564269411792</v>
      </c>
    </row>
    <row r="20" spans="1:12" x14ac:dyDescent="0.2">
      <c r="A20" s="321" t="s">
        <v>431</v>
      </c>
      <c r="B20" s="320">
        <v>7102910</v>
      </c>
      <c r="C20" s="308">
        <v>80181</v>
      </c>
      <c r="D20" s="308">
        <v>62006</v>
      </c>
      <c r="E20" s="308">
        <v>0</v>
      </c>
      <c r="F20" s="308">
        <v>0</v>
      </c>
      <c r="G20" s="177">
        <f t="shared" si="0"/>
        <v>0</v>
      </c>
      <c r="H20" s="308">
        <v>84360</v>
      </c>
      <c r="I20" s="308">
        <v>60545</v>
      </c>
      <c r="J20" s="308">
        <v>0</v>
      </c>
      <c r="K20" s="308">
        <v>0</v>
      </c>
      <c r="L20" s="177">
        <f t="shared" si="1"/>
        <v>0</v>
      </c>
    </row>
    <row r="21" spans="1:12" x14ac:dyDescent="0.2">
      <c r="A21" s="325" t="s">
        <v>11</v>
      </c>
      <c r="B21" s="325"/>
      <c r="C21" s="318">
        <v>7299431</v>
      </c>
      <c r="D21" s="318">
        <v>4168119</v>
      </c>
      <c r="E21" s="318">
        <v>4492616</v>
      </c>
      <c r="F21" s="180">
        <f>(E21/D21-1)*100</f>
        <v>7.7852143856737221</v>
      </c>
      <c r="G21" s="180">
        <f t="shared" si="0"/>
        <v>100</v>
      </c>
      <c r="H21" s="318">
        <v>7520341</v>
      </c>
      <c r="I21" s="318">
        <v>4160932</v>
      </c>
      <c r="J21" s="318">
        <v>5329596</v>
      </c>
      <c r="K21" s="180">
        <f>(J21/I21-1)*100</f>
        <v>28.086592138492051</v>
      </c>
      <c r="L21" s="180">
        <f t="shared" si="1"/>
        <v>100</v>
      </c>
    </row>
    <row r="22" spans="1:12" x14ac:dyDescent="0.2">
      <c r="A22" s="167" t="s">
        <v>419</v>
      </c>
    </row>
    <row r="23" spans="1:12" x14ac:dyDescent="0.2">
      <c r="A23" s="165" t="s">
        <v>216</v>
      </c>
    </row>
    <row r="24" spans="1:12" x14ac:dyDescent="0.2">
      <c r="A24" s="165"/>
    </row>
    <row r="25" spans="1:12" x14ac:dyDescent="0.2">
      <c r="A25" s="379" t="s">
        <v>453</v>
      </c>
      <c r="B25" s="379"/>
      <c r="C25" s="379"/>
      <c r="D25" s="379"/>
      <c r="E25" s="379"/>
      <c r="F25" s="379"/>
      <c r="G25" s="379"/>
      <c r="H25" s="379"/>
      <c r="I25" s="379"/>
      <c r="J25" s="379"/>
      <c r="K25" s="379"/>
      <c r="L25" s="379"/>
    </row>
    <row r="26" spans="1:12" ht="12.75" customHeight="1" x14ac:dyDescent="0.2">
      <c r="A26" s="402" t="s">
        <v>360</v>
      </c>
      <c r="B26" s="402"/>
      <c r="C26" s="402"/>
      <c r="D26" s="402"/>
      <c r="E26" s="402"/>
      <c r="F26" s="402"/>
      <c r="G26" s="402"/>
      <c r="H26" s="402"/>
      <c r="I26" s="402"/>
      <c r="J26" s="402"/>
      <c r="K26" s="402"/>
      <c r="L26" s="402"/>
    </row>
    <row r="27" spans="1:12" ht="12.75" customHeight="1" x14ac:dyDescent="0.2">
      <c r="A27" s="402" t="s">
        <v>443</v>
      </c>
      <c r="B27" s="402"/>
      <c r="C27" s="402"/>
      <c r="D27" s="402"/>
      <c r="E27" s="402"/>
      <c r="F27" s="402"/>
      <c r="G27" s="402"/>
      <c r="H27" s="402"/>
      <c r="I27" s="402"/>
      <c r="J27" s="402"/>
      <c r="K27" s="402"/>
      <c r="L27" s="402"/>
    </row>
    <row r="28" spans="1:12" x14ac:dyDescent="0.2">
      <c r="A28" s="165"/>
    </row>
    <row r="29" spans="1:12" ht="12.75" customHeight="1" x14ac:dyDescent="0.2">
      <c r="A29" s="403" t="s">
        <v>367</v>
      </c>
      <c r="B29" s="403" t="s">
        <v>282</v>
      </c>
      <c r="C29" s="406" t="s">
        <v>228</v>
      </c>
      <c r="D29" s="406"/>
      <c r="E29" s="406"/>
      <c r="F29" s="406"/>
      <c r="G29" s="406"/>
      <c r="H29" s="406" t="s">
        <v>347</v>
      </c>
      <c r="I29" s="406"/>
      <c r="J29" s="406"/>
      <c r="K29" s="406"/>
      <c r="L29" s="406"/>
    </row>
    <row r="30" spans="1:12" ht="12.75" customHeight="1" x14ac:dyDescent="0.2">
      <c r="A30" s="404"/>
      <c r="B30" s="404"/>
      <c r="C30" s="397">
        <v>2010</v>
      </c>
      <c r="D30" s="399" t="s">
        <v>515</v>
      </c>
      <c r="E30" s="399"/>
      <c r="F30" s="400" t="s">
        <v>468</v>
      </c>
      <c r="G30" s="172" t="s">
        <v>469</v>
      </c>
      <c r="H30" s="397">
        <v>2010</v>
      </c>
      <c r="I30" s="399" t="s">
        <v>515</v>
      </c>
      <c r="J30" s="399"/>
      <c r="K30" s="407" t="s">
        <v>468</v>
      </c>
      <c r="L30" s="412" t="s">
        <v>470</v>
      </c>
    </row>
    <row r="31" spans="1:12" x14ac:dyDescent="0.2">
      <c r="A31" s="405"/>
      <c r="B31" s="405"/>
      <c r="C31" s="398"/>
      <c r="D31" s="173">
        <v>2010</v>
      </c>
      <c r="E31" s="173">
        <v>2011</v>
      </c>
      <c r="F31" s="401"/>
      <c r="G31" s="174">
        <v>2011</v>
      </c>
      <c r="H31" s="398"/>
      <c r="I31" s="173">
        <v>2010</v>
      </c>
      <c r="J31" s="173">
        <v>2011</v>
      </c>
      <c r="K31" s="405"/>
      <c r="L31" s="413"/>
    </row>
    <row r="32" spans="1:12" x14ac:dyDescent="0.2">
      <c r="A32" s="321" t="s">
        <v>304</v>
      </c>
      <c r="B32" s="320">
        <v>7129090</v>
      </c>
      <c r="C32" s="308">
        <v>1835278</v>
      </c>
      <c r="D32" s="308">
        <v>1486519</v>
      </c>
      <c r="E32" s="308">
        <v>1049039</v>
      </c>
      <c r="F32" s="176">
        <f t="shared" ref="F32:F42" si="4">(E32/D32-1)*100</f>
        <v>-29.429829016648966</v>
      </c>
      <c r="G32" s="177">
        <f t="shared" ref="G32:G42" si="5">(E32/$E$42)*100</f>
        <v>42.439616819703872</v>
      </c>
      <c r="H32" s="308">
        <v>4063037</v>
      </c>
      <c r="I32" s="308">
        <v>3043687</v>
      </c>
      <c r="J32" s="308">
        <v>3039619</v>
      </c>
      <c r="K32" s="176">
        <f t="shared" ref="K32:K42" si="6">(J32/I32-1)*100</f>
        <v>-0.13365369040903019</v>
      </c>
      <c r="L32" s="177">
        <f t="shared" ref="L32:L42" si="7">(J32/$J$42)*100</f>
        <v>45.769178183675464</v>
      </c>
    </row>
    <row r="33" spans="1:12" x14ac:dyDescent="0.2">
      <c r="A33" s="321" t="s">
        <v>574</v>
      </c>
      <c r="B33" s="320">
        <v>9042010</v>
      </c>
      <c r="C33" s="308">
        <v>237661</v>
      </c>
      <c r="D33" s="308">
        <v>204842</v>
      </c>
      <c r="E33" s="323">
        <v>617981</v>
      </c>
      <c r="F33" s="177">
        <f t="shared" si="4"/>
        <v>201.68666582048601</v>
      </c>
      <c r="G33" s="177">
        <f t="shared" si="5"/>
        <v>25.000859683822451</v>
      </c>
      <c r="H33" s="308">
        <v>529006</v>
      </c>
      <c r="I33" s="308">
        <v>478450</v>
      </c>
      <c r="J33" s="308">
        <v>1565466</v>
      </c>
      <c r="K33" s="177">
        <f t="shared" si="6"/>
        <v>227.19531821506948</v>
      </c>
      <c r="L33" s="177">
        <f t="shared" si="7"/>
        <v>23.572063569311052</v>
      </c>
    </row>
    <row r="34" spans="1:12" x14ac:dyDescent="0.2">
      <c r="A34" s="321" t="s">
        <v>303</v>
      </c>
      <c r="B34" s="320">
        <v>7122000</v>
      </c>
      <c r="C34" s="308">
        <v>672484</v>
      </c>
      <c r="D34" s="308">
        <v>444474</v>
      </c>
      <c r="E34" s="308">
        <v>299918</v>
      </c>
      <c r="F34" s="177">
        <f t="shared" si="4"/>
        <v>-32.522937224674564</v>
      </c>
      <c r="G34" s="177">
        <f t="shared" si="5"/>
        <v>12.133395419361861</v>
      </c>
      <c r="H34" s="308">
        <v>1333442</v>
      </c>
      <c r="I34" s="308">
        <v>849578</v>
      </c>
      <c r="J34" s="308">
        <v>709056</v>
      </c>
      <c r="K34" s="177">
        <f t="shared" si="6"/>
        <v>-16.540211728646458</v>
      </c>
      <c r="L34" s="177">
        <f t="shared" si="7"/>
        <v>10.676637567472827</v>
      </c>
    </row>
    <row r="35" spans="1:12" x14ac:dyDescent="0.2">
      <c r="A35" s="321" t="s">
        <v>302</v>
      </c>
      <c r="B35" s="320">
        <v>7129050</v>
      </c>
      <c r="C35" s="308">
        <v>445738</v>
      </c>
      <c r="D35" s="308">
        <v>220317</v>
      </c>
      <c r="E35" s="323">
        <v>284869</v>
      </c>
      <c r="F35" s="176">
        <f t="shared" si="4"/>
        <v>29.2996001216429</v>
      </c>
      <c r="G35" s="177">
        <f t="shared" si="5"/>
        <v>11.524577450230375</v>
      </c>
      <c r="H35" s="308">
        <v>728750</v>
      </c>
      <c r="I35" s="308">
        <v>276469</v>
      </c>
      <c r="J35" s="308">
        <v>639405</v>
      </c>
      <c r="K35" s="176">
        <f t="shared" si="6"/>
        <v>131.27547753997737</v>
      </c>
      <c r="L35" s="177">
        <f t="shared" si="7"/>
        <v>9.627864997729322</v>
      </c>
    </row>
    <row r="36" spans="1:12" x14ac:dyDescent="0.2">
      <c r="A36" s="321" t="s">
        <v>306</v>
      </c>
      <c r="B36" s="320">
        <v>7129030</v>
      </c>
      <c r="C36" s="308">
        <v>168932</v>
      </c>
      <c r="D36" s="308">
        <v>105608</v>
      </c>
      <c r="E36" s="308">
        <v>119398</v>
      </c>
      <c r="F36" s="177">
        <f t="shared" si="4"/>
        <v>13.057722899780311</v>
      </c>
      <c r="G36" s="177">
        <f t="shared" si="5"/>
        <v>4.830330778015882</v>
      </c>
      <c r="H36" s="308">
        <v>746408</v>
      </c>
      <c r="I36" s="308">
        <v>479444</v>
      </c>
      <c r="J36" s="308">
        <v>491261</v>
      </c>
      <c r="K36" s="177">
        <f t="shared" si="6"/>
        <v>2.4647299788922217</v>
      </c>
      <c r="L36" s="177">
        <f t="shared" si="7"/>
        <v>7.3971811084516155</v>
      </c>
    </row>
    <row r="37" spans="1:12" x14ac:dyDescent="0.2">
      <c r="A37" s="321" t="s">
        <v>295</v>
      </c>
      <c r="B37" s="320">
        <v>7129010</v>
      </c>
      <c r="C37" s="308">
        <v>9100</v>
      </c>
      <c r="D37" s="308">
        <v>6100</v>
      </c>
      <c r="E37" s="308">
        <v>15909</v>
      </c>
      <c r="F37" s="176">
        <f t="shared" si="4"/>
        <v>160.80327868852459</v>
      </c>
      <c r="G37" s="177">
        <f t="shared" si="5"/>
        <v>0.64360987912238621</v>
      </c>
      <c r="H37" s="308">
        <v>44983</v>
      </c>
      <c r="I37" s="308">
        <v>30343</v>
      </c>
      <c r="J37" s="308">
        <v>77055</v>
      </c>
      <c r="K37" s="176">
        <f t="shared" si="6"/>
        <v>153.94654450779424</v>
      </c>
      <c r="L37" s="177">
        <f t="shared" si="7"/>
        <v>1.1602585800862255</v>
      </c>
    </row>
    <row r="38" spans="1:12" x14ac:dyDescent="0.2">
      <c r="A38" s="321" t="s">
        <v>433</v>
      </c>
      <c r="B38" s="320">
        <v>9042020</v>
      </c>
      <c r="C38" s="308">
        <v>58506</v>
      </c>
      <c r="D38" s="308">
        <v>22670</v>
      </c>
      <c r="E38" s="308">
        <v>55146</v>
      </c>
      <c r="F38" s="177">
        <f t="shared" si="4"/>
        <v>143.25540361711515</v>
      </c>
      <c r="G38" s="177">
        <f t="shared" si="5"/>
        <v>2.2309705446026218</v>
      </c>
      <c r="H38" s="308">
        <v>45733</v>
      </c>
      <c r="I38" s="308">
        <v>11453</v>
      </c>
      <c r="J38" s="308">
        <v>54382</v>
      </c>
      <c r="K38" s="177">
        <f t="shared" si="6"/>
        <v>374.82755609883867</v>
      </c>
      <c r="L38" s="177">
        <f t="shared" si="7"/>
        <v>0.81885902410290201</v>
      </c>
    </row>
    <row r="39" spans="1:12" x14ac:dyDescent="0.2">
      <c r="A39" s="321" t="s">
        <v>575</v>
      </c>
      <c r="B39" s="320">
        <v>9042090</v>
      </c>
      <c r="C39" s="308">
        <v>1636</v>
      </c>
      <c r="D39" s="308">
        <v>1417</v>
      </c>
      <c r="E39" s="308">
        <v>14420</v>
      </c>
      <c r="F39" s="176">
        <f t="shared" si="4"/>
        <v>917.6429075511644</v>
      </c>
      <c r="G39" s="177">
        <f t="shared" si="5"/>
        <v>0.58337132798697655</v>
      </c>
      <c r="H39" s="308">
        <v>39920</v>
      </c>
      <c r="I39" s="308">
        <v>38786</v>
      </c>
      <c r="J39" s="308">
        <v>37870</v>
      </c>
      <c r="K39" s="177">
        <f t="shared" si="6"/>
        <v>-2.3616768937245403</v>
      </c>
      <c r="L39" s="177">
        <f t="shared" si="7"/>
        <v>0.57022895889774006</v>
      </c>
    </row>
    <row r="40" spans="1:12" x14ac:dyDescent="0.2">
      <c r="A40" s="321" t="s">
        <v>576</v>
      </c>
      <c r="B40" s="320">
        <v>7129020</v>
      </c>
      <c r="C40" s="308">
        <v>69967</v>
      </c>
      <c r="D40" s="308">
        <v>43427</v>
      </c>
      <c r="E40" s="308">
        <v>15060</v>
      </c>
      <c r="F40" s="176">
        <f t="shared" si="4"/>
        <v>-65.321113592926068</v>
      </c>
      <c r="G40" s="177">
        <f t="shared" si="5"/>
        <v>0.60926298193369388</v>
      </c>
      <c r="H40" s="308">
        <v>134072</v>
      </c>
      <c r="I40" s="308">
        <v>78141</v>
      </c>
      <c r="J40" s="308">
        <v>26225</v>
      </c>
      <c r="K40" s="177">
        <f t="shared" si="6"/>
        <v>-66.438873318744314</v>
      </c>
      <c r="L40" s="177">
        <f t="shared" si="7"/>
        <v>0.39488393047513154</v>
      </c>
    </row>
    <row r="41" spans="1:12" x14ac:dyDescent="0.2">
      <c r="A41" s="321" t="s">
        <v>294</v>
      </c>
      <c r="B41" s="320">
        <v>7129040</v>
      </c>
      <c r="C41" s="308">
        <v>1005</v>
      </c>
      <c r="D41" s="308">
        <v>1005</v>
      </c>
      <c r="E41" s="308">
        <v>99</v>
      </c>
      <c r="F41" s="177">
        <f t="shared" si="4"/>
        <v>-90.149253731343279</v>
      </c>
      <c r="G41" s="177">
        <f t="shared" si="5"/>
        <v>4.0051152198828481E-3</v>
      </c>
      <c r="H41" s="308">
        <v>3354</v>
      </c>
      <c r="I41" s="308">
        <v>3354</v>
      </c>
      <c r="J41" s="308">
        <v>853</v>
      </c>
      <c r="K41" s="177">
        <f t="shared" si="6"/>
        <v>-74.567680381633878</v>
      </c>
      <c r="L41" s="177">
        <f t="shared" si="7"/>
        <v>1.2844079797723059E-2</v>
      </c>
    </row>
    <row r="42" spans="1:12" x14ac:dyDescent="0.2">
      <c r="A42" s="325" t="s">
        <v>11</v>
      </c>
      <c r="B42" s="325"/>
      <c r="C42" s="318">
        <v>3500307</v>
      </c>
      <c r="D42" s="318">
        <v>2536379</v>
      </c>
      <c r="E42" s="318">
        <v>2471839</v>
      </c>
      <c r="F42" s="180">
        <f t="shared" si="4"/>
        <v>-2.5445724002603698</v>
      </c>
      <c r="G42" s="180">
        <f t="shared" si="5"/>
        <v>100</v>
      </c>
      <c r="H42" s="318">
        <v>7668705</v>
      </c>
      <c r="I42" s="318">
        <v>5289705</v>
      </c>
      <c r="J42" s="318">
        <v>6641192</v>
      </c>
      <c r="K42" s="180">
        <f t="shared" si="6"/>
        <v>25.54938318866553</v>
      </c>
      <c r="L42" s="180">
        <f t="shared" si="7"/>
        <v>100</v>
      </c>
    </row>
    <row r="43" spans="1:12" x14ac:dyDescent="0.2">
      <c r="A43" s="167" t="s">
        <v>419</v>
      </c>
    </row>
    <row r="44" spans="1:12" x14ac:dyDescent="0.2">
      <c r="A44" s="165" t="s">
        <v>216</v>
      </c>
    </row>
    <row r="53" spans="1:6" x14ac:dyDescent="0.2">
      <c r="A53" s="175"/>
      <c r="B53" s="175"/>
      <c r="C53" s="109"/>
      <c r="D53" s="109"/>
      <c r="E53" s="181"/>
      <c r="F53" s="181"/>
    </row>
    <row r="54" spans="1:6" x14ac:dyDescent="0.2">
      <c r="A54" s="175"/>
      <c r="B54" s="175"/>
      <c r="C54" s="109"/>
      <c r="D54" s="109"/>
      <c r="E54" s="181"/>
      <c r="F54" s="181"/>
    </row>
    <row r="55" spans="1:6" x14ac:dyDescent="0.2">
      <c r="A55" s="175"/>
      <c r="B55" s="175"/>
      <c r="C55" s="109"/>
      <c r="D55" s="109"/>
      <c r="E55" s="181"/>
      <c r="F55" s="181"/>
    </row>
  </sheetData>
  <mergeCells count="28">
    <mergeCell ref="K30:K31"/>
    <mergeCell ref="L30:L31"/>
    <mergeCell ref="A1:L1"/>
    <mergeCell ref="A2:L2"/>
    <mergeCell ref="A3:L3"/>
    <mergeCell ref="A5:A7"/>
    <mergeCell ref="B5:B7"/>
    <mergeCell ref="C5:G5"/>
    <mergeCell ref="H5:L5"/>
    <mergeCell ref="C6:C7"/>
    <mergeCell ref="H6:H7"/>
    <mergeCell ref="I6:J6"/>
    <mergeCell ref="K6:K7"/>
    <mergeCell ref="L6:L7"/>
    <mergeCell ref="A25:L25"/>
    <mergeCell ref="A26:L26"/>
    <mergeCell ref="D6:E6"/>
    <mergeCell ref="F6:F7"/>
    <mergeCell ref="A27:L27"/>
    <mergeCell ref="A29:A31"/>
    <mergeCell ref="B29:B31"/>
    <mergeCell ref="C29:G29"/>
    <mergeCell ref="H29:L29"/>
    <mergeCell ref="C30:C31"/>
    <mergeCell ref="D30:E30"/>
    <mergeCell ref="F30:F31"/>
    <mergeCell ref="H30:H31"/>
    <mergeCell ref="I30:J30"/>
  </mergeCells>
  <printOptions horizontalCentered="1" verticalCentered="1"/>
  <pageMargins left="0.82677165354330717" right="0.70866141732283472" top="0.74803149606299213" bottom="0.55118110236220474" header="0.31496062992125984" footer="0.31496062992125984"/>
  <pageSetup scale="10" orientation="landscape" r:id="rId1"/>
  <headerFooter>
    <oddFooter>&amp;C35</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SheetLayoutView="100" workbookViewId="0">
      <selection sqref="A1:L1"/>
    </sheetView>
  </sheetViews>
  <sheetFormatPr baseColWidth="10" defaultColWidth="9.5703125" defaultRowHeight="12.75" x14ac:dyDescent="0.2"/>
  <cols>
    <col min="1" max="1" width="24.140625" style="152" customWidth="1"/>
    <col min="2" max="2" width="8.42578125" style="152" customWidth="1"/>
    <col min="3" max="5" width="9.7109375" style="152" customWidth="1"/>
    <col min="6" max="6" width="7.5703125" style="152" customWidth="1"/>
    <col min="7" max="7" width="7.85546875" style="152" customWidth="1"/>
    <col min="8" max="8" width="9.5703125" style="152" customWidth="1"/>
    <col min="9" max="9" width="9.7109375" style="152" customWidth="1"/>
    <col min="10" max="10" width="9.5703125" style="152" customWidth="1"/>
    <col min="11" max="11" width="6.855468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379" t="s">
        <v>454</v>
      </c>
      <c r="B1" s="379"/>
      <c r="C1" s="379"/>
      <c r="D1" s="379"/>
      <c r="E1" s="379"/>
      <c r="F1" s="379"/>
      <c r="G1" s="379"/>
      <c r="H1" s="379"/>
      <c r="I1" s="379"/>
      <c r="J1" s="379"/>
      <c r="K1" s="379"/>
      <c r="L1" s="379"/>
    </row>
    <row r="2" spans="1:12" ht="12.75" customHeight="1" x14ac:dyDescent="0.2">
      <c r="A2" s="402" t="s">
        <v>360</v>
      </c>
      <c r="B2" s="402"/>
      <c r="C2" s="402"/>
      <c r="D2" s="402"/>
      <c r="E2" s="402"/>
      <c r="F2" s="402"/>
      <c r="G2" s="402"/>
      <c r="H2" s="402"/>
      <c r="I2" s="402"/>
      <c r="J2" s="402"/>
      <c r="K2" s="402"/>
      <c r="L2" s="402"/>
    </row>
    <row r="3" spans="1:12" ht="12.75" customHeight="1" x14ac:dyDescent="0.2">
      <c r="A3" s="402" t="s">
        <v>444</v>
      </c>
      <c r="B3" s="402"/>
      <c r="C3" s="402"/>
      <c r="D3" s="402"/>
      <c r="E3" s="402"/>
      <c r="F3" s="402"/>
      <c r="G3" s="402"/>
      <c r="H3" s="402"/>
      <c r="I3" s="402"/>
      <c r="J3" s="402"/>
      <c r="K3" s="402"/>
      <c r="L3" s="402"/>
    </row>
    <row r="4" spans="1:12" x14ac:dyDescent="0.2">
      <c r="A4" s="265"/>
      <c r="B4" s="265"/>
      <c r="C4" s="265"/>
      <c r="D4" s="265"/>
      <c r="E4" s="265"/>
      <c r="F4" s="265"/>
      <c r="G4" s="265"/>
      <c r="H4" s="265"/>
      <c r="I4" s="265"/>
      <c r="J4" s="265"/>
      <c r="K4" s="265"/>
      <c r="L4" s="265"/>
    </row>
    <row r="5" spans="1:12" ht="12.75" customHeight="1" x14ac:dyDescent="0.2">
      <c r="A5" s="403" t="s">
        <v>367</v>
      </c>
      <c r="B5" s="403" t="s">
        <v>282</v>
      </c>
      <c r="C5" s="406" t="s">
        <v>228</v>
      </c>
      <c r="D5" s="406"/>
      <c r="E5" s="406"/>
      <c r="F5" s="406"/>
      <c r="G5" s="406"/>
      <c r="H5" s="406" t="s">
        <v>347</v>
      </c>
      <c r="I5" s="406"/>
      <c r="J5" s="406"/>
      <c r="K5" s="406"/>
      <c r="L5" s="406"/>
    </row>
    <row r="6" spans="1:12" ht="12.75" customHeight="1" x14ac:dyDescent="0.2">
      <c r="A6" s="404"/>
      <c r="B6" s="404"/>
      <c r="C6" s="397">
        <v>2010</v>
      </c>
      <c r="D6" s="399" t="s">
        <v>515</v>
      </c>
      <c r="E6" s="399"/>
      <c r="F6" s="400" t="s">
        <v>468</v>
      </c>
      <c r="G6" s="172" t="s">
        <v>469</v>
      </c>
      <c r="H6" s="397">
        <v>2010</v>
      </c>
      <c r="I6" s="399" t="s">
        <v>515</v>
      </c>
      <c r="J6" s="399"/>
      <c r="K6" s="407" t="s">
        <v>468</v>
      </c>
      <c r="L6" s="412" t="s">
        <v>470</v>
      </c>
    </row>
    <row r="7" spans="1:12" ht="12.75" customHeight="1" x14ac:dyDescent="0.2">
      <c r="A7" s="405"/>
      <c r="B7" s="405"/>
      <c r="C7" s="398"/>
      <c r="D7" s="173">
        <v>2010</v>
      </c>
      <c r="E7" s="173">
        <v>2011</v>
      </c>
      <c r="F7" s="401"/>
      <c r="G7" s="174">
        <v>2011</v>
      </c>
      <c r="H7" s="398"/>
      <c r="I7" s="173">
        <v>2010</v>
      </c>
      <c r="J7" s="173">
        <v>2011</v>
      </c>
      <c r="K7" s="405"/>
      <c r="L7" s="413"/>
    </row>
    <row r="8" spans="1:12" x14ac:dyDescent="0.2">
      <c r="A8" s="321" t="s">
        <v>297</v>
      </c>
      <c r="B8" s="320">
        <v>20041000</v>
      </c>
      <c r="C8" s="308">
        <v>37368129</v>
      </c>
      <c r="D8" s="308">
        <v>21968099</v>
      </c>
      <c r="E8" s="323">
        <v>21920717</v>
      </c>
      <c r="F8" s="176">
        <f t="shared" ref="F8:F30" si="0">(E8/D8-1)*100</f>
        <v>-0.21568548102409713</v>
      </c>
      <c r="G8" s="177">
        <f t="shared" ref="G8:G33" si="1">(E8/$E$33)*100</f>
        <v>65.733626550094854</v>
      </c>
      <c r="H8" s="308">
        <v>32525920</v>
      </c>
      <c r="I8" s="308">
        <v>19010987</v>
      </c>
      <c r="J8" s="308">
        <v>22721694</v>
      </c>
      <c r="K8" s="176">
        <f t="shared" ref="K8:K30" si="2">(J8/I8-1)*100</f>
        <v>19.518749868168328</v>
      </c>
      <c r="L8" s="177">
        <f t="shared" ref="L8:L33" si="3">(J8/$J$33)*100</f>
        <v>58.434760576533208</v>
      </c>
    </row>
    <row r="9" spans="1:12" ht="12.75" customHeight="1" x14ac:dyDescent="0.2">
      <c r="A9" s="321" t="s">
        <v>301</v>
      </c>
      <c r="B9" s="320">
        <v>20052000</v>
      </c>
      <c r="C9" s="308">
        <v>1910284</v>
      </c>
      <c r="D9" s="308">
        <v>1276666</v>
      </c>
      <c r="E9" s="308">
        <v>1336099</v>
      </c>
      <c r="F9" s="176">
        <f t="shared" si="0"/>
        <v>4.6553288017382677</v>
      </c>
      <c r="G9" s="177">
        <f t="shared" si="1"/>
        <v>4.0065583940504856</v>
      </c>
      <c r="H9" s="308">
        <v>6236944</v>
      </c>
      <c r="I9" s="308">
        <v>3958292</v>
      </c>
      <c r="J9" s="308">
        <v>5646300</v>
      </c>
      <c r="K9" s="176">
        <f t="shared" si="2"/>
        <v>42.64485793367443</v>
      </c>
      <c r="L9" s="177">
        <f t="shared" si="3"/>
        <v>14.52093266652035</v>
      </c>
    </row>
    <row r="10" spans="1:12" x14ac:dyDescent="0.2">
      <c r="A10" s="321" t="s">
        <v>567</v>
      </c>
      <c r="B10" s="320">
        <v>11052000</v>
      </c>
      <c r="C10" s="308">
        <v>4778638</v>
      </c>
      <c r="D10" s="308">
        <v>3584101</v>
      </c>
      <c r="E10" s="308">
        <v>1693100</v>
      </c>
      <c r="F10" s="176">
        <f t="shared" si="0"/>
        <v>-52.760817845256035</v>
      </c>
      <c r="G10" s="177">
        <f t="shared" si="1"/>
        <v>5.0770968445952569</v>
      </c>
      <c r="H10" s="308">
        <v>7223329</v>
      </c>
      <c r="I10" s="308">
        <v>5295382</v>
      </c>
      <c r="J10" s="308">
        <v>2916483</v>
      </c>
      <c r="K10" s="176">
        <f t="shared" si="2"/>
        <v>-44.924030032205422</v>
      </c>
      <c r="L10" s="177">
        <f t="shared" si="3"/>
        <v>7.5004964784108656</v>
      </c>
    </row>
    <row r="11" spans="1:12" x14ac:dyDescent="0.2">
      <c r="A11" s="321" t="s">
        <v>365</v>
      </c>
      <c r="B11" s="320">
        <v>11081400</v>
      </c>
      <c r="C11" s="308">
        <v>3929864</v>
      </c>
      <c r="D11" s="308">
        <v>2559464</v>
      </c>
      <c r="E11" s="308">
        <v>4255823</v>
      </c>
      <c r="F11" s="176">
        <f t="shared" si="0"/>
        <v>66.277900372890571</v>
      </c>
      <c r="G11" s="177">
        <f t="shared" si="1"/>
        <v>12.761931087623838</v>
      </c>
      <c r="H11" s="308">
        <v>2460739</v>
      </c>
      <c r="I11" s="308">
        <v>1586460</v>
      </c>
      <c r="J11" s="308">
        <v>2778592</v>
      </c>
      <c r="K11" s="176">
        <f t="shared" si="2"/>
        <v>75.144157432270589</v>
      </c>
      <c r="L11" s="177">
        <f t="shared" si="3"/>
        <v>7.1458738182052155</v>
      </c>
    </row>
    <row r="12" spans="1:12" x14ac:dyDescent="0.2">
      <c r="A12" s="321" t="s">
        <v>305</v>
      </c>
      <c r="B12" s="320">
        <v>20059910</v>
      </c>
      <c r="C12" s="308">
        <v>500177</v>
      </c>
      <c r="D12" s="308">
        <v>212829</v>
      </c>
      <c r="E12" s="308">
        <v>401132</v>
      </c>
      <c r="F12" s="176">
        <f t="shared" si="0"/>
        <v>88.476194503568578</v>
      </c>
      <c r="G12" s="177">
        <f t="shared" si="1"/>
        <v>1.2028740248456584</v>
      </c>
      <c r="H12" s="308">
        <v>802533</v>
      </c>
      <c r="I12" s="308">
        <v>318167</v>
      </c>
      <c r="J12" s="308">
        <v>700023</v>
      </c>
      <c r="K12" s="176">
        <f t="shared" si="2"/>
        <v>120.01747509955463</v>
      </c>
      <c r="L12" s="177">
        <f t="shared" si="3"/>
        <v>1.8002916685290502</v>
      </c>
    </row>
    <row r="13" spans="1:12" x14ac:dyDescent="0.2">
      <c r="A13" s="321" t="s">
        <v>364</v>
      </c>
      <c r="B13" s="320">
        <v>11081300</v>
      </c>
      <c r="C13" s="308">
        <v>1089276</v>
      </c>
      <c r="D13" s="308">
        <v>839276</v>
      </c>
      <c r="E13" s="308">
        <v>606686</v>
      </c>
      <c r="F13" s="176">
        <f t="shared" si="0"/>
        <v>-27.713171829052662</v>
      </c>
      <c r="G13" s="177">
        <f t="shared" si="1"/>
        <v>1.8192685466068854</v>
      </c>
      <c r="H13" s="308">
        <v>654427</v>
      </c>
      <c r="I13" s="308">
        <v>460767</v>
      </c>
      <c r="J13" s="308">
        <v>684559</v>
      </c>
      <c r="K13" s="176">
        <f t="shared" si="2"/>
        <v>48.569450503182729</v>
      </c>
      <c r="L13" s="177">
        <f t="shared" si="3"/>
        <v>1.7605219604449824</v>
      </c>
    </row>
    <row r="14" spans="1:12" x14ac:dyDescent="0.2">
      <c r="A14" s="321" t="s">
        <v>292</v>
      </c>
      <c r="B14" s="320">
        <v>20011000</v>
      </c>
      <c r="C14" s="308">
        <v>945952</v>
      </c>
      <c r="D14" s="308">
        <v>572886</v>
      </c>
      <c r="E14" s="308">
        <v>653310</v>
      </c>
      <c r="F14" s="176">
        <f t="shared" si="0"/>
        <v>14.038395073365372</v>
      </c>
      <c r="G14" s="177">
        <f t="shared" si="1"/>
        <v>1.9590798768782274</v>
      </c>
      <c r="H14" s="308">
        <v>868795</v>
      </c>
      <c r="I14" s="308">
        <v>581435</v>
      </c>
      <c r="J14" s="308">
        <v>566731</v>
      </c>
      <c r="K14" s="176">
        <f t="shared" si="2"/>
        <v>-2.5289155279609954</v>
      </c>
      <c r="L14" s="177">
        <f t="shared" si="3"/>
        <v>1.4574965359668712</v>
      </c>
    </row>
    <row r="15" spans="1:12" x14ac:dyDescent="0.2">
      <c r="A15" s="321" t="s">
        <v>432</v>
      </c>
      <c r="B15" s="320">
        <v>20019090</v>
      </c>
      <c r="C15" s="308">
        <v>496126</v>
      </c>
      <c r="D15" s="308">
        <v>268817</v>
      </c>
      <c r="E15" s="308">
        <v>856219</v>
      </c>
      <c r="F15" s="176">
        <f t="shared" si="0"/>
        <v>218.51371007041968</v>
      </c>
      <c r="G15" s="177">
        <f t="shared" si="1"/>
        <v>2.5675428404598111</v>
      </c>
      <c r="H15" s="308">
        <v>511522</v>
      </c>
      <c r="I15" s="308">
        <v>288524</v>
      </c>
      <c r="J15" s="308">
        <v>550350</v>
      </c>
      <c r="K15" s="176">
        <f t="shared" si="2"/>
        <v>90.746696981880177</v>
      </c>
      <c r="L15" s="177">
        <f t="shared" si="3"/>
        <v>1.4153685232841817</v>
      </c>
    </row>
    <row r="16" spans="1:12" x14ac:dyDescent="0.2">
      <c r="A16" s="321" t="s">
        <v>308</v>
      </c>
      <c r="B16" s="320">
        <v>20059990</v>
      </c>
      <c r="C16" s="308">
        <v>398631</v>
      </c>
      <c r="D16" s="308">
        <v>277536</v>
      </c>
      <c r="E16" s="308">
        <v>283495</v>
      </c>
      <c r="F16" s="176">
        <f t="shared" si="0"/>
        <v>2.1471088435374153</v>
      </c>
      <c r="G16" s="177">
        <f t="shared" si="1"/>
        <v>0.85011610061929732</v>
      </c>
      <c r="H16" s="308">
        <v>668201</v>
      </c>
      <c r="I16" s="308">
        <v>434004</v>
      </c>
      <c r="J16" s="308">
        <v>536505</v>
      </c>
      <c r="K16" s="176">
        <f t="shared" si="2"/>
        <v>23.617524262449187</v>
      </c>
      <c r="L16" s="177">
        <f t="shared" si="3"/>
        <v>1.3797624958382482</v>
      </c>
    </row>
    <row r="17" spans="1:12" x14ac:dyDescent="0.2">
      <c r="A17" s="321" t="s">
        <v>290</v>
      </c>
      <c r="B17" s="320">
        <v>20056000</v>
      </c>
      <c r="C17" s="308">
        <v>274100</v>
      </c>
      <c r="D17" s="308">
        <v>164469</v>
      </c>
      <c r="E17" s="308">
        <v>213318</v>
      </c>
      <c r="F17" s="176">
        <f t="shared" si="0"/>
        <v>29.701037885558979</v>
      </c>
      <c r="G17" s="177">
        <f t="shared" si="1"/>
        <v>0.63967641881481951</v>
      </c>
      <c r="H17" s="308">
        <v>578995</v>
      </c>
      <c r="I17" s="308">
        <v>352634</v>
      </c>
      <c r="J17" s="308">
        <v>476538</v>
      </c>
      <c r="K17" s="176">
        <f t="shared" si="2"/>
        <v>35.136713986739785</v>
      </c>
      <c r="L17" s="177">
        <f t="shared" si="3"/>
        <v>1.2255417195399243</v>
      </c>
    </row>
    <row r="18" spans="1:12" x14ac:dyDescent="0.2">
      <c r="A18" s="321" t="s">
        <v>363</v>
      </c>
      <c r="B18" s="320">
        <v>20058000</v>
      </c>
      <c r="C18" s="308">
        <v>394550</v>
      </c>
      <c r="D18" s="308">
        <v>327740</v>
      </c>
      <c r="E18" s="308">
        <v>345316</v>
      </c>
      <c r="F18" s="176">
        <f t="shared" si="0"/>
        <v>5.3627875755171805</v>
      </c>
      <c r="G18" s="177">
        <f t="shared" si="1"/>
        <v>1.0354986557133397</v>
      </c>
      <c r="H18" s="308">
        <v>472371</v>
      </c>
      <c r="I18" s="308">
        <v>387384</v>
      </c>
      <c r="J18" s="308">
        <v>421024</v>
      </c>
      <c r="K18" s="176">
        <f t="shared" si="2"/>
        <v>8.683889887037143</v>
      </c>
      <c r="L18" s="177">
        <f t="shared" si="3"/>
        <v>1.0827729938170243</v>
      </c>
    </row>
    <row r="19" spans="1:12" x14ac:dyDescent="0.2">
      <c r="A19" s="321" t="s">
        <v>439</v>
      </c>
      <c r="B19" s="320">
        <v>20021010</v>
      </c>
      <c r="C19" s="308">
        <v>238955</v>
      </c>
      <c r="D19" s="308">
        <v>133575</v>
      </c>
      <c r="E19" s="308">
        <v>186882</v>
      </c>
      <c r="F19" s="176">
        <f t="shared" si="0"/>
        <v>39.907916900617636</v>
      </c>
      <c r="G19" s="177">
        <f t="shared" si="1"/>
        <v>0.56040281880080955</v>
      </c>
      <c r="H19" s="308">
        <v>239594</v>
      </c>
      <c r="I19" s="308">
        <v>149347</v>
      </c>
      <c r="J19" s="308">
        <v>185968</v>
      </c>
      <c r="K19" s="176">
        <f t="shared" si="2"/>
        <v>24.520746985208941</v>
      </c>
      <c r="L19" s="177">
        <f t="shared" si="3"/>
        <v>0.47826520130482908</v>
      </c>
    </row>
    <row r="20" spans="1:12" x14ac:dyDescent="0.2">
      <c r="A20" s="321" t="s">
        <v>451</v>
      </c>
      <c r="B20" s="320">
        <v>7114010</v>
      </c>
      <c r="C20" s="308">
        <v>313836</v>
      </c>
      <c r="D20" s="308">
        <v>233834</v>
      </c>
      <c r="E20" s="308">
        <v>261966</v>
      </c>
      <c r="F20" s="176">
        <f t="shared" si="0"/>
        <v>12.030756861705317</v>
      </c>
      <c r="G20" s="177">
        <f t="shared" si="1"/>
        <v>0.78555711534536699</v>
      </c>
      <c r="H20" s="308">
        <v>187659</v>
      </c>
      <c r="I20" s="308">
        <v>156881</v>
      </c>
      <c r="J20" s="308">
        <v>138826</v>
      </c>
      <c r="K20" s="176">
        <f t="shared" si="2"/>
        <v>-11.508723172340819</v>
      </c>
      <c r="L20" s="177">
        <f t="shared" si="3"/>
        <v>0.35702725649759209</v>
      </c>
    </row>
    <row r="21" spans="1:12" x14ac:dyDescent="0.2">
      <c r="A21" s="321" t="s">
        <v>299</v>
      </c>
      <c r="B21" s="320">
        <v>20049010</v>
      </c>
      <c r="C21" s="308">
        <v>640</v>
      </c>
      <c r="D21" s="308">
        <v>640</v>
      </c>
      <c r="E21" s="323">
        <v>533</v>
      </c>
      <c r="F21" s="176">
        <f t="shared" si="0"/>
        <v>-16.718750000000004</v>
      </c>
      <c r="G21" s="177">
        <f t="shared" si="1"/>
        <v>1.5983064309073721E-3</v>
      </c>
      <c r="H21" s="308">
        <v>3976</v>
      </c>
      <c r="I21" s="308">
        <v>3934</v>
      </c>
      <c r="J21" s="308">
        <v>124455</v>
      </c>
      <c r="K21" s="176">
        <f t="shared" si="2"/>
        <v>3063.573970513472</v>
      </c>
      <c r="L21" s="177">
        <f t="shared" si="3"/>
        <v>0.32006848290239454</v>
      </c>
    </row>
    <row r="22" spans="1:12" x14ac:dyDescent="0.2">
      <c r="A22" s="321" t="s">
        <v>362</v>
      </c>
      <c r="B22" s="320">
        <v>7119000</v>
      </c>
      <c r="C22" s="308">
        <v>181434</v>
      </c>
      <c r="D22" s="308">
        <v>75680</v>
      </c>
      <c r="E22" s="308">
        <v>82750</v>
      </c>
      <c r="F22" s="176">
        <f t="shared" si="0"/>
        <v>9.3419661733615165</v>
      </c>
      <c r="G22" s="177">
        <f t="shared" si="1"/>
        <v>0.24814232112117268</v>
      </c>
      <c r="H22" s="308">
        <v>165465</v>
      </c>
      <c r="I22" s="308">
        <v>71457</v>
      </c>
      <c r="J22" s="308">
        <v>83204</v>
      </c>
      <c r="K22" s="176">
        <f t="shared" si="2"/>
        <v>16.439257175644094</v>
      </c>
      <c r="L22" s="177">
        <f t="shared" si="3"/>
        <v>0.21398078061476705</v>
      </c>
    </row>
    <row r="23" spans="1:12" x14ac:dyDescent="0.2">
      <c r="A23" s="321" t="s">
        <v>449</v>
      </c>
      <c r="B23" s="320">
        <v>20021020</v>
      </c>
      <c r="C23" s="308">
        <v>104020</v>
      </c>
      <c r="D23" s="308">
        <v>57771</v>
      </c>
      <c r="E23" s="308">
        <v>50750</v>
      </c>
      <c r="F23" s="176">
        <f t="shared" si="0"/>
        <v>-12.153156427965584</v>
      </c>
      <c r="G23" s="177">
        <f t="shared" si="1"/>
        <v>0.15218396129183703</v>
      </c>
      <c r="H23" s="308">
        <v>105784</v>
      </c>
      <c r="I23" s="308">
        <v>67926</v>
      </c>
      <c r="J23" s="308">
        <v>59421</v>
      </c>
      <c r="K23" s="176">
        <f t="shared" si="2"/>
        <v>-12.520978712127906</v>
      </c>
      <c r="L23" s="177">
        <f t="shared" si="3"/>
        <v>0.15281659493425884</v>
      </c>
    </row>
    <row r="24" spans="1:12" x14ac:dyDescent="0.2">
      <c r="A24" s="321" t="s">
        <v>293</v>
      </c>
      <c r="B24" s="320">
        <v>20029090</v>
      </c>
      <c r="C24" s="308">
        <v>186170</v>
      </c>
      <c r="D24" s="308">
        <v>108731</v>
      </c>
      <c r="E24" s="308">
        <v>60826</v>
      </c>
      <c r="F24" s="176">
        <f t="shared" si="0"/>
        <v>-44.058272249864338</v>
      </c>
      <c r="G24" s="177">
        <f t="shared" si="1"/>
        <v>0.18239884984309909</v>
      </c>
      <c r="H24" s="308">
        <v>203687</v>
      </c>
      <c r="I24" s="308">
        <v>138013</v>
      </c>
      <c r="J24" s="308">
        <v>58427</v>
      </c>
      <c r="K24" s="176">
        <f t="shared" si="2"/>
        <v>-57.665582227761149</v>
      </c>
      <c r="L24" s="177">
        <f t="shared" si="3"/>
        <v>0.15026026475865337</v>
      </c>
    </row>
    <row r="25" spans="1:12" x14ac:dyDescent="0.2">
      <c r="A25" s="321" t="s">
        <v>440</v>
      </c>
      <c r="B25" s="320">
        <v>20019030</v>
      </c>
      <c r="C25" s="308">
        <v>24505</v>
      </c>
      <c r="D25" s="308">
        <v>12232</v>
      </c>
      <c r="E25" s="308">
        <v>17727</v>
      </c>
      <c r="F25" s="176">
        <f t="shared" si="0"/>
        <v>44.923152387181162</v>
      </c>
      <c r="G25" s="177">
        <f t="shared" si="1"/>
        <v>5.315793264670729E-2</v>
      </c>
      <c r="H25" s="308">
        <v>56594</v>
      </c>
      <c r="I25" s="308">
        <v>29341</v>
      </c>
      <c r="J25" s="308">
        <v>55083</v>
      </c>
      <c r="K25" s="176">
        <f t="shared" si="2"/>
        <v>87.733887733887727</v>
      </c>
      <c r="L25" s="177">
        <f t="shared" si="3"/>
        <v>0.14166029684394035</v>
      </c>
    </row>
    <row r="26" spans="1:12" x14ac:dyDescent="0.2">
      <c r="A26" s="321" t="s">
        <v>289</v>
      </c>
      <c r="B26" s="320">
        <v>20059920</v>
      </c>
      <c r="C26" s="308">
        <v>4494</v>
      </c>
      <c r="D26" s="308">
        <v>1985</v>
      </c>
      <c r="E26" s="308">
        <v>16258</v>
      </c>
      <c r="F26" s="176">
        <f t="shared" si="0"/>
        <v>719.04282115869012</v>
      </c>
      <c r="G26" s="177">
        <f t="shared" si="1"/>
        <v>4.8752844190791851E-2</v>
      </c>
      <c r="H26" s="308">
        <v>16751</v>
      </c>
      <c r="I26" s="308">
        <v>7304</v>
      </c>
      <c r="J26" s="308">
        <v>52294</v>
      </c>
      <c r="K26" s="176">
        <f t="shared" si="2"/>
        <v>615.96385542168673</v>
      </c>
      <c r="L26" s="177">
        <f t="shared" si="3"/>
        <v>0.13448765613995273</v>
      </c>
    </row>
    <row r="27" spans="1:12" x14ac:dyDescent="0.2">
      <c r="A27" s="321" t="s">
        <v>450</v>
      </c>
      <c r="B27" s="320">
        <v>7114090</v>
      </c>
      <c r="C27" s="308">
        <v>16234</v>
      </c>
      <c r="D27" s="308">
        <v>1034</v>
      </c>
      <c r="E27" s="308">
        <v>83388</v>
      </c>
      <c r="F27" s="176">
        <f t="shared" si="0"/>
        <v>7964.6034816247575</v>
      </c>
      <c r="G27" s="177">
        <f t="shared" si="1"/>
        <v>0.25005549092027002</v>
      </c>
      <c r="H27" s="308">
        <v>11016</v>
      </c>
      <c r="I27" s="308">
        <v>1319</v>
      </c>
      <c r="J27" s="308">
        <v>49749</v>
      </c>
      <c r="K27" s="176">
        <f t="shared" si="2"/>
        <v>3671.7210007581498</v>
      </c>
      <c r="L27" s="177">
        <f t="shared" si="3"/>
        <v>0.1279425250565363</v>
      </c>
    </row>
    <row r="28" spans="1:12" x14ac:dyDescent="0.2">
      <c r="A28" s="321" t="s">
        <v>441</v>
      </c>
      <c r="B28" s="320">
        <v>20019020</v>
      </c>
      <c r="C28" s="308">
        <v>18515</v>
      </c>
      <c r="D28" s="308">
        <v>3938</v>
      </c>
      <c r="E28" s="308">
        <v>8272</v>
      </c>
      <c r="F28" s="176">
        <f t="shared" si="0"/>
        <v>110.05586592178771</v>
      </c>
      <c r="G28" s="177">
        <f t="shared" si="1"/>
        <v>2.4805236015883268E-2</v>
      </c>
      <c r="H28" s="308">
        <v>86546</v>
      </c>
      <c r="I28" s="308">
        <v>34431</v>
      </c>
      <c r="J28" s="308">
        <v>48451</v>
      </c>
      <c r="K28" s="176">
        <f t="shared" si="2"/>
        <v>40.719119398216733</v>
      </c>
      <c r="L28" s="177">
        <f t="shared" si="3"/>
        <v>0.12460437961595691</v>
      </c>
    </row>
    <row r="29" spans="1:12" x14ac:dyDescent="0.2">
      <c r="A29" s="321" t="s">
        <v>300</v>
      </c>
      <c r="B29" s="320">
        <v>20054000</v>
      </c>
      <c r="C29" s="308">
        <v>17183</v>
      </c>
      <c r="D29" s="308">
        <v>7340</v>
      </c>
      <c r="E29" s="308">
        <v>6049</v>
      </c>
      <c r="F29" s="176">
        <f t="shared" si="0"/>
        <v>-17.588555858310627</v>
      </c>
      <c r="G29" s="177">
        <f t="shared" si="1"/>
        <v>1.8139128706489104E-2</v>
      </c>
      <c r="H29" s="308">
        <v>29924</v>
      </c>
      <c r="I29" s="308">
        <v>10470</v>
      </c>
      <c r="J29" s="308">
        <v>9693</v>
      </c>
      <c r="K29" s="176">
        <f t="shared" si="2"/>
        <v>-7.421203438395418</v>
      </c>
      <c r="L29" s="177">
        <f t="shared" si="3"/>
        <v>2.4928076853263509E-2</v>
      </c>
    </row>
    <row r="30" spans="1:12" x14ac:dyDescent="0.2">
      <c r="A30" s="321" t="s">
        <v>288</v>
      </c>
      <c r="B30" s="320">
        <v>20051000</v>
      </c>
      <c r="C30" s="308">
        <v>20731</v>
      </c>
      <c r="D30" s="308">
        <v>16107</v>
      </c>
      <c r="E30" s="308">
        <v>4971</v>
      </c>
      <c r="F30" s="176">
        <f t="shared" si="0"/>
        <v>-69.137642018997951</v>
      </c>
      <c r="G30" s="177">
        <f t="shared" si="1"/>
        <v>1.4906531459738361E-2</v>
      </c>
      <c r="H30" s="308">
        <v>31456</v>
      </c>
      <c r="I30" s="308">
        <v>23470</v>
      </c>
      <c r="J30" s="308">
        <v>8629</v>
      </c>
      <c r="K30" s="176">
        <f t="shared" si="2"/>
        <v>-63.233915636983383</v>
      </c>
      <c r="L30" s="177">
        <f t="shared" si="3"/>
        <v>2.2191723425854827E-2</v>
      </c>
    </row>
    <row r="31" spans="1:12" x14ac:dyDescent="0.2">
      <c r="A31" s="321" t="s">
        <v>435</v>
      </c>
      <c r="B31" s="320">
        <v>20019010</v>
      </c>
      <c r="C31" s="308">
        <v>2450</v>
      </c>
      <c r="D31" s="308">
        <v>0</v>
      </c>
      <c r="E31" s="308">
        <v>1999</v>
      </c>
      <c r="F31" s="308">
        <v>0</v>
      </c>
      <c r="G31" s="177">
        <f t="shared" si="1"/>
        <v>5.994398790588812E-3</v>
      </c>
      <c r="H31" s="308">
        <v>10520</v>
      </c>
      <c r="I31" s="308">
        <v>0</v>
      </c>
      <c r="J31" s="308">
        <v>8157</v>
      </c>
      <c r="K31" s="308">
        <v>0</v>
      </c>
      <c r="L31" s="177">
        <f t="shared" si="3"/>
        <v>2.097785235655323E-2</v>
      </c>
    </row>
    <row r="32" spans="1:12" x14ac:dyDescent="0.2">
      <c r="A32" s="321" t="s">
        <v>296</v>
      </c>
      <c r="B32" s="320">
        <v>11051000</v>
      </c>
      <c r="C32" s="308">
        <v>63127</v>
      </c>
      <c r="D32" s="308">
        <v>42027</v>
      </c>
      <c r="E32" s="308">
        <v>212</v>
      </c>
      <c r="F32" s="176">
        <f>(E32/D32-1)*100</f>
        <v>-99.495562376567449</v>
      </c>
      <c r="G32" s="177">
        <f t="shared" si="1"/>
        <v>6.3572413386934871E-4</v>
      </c>
      <c r="H32" s="308">
        <v>42380</v>
      </c>
      <c r="I32" s="308">
        <v>24566</v>
      </c>
      <c r="J32" s="308">
        <v>2710</v>
      </c>
      <c r="K32" s="176">
        <f>(J32/I32-1)*100</f>
        <v>-88.96849303915981</v>
      </c>
      <c r="L32" s="177">
        <f t="shared" si="3"/>
        <v>6.9694716055239978E-3</v>
      </c>
    </row>
    <row r="33" spans="1:12" x14ac:dyDescent="0.2">
      <c r="A33" s="179" t="s">
        <v>11</v>
      </c>
      <c r="B33" s="179"/>
      <c r="C33" s="107">
        <v>53278021</v>
      </c>
      <c r="D33" s="107">
        <v>32746777</v>
      </c>
      <c r="E33" s="107">
        <v>33347798</v>
      </c>
      <c r="F33" s="180">
        <f>(E33/D33-1)*100</f>
        <v>1.8353592477207803</v>
      </c>
      <c r="G33" s="180">
        <f t="shared" si="1"/>
        <v>100</v>
      </c>
      <c r="H33" s="107">
        <v>54195128</v>
      </c>
      <c r="I33" s="107">
        <v>33392495</v>
      </c>
      <c r="J33" s="107">
        <v>38883866</v>
      </c>
      <c r="K33" s="180">
        <f>(J33/I33-1)*100</f>
        <v>16.444925723579495</v>
      </c>
      <c r="L33" s="180">
        <f t="shared" si="3"/>
        <v>100</v>
      </c>
    </row>
    <row r="34" spans="1:12" x14ac:dyDescent="0.2">
      <c r="A34" s="167" t="s">
        <v>419</v>
      </c>
    </row>
    <row r="35" spans="1:12" x14ac:dyDescent="0.2">
      <c r="A35" s="165" t="s">
        <v>216</v>
      </c>
    </row>
    <row r="39" spans="1:12" x14ac:dyDescent="0.2">
      <c r="A39" s="175"/>
      <c r="B39" s="175"/>
      <c r="C39" s="109"/>
      <c r="D39" s="109"/>
      <c r="E39" s="181"/>
      <c r="F39" s="181"/>
    </row>
    <row r="40" spans="1:12" x14ac:dyDescent="0.2">
      <c r="A40" s="175"/>
      <c r="B40" s="175"/>
      <c r="C40" s="109"/>
      <c r="D40" s="109"/>
      <c r="E40" s="181"/>
      <c r="F40" s="181"/>
    </row>
    <row r="41" spans="1:12" x14ac:dyDescent="0.2">
      <c r="A41" s="175"/>
      <c r="B41" s="175"/>
      <c r="C41" s="109"/>
      <c r="D41" s="109"/>
      <c r="E41" s="181"/>
      <c r="F41" s="181"/>
    </row>
  </sheetData>
  <mergeCells count="14">
    <mergeCell ref="A1:L1"/>
    <mergeCell ref="A2:L2"/>
    <mergeCell ref="A3:L3"/>
    <mergeCell ref="A5:A7"/>
    <mergeCell ref="B5:B7"/>
    <mergeCell ref="C5:G5"/>
    <mergeCell ref="H5:L5"/>
    <mergeCell ref="C6:C7"/>
    <mergeCell ref="D6:E6"/>
    <mergeCell ref="F6:F7"/>
    <mergeCell ref="H6:H7"/>
    <mergeCell ref="I6:J6"/>
    <mergeCell ref="K6:K7"/>
    <mergeCell ref="L6:L7"/>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&amp;C36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SheetLayoutView="100" workbookViewId="0">
      <selection sqref="A1:L1"/>
    </sheetView>
  </sheetViews>
  <sheetFormatPr baseColWidth="10" defaultColWidth="9.5703125" defaultRowHeight="12.75" x14ac:dyDescent="0.2"/>
  <cols>
    <col min="1" max="1" width="24.140625" style="152" customWidth="1"/>
    <col min="2" max="2" width="8.42578125" style="152" customWidth="1"/>
    <col min="3" max="5" width="9.7109375" style="152" customWidth="1"/>
    <col min="6" max="6" width="7.5703125" style="152" customWidth="1"/>
    <col min="7" max="7" width="7.85546875" style="152" customWidth="1"/>
    <col min="8" max="8" width="11.42578125" style="152" customWidth="1"/>
    <col min="9" max="9" width="9.7109375" style="152" customWidth="1"/>
    <col min="10" max="10" width="9.5703125" style="152" customWidth="1"/>
    <col min="11" max="11" width="6.85546875" style="152" customWidth="1"/>
    <col min="12" max="12" width="7.85546875" style="152" customWidth="1"/>
    <col min="13" max="246" width="11.42578125" style="152" customWidth="1"/>
    <col min="247" max="247" width="25.42578125" style="152" customWidth="1"/>
    <col min="248" max="248" width="8.42578125" style="152" customWidth="1"/>
    <col min="249" max="251" width="9.7109375" style="152" customWidth="1"/>
    <col min="252" max="252" width="7.5703125" style="152" customWidth="1"/>
    <col min="253" max="253" width="7.85546875" style="152" customWidth="1"/>
    <col min="254" max="254" width="9.5703125" style="152" customWidth="1"/>
    <col min="255" max="255" width="9.7109375" style="152" customWidth="1"/>
    <col min="256" max="16384" width="9.5703125" style="152"/>
  </cols>
  <sheetData>
    <row r="1" spans="1:12" x14ac:dyDescent="0.2">
      <c r="A1" s="379" t="s">
        <v>455</v>
      </c>
      <c r="B1" s="379"/>
      <c r="C1" s="379"/>
      <c r="D1" s="379"/>
      <c r="E1" s="379"/>
      <c r="F1" s="379"/>
      <c r="G1" s="379"/>
      <c r="H1" s="379"/>
      <c r="I1" s="379"/>
      <c r="J1" s="379"/>
      <c r="K1" s="379"/>
      <c r="L1" s="379"/>
    </row>
    <row r="2" spans="1:12" ht="12.75" customHeight="1" x14ac:dyDescent="0.2">
      <c r="A2" s="402" t="s">
        <v>360</v>
      </c>
      <c r="B2" s="402"/>
      <c r="C2" s="402"/>
      <c r="D2" s="402"/>
      <c r="E2" s="402"/>
      <c r="F2" s="402"/>
      <c r="G2" s="402"/>
      <c r="H2" s="402"/>
      <c r="I2" s="402"/>
      <c r="J2" s="402"/>
      <c r="K2" s="402"/>
      <c r="L2" s="402"/>
    </row>
    <row r="3" spans="1:12" ht="12.75" customHeight="1" x14ac:dyDescent="0.2">
      <c r="A3" s="402" t="s">
        <v>501</v>
      </c>
      <c r="B3" s="402"/>
      <c r="C3" s="402"/>
      <c r="D3" s="402"/>
      <c r="E3" s="402"/>
      <c r="F3" s="402"/>
      <c r="G3" s="402"/>
      <c r="H3" s="402"/>
      <c r="I3" s="402"/>
      <c r="J3" s="402"/>
      <c r="K3" s="402"/>
      <c r="L3" s="402"/>
    </row>
    <row r="4" spans="1:12" x14ac:dyDescent="0.2">
      <c r="A4" s="265"/>
      <c r="B4" s="265"/>
      <c r="C4" s="265"/>
      <c r="D4" s="265"/>
      <c r="E4" s="265"/>
      <c r="F4" s="265"/>
      <c r="G4" s="265"/>
      <c r="H4" s="265"/>
      <c r="I4" s="265"/>
      <c r="J4" s="265"/>
      <c r="K4" s="265"/>
      <c r="L4" s="265"/>
    </row>
    <row r="5" spans="1:12" ht="12.75" customHeight="1" x14ac:dyDescent="0.2">
      <c r="A5" s="414" t="s">
        <v>283</v>
      </c>
      <c r="B5" s="403" t="s">
        <v>282</v>
      </c>
      <c r="C5" s="406" t="s">
        <v>228</v>
      </c>
      <c r="D5" s="406"/>
      <c r="E5" s="406"/>
      <c r="F5" s="406"/>
      <c r="G5" s="406"/>
      <c r="H5" s="406" t="s">
        <v>347</v>
      </c>
      <c r="I5" s="406"/>
      <c r="J5" s="406"/>
      <c r="K5" s="406"/>
      <c r="L5" s="406"/>
    </row>
    <row r="6" spans="1:12" ht="12.75" customHeight="1" x14ac:dyDescent="0.2">
      <c r="A6" s="415"/>
      <c r="B6" s="404"/>
      <c r="C6" s="397">
        <v>2010</v>
      </c>
      <c r="D6" s="399" t="s">
        <v>515</v>
      </c>
      <c r="E6" s="399"/>
      <c r="F6" s="400" t="s">
        <v>468</v>
      </c>
      <c r="G6" s="172" t="s">
        <v>469</v>
      </c>
      <c r="H6" s="397">
        <v>2010</v>
      </c>
      <c r="I6" s="399" t="s">
        <v>515</v>
      </c>
      <c r="J6" s="399"/>
      <c r="K6" s="407" t="s">
        <v>468</v>
      </c>
      <c r="L6" s="412" t="s">
        <v>470</v>
      </c>
    </row>
    <row r="7" spans="1:12" ht="12.75" customHeight="1" x14ac:dyDescent="0.2">
      <c r="A7" s="416"/>
      <c r="B7" s="405"/>
      <c r="C7" s="398"/>
      <c r="D7" s="173">
        <v>2010</v>
      </c>
      <c r="E7" s="173">
        <v>2011</v>
      </c>
      <c r="F7" s="401"/>
      <c r="G7" s="174">
        <v>2011</v>
      </c>
      <c r="H7" s="398"/>
      <c r="I7" s="173">
        <v>2010</v>
      </c>
      <c r="J7" s="173">
        <v>2011</v>
      </c>
      <c r="K7" s="405"/>
      <c r="L7" s="413"/>
    </row>
    <row r="8" spans="1:12" x14ac:dyDescent="0.2">
      <c r="A8" s="321" t="s">
        <v>291</v>
      </c>
      <c r="B8" s="320">
        <v>20095000</v>
      </c>
      <c r="C8" s="308">
        <v>26079</v>
      </c>
      <c r="D8" s="308">
        <v>11930</v>
      </c>
      <c r="E8" s="308">
        <v>18796</v>
      </c>
      <c r="F8" s="176">
        <f>(E8/D8-1)*100</f>
        <v>57.552388935456818</v>
      </c>
      <c r="G8" s="177">
        <f>(E8/$E$9)*100</f>
        <v>100</v>
      </c>
      <c r="H8" s="308">
        <v>43291</v>
      </c>
      <c r="I8" s="308">
        <v>19109</v>
      </c>
      <c r="J8" s="308">
        <v>33420</v>
      </c>
      <c r="K8" s="176">
        <f>(J8/I8-1)*100</f>
        <v>74.891412423465368</v>
      </c>
      <c r="L8" s="177">
        <f>(J8/$J$9)*100</f>
        <v>100</v>
      </c>
    </row>
    <row r="9" spans="1:12" ht="12.75" customHeight="1" x14ac:dyDescent="0.2">
      <c r="A9" s="179" t="s">
        <v>11</v>
      </c>
      <c r="B9" s="179"/>
      <c r="C9" s="107">
        <v>26079</v>
      </c>
      <c r="D9" s="107">
        <v>11930</v>
      </c>
      <c r="E9" s="107">
        <v>18796</v>
      </c>
      <c r="F9" s="180">
        <f>(E9/D9-1)*100</f>
        <v>57.552388935456818</v>
      </c>
      <c r="G9" s="180">
        <f>(E9/$E$9)*100</f>
        <v>100</v>
      </c>
      <c r="H9" s="107">
        <v>43291</v>
      </c>
      <c r="I9" s="107">
        <v>19109</v>
      </c>
      <c r="J9" s="107">
        <v>33420</v>
      </c>
      <c r="K9" s="180">
        <f>(J9/I9-1)*100</f>
        <v>74.891412423465368</v>
      </c>
      <c r="L9" s="180">
        <f>(J9/$J$9)*100</f>
        <v>100</v>
      </c>
    </row>
    <row r="10" spans="1:12" x14ac:dyDescent="0.2">
      <c r="A10" s="167" t="s">
        <v>419</v>
      </c>
    </row>
    <row r="11" spans="1:12" x14ac:dyDescent="0.2">
      <c r="A11" s="165" t="s">
        <v>216</v>
      </c>
    </row>
    <row r="12" spans="1:12" x14ac:dyDescent="0.2">
      <c r="A12" s="165"/>
    </row>
    <row r="13" spans="1:12" x14ac:dyDescent="0.2">
      <c r="A13" s="379" t="s">
        <v>456</v>
      </c>
      <c r="B13" s="379"/>
      <c r="C13" s="379"/>
      <c r="D13" s="379"/>
      <c r="E13" s="379"/>
      <c r="F13" s="379"/>
      <c r="G13" s="379"/>
      <c r="H13" s="379"/>
      <c r="I13" s="379"/>
      <c r="J13" s="379"/>
      <c r="K13" s="379"/>
      <c r="L13" s="379"/>
    </row>
    <row r="14" spans="1:12" ht="12.75" customHeight="1" x14ac:dyDescent="0.2">
      <c r="A14" s="402" t="s">
        <v>360</v>
      </c>
      <c r="B14" s="402"/>
      <c r="C14" s="402"/>
      <c r="D14" s="402"/>
      <c r="E14" s="402"/>
      <c r="F14" s="402"/>
      <c r="G14" s="402"/>
      <c r="H14" s="402"/>
      <c r="I14" s="402"/>
      <c r="J14" s="402"/>
      <c r="K14" s="402"/>
      <c r="L14" s="402"/>
    </row>
    <row r="15" spans="1:12" ht="12.75" customHeight="1" x14ac:dyDescent="0.2">
      <c r="A15" s="402" t="s">
        <v>502</v>
      </c>
      <c r="B15" s="402"/>
      <c r="C15" s="402"/>
      <c r="D15" s="402"/>
      <c r="E15" s="402"/>
      <c r="F15" s="402"/>
      <c r="G15" s="402"/>
      <c r="H15" s="402"/>
      <c r="I15" s="402"/>
      <c r="J15" s="402"/>
      <c r="K15" s="402"/>
      <c r="L15" s="402"/>
    </row>
    <row r="16" spans="1:12" x14ac:dyDescent="0.2">
      <c r="A16" s="165"/>
    </row>
    <row r="17" spans="1:12" ht="12.75" customHeight="1" x14ac:dyDescent="0.2">
      <c r="A17" s="414" t="s">
        <v>283</v>
      </c>
      <c r="B17" s="403" t="s">
        <v>282</v>
      </c>
      <c r="C17" s="406" t="s">
        <v>228</v>
      </c>
      <c r="D17" s="406"/>
      <c r="E17" s="406"/>
      <c r="F17" s="406"/>
      <c r="G17" s="406"/>
      <c r="H17" s="406" t="s">
        <v>347</v>
      </c>
      <c r="I17" s="406"/>
      <c r="J17" s="406"/>
      <c r="K17" s="406"/>
      <c r="L17" s="406"/>
    </row>
    <row r="18" spans="1:12" ht="12.75" customHeight="1" x14ac:dyDescent="0.2">
      <c r="A18" s="415"/>
      <c r="B18" s="404"/>
      <c r="C18" s="397">
        <v>2010</v>
      </c>
      <c r="D18" s="399" t="s">
        <v>515</v>
      </c>
      <c r="E18" s="399"/>
      <c r="F18" s="400" t="s">
        <v>468</v>
      </c>
      <c r="G18" s="172" t="s">
        <v>469</v>
      </c>
      <c r="H18" s="397">
        <v>2010</v>
      </c>
      <c r="I18" s="399" t="s">
        <v>515</v>
      </c>
      <c r="J18" s="399"/>
      <c r="K18" s="407" t="s">
        <v>468</v>
      </c>
      <c r="L18" s="412" t="s">
        <v>470</v>
      </c>
    </row>
    <row r="19" spans="1:12" x14ac:dyDescent="0.2">
      <c r="A19" s="416"/>
      <c r="B19" s="405"/>
      <c r="C19" s="398"/>
      <c r="D19" s="173">
        <v>2010</v>
      </c>
      <c r="E19" s="173">
        <v>2011</v>
      </c>
      <c r="F19" s="401"/>
      <c r="G19" s="174">
        <v>2011</v>
      </c>
      <c r="H19" s="398"/>
      <c r="I19" s="173">
        <v>2010</v>
      </c>
      <c r="J19" s="173">
        <v>2011</v>
      </c>
      <c r="K19" s="405"/>
      <c r="L19" s="413"/>
    </row>
    <row r="20" spans="1:12" x14ac:dyDescent="0.2">
      <c r="A20" s="321" t="s">
        <v>482</v>
      </c>
      <c r="B20" s="320">
        <v>21032010</v>
      </c>
      <c r="C20" s="308">
        <v>638432</v>
      </c>
      <c r="D20" s="308">
        <v>347329</v>
      </c>
      <c r="E20" s="308">
        <v>473509</v>
      </c>
      <c r="F20" s="177">
        <f t="shared" ref="F20:F25" si="0">(E20/D20-1)*100</f>
        <v>36.328668207952688</v>
      </c>
      <c r="G20" s="177">
        <f t="shared" ref="G20:G25" si="1">(E20/$E$25)*100</f>
        <v>29.300392933386959</v>
      </c>
      <c r="H20" s="308">
        <v>1105539</v>
      </c>
      <c r="I20" s="308">
        <v>608211</v>
      </c>
      <c r="J20" s="308">
        <v>808279</v>
      </c>
      <c r="K20" s="177">
        <f t="shared" ref="K20:K25" si="2">(J20/I20-1)*100</f>
        <v>32.894505360804075</v>
      </c>
      <c r="L20" s="177">
        <f t="shared" ref="L20:L25" si="3">(J20/$J$25)*100</f>
        <v>37.05436079681553</v>
      </c>
    </row>
    <row r="21" spans="1:12" x14ac:dyDescent="0.2">
      <c r="A21" s="321" t="s">
        <v>434</v>
      </c>
      <c r="B21" s="320">
        <v>21032090</v>
      </c>
      <c r="C21" s="308">
        <v>798195</v>
      </c>
      <c r="D21" s="308">
        <v>460532</v>
      </c>
      <c r="E21" s="308">
        <v>489314</v>
      </c>
      <c r="F21" s="177">
        <f t="shared" si="0"/>
        <v>6.2497285747787235</v>
      </c>
      <c r="G21" s="177">
        <f t="shared" si="1"/>
        <v>30.278394851644443</v>
      </c>
      <c r="H21" s="308">
        <v>1748922</v>
      </c>
      <c r="I21" s="308">
        <v>1087429</v>
      </c>
      <c r="J21" s="308">
        <v>803693</v>
      </c>
      <c r="K21" s="177">
        <f t="shared" si="2"/>
        <v>-26.09237016853514</v>
      </c>
      <c r="L21" s="177">
        <f t="shared" si="3"/>
        <v>36.844122378380561</v>
      </c>
    </row>
    <row r="22" spans="1:12" x14ac:dyDescent="0.2">
      <c r="A22" s="321" t="s">
        <v>480</v>
      </c>
      <c r="B22" s="320">
        <v>20029011</v>
      </c>
      <c r="C22" s="308">
        <v>1242512</v>
      </c>
      <c r="D22" s="308">
        <v>868048</v>
      </c>
      <c r="E22" s="308">
        <v>615559</v>
      </c>
      <c r="F22" s="177">
        <f t="shared" si="0"/>
        <v>-29.086985973125913</v>
      </c>
      <c r="G22" s="177">
        <f t="shared" si="1"/>
        <v>38.090343739364499</v>
      </c>
      <c r="H22" s="308">
        <v>1160599</v>
      </c>
      <c r="I22" s="308">
        <v>811765</v>
      </c>
      <c r="J22" s="308">
        <v>530364</v>
      </c>
      <c r="K22" s="177">
        <f t="shared" si="2"/>
        <v>-34.665328019808683</v>
      </c>
      <c r="L22" s="177">
        <f t="shared" si="3"/>
        <v>24.313756771662099</v>
      </c>
    </row>
    <row r="23" spans="1:12" x14ac:dyDescent="0.2">
      <c r="A23" s="321" t="s">
        <v>498</v>
      </c>
      <c r="B23" s="320">
        <v>20029012</v>
      </c>
      <c r="C23" s="308">
        <v>51633</v>
      </c>
      <c r="D23" s="308">
        <v>32296</v>
      </c>
      <c r="E23" s="308">
        <v>26759</v>
      </c>
      <c r="F23" s="177">
        <f t="shared" si="0"/>
        <v>-17.144538023284618</v>
      </c>
      <c r="G23" s="177">
        <f t="shared" si="1"/>
        <v>1.6558274805853781</v>
      </c>
      <c r="H23" s="308">
        <v>51668</v>
      </c>
      <c r="I23" s="308">
        <v>35316</v>
      </c>
      <c r="J23" s="308">
        <v>20939</v>
      </c>
      <c r="K23" s="177">
        <f t="shared" si="2"/>
        <v>-40.70959338543436</v>
      </c>
      <c r="L23" s="177">
        <f t="shared" si="3"/>
        <v>0.95991762834927075</v>
      </c>
    </row>
    <row r="24" spans="1:12" x14ac:dyDescent="0.2">
      <c r="A24" s="321" t="s">
        <v>481</v>
      </c>
      <c r="B24" s="320">
        <v>20029011</v>
      </c>
      <c r="C24" s="308">
        <v>238311</v>
      </c>
      <c r="D24" s="308">
        <v>215769</v>
      </c>
      <c r="E24" s="308">
        <v>10909</v>
      </c>
      <c r="F24" s="176">
        <f t="shared" si="0"/>
        <v>-94.944130065023245</v>
      </c>
      <c r="G24" s="177">
        <f t="shared" si="1"/>
        <v>0.6750409950187185</v>
      </c>
      <c r="H24" s="308">
        <v>222783</v>
      </c>
      <c r="I24" s="308">
        <v>190877</v>
      </c>
      <c r="J24" s="308">
        <v>18058</v>
      </c>
      <c r="K24" s="176">
        <f t="shared" si="2"/>
        <v>-90.539457346877825</v>
      </c>
      <c r="L24" s="177">
        <f t="shared" si="3"/>
        <v>0.82784242479254666</v>
      </c>
    </row>
    <row r="25" spans="1:12" x14ac:dyDescent="0.2">
      <c r="A25" s="179" t="s">
        <v>11</v>
      </c>
      <c r="B25" s="179"/>
      <c r="C25" s="107">
        <v>2969083</v>
      </c>
      <c r="D25" s="107">
        <v>1923974</v>
      </c>
      <c r="E25" s="107">
        <v>1616050</v>
      </c>
      <c r="F25" s="180">
        <f t="shared" si="0"/>
        <v>-16.004582182503501</v>
      </c>
      <c r="G25" s="180">
        <f t="shared" si="1"/>
        <v>100</v>
      </c>
      <c r="H25" s="107">
        <v>4289511</v>
      </c>
      <c r="I25" s="107">
        <v>2733598</v>
      </c>
      <c r="J25" s="107">
        <v>2181333</v>
      </c>
      <c r="K25" s="180">
        <f t="shared" si="2"/>
        <v>-20.202860844937696</v>
      </c>
      <c r="L25" s="180">
        <f t="shared" si="3"/>
        <v>100</v>
      </c>
    </row>
    <row r="26" spans="1:12" x14ac:dyDescent="0.2">
      <c r="A26" s="167" t="s">
        <v>419</v>
      </c>
    </row>
    <row r="27" spans="1:12" x14ac:dyDescent="0.2">
      <c r="A27" s="165" t="s">
        <v>216</v>
      </c>
    </row>
    <row r="36" spans="1:6" x14ac:dyDescent="0.2">
      <c r="A36" s="175"/>
      <c r="B36" s="175"/>
      <c r="C36" s="109"/>
      <c r="D36" s="109"/>
      <c r="E36" s="181"/>
      <c r="F36" s="181"/>
    </row>
    <row r="37" spans="1:6" x14ac:dyDescent="0.2">
      <c r="A37" s="175"/>
      <c r="B37" s="175"/>
      <c r="C37" s="109"/>
      <c r="D37" s="109"/>
      <c r="E37" s="181"/>
      <c r="F37" s="181"/>
    </row>
    <row r="38" spans="1:6" x14ac:dyDescent="0.2">
      <c r="A38" s="175"/>
      <c r="B38" s="175"/>
      <c r="C38" s="109"/>
      <c r="D38" s="109"/>
      <c r="E38" s="181"/>
      <c r="F38" s="181"/>
    </row>
  </sheetData>
  <mergeCells count="28">
    <mergeCell ref="K18:K19"/>
    <mergeCell ref="L18:L19"/>
    <mergeCell ref="A1:L1"/>
    <mergeCell ref="A2:L2"/>
    <mergeCell ref="A3:L3"/>
    <mergeCell ref="A5:A7"/>
    <mergeCell ref="B5:B7"/>
    <mergeCell ref="C5:G5"/>
    <mergeCell ref="H5:L5"/>
    <mergeCell ref="C6:C7"/>
    <mergeCell ref="H6:H7"/>
    <mergeCell ref="I6:J6"/>
    <mergeCell ref="K6:K7"/>
    <mergeCell ref="L6:L7"/>
    <mergeCell ref="A13:L13"/>
    <mergeCell ref="A14:L14"/>
    <mergeCell ref="D6:E6"/>
    <mergeCell ref="F6:F7"/>
    <mergeCell ref="A15:L15"/>
    <mergeCell ref="A17:A19"/>
    <mergeCell ref="B17:B19"/>
    <mergeCell ref="C17:G17"/>
    <mergeCell ref="H17:L17"/>
    <mergeCell ref="C18:C19"/>
    <mergeCell ref="D18:E18"/>
    <mergeCell ref="F18:F19"/>
    <mergeCell ref="H18:H19"/>
    <mergeCell ref="I18:J18"/>
  </mergeCells>
  <printOptions horizontalCentered="1" verticalCentered="1"/>
  <pageMargins left="0.82677165354330717" right="0.70866141732283472" top="0.74803149606299213" bottom="0.74803149606299213" header="0.31496062992125984" footer="0.31496062992125984"/>
  <pageSetup scale="90" orientation="landscape" r:id="rId1"/>
  <headerFooter>
    <oddFooter>&amp;C37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SheetLayoutView="100" workbookViewId="0">
      <selection sqref="A1:F1"/>
    </sheetView>
  </sheetViews>
  <sheetFormatPr baseColWidth="10" defaultRowHeight="12.75" x14ac:dyDescent="0.2"/>
  <cols>
    <col min="1" max="1" width="15.42578125" style="101" customWidth="1"/>
    <col min="2" max="6" width="14.28515625" style="101" customWidth="1"/>
    <col min="7" max="228" width="11.42578125" style="101"/>
    <col min="229" max="229" width="15.42578125" style="101" customWidth="1"/>
    <col min="230" max="234" width="14.28515625" style="101" customWidth="1"/>
    <col min="235" max="16384" width="11.42578125" style="101"/>
  </cols>
  <sheetData>
    <row r="1" spans="1:6" x14ac:dyDescent="0.2">
      <c r="A1" s="440" t="s">
        <v>457</v>
      </c>
      <c r="B1" s="440"/>
      <c r="C1" s="440"/>
      <c r="D1" s="440"/>
      <c r="E1" s="440"/>
      <c r="F1" s="440"/>
    </row>
    <row r="2" spans="1:6" ht="12.75" customHeight="1" x14ac:dyDescent="0.2">
      <c r="A2" s="441" t="s">
        <v>375</v>
      </c>
      <c r="B2" s="441"/>
      <c r="C2" s="441"/>
      <c r="D2" s="441"/>
      <c r="E2" s="441"/>
      <c r="F2" s="441"/>
    </row>
    <row r="3" spans="1:6" x14ac:dyDescent="0.2">
      <c r="A3" s="441"/>
      <c r="B3" s="441"/>
      <c r="C3" s="441"/>
      <c r="D3" s="441"/>
      <c r="E3" s="441"/>
      <c r="F3" s="441"/>
    </row>
    <row r="4" spans="1:6" x14ac:dyDescent="0.2">
      <c r="A4" s="405"/>
      <c r="B4" s="405"/>
      <c r="C4" s="405"/>
      <c r="D4" s="405"/>
      <c r="E4" s="405"/>
      <c r="F4" s="405"/>
    </row>
    <row r="5" spans="1:6" x14ac:dyDescent="0.2">
      <c r="A5" s="418" t="s">
        <v>323</v>
      </c>
      <c r="B5" s="383" t="s">
        <v>347</v>
      </c>
      <c r="C5" s="383"/>
      <c r="D5" s="383"/>
      <c r="E5" s="383"/>
      <c r="F5" s="383"/>
    </row>
    <row r="6" spans="1:6" ht="12.75" customHeight="1" x14ac:dyDescent="0.2">
      <c r="A6" s="419"/>
      <c r="B6" s="384">
        <v>2010</v>
      </c>
      <c r="C6" s="386" t="s">
        <v>515</v>
      </c>
      <c r="D6" s="386"/>
      <c r="E6" s="387" t="s">
        <v>468</v>
      </c>
      <c r="F6" s="387" t="s">
        <v>222</v>
      </c>
    </row>
    <row r="7" spans="1:6" x14ac:dyDescent="0.2">
      <c r="A7" s="388"/>
      <c r="B7" s="385"/>
      <c r="C7" s="169">
        <v>2010</v>
      </c>
      <c r="D7" s="169">
        <v>2011</v>
      </c>
      <c r="E7" s="388"/>
      <c r="F7" s="388"/>
    </row>
    <row r="8" spans="1:6" x14ac:dyDescent="0.2">
      <c r="A8" s="118" t="s">
        <v>314</v>
      </c>
      <c r="B8" s="117">
        <v>3857135</v>
      </c>
      <c r="C8" s="117">
        <v>2330726</v>
      </c>
      <c r="D8" s="117">
        <v>2925453</v>
      </c>
      <c r="E8" s="115">
        <f>(D8/C8-1)*100</f>
        <v>25.516813216139521</v>
      </c>
      <c r="F8" s="115">
        <f t="shared" ref="F8:F19" si="0">(D8/$D$19)*100</f>
        <v>48.39706446532999</v>
      </c>
    </row>
    <row r="9" spans="1:6" x14ac:dyDescent="0.2">
      <c r="A9" s="118" t="s">
        <v>371</v>
      </c>
      <c r="B9" s="117">
        <v>4978726</v>
      </c>
      <c r="C9" s="117">
        <v>2692697</v>
      </c>
      <c r="D9" s="117">
        <v>2569329</v>
      </c>
      <c r="E9" s="115">
        <f>(D9/C9-1)*100</f>
        <v>-4.5815775038929418</v>
      </c>
      <c r="F9" s="115">
        <f t="shared" si="0"/>
        <v>42.505547429967883</v>
      </c>
    </row>
    <row r="10" spans="1:6" x14ac:dyDescent="0.2">
      <c r="A10" s="118" t="s">
        <v>320</v>
      </c>
      <c r="B10" s="117">
        <v>252762</v>
      </c>
      <c r="C10" s="117">
        <v>192472</v>
      </c>
      <c r="D10" s="117">
        <v>241955</v>
      </c>
      <c r="E10" s="115">
        <f>(D10/C10-1)*100</f>
        <v>25.709194064591223</v>
      </c>
      <c r="F10" s="115">
        <f t="shared" si="0"/>
        <v>4.002768710592485</v>
      </c>
    </row>
    <row r="11" spans="1:6" x14ac:dyDescent="0.2">
      <c r="A11" s="118" t="s">
        <v>374</v>
      </c>
      <c r="B11" s="117">
        <v>289301</v>
      </c>
      <c r="C11" s="117">
        <v>224827</v>
      </c>
      <c r="D11" s="117">
        <v>121769</v>
      </c>
      <c r="E11" s="115">
        <f>(D11/C11-1)*100</f>
        <v>-45.838800499939957</v>
      </c>
      <c r="F11" s="115">
        <f t="shared" si="0"/>
        <v>2.0144784902983459</v>
      </c>
    </row>
    <row r="12" spans="1:6" x14ac:dyDescent="0.2">
      <c r="A12" s="118" t="s">
        <v>319</v>
      </c>
      <c r="B12" s="117">
        <v>724219</v>
      </c>
      <c r="C12" s="117">
        <v>463935</v>
      </c>
      <c r="D12" s="117">
        <v>94732</v>
      </c>
      <c r="E12" s="115">
        <f>(D12/C12-1)*100</f>
        <v>-79.580760235808896</v>
      </c>
      <c r="F12" s="115">
        <f t="shared" si="0"/>
        <v>1.5671934264299037</v>
      </c>
    </row>
    <row r="13" spans="1:6" x14ac:dyDescent="0.2">
      <c r="A13" s="118" t="s">
        <v>327</v>
      </c>
      <c r="B13" s="117">
        <v>30862</v>
      </c>
      <c r="C13" s="117">
        <v>0</v>
      </c>
      <c r="D13" s="117">
        <v>89915</v>
      </c>
      <c r="E13" s="117">
        <v>0</v>
      </c>
      <c r="F13" s="115">
        <f t="shared" si="0"/>
        <v>1.4875036623046571</v>
      </c>
    </row>
    <row r="14" spans="1:6" x14ac:dyDescent="0.2">
      <c r="A14" s="118" t="s">
        <v>486</v>
      </c>
      <c r="B14" s="117">
        <v>0</v>
      </c>
      <c r="C14" s="117">
        <v>0</v>
      </c>
      <c r="D14" s="117">
        <v>946</v>
      </c>
      <c r="E14" s="117">
        <v>0</v>
      </c>
      <c r="F14" s="115">
        <f t="shared" si="0"/>
        <v>1.5650096919759836E-2</v>
      </c>
    </row>
    <row r="15" spans="1:6" x14ac:dyDescent="0.2">
      <c r="A15" s="118" t="s">
        <v>315</v>
      </c>
      <c r="B15" s="117">
        <v>14450</v>
      </c>
      <c r="C15" s="117">
        <v>0</v>
      </c>
      <c r="D15" s="117">
        <v>380</v>
      </c>
      <c r="E15" s="117">
        <v>0</v>
      </c>
      <c r="F15" s="115">
        <f t="shared" si="0"/>
        <v>6.286508276436298E-3</v>
      </c>
    </row>
    <row r="16" spans="1:6" x14ac:dyDescent="0.2">
      <c r="A16" s="118" t="s">
        <v>544</v>
      </c>
      <c r="B16" s="117">
        <v>0</v>
      </c>
      <c r="C16" s="117">
        <v>0</v>
      </c>
      <c r="D16" s="117">
        <v>162</v>
      </c>
      <c r="E16" s="117">
        <v>0</v>
      </c>
      <c r="F16" s="115">
        <f t="shared" si="0"/>
        <v>2.6800377389017901E-3</v>
      </c>
    </row>
    <row r="17" spans="1:6" x14ac:dyDescent="0.2">
      <c r="A17" s="118" t="s">
        <v>332</v>
      </c>
      <c r="B17" s="117">
        <v>211</v>
      </c>
      <c r="C17" s="117">
        <v>211</v>
      </c>
      <c r="D17" s="117">
        <v>44</v>
      </c>
      <c r="E17" s="115">
        <f>(D17/C17-1)*100</f>
        <v>-79.146919431279628</v>
      </c>
      <c r="F17" s="115">
        <f t="shared" si="0"/>
        <v>7.2791148463999234E-4</v>
      </c>
    </row>
    <row r="18" spans="1:6" x14ac:dyDescent="0.2">
      <c r="A18" s="116" t="s">
        <v>577</v>
      </c>
      <c r="B18" s="117">
        <v>34831</v>
      </c>
      <c r="C18" s="117">
        <v>10929</v>
      </c>
      <c r="D18" s="117">
        <v>6</v>
      </c>
      <c r="E18" s="115">
        <f>(D18/C18-1)*100</f>
        <v>-99.945100192149326</v>
      </c>
      <c r="F18" s="115">
        <f t="shared" si="0"/>
        <v>9.9260656996362595E-5</v>
      </c>
    </row>
    <row r="19" spans="1:6" x14ac:dyDescent="0.2">
      <c r="A19" s="114" t="s">
        <v>11</v>
      </c>
      <c r="B19" s="235">
        <v>10182497</v>
      </c>
      <c r="C19" s="235">
        <v>5915797</v>
      </c>
      <c r="D19" s="235">
        <v>6044691</v>
      </c>
      <c r="E19" s="113">
        <f>(D19/C19-1)*100</f>
        <v>2.178810395285713</v>
      </c>
      <c r="F19" s="113">
        <f t="shared" si="0"/>
        <v>100</v>
      </c>
    </row>
    <row r="20" spans="1:6" x14ac:dyDescent="0.2">
      <c r="A20" s="105" t="s">
        <v>418</v>
      </c>
      <c r="B20" s="112"/>
      <c r="C20" s="112"/>
      <c r="D20" s="112"/>
      <c r="E20" s="112"/>
    </row>
    <row r="21" spans="1:6" x14ac:dyDescent="0.2">
      <c r="A21" s="119"/>
      <c r="B21" s="119"/>
      <c r="C21" s="119"/>
      <c r="D21" s="119"/>
      <c r="E21" s="119"/>
    </row>
    <row r="22" spans="1:6" x14ac:dyDescent="0.2">
      <c r="A22" s="165" t="s">
        <v>216</v>
      </c>
      <c r="B22" s="102"/>
      <c r="C22" s="102"/>
      <c r="D22" s="102"/>
      <c r="E22" s="102"/>
    </row>
    <row r="23" spans="1:6" x14ac:dyDescent="0.2">
      <c r="A23" s="165"/>
      <c r="B23" s="102"/>
      <c r="C23" s="102"/>
      <c r="D23" s="102"/>
      <c r="E23" s="102"/>
    </row>
    <row r="25" spans="1:6" x14ac:dyDescent="0.2">
      <c r="A25" s="440" t="s">
        <v>458</v>
      </c>
      <c r="B25" s="440"/>
      <c r="C25" s="440"/>
      <c r="D25" s="440"/>
      <c r="E25" s="440"/>
      <c r="F25" s="440"/>
    </row>
    <row r="26" spans="1:6" ht="12.75" customHeight="1" x14ac:dyDescent="0.2">
      <c r="A26" s="441" t="s">
        <v>372</v>
      </c>
      <c r="B26" s="441"/>
      <c r="C26" s="441"/>
      <c r="D26" s="441"/>
      <c r="E26" s="441"/>
      <c r="F26" s="441"/>
    </row>
    <row r="27" spans="1:6" x14ac:dyDescent="0.2">
      <c r="A27" s="441"/>
      <c r="B27" s="441"/>
      <c r="C27" s="441"/>
      <c r="D27" s="441"/>
      <c r="E27" s="441"/>
      <c r="F27" s="441"/>
    </row>
    <row r="29" spans="1:6" x14ac:dyDescent="0.2">
      <c r="A29" s="418" t="s">
        <v>323</v>
      </c>
      <c r="B29" s="383" t="s">
        <v>347</v>
      </c>
      <c r="C29" s="383"/>
      <c r="D29" s="383"/>
      <c r="E29" s="383"/>
      <c r="F29" s="383"/>
    </row>
    <row r="30" spans="1:6" ht="12.75" customHeight="1" x14ac:dyDescent="0.2">
      <c r="A30" s="419"/>
      <c r="B30" s="384">
        <v>2010</v>
      </c>
      <c r="C30" s="386" t="s">
        <v>515</v>
      </c>
      <c r="D30" s="386"/>
      <c r="E30" s="387" t="s">
        <v>468</v>
      </c>
      <c r="F30" s="387" t="s">
        <v>222</v>
      </c>
    </row>
    <row r="31" spans="1:6" x14ac:dyDescent="0.2">
      <c r="A31" s="388"/>
      <c r="B31" s="385"/>
      <c r="C31" s="169">
        <v>2010</v>
      </c>
      <c r="D31" s="169">
        <v>2011</v>
      </c>
      <c r="E31" s="388"/>
      <c r="F31" s="388"/>
    </row>
    <row r="32" spans="1:6" x14ac:dyDescent="0.2">
      <c r="A32" s="118" t="s">
        <v>326</v>
      </c>
      <c r="B32" s="117">
        <v>15628073</v>
      </c>
      <c r="C32" s="117">
        <v>8667190</v>
      </c>
      <c r="D32" s="117">
        <v>12524892</v>
      </c>
      <c r="E32" s="115">
        <f t="shared" ref="E32:E43" si="1">(D32/C32-1)*100</f>
        <v>44.509258479391825</v>
      </c>
      <c r="F32" s="115">
        <f t="shared" ref="F32:F43" si="2">(D32/D$43)*100</f>
        <v>23.6009646763153</v>
      </c>
    </row>
    <row r="33" spans="1:6" x14ac:dyDescent="0.2">
      <c r="A33" s="118" t="s">
        <v>319</v>
      </c>
      <c r="B33" s="117">
        <v>14269057</v>
      </c>
      <c r="C33" s="117">
        <v>10063068</v>
      </c>
      <c r="D33" s="117">
        <v>9373131</v>
      </c>
      <c r="E33" s="115">
        <f t="shared" si="1"/>
        <v>-6.8561297608244365</v>
      </c>
      <c r="F33" s="115">
        <f t="shared" si="2"/>
        <v>17.662023244390124</v>
      </c>
    </row>
    <row r="34" spans="1:6" x14ac:dyDescent="0.2">
      <c r="A34" s="118" t="s">
        <v>320</v>
      </c>
      <c r="B34" s="117">
        <v>8912787</v>
      </c>
      <c r="C34" s="117">
        <v>4509561</v>
      </c>
      <c r="D34" s="117">
        <v>8673054</v>
      </c>
      <c r="E34" s="115">
        <f t="shared" si="1"/>
        <v>92.325904894068401</v>
      </c>
      <c r="F34" s="115">
        <f t="shared" si="2"/>
        <v>16.342850787837143</v>
      </c>
    </row>
    <row r="35" spans="1:6" x14ac:dyDescent="0.2">
      <c r="A35" s="118" t="s">
        <v>329</v>
      </c>
      <c r="B35" s="117">
        <v>9016509</v>
      </c>
      <c r="C35" s="117">
        <v>5385369</v>
      </c>
      <c r="D35" s="117">
        <v>5294244</v>
      </c>
      <c r="E35" s="115">
        <f t="shared" si="1"/>
        <v>-1.6920846092440489</v>
      </c>
      <c r="F35" s="115">
        <f t="shared" si="2"/>
        <v>9.9760752932475771</v>
      </c>
    </row>
    <row r="36" spans="1:6" x14ac:dyDescent="0.2">
      <c r="A36" s="118" t="s">
        <v>371</v>
      </c>
      <c r="B36" s="117">
        <v>7435219</v>
      </c>
      <c r="C36" s="117">
        <v>4888721</v>
      </c>
      <c r="D36" s="117">
        <v>4017444</v>
      </c>
      <c r="E36" s="115">
        <f t="shared" si="1"/>
        <v>-17.822187030104597</v>
      </c>
      <c r="F36" s="115">
        <f t="shared" si="2"/>
        <v>7.570169382145159</v>
      </c>
    </row>
    <row r="37" spans="1:6" x14ac:dyDescent="0.2">
      <c r="A37" s="118" t="s">
        <v>314</v>
      </c>
      <c r="B37" s="117">
        <v>2248083</v>
      </c>
      <c r="C37" s="117">
        <v>1185423</v>
      </c>
      <c r="D37" s="117">
        <v>3378941</v>
      </c>
      <c r="E37" s="115">
        <f t="shared" si="1"/>
        <v>185.0409516265502</v>
      </c>
      <c r="F37" s="115">
        <f t="shared" si="2"/>
        <v>6.3670223411390294</v>
      </c>
    </row>
    <row r="38" spans="1:6" x14ac:dyDescent="0.2">
      <c r="A38" s="118" t="s">
        <v>331</v>
      </c>
      <c r="B38" s="117">
        <v>3582170</v>
      </c>
      <c r="C38" s="117">
        <v>2148418</v>
      </c>
      <c r="D38" s="117">
        <v>2462663</v>
      </c>
      <c r="E38" s="115">
        <f t="shared" si="1"/>
        <v>14.626809121874796</v>
      </c>
      <c r="F38" s="115">
        <f t="shared" si="2"/>
        <v>4.6404569774069637</v>
      </c>
    </row>
    <row r="39" spans="1:6" x14ac:dyDescent="0.2">
      <c r="A39" s="118" t="s">
        <v>370</v>
      </c>
      <c r="B39" s="117">
        <v>1614706</v>
      </c>
      <c r="C39" s="117">
        <v>1025858</v>
      </c>
      <c r="D39" s="117">
        <v>2345515</v>
      </c>
      <c r="E39" s="115">
        <f t="shared" si="1"/>
        <v>128.6393438468092</v>
      </c>
      <c r="F39" s="115">
        <f t="shared" si="2"/>
        <v>4.4197120951436295</v>
      </c>
    </row>
    <row r="40" spans="1:6" x14ac:dyDescent="0.2">
      <c r="A40" s="118" t="s">
        <v>327</v>
      </c>
      <c r="B40" s="117">
        <v>3202175</v>
      </c>
      <c r="C40" s="117">
        <v>2250895</v>
      </c>
      <c r="D40" s="117">
        <v>1351462</v>
      </c>
      <c r="E40" s="115">
        <f t="shared" si="1"/>
        <v>-39.958905235472997</v>
      </c>
      <c r="F40" s="115">
        <f t="shared" si="2"/>
        <v>2.5465933696979128</v>
      </c>
    </row>
    <row r="41" spans="1:6" x14ac:dyDescent="0.2">
      <c r="A41" s="118" t="s">
        <v>485</v>
      </c>
      <c r="B41" s="117">
        <v>1186786</v>
      </c>
      <c r="C41" s="117">
        <v>754721</v>
      </c>
      <c r="D41" s="117">
        <v>591853</v>
      </c>
      <c r="E41" s="115">
        <f t="shared" si="1"/>
        <v>-21.579895087058667</v>
      </c>
      <c r="F41" s="115">
        <f t="shared" si="2"/>
        <v>1.1152432888500148</v>
      </c>
    </row>
    <row r="42" spans="1:6" x14ac:dyDescent="0.2">
      <c r="A42" s="116" t="s">
        <v>577</v>
      </c>
      <c r="B42" s="117">
        <v>6621411</v>
      </c>
      <c r="C42" s="117">
        <v>4716615</v>
      </c>
      <c r="D42" s="117">
        <v>3056208</v>
      </c>
      <c r="E42" s="115">
        <f t="shared" si="1"/>
        <v>-35.203360884871884</v>
      </c>
      <c r="F42" s="115">
        <f t="shared" si="2"/>
        <v>5.7588885438271431</v>
      </c>
    </row>
    <row r="43" spans="1:6" x14ac:dyDescent="0.2">
      <c r="A43" s="114" t="s">
        <v>11</v>
      </c>
      <c r="B43" s="235">
        <v>73716976</v>
      </c>
      <c r="C43" s="235">
        <v>45595839</v>
      </c>
      <c r="D43" s="235">
        <v>53069407</v>
      </c>
      <c r="E43" s="113">
        <f t="shared" si="1"/>
        <v>16.390899178321948</v>
      </c>
      <c r="F43" s="113">
        <f t="shared" si="2"/>
        <v>100</v>
      </c>
    </row>
    <row r="44" spans="1:6" x14ac:dyDescent="0.2">
      <c r="A44" s="105" t="s">
        <v>418</v>
      </c>
    </row>
    <row r="45" spans="1:6" x14ac:dyDescent="0.2">
      <c r="A45" s="119"/>
      <c r="B45" s="112"/>
      <c r="C45" s="112"/>
      <c r="D45" s="112"/>
      <c r="E45" s="112"/>
      <c r="F45" s="112"/>
    </row>
    <row r="46" spans="1:6" ht="12.75" customHeight="1" x14ac:dyDescent="0.2">
      <c r="A46" s="439" t="s">
        <v>216</v>
      </c>
      <c r="B46" s="439"/>
      <c r="C46" s="439"/>
      <c r="D46" s="439"/>
      <c r="E46" s="439"/>
      <c r="F46" s="439"/>
    </row>
    <row r="47" spans="1:6" x14ac:dyDescent="0.2">
      <c r="A47" s="102"/>
      <c r="B47" s="102"/>
      <c r="C47" s="102"/>
      <c r="D47" s="102"/>
      <c r="E47" s="102"/>
      <c r="F47" s="102"/>
    </row>
    <row r="48" spans="1:6" x14ac:dyDescent="0.2">
      <c r="A48" s="102"/>
      <c r="B48" s="102"/>
      <c r="C48" s="102"/>
      <c r="D48" s="102"/>
      <c r="E48" s="102"/>
      <c r="F48" s="102"/>
    </row>
    <row r="49" spans="1:6" x14ac:dyDescent="0.2">
      <c r="A49" s="118"/>
      <c r="B49" s="117"/>
      <c r="C49" s="117"/>
      <c r="D49" s="117"/>
      <c r="E49" s="115"/>
      <c r="F49" s="115"/>
    </row>
    <row r="50" spans="1:6" x14ac:dyDescent="0.2">
      <c r="A50" s="118"/>
      <c r="B50" s="117"/>
      <c r="C50" s="117"/>
      <c r="D50" s="117"/>
      <c r="E50" s="115"/>
      <c r="F50" s="115"/>
    </row>
    <row r="51" spans="1:6" x14ac:dyDescent="0.2">
      <c r="A51" s="118"/>
      <c r="B51" s="117"/>
      <c r="C51" s="117"/>
      <c r="D51" s="117"/>
      <c r="E51" s="115"/>
      <c r="F51" s="115"/>
    </row>
  </sheetData>
  <mergeCells count="18">
    <mergeCell ref="A1:F1"/>
    <mergeCell ref="A2:F3"/>
    <mergeCell ref="A4:F4"/>
    <mergeCell ref="A5:A7"/>
    <mergeCell ref="B5:F5"/>
    <mergeCell ref="B6:B7"/>
    <mergeCell ref="C6:D6"/>
    <mergeCell ref="E6:E7"/>
    <mergeCell ref="F6:F7"/>
    <mergeCell ref="A46:F46"/>
    <mergeCell ref="A25:F25"/>
    <mergeCell ref="A26:F27"/>
    <mergeCell ref="A29:A31"/>
    <mergeCell ref="B29:F29"/>
    <mergeCell ref="B30:B31"/>
    <mergeCell ref="C30:D30"/>
    <mergeCell ref="E30:E31"/>
    <mergeCell ref="F30:F31"/>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&amp;C38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90" zoomScaleSheetLayoutView="100" workbookViewId="0">
      <selection sqref="A1:F1"/>
    </sheetView>
  </sheetViews>
  <sheetFormatPr baseColWidth="10" defaultRowHeight="12.75" customHeight="1" x14ac:dyDescent="0.2"/>
  <cols>
    <col min="1" max="1" width="27.7109375" style="17" customWidth="1"/>
    <col min="2" max="2" width="15.140625" style="17" customWidth="1"/>
    <col min="3" max="3" width="15.85546875" style="17" customWidth="1"/>
    <col min="4" max="4" width="15.28515625" style="17" customWidth="1"/>
    <col min="5" max="5" width="14.7109375" style="17" customWidth="1"/>
    <col min="6" max="6" width="16" style="19" customWidth="1"/>
    <col min="7" max="7" width="11.42578125" style="27"/>
    <col min="8" max="13" width="11.42578125" style="17" customWidth="1"/>
    <col min="14" max="16384" width="11.42578125" style="17"/>
  </cols>
  <sheetData>
    <row r="1" spans="1:7" ht="12.75" customHeight="1" x14ac:dyDescent="0.2">
      <c r="A1" s="344" t="s">
        <v>67</v>
      </c>
      <c r="B1" s="344"/>
      <c r="C1" s="344"/>
      <c r="D1" s="344"/>
      <c r="E1" s="344"/>
      <c r="F1" s="344"/>
      <c r="G1" s="17"/>
    </row>
    <row r="2" spans="1:7" ht="12.75" customHeight="1" x14ac:dyDescent="0.2">
      <c r="A2" s="344" t="s">
        <v>180</v>
      </c>
      <c r="B2" s="344"/>
      <c r="C2" s="344"/>
      <c r="D2" s="344"/>
      <c r="E2" s="344"/>
      <c r="F2" s="344"/>
      <c r="G2" s="17"/>
    </row>
    <row r="3" spans="1:7" ht="12.75" customHeight="1" x14ac:dyDescent="0.2">
      <c r="A3" s="345" t="s">
        <v>465</v>
      </c>
      <c r="B3" s="344"/>
      <c r="C3" s="344"/>
      <c r="D3" s="344"/>
      <c r="E3" s="344"/>
      <c r="F3" s="344"/>
      <c r="G3" s="17"/>
    </row>
    <row r="4" spans="1:7" ht="12.75" customHeight="1" x14ac:dyDescent="0.2">
      <c r="A4" s="50"/>
      <c r="B4" s="50"/>
      <c r="C4" s="50"/>
      <c r="D4" s="83"/>
      <c r="E4" s="50"/>
      <c r="G4" s="17"/>
    </row>
    <row r="5" spans="1:7" ht="30" customHeight="1" x14ac:dyDescent="0.2">
      <c r="A5" s="132" t="s">
        <v>9</v>
      </c>
      <c r="B5" s="63" t="s">
        <v>179</v>
      </c>
      <c r="C5" s="63" t="s">
        <v>10</v>
      </c>
      <c r="D5" s="63" t="s">
        <v>202</v>
      </c>
      <c r="E5" s="72" t="s">
        <v>213</v>
      </c>
      <c r="F5" s="72" t="s">
        <v>214</v>
      </c>
      <c r="G5" s="17"/>
    </row>
    <row r="6" spans="1:7" ht="12.75" customHeight="1" x14ac:dyDescent="0.2">
      <c r="A6" s="64" t="s">
        <v>22</v>
      </c>
      <c r="B6" s="42">
        <v>1290.9000000000001</v>
      </c>
      <c r="C6" s="43">
        <v>1431.2</v>
      </c>
      <c r="D6" s="43">
        <v>965.1</v>
      </c>
      <c r="E6" s="91">
        <f>(D6/C6)*100-100</f>
        <v>-32.567076579094461</v>
      </c>
      <c r="F6" s="93">
        <f>+D6-C6</f>
        <v>-466.1</v>
      </c>
      <c r="G6" s="17"/>
    </row>
    <row r="7" spans="1:7" ht="12.75" customHeight="1" x14ac:dyDescent="0.2">
      <c r="A7" s="64" t="s">
        <v>24</v>
      </c>
      <c r="B7" s="42">
        <v>1043.4000000000001</v>
      </c>
      <c r="C7" s="43">
        <v>1252.8900000000001</v>
      </c>
      <c r="D7" s="43">
        <v>1257.9000000000001</v>
      </c>
      <c r="E7" s="91">
        <f t="shared" ref="E7:E31" si="0">(D7/C7)*100-100</f>
        <v>0.39987548787203764</v>
      </c>
      <c r="F7" s="93">
        <f t="shared" ref="F7:F31" si="1">+D7-C7</f>
        <v>5.0099999999999909</v>
      </c>
      <c r="G7" s="17"/>
    </row>
    <row r="8" spans="1:7" ht="12.75" customHeight="1" x14ac:dyDescent="0.2">
      <c r="A8" s="64" t="s">
        <v>13</v>
      </c>
      <c r="B8" s="42">
        <v>4996.3999999999996</v>
      </c>
      <c r="C8" s="43">
        <v>5875</v>
      </c>
      <c r="D8" s="43">
        <v>4651.2</v>
      </c>
      <c r="E8" s="91">
        <f t="shared" si="0"/>
        <v>-20.830638297872341</v>
      </c>
      <c r="F8" s="93">
        <f t="shared" si="1"/>
        <v>-1223.8000000000002</v>
      </c>
      <c r="G8" s="17"/>
    </row>
    <row r="9" spans="1:7" ht="12.75" customHeight="1" x14ac:dyDescent="0.2">
      <c r="A9" s="64" t="s">
        <v>25</v>
      </c>
      <c r="B9" s="42">
        <v>763.2</v>
      </c>
      <c r="C9" s="43">
        <v>826.85</v>
      </c>
      <c r="D9" s="43">
        <v>672.9</v>
      </c>
      <c r="E9" s="91">
        <f t="shared" si="0"/>
        <v>-18.618854689484181</v>
      </c>
      <c r="F9" s="93">
        <f t="shared" si="1"/>
        <v>-153.95000000000005</v>
      </c>
      <c r="G9" s="17"/>
    </row>
    <row r="10" spans="1:7" ht="12.75" customHeight="1" x14ac:dyDescent="0.2">
      <c r="A10" s="64" t="s">
        <v>16</v>
      </c>
      <c r="B10" s="42">
        <v>2872.8</v>
      </c>
      <c r="C10" s="43">
        <v>2968.64</v>
      </c>
      <c r="D10" s="43">
        <v>1932.8</v>
      </c>
      <c r="E10" s="91">
        <f t="shared" si="0"/>
        <v>-34.89274549962272</v>
      </c>
      <c r="F10" s="93">
        <f t="shared" si="1"/>
        <v>-1035.8399999999999</v>
      </c>
      <c r="G10" s="17"/>
    </row>
    <row r="11" spans="1:7" ht="12.75" customHeight="1" x14ac:dyDescent="0.2">
      <c r="A11" s="64" t="s">
        <v>23</v>
      </c>
      <c r="B11" s="42">
        <v>1107.5</v>
      </c>
      <c r="C11" s="43">
        <v>1336.2</v>
      </c>
      <c r="D11" s="43">
        <v>1604.2</v>
      </c>
      <c r="E11" s="91">
        <f t="shared" si="0"/>
        <v>20.056877712917213</v>
      </c>
      <c r="F11" s="93">
        <f t="shared" si="1"/>
        <v>268</v>
      </c>
      <c r="G11" s="17"/>
    </row>
    <row r="12" spans="1:7" ht="12.75" customHeight="1" x14ac:dyDescent="0.2">
      <c r="A12" s="65" t="s">
        <v>62</v>
      </c>
      <c r="B12" s="42">
        <v>4086.5</v>
      </c>
      <c r="C12" s="43">
        <v>4212.99</v>
      </c>
      <c r="D12" s="43">
        <v>4196.5</v>
      </c>
      <c r="E12" s="91">
        <f t="shared" si="0"/>
        <v>-0.39140847711482252</v>
      </c>
      <c r="F12" s="93">
        <f t="shared" si="1"/>
        <v>-16.489999999999782</v>
      </c>
      <c r="G12" s="17"/>
    </row>
    <row r="13" spans="1:7" ht="12.75" customHeight="1" x14ac:dyDescent="0.2">
      <c r="A13" s="65" t="s">
        <v>65</v>
      </c>
      <c r="B13" s="42">
        <v>1938.4</v>
      </c>
      <c r="C13" s="43">
        <v>1930.71</v>
      </c>
      <c r="D13" s="43">
        <v>1989.5</v>
      </c>
      <c r="E13" s="91">
        <f t="shared" si="0"/>
        <v>3.0449938105670924</v>
      </c>
      <c r="F13" s="93">
        <f t="shared" si="1"/>
        <v>58.789999999999964</v>
      </c>
      <c r="G13" s="17"/>
    </row>
    <row r="14" spans="1:7" ht="12.75" customHeight="1" x14ac:dyDescent="0.2">
      <c r="A14" s="64" t="s">
        <v>2</v>
      </c>
      <c r="B14" s="42">
        <v>10499.5</v>
      </c>
      <c r="C14" s="43">
        <v>11457.52</v>
      </c>
      <c r="D14" s="43">
        <v>11233.8</v>
      </c>
      <c r="E14" s="91">
        <f t="shared" si="0"/>
        <v>-1.9526040539314096</v>
      </c>
      <c r="F14" s="93">
        <f t="shared" si="1"/>
        <v>-223.72000000000116</v>
      </c>
      <c r="G14" s="17"/>
    </row>
    <row r="15" spans="1:7" ht="12.75" customHeight="1" x14ac:dyDescent="0.2">
      <c r="A15" s="64" t="s">
        <v>20</v>
      </c>
      <c r="B15" s="42">
        <v>1269.3</v>
      </c>
      <c r="C15" s="43">
        <v>1505.17</v>
      </c>
      <c r="D15" s="43">
        <v>1284.5</v>
      </c>
      <c r="E15" s="91">
        <f t="shared" si="0"/>
        <v>-14.660802434276533</v>
      </c>
      <c r="F15" s="93">
        <f t="shared" si="1"/>
        <v>-220.67000000000007</v>
      </c>
      <c r="G15" s="17"/>
    </row>
    <row r="16" spans="1:7" ht="12.75" customHeight="1" x14ac:dyDescent="0.2">
      <c r="A16" s="64" t="s">
        <v>17</v>
      </c>
      <c r="B16" s="42">
        <v>2215.1</v>
      </c>
      <c r="C16" s="43">
        <v>2935.95</v>
      </c>
      <c r="D16" s="43">
        <v>2758.5</v>
      </c>
      <c r="E16" s="91">
        <f t="shared" si="0"/>
        <v>-6.0440402595411911</v>
      </c>
      <c r="F16" s="93">
        <f t="shared" si="1"/>
        <v>-177.44999999999982</v>
      </c>
      <c r="G16" s="17"/>
    </row>
    <row r="17" spans="1:7" ht="12.75" customHeight="1" x14ac:dyDescent="0.2">
      <c r="A17" s="64" t="s">
        <v>18</v>
      </c>
      <c r="B17" s="42">
        <v>1904</v>
      </c>
      <c r="C17" s="43">
        <v>1922.35</v>
      </c>
      <c r="D17" s="43">
        <v>2359.4</v>
      </c>
      <c r="E17" s="91">
        <f t="shared" si="0"/>
        <v>22.735193903295453</v>
      </c>
      <c r="F17" s="93">
        <f t="shared" si="1"/>
        <v>437.05000000000018</v>
      </c>
      <c r="G17" s="17"/>
    </row>
    <row r="18" spans="1:7" ht="12.75" customHeight="1" x14ac:dyDescent="0.2">
      <c r="A18" s="64" t="s">
        <v>12</v>
      </c>
      <c r="B18" s="42">
        <v>6884.6</v>
      </c>
      <c r="C18" s="43">
        <v>7356.65</v>
      </c>
      <c r="D18" s="43">
        <v>6836.8</v>
      </c>
      <c r="E18" s="91">
        <f t="shared" si="0"/>
        <v>-7.0663957100038743</v>
      </c>
      <c r="F18" s="93">
        <f t="shared" si="1"/>
        <v>-519.84999999999945</v>
      </c>
      <c r="G18" s="17"/>
    </row>
    <row r="19" spans="1:7" ht="12.75" customHeight="1" x14ac:dyDescent="0.2">
      <c r="A19" s="64" t="s">
        <v>3</v>
      </c>
      <c r="B19" s="42">
        <v>3053.9</v>
      </c>
      <c r="C19" s="43">
        <v>3129.55</v>
      </c>
      <c r="D19" s="43">
        <v>3279</v>
      </c>
      <c r="E19" s="91">
        <f t="shared" si="0"/>
        <v>4.7754469492418963</v>
      </c>
      <c r="F19" s="93">
        <f t="shared" si="1"/>
        <v>149.44999999999982</v>
      </c>
      <c r="G19" s="17"/>
    </row>
    <row r="20" spans="1:7" ht="12.75" customHeight="1" x14ac:dyDescent="0.2">
      <c r="A20" s="64" t="s">
        <v>26</v>
      </c>
      <c r="B20" s="42">
        <v>574.1</v>
      </c>
      <c r="C20" s="42">
        <v>503.99</v>
      </c>
      <c r="D20" s="42">
        <v>452.1</v>
      </c>
      <c r="E20" s="91">
        <f t="shared" si="0"/>
        <v>-10.295839203158792</v>
      </c>
      <c r="F20" s="93">
        <f t="shared" si="1"/>
        <v>-51.889999999999986</v>
      </c>
      <c r="G20" s="17"/>
    </row>
    <row r="21" spans="1:7" ht="12.75" customHeight="1" x14ac:dyDescent="0.2">
      <c r="A21" s="64" t="s">
        <v>21</v>
      </c>
      <c r="B21" s="42">
        <v>1567.1</v>
      </c>
      <c r="C21" s="43">
        <v>1489.24</v>
      </c>
      <c r="D21" s="43">
        <v>1473.5</v>
      </c>
      <c r="E21" s="91">
        <f t="shared" si="0"/>
        <v>-1.0569149364776678</v>
      </c>
      <c r="F21" s="93">
        <f t="shared" si="1"/>
        <v>-15.740000000000009</v>
      </c>
      <c r="G21" s="17"/>
    </row>
    <row r="22" spans="1:7" ht="12.75" customHeight="1" x14ac:dyDescent="0.2">
      <c r="A22" s="65" t="s">
        <v>63</v>
      </c>
      <c r="B22" s="42">
        <v>2760.2</v>
      </c>
      <c r="C22" s="43">
        <v>3031.6</v>
      </c>
      <c r="D22" s="43">
        <v>3323.9</v>
      </c>
      <c r="E22" s="91">
        <f t="shared" si="0"/>
        <v>9.6417733210186043</v>
      </c>
      <c r="F22" s="93">
        <f t="shared" si="1"/>
        <v>292.30000000000018</v>
      </c>
      <c r="G22" s="17"/>
    </row>
    <row r="23" spans="1:7" ht="12.75" customHeight="1" x14ac:dyDescent="0.2">
      <c r="A23" s="65" t="s">
        <v>64</v>
      </c>
      <c r="B23" s="42">
        <v>2837.8</v>
      </c>
      <c r="C23" s="43">
        <v>2890.21</v>
      </c>
      <c r="D23" s="43">
        <v>3172.3</v>
      </c>
      <c r="E23" s="91">
        <f t="shared" si="0"/>
        <v>9.7601904359890739</v>
      </c>
      <c r="F23" s="93">
        <f t="shared" si="1"/>
        <v>282.09000000000015</v>
      </c>
      <c r="G23" s="17"/>
    </row>
    <row r="24" spans="1:7" ht="12.75" customHeight="1" x14ac:dyDescent="0.2">
      <c r="A24" s="64" t="s">
        <v>19</v>
      </c>
      <c r="B24" s="42">
        <v>1538.6</v>
      </c>
      <c r="C24" s="43">
        <v>1732.77</v>
      </c>
      <c r="D24" s="43">
        <v>1753.2</v>
      </c>
      <c r="E24" s="91">
        <f t="shared" si="0"/>
        <v>1.179037033189644</v>
      </c>
      <c r="F24" s="93">
        <f t="shared" si="1"/>
        <v>20.430000000000064</v>
      </c>
      <c r="G24" s="17"/>
    </row>
    <row r="25" spans="1:7" ht="12.75" customHeight="1" x14ac:dyDescent="0.2">
      <c r="A25" s="64" t="s">
        <v>6</v>
      </c>
      <c r="B25" s="42">
        <v>2906.2</v>
      </c>
      <c r="C25" s="43">
        <v>3159.2</v>
      </c>
      <c r="D25" s="43">
        <v>3264</v>
      </c>
      <c r="E25" s="91">
        <f t="shared" si="0"/>
        <v>3.317295517852628</v>
      </c>
      <c r="F25" s="93">
        <f t="shared" si="1"/>
        <v>104.80000000000018</v>
      </c>
      <c r="G25" s="17"/>
    </row>
    <row r="26" spans="1:7" ht="12.75" customHeight="1" x14ac:dyDescent="0.2">
      <c r="A26" s="64" t="s">
        <v>15</v>
      </c>
      <c r="B26" s="42">
        <v>6308.9</v>
      </c>
      <c r="C26" s="43">
        <v>5318.29</v>
      </c>
      <c r="D26" s="43">
        <v>5165</v>
      </c>
      <c r="E26" s="91">
        <f t="shared" si="0"/>
        <v>-2.8823174366196582</v>
      </c>
      <c r="F26" s="93">
        <f t="shared" si="1"/>
        <v>-153.28999999999996</v>
      </c>
      <c r="G26" s="17"/>
    </row>
    <row r="27" spans="1:7" ht="12.75" customHeight="1" x14ac:dyDescent="0.2">
      <c r="A27" s="64" t="s">
        <v>7</v>
      </c>
      <c r="B27" s="42">
        <v>3819.8</v>
      </c>
      <c r="C27" s="43">
        <v>4638.29</v>
      </c>
      <c r="D27" s="43">
        <v>3751.4</v>
      </c>
      <c r="E27" s="91">
        <f t="shared" si="0"/>
        <v>-19.121055388947212</v>
      </c>
      <c r="F27" s="93">
        <f t="shared" si="1"/>
        <v>-886.88999999999987</v>
      </c>
      <c r="G27" s="17"/>
    </row>
    <row r="28" spans="1:7" ht="12.75" customHeight="1" x14ac:dyDescent="0.2">
      <c r="A28" s="65" t="s">
        <v>66</v>
      </c>
      <c r="B28" s="42">
        <v>1077.9000000000001</v>
      </c>
      <c r="C28" s="43">
        <v>1141.77</v>
      </c>
      <c r="D28" s="43">
        <v>996.3</v>
      </c>
      <c r="E28" s="91">
        <f t="shared" si="0"/>
        <v>-12.740744633332454</v>
      </c>
      <c r="F28" s="93">
        <f t="shared" si="1"/>
        <v>-145.47000000000003</v>
      </c>
      <c r="G28" s="17"/>
    </row>
    <row r="29" spans="1:7" ht="12.75" customHeight="1" x14ac:dyDescent="0.2">
      <c r="A29" s="65" t="s">
        <v>14</v>
      </c>
      <c r="B29" s="42">
        <v>5086</v>
      </c>
      <c r="C29" s="43">
        <v>5497.81</v>
      </c>
      <c r="D29" s="43">
        <v>5878.3</v>
      </c>
      <c r="E29" s="91">
        <f t="shared" si="0"/>
        <v>6.9207557190954105</v>
      </c>
      <c r="F29" s="93">
        <f t="shared" si="1"/>
        <v>380.48999999999978</v>
      </c>
      <c r="G29" s="17"/>
    </row>
    <row r="30" spans="1:7" ht="12.75" customHeight="1" x14ac:dyDescent="0.2">
      <c r="A30" s="64" t="s">
        <v>27</v>
      </c>
      <c r="B30" s="42">
        <v>9872.5</v>
      </c>
      <c r="C30" s="42">
        <v>6791.03</v>
      </c>
      <c r="D30" s="42">
        <v>6025</v>
      </c>
      <c r="E30" s="91">
        <f t="shared" si="0"/>
        <v>-11.280026741157073</v>
      </c>
      <c r="F30" s="93">
        <f t="shared" si="1"/>
        <v>-766.02999999999975</v>
      </c>
      <c r="G30" s="17"/>
    </row>
    <row r="31" spans="1:7" ht="12.75" customHeight="1" x14ac:dyDescent="0.2">
      <c r="A31" s="73" t="s">
        <v>60</v>
      </c>
      <c r="B31" s="74">
        <f>SUM(B6:B30)</f>
        <v>82274.599999999991</v>
      </c>
      <c r="C31" s="75">
        <f>SUM(C6:C30)</f>
        <v>84335.869999999981</v>
      </c>
      <c r="D31" s="85">
        <f>SUM(D6:D30)</f>
        <v>80277.100000000006</v>
      </c>
      <c r="E31" s="92">
        <f t="shared" si="0"/>
        <v>-4.8126259917636247</v>
      </c>
      <c r="F31" s="75">
        <f t="shared" si="1"/>
        <v>-4058.769999999975</v>
      </c>
      <c r="G31" s="17"/>
    </row>
    <row r="32" spans="1:7" ht="12.75" customHeight="1" x14ac:dyDescent="0.2">
      <c r="A32" s="66" t="s">
        <v>410</v>
      </c>
      <c r="B32" s="61"/>
      <c r="C32" s="49"/>
      <c r="D32" s="49"/>
      <c r="E32" s="67"/>
      <c r="F32" s="17"/>
      <c r="G32" s="17"/>
    </row>
    <row r="33" spans="1:7" ht="12.75" customHeight="1" x14ac:dyDescent="0.2">
      <c r="A33" s="66" t="s">
        <v>61</v>
      </c>
      <c r="B33" s="62"/>
      <c r="C33" s="28"/>
      <c r="D33" s="28"/>
      <c r="E33" s="68"/>
      <c r="F33" s="17"/>
      <c r="G33" s="17"/>
    </row>
    <row r="34" spans="1:7" ht="12.75" customHeight="1" x14ac:dyDescent="0.2">
      <c r="A34" s="2"/>
      <c r="B34" s="69"/>
      <c r="C34" s="70"/>
      <c r="D34" s="70"/>
      <c r="E34" s="71"/>
      <c r="F34" s="17"/>
      <c r="G34" s="17"/>
    </row>
    <row r="37" spans="1:7" ht="12.75" customHeight="1" x14ac:dyDescent="0.2">
      <c r="A37" s="343"/>
      <c r="B37" s="343"/>
      <c r="C37" s="343"/>
      <c r="D37" s="343"/>
      <c r="E37" s="343"/>
      <c r="F37" s="343"/>
      <c r="G37" s="20"/>
    </row>
    <row r="38" spans="1:7" ht="12.75" customHeight="1" x14ac:dyDescent="0.2">
      <c r="A38" s="343"/>
      <c r="B38" s="343"/>
      <c r="C38" s="343"/>
      <c r="D38" s="343"/>
      <c r="E38" s="343"/>
      <c r="F38" s="343"/>
      <c r="G38" s="20"/>
    </row>
    <row r="39" spans="1:7" ht="12.75" customHeight="1" x14ac:dyDescent="0.2">
      <c r="A39" s="21"/>
      <c r="B39" s="22"/>
      <c r="C39" s="23"/>
      <c r="D39" s="23"/>
      <c r="E39" s="23"/>
      <c r="F39" s="24"/>
      <c r="G39" s="20"/>
    </row>
    <row r="40" spans="1:7" ht="12.75" customHeight="1" x14ac:dyDescent="0.2">
      <c r="A40" s="25"/>
      <c r="B40" s="22"/>
      <c r="C40" s="23"/>
      <c r="D40" s="23"/>
      <c r="E40" s="23"/>
      <c r="F40" s="24"/>
      <c r="G40" s="20"/>
    </row>
    <row r="41" spans="1:7" ht="12.75" customHeight="1" x14ac:dyDescent="0.2">
      <c r="A41" s="26"/>
      <c r="B41" s="26"/>
      <c r="C41" s="23"/>
      <c r="D41" s="23"/>
      <c r="E41" s="23"/>
      <c r="F41" s="24"/>
      <c r="G41" s="20"/>
    </row>
  </sheetData>
  <mergeCells count="5">
    <mergeCell ref="A37:F37"/>
    <mergeCell ref="A38:F38"/>
    <mergeCell ref="A1:F1"/>
    <mergeCell ref="A2:F2"/>
    <mergeCell ref="A3:F3"/>
  </mergeCells>
  <printOptions horizontalCentered="1" verticalCentered="1"/>
  <pageMargins left="0.74803149606299213" right="0.74803149606299213" top="0.78740157480314965" bottom="0.78740157480314965" header="0" footer="0.39370078740157483"/>
  <pageSetup scale="10" orientation="portrait" r:id="rId1"/>
  <headerFooter alignWithMargins="0">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4"/>
  <sheetViews>
    <sheetView view="pageBreakPreview" zoomScaleNormal="100" zoomScaleSheetLayoutView="100" workbookViewId="0">
      <selection sqref="A1:K1"/>
    </sheetView>
  </sheetViews>
  <sheetFormatPr baseColWidth="10" defaultRowHeight="12.75" customHeight="1" x14ac:dyDescent="0.2"/>
  <cols>
    <col min="1" max="1" width="26.85546875" style="17" customWidth="1"/>
    <col min="2" max="7" width="13.85546875" style="17" customWidth="1"/>
    <col min="8" max="8" width="13.85546875" style="34" customWidth="1"/>
    <col min="9" max="9" width="13.85546875" style="17" customWidth="1"/>
    <col min="10" max="10" width="13.85546875" style="27" customWidth="1"/>
    <col min="11" max="11" width="13.85546875" style="17" customWidth="1"/>
    <col min="12" max="13" width="10.7109375" style="17" bestFit="1" customWidth="1"/>
    <col min="14" max="14" width="10.7109375" style="17" customWidth="1"/>
    <col min="15" max="15" width="10" style="17" bestFit="1" customWidth="1"/>
    <col min="16" max="21" width="10.7109375" style="17" bestFit="1" customWidth="1"/>
    <col min="22" max="22" width="11.28515625" style="17" bestFit="1" customWidth="1"/>
    <col min="23" max="24" width="10.7109375" style="17" bestFit="1" customWidth="1"/>
    <col min="25" max="25" width="11.85546875" style="17" bestFit="1" customWidth="1"/>
    <col min="26" max="16384" width="11.42578125" style="17"/>
  </cols>
  <sheetData>
    <row r="1" spans="1:28" ht="12.75" customHeight="1" x14ac:dyDescent="0.25">
      <c r="A1" s="346" t="s">
        <v>74</v>
      </c>
      <c r="B1" s="347"/>
      <c r="C1" s="347"/>
      <c r="D1" s="347"/>
      <c r="E1" s="347"/>
      <c r="F1" s="347"/>
      <c r="G1" s="347"/>
      <c r="H1" s="347"/>
      <c r="I1" s="347"/>
      <c r="J1" s="347"/>
      <c r="K1" s="348"/>
      <c r="L1" s="29"/>
      <c r="M1" s="29"/>
      <c r="N1" s="29"/>
      <c r="O1" s="29"/>
      <c r="P1" s="29"/>
      <c r="Q1" s="29"/>
      <c r="R1" s="29"/>
      <c r="S1" s="29"/>
      <c r="T1" s="29"/>
      <c r="U1" s="29"/>
      <c r="V1" s="29"/>
      <c r="W1" s="29"/>
      <c r="X1" s="29"/>
      <c r="Y1" s="29"/>
      <c r="Z1" s="2"/>
      <c r="AA1" s="2"/>
      <c r="AB1" s="2"/>
    </row>
    <row r="2" spans="1:28" ht="12.75" customHeight="1" x14ac:dyDescent="0.25">
      <c r="A2" s="349" t="s">
        <v>389</v>
      </c>
      <c r="B2" s="350"/>
      <c r="C2" s="350"/>
      <c r="D2" s="350"/>
      <c r="E2" s="350"/>
      <c r="F2" s="350"/>
      <c r="G2" s="350"/>
      <c r="H2" s="350"/>
      <c r="I2" s="350"/>
      <c r="J2" s="350"/>
      <c r="K2" s="351"/>
      <c r="L2" s="29"/>
      <c r="M2" s="29"/>
      <c r="N2" s="29"/>
      <c r="O2" s="29"/>
      <c r="P2" s="29"/>
      <c r="Q2" s="29"/>
      <c r="R2" s="29"/>
      <c r="S2" s="29"/>
      <c r="T2" s="29"/>
      <c r="U2" s="29"/>
      <c r="V2" s="29"/>
      <c r="W2" s="29"/>
      <c r="X2" s="29"/>
      <c r="Y2" s="29"/>
      <c r="Z2" s="2"/>
      <c r="AA2" s="2"/>
      <c r="AB2" s="2"/>
    </row>
    <row r="3" spans="1:28" ht="12.75" customHeight="1" x14ac:dyDescent="0.25">
      <c r="A3" s="352" t="s">
        <v>465</v>
      </c>
      <c r="B3" s="350"/>
      <c r="C3" s="350"/>
      <c r="D3" s="350"/>
      <c r="E3" s="350"/>
      <c r="F3" s="350"/>
      <c r="G3" s="350"/>
      <c r="H3" s="350"/>
      <c r="I3" s="350"/>
      <c r="J3" s="350"/>
      <c r="K3" s="351"/>
      <c r="L3" s="30"/>
      <c r="M3" s="30"/>
      <c r="N3" s="30"/>
      <c r="O3" s="30"/>
      <c r="P3" s="30"/>
      <c r="Q3" s="30"/>
      <c r="R3" s="30"/>
      <c r="S3" s="30"/>
      <c r="T3" s="30"/>
      <c r="U3" s="30"/>
      <c r="V3" s="30"/>
      <c r="W3" s="30"/>
      <c r="X3" s="30"/>
      <c r="Y3" s="30"/>
    </row>
    <row r="4" spans="1:28" ht="12.75" customHeight="1" x14ac:dyDescent="0.25">
      <c r="A4" s="120"/>
      <c r="B4" s="120"/>
      <c r="C4" s="120"/>
      <c r="D4" s="120"/>
      <c r="E4" s="120"/>
      <c r="F4" s="120"/>
      <c r="G4" s="120"/>
      <c r="H4" s="120"/>
      <c r="I4" s="120"/>
      <c r="J4" s="120"/>
      <c r="K4" s="120"/>
      <c r="L4" s="30"/>
      <c r="M4" s="30"/>
      <c r="N4" s="30"/>
      <c r="O4" s="30"/>
      <c r="P4" s="30"/>
      <c r="Q4" s="30"/>
      <c r="R4" s="30"/>
      <c r="S4" s="30"/>
      <c r="T4" s="30"/>
      <c r="U4" s="30"/>
      <c r="V4" s="30"/>
      <c r="W4" s="30"/>
      <c r="X4" s="30"/>
      <c r="Y4" s="30"/>
    </row>
    <row r="5" spans="1:28" ht="41.25" customHeight="1" x14ac:dyDescent="0.2">
      <c r="A5" s="63" t="s">
        <v>29</v>
      </c>
      <c r="B5" s="121" t="s">
        <v>69</v>
      </c>
      <c r="C5" s="121" t="s">
        <v>70</v>
      </c>
      <c r="D5" s="121" t="s">
        <v>71</v>
      </c>
      <c r="E5" s="243" t="s">
        <v>488</v>
      </c>
      <c r="F5" s="121" t="s">
        <v>68</v>
      </c>
      <c r="G5" s="121" t="s">
        <v>72</v>
      </c>
      <c r="H5" s="121" t="s">
        <v>73</v>
      </c>
      <c r="I5" s="121" t="s">
        <v>190</v>
      </c>
      <c r="J5" s="122" t="s">
        <v>411</v>
      </c>
      <c r="K5" s="63" t="s">
        <v>11</v>
      </c>
      <c r="L5" s="2"/>
      <c r="M5" s="2"/>
      <c r="N5" s="2"/>
      <c r="O5" s="2"/>
      <c r="P5" s="2"/>
      <c r="Q5" s="2"/>
      <c r="R5" s="2"/>
      <c r="S5" s="2"/>
      <c r="T5" s="2"/>
      <c r="U5" s="2"/>
      <c r="V5" s="2"/>
      <c r="W5" s="2"/>
      <c r="X5" s="2"/>
      <c r="Y5" s="2"/>
      <c r="Z5" s="2"/>
      <c r="AA5" s="2"/>
    </row>
    <row r="6" spans="1:28" ht="12.75" customHeight="1" x14ac:dyDescent="0.2">
      <c r="A6" s="123" t="s">
        <v>22</v>
      </c>
      <c r="B6" s="124">
        <v>10.53</v>
      </c>
      <c r="C6" s="124">
        <v>26.97</v>
      </c>
      <c r="D6" s="124">
        <v>486.87</v>
      </c>
      <c r="E6" s="124">
        <v>7.7</v>
      </c>
      <c r="F6" s="124">
        <v>23.7</v>
      </c>
      <c r="G6" s="124">
        <v>188.59</v>
      </c>
      <c r="H6" s="124">
        <v>208.12</v>
      </c>
      <c r="I6" s="124">
        <v>2.95</v>
      </c>
      <c r="J6" s="124">
        <v>9.6999999999999993</v>
      </c>
      <c r="K6" s="125">
        <f>SUM(B6:J6)</f>
        <v>965.13000000000022</v>
      </c>
      <c r="L6" s="2"/>
      <c r="M6" s="2"/>
      <c r="N6" s="2"/>
      <c r="O6" s="2"/>
      <c r="P6" s="2"/>
      <c r="Q6" s="2"/>
      <c r="R6" s="2"/>
      <c r="S6" s="2"/>
      <c r="T6" s="2"/>
      <c r="U6" s="2"/>
      <c r="V6" s="2"/>
      <c r="W6" s="2"/>
      <c r="X6" s="2"/>
      <c r="Y6" s="2"/>
      <c r="Z6" s="2"/>
      <c r="AA6" s="2"/>
    </row>
    <row r="7" spans="1:28" ht="12.75" customHeight="1" x14ac:dyDescent="0.2">
      <c r="A7" s="126" t="s">
        <v>24</v>
      </c>
      <c r="B7" s="127" t="s">
        <v>28</v>
      </c>
      <c r="C7" s="127" t="s">
        <v>28</v>
      </c>
      <c r="D7" s="127" t="s">
        <v>28</v>
      </c>
      <c r="E7" s="127">
        <v>176.74</v>
      </c>
      <c r="F7" s="127">
        <v>272.63</v>
      </c>
      <c r="G7" s="127">
        <v>644.09</v>
      </c>
      <c r="H7" s="127" t="s">
        <v>28</v>
      </c>
      <c r="I7" s="127" t="s">
        <v>28</v>
      </c>
      <c r="J7" s="127">
        <v>164.39</v>
      </c>
      <c r="K7" s="128">
        <f t="shared" ref="K7:K30" si="0">SUM(B7:J7)</f>
        <v>1257.8499999999999</v>
      </c>
      <c r="L7" s="2"/>
      <c r="M7" s="2"/>
      <c r="N7" s="2"/>
      <c r="O7" s="2"/>
      <c r="P7" s="2"/>
      <c r="Q7" s="2"/>
      <c r="R7" s="2"/>
      <c r="S7" s="2"/>
      <c r="T7" s="2"/>
      <c r="U7" s="2"/>
      <c r="V7" s="2"/>
      <c r="W7" s="2"/>
      <c r="X7" s="2"/>
      <c r="Y7" s="2"/>
      <c r="Z7" s="2"/>
      <c r="AA7" s="2"/>
    </row>
    <row r="8" spans="1:28" ht="12.75" customHeight="1" x14ac:dyDescent="0.2">
      <c r="A8" s="126" t="s">
        <v>13</v>
      </c>
      <c r="B8" s="127" t="s">
        <v>28</v>
      </c>
      <c r="C8" s="127">
        <v>0.99</v>
      </c>
      <c r="D8" s="127">
        <v>2781.29</v>
      </c>
      <c r="E8" s="127">
        <v>1261.02</v>
      </c>
      <c r="F8" s="127">
        <v>568</v>
      </c>
      <c r="G8" s="127">
        <v>34.9</v>
      </c>
      <c r="H8" s="127" t="s">
        <v>28</v>
      </c>
      <c r="I8" s="127" t="s">
        <v>28</v>
      </c>
      <c r="J8" s="127">
        <v>5</v>
      </c>
      <c r="K8" s="128">
        <f t="shared" si="0"/>
        <v>4651.1999999999989</v>
      </c>
      <c r="L8" s="2"/>
      <c r="M8" s="2"/>
      <c r="N8" s="2"/>
      <c r="O8" s="2"/>
      <c r="P8" s="2"/>
      <c r="Q8" s="2"/>
      <c r="R8" s="2"/>
      <c r="S8" s="2"/>
      <c r="T8" s="2"/>
      <c r="U8" s="2"/>
      <c r="V8" s="2"/>
      <c r="W8" s="2"/>
      <c r="X8" s="2"/>
      <c r="Y8" s="2"/>
      <c r="Z8" s="2"/>
      <c r="AA8" s="2"/>
    </row>
    <row r="9" spans="1:28" ht="12.75" customHeight="1" x14ac:dyDescent="0.2">
      <c r="A9" s="126" t="s">
        <v>25</v>
      </c>
      <c r="B9" s="127" t="s">
        <v>28</v>
      </c>
      <c r="C9" s="127" t="s">
        <v>28</v>
      </c>
      <c r="D9" s="127">
        <v>454.15</v>
      </c>
      <c r="E9" s="127">
        <v>135.19999999999999</v>
      </c>
      <c r="F9" s="127">
        <v>60.07</v>
      </c>
      <c r="G9" s="127" t="s">
        <v>28</v>
      </c>
      <c r="H9" s="127" t="s">
        <v>28</v>
      </c>
      <c r="I9" s="127">
        <v>22.67</v>
      </c>
      <c r="J9" s="127">
        <v>0.85</v>
      </c>
      <c r="K9" s="128">
        <f t="shared" si="0"/>
        <v>672.93999999999994</v>
      </c>
      <c r="L9" s="2"/>
      <c r="M9" s="2"/>
      <c r="N9" s="2"/>
      <c r="O9" s="2"/>
      <c r="P9" s="2"/>
      <c r="Q9" s="2"/>
      <c r="R9" s="2"/>
      <c r="S9" s="2"/>
      <c r="T9" s="2"/>
      <c r="U9" s="2"/>
      <c r="V9" s="2"/>
      <c r="W9" s="2"/>
      <c r="X9" s="2"/>
      <c r="Y9" s="2"/>
      <c r="Z9" s="2"/>
      <c r="AA9" s="2"/>
    </row>
    <row r="10" spans="1:28" ht="12.75" customHeight="1" x14ac:dyDescent="0.2">
      <c r="A10" s="129" t="s">
        <v>16</v>
      </c>
      <c r="B10" s="127" t="s">
        <v>28</v>
      </c>
      <c r="C10" s="127">
        <v>188.07</v>
      </c>
      <c r="D10" s="127">
        <v>77.3</v>
      </c>
      <c r="E10" s="127">
        <v>205.1</v>
      </c>
      <c r="F10" s="127">
        <v>328.5</v>
      </c>
      <c r="G10" s="127">
        <v>28.43</v>
      </c>
      <c r="H10" s="127">
        <v>187.1</v>
      </c>
      <c r="I10" s="127">
        <v>422.57</v>
      </c>
      <c r="J10" s="127">
        <v>495.74</v>
      </c>
      <c r="K10" s="128">
        <f t="shared" si="0"/>
        <v>1932.81</v>
      </c>
      <c r="L10" s="2"/>
      <c r="M10" s="2"/>
      <c r="N10" s="2"/>
      <c r="O10" s="2"/>
      <c r="P10" s="2"/>
      <c r="Q10" s="2"/>
      <c r="R10" s="2"/>
      <c r="S10" s="2"/>
      <c r="T10" s="2"/>
      <c r="U10" s="2"/>
      <c r="V10" s="2"/>
      <c r="W10" s="2"/>
      <c r="X10" s="2"/>
      <c r="Y10" s="2"/>
      <c r="Z10" s="2"/>
      <c r="AA10" s="2"/>
    </row>
    <row r="11" spans="1:28" ht="12.75" customHeight="1" x14ac:dyDescent="0.2">
      <c r="A11" s="126" t="s">
        <v>23</v>
      </c>
      <c r="B11" s="127">
        <v>42.74</v>
      </c>
      <c r="C11" s="127">
        <v>8.6999999999999993</v>
      </c>
      <c r="D11" s="127">
        <v>50</v>
      </c>
      <c r="E11" s="127">
        <v>280.27999999999997</v>
      </c>
      <c r="F11" s="127">
        <v>941.5</v>
      </c>
      <c r="G11" s="127">
        <v>21.48</v>
      </c>
      <c r="H11" s="127">
        <v>96.7</v>
      </c>
      <c r="I11" s="127">
        <v>59.85</v>
      </c>
      <c r="J11" s="127">
        <v>102.9</v>
      </c>
      <c r="K11" s="128">
        <f t="shared" si="0"/>
        <v>1604.15</v>
      </c>
      <c r="L11" s="2"/>
      <c r="M11" s="2"/>
      <c r="N11" s="2"/>
      <c r="O11" s="2"/>
      <c r="P11" s="2"/>
      <c r="Q11" s="2"/>
      <c r="R11" s="2"/>
      <c r="S11" s="2"/>
      <c r="T11" s="2"/>
      <c r="U11" s="2"/>
      <c r="V11" s="2"/>
      <c r="W11" s="2"/>
      <c r="X11" s="2"/>
      <c r="Y11" s="2"/>
      <c r="Z11" s="2"/>
      <c r="AA11" s="2"/>
    </row>
    <row r="12" spans="1:28" ht="12.75" customHeight="1" x14ac:dyDescent="0.2">
      <c r="A12" s="129" t="s">
        <v>62</v>
      </c>
      <c r="B12" s="127">
        <v>77.22</v>
      </c>
      <c r="C12" s="127" t="s">
        <v>28</v>
      </c>
      <c r="D12" s="127">
        <v>27.2</v>
      </c>
      <c r="E12" s="127">
        <v>297.77999999999997</v>
      </c>
      <c r="F12" s="127">
        <v>1499.71</v>
      </c>
      <c r="G12" s="127">
        <v>1642.23</v>
      </c>
      <c r="H12" s="127">
        <v>606.91</v>
      </c>
      <c r="I12" s="127">
        <v>26.52</v>
      </c>
      <c r="J12" s="127">
        <v>18.89</v>
      </c>
      <c r="K12" s="128">
        <f t="shared" si="0"/>
        <v>4196.4600000000009</v>
      </c>
      <c r="L12" s="2"/>
      <c r="M12" s="2"/>
      <c r="N12" s="2"/>
      <c r="O12" s="2"/>
      <c r="P12" s="2"/>
      <c r="Q12" s="2"/>
      <c r="R12" s="2"/>
      <c r="S12" s="2"/>
      <c r="T12" s="2"/>
      <c r="U12" s="2"/>
      <c r="V12" s="2"/>
      <c r="W12" s="2"/>
      <c r="X12" s="2"/>
      <c r="Y12" s="2"/>
      <c r="Z12" s="2"/>
      <c r="AA12" s="2"/>
    </row>
    <row r="13" spans="1:28" ht="12.75" customHeight="1" x14ac:dyDescent="0.2">
      <c r="A13" s="129" t="s">
        <v>65</v>
      </c>
      <c r="B13" s="127">
        <v>201.52</v>
      </c>
      <c r="C13" s="127" t="s">
        <v>28</v>
      </c>
      <c r="D13" s="127">
        <v>20.37</v>
      </c>
      <c r="E13" s="127">
        <v>187.81</v>
      </c>
      <c r="F13" s="127">
        <v>1162.76</v>
      </c>
      <c r="G13" s="127">
        <v>235.37</v>
      </c>
      <c r="H13" s="127">
        <v>117.46</v>
      </c>
      <c r="I13" s="127" t="s">
        <v>28</v>
      </c>
      <c r="J13" s="127">
        <v>64.209999999999994</v>
      </c>
      <c r="K13" s="128">
        <f t="shared" si="0"/>
        <v>1989.5</v>
      </c>
      <c r="L13" s="2"/>
      <c r="M13" s="2"/>
      <c r="N13" s="2"/>
      <c r="O13" s="2"/>
      <c r="P13" s="2"/>
      <c r="Q13" s="2"/>
      <c r="R13" s="2"/>
      <c r="S13" s="2"/>
      <c r="T13" s="2"/>
      <c r="U13" s="2"/>
      <c r="V13" s="2"/>
      <c r="W13" s="2"/>
      <c r="X13" s="2"/>
      <c r="Y13" s="2"/>
      <c r="Z13" s="2"/>
      <c r="AA13" s="2"/>
    </row>
    <row r="14" spans="1:28" ht="12.75" customHeight="1" x14ac:dyDescent="0.2">
      <c r="A14" s="126" t="s">
        <v>2</v>
      </c>
      <c r="B14" s="127">
        <v>999.71</v>
      </c>
      <c r="C14" s="127">
        <v>40.89</v>
      </c>
      <c r="D14" s="127">
        <v>782.11</v>
      </c>
      <c r="E14" s="127">
        <v>1080.42</v>
      </c>
      <c r="F14" s="127">
        <v>3929.53</v>
      </c>
      <c r="G14" s="127">
        <v>1685.51</v>
      </c>
      <c r="H14" s="127">
        <v>1955.75</v>
      </c>
      <c r="I14" s="127">
        <v>402.16</v>
      </c>
      <c r="J14" s="127">
        <v>357.72</v>
      </c>
      <c r="K14" s="128">
        <f t="shared" si="0"/>
        <v>11233.8</v>
      </c>
      <c r="L14" s="2"/>
      <c r="M14" s="2"/>
      <c r="N14" s="2"/>
      <c r="O14" s="2"/>
      <c r="P14" s="2"/>
      <c r="Q14" s="2"/>
      <c r="R14" s="2"/>
      <c r="S14" s="2"/>
      <c r="T14" s="2"/>
      <c r="U14" s="2"/>
      <c r="V14" s="2"/>
      <c r="W14" s="2"/>
      <c r="X14" s="2"/>
      <c r="Y14" s="2"/>
      <c r="Z14" s="2"/>
      <c r="AA14" s="2"/>
    </row>
    <row r="15" spans="1:28" ht="12.75" customHeight="1" x14ac:dyDescent="0.2">
      <c r="A15" s="126" t="s">
        <v>20</v>
      </c>
      <c r="B15" s="127">
        <v>33.450000000000003</v>
      </c>
      <c r="C15" s="127">
        <v>6.18</v>
      </c>
      <c r="D15" s="127">
        <v>81.58</v>
      </c>
      <c r="E15" s="127">
        <v>145.65</v>
      </c>
      <c r="F15" s="127">
        <v>783.9</v>
      </c>
      <c r="G15" s="127">
        <v>74.05</v>
      </c>
      <c r="H15" s="127">
        <v>149.69</v>
      </c>
      <c r="I15" s="127">
        <v>5.78</v>
      </c>
      <c r="J15" s="127">
        <v>4.17</v>
      </c>
      <c r="K15" s="128">
        <f t="shared" si="0"/>
        <v>1284.45</v>
      </c>
      <c r="L15" s="2"/>
      <c r="M15" s="2"/>
      <c r="N15" s="2"/>
      <c r="O15" s="2"/>
      <c r="P15" s="2"/>
      <c r="Q15" s="2"/>
      <c r="R15" s="2"/>
      <c r="S15" s="2"/>
      <c r="T15" s="2"/>
      <c r="U15" s="2"/>
      <c r="V15" s="2"/>
      <c r="W15" s="2"/>
      <c r="X15" s="2"/>
      <c r="Y15" s="2"/>
      <c r="Z15" s="2"/>
      <c r="AA15" s="2"/>
    </row>
    <row r="16" spans="1:28" ht="12.75" customHeight="1" x14ac:dyDescent="0.2">
      <c r="A16" s="229" t="s">
        <v>17</v>
      </c>
      <c r="B16" s="127" t="s">
        <v>28</v>
      </c>
      <c r="C16" s="127" t="s">
        <v>28</v>
      </c>
      <c r="D16" s="127" t="s">
        <v>28</v>
      </c>
      <c r="E16" s="127" t="s">
        <v>28</v>
      </c>
      <c r="F16" s="127">
        <v>90.5</v>
      </c>
      <c r="G16" s="127" t="s">
        <v>28</v>
      </c>
      <c r="H16" s="127">
        <v>1419.39</v>
      </c>
      <c r="I16" s="127">
        <v>1161.95</v>
      </c>
      <c r="J16" s="127">
        <v>86.65</v>
      </c>
      <c r="K16" s="128">
        <f t="shared" si="0"/>
        <v>2758.4900000000002</v>
      </c>
      <c r="L16" s="2"/>
      <c r="M16" s="2"/>
      <c r="N16" s="2"/>
      <c r="O16" s="2"/>
      <c r="P16" s="2"/>
      <c r="Q16" s="2"/>
      <c r="R16" s="2"/>
      <c r="S16" s="2"/>
      <c r="T16" s="2"/>
      <c r="U16" s="2"/>
      <c r="V16" s="2"/>
      <c r="W16" s="2"/>
      <c r="X16" s="2"/>
      <c r="Y16" s="2"/>
      <c r="Z16" s="2"/>
      <c r="AA16" s="2"/>
    </row>
    <row r="17" spans="1:27" ht="12.75" customHeight="1" x14ac:dyDescent="0.2">
      <c r="A17" s="126" t="s">
        <v>18</v>
      </c>
      <c r="B17" s="127">
        <v>22.95</v>
      </c>
      <c r="C17" s="127">
        <v>165.5</v>
      </c>
      <c r="D17" s="127">
        <v>429.77</v>
      </c>
      <c r="E17" s="127">
        <v>194.95</v>
      </c>
      <c r="F17" s="127">
        <v>988.7</v>
      </c>
      <c r="G17" s="127">
        <v>99.45</v>
      </c>
      <c r="H17" s="127">
        <v>256.54000000000002</v>
      </c>
      <c r="I17" s="127">
        <v>47.7</v>
      </c>
      <c r="J17" s="127">
        <v>153.85</v>
      </c>
      <c r="K17" s="128">
        <f t="shared" si="0"/>
        <v>2359.41</v>
      </c>
      <c r="L17" s="2"/>
      <c r="M17" s="2"/>
      <c r="N17" s="2"/>
      <c r="O17" s="2"/>
      <c r="P17" s="2"/>
      <c r="Q17" s="2"/>
      <c r="R17" s="2"/>
      <c r="S17" s="2"/>
      <c r="T17" s="2"/>
      <c r="U17" s="2"/>
      <c r="V17" s="2"/>
      <c r="W17" s="2"/>
      <c r="X17" s="2"/>
      <c r="Y17" s="2"/>
      <c r="Z17" s="2"/>
      <c r="AA17" s="2"/>
    </row>
    <row r="18" spans="1:27" ht="12.75" customHeight="1" x14ac:dyDescent="0.2">
      <c r="A18" s="126" t="s">
        <v>12</v>
      </c>
      <c r="B18" s="127">
        <v>48.38</v>
      </c>
      <c r="C18" s="127">
        <v>34.65</v>
      </c>
      <c r="D18" s="127">
        <v>1813.43</v>
      </c>
      <c r="E18" s="127">
        <v>1095.98</v>
      </c>
      <c r="F18" s="127">
        <v>3363.82</v>
      </c>
      <c r="G18" s="127">
        <v>147.72</v>
      </c>
      <c r="H18" s="127">
        <v>48.44</v>
      </c>
      <c r="I18" s="127">
        <v>89.85</v>
      </c>
      <c r="J18" s="127">
        <v>194.55</v>
      </c>
      <c r="K18" s="128">
        <f t="shared" si="0"/>
        <v>6836.8200000000006</v>
      </c>
      <c r="L18" s="2"/>
      <c r="M18" s="2"/>
      <c r="N18" s="2"/>
      <c r="O18" s="2"/>
      <c r="P18" s="2"/>
      <c r="Q18" s="2"/>
      <c r="R18" s="2"/>
      <c r="S18" s="2"/>
      <c r="T18" s="2"/>
      <c r="U18" s="2"/>
      <c r="V18" s="2"/>
      <c r="W18" s="2"/>
      <c r="X18" s="2"/>
      <c r="Y18" s="2"/>
      <c r="Z18" s="2"/>
      <c r="AA18" s="2"/>
    </row>
    <row r="19" spans="1:27" ht="12.75" customHeight="1" x14ac:dyDescent="0.2">
      <c r="A19" s="126" t="s">
        <v>3</v>
      </c>
      <c r="B19" s="127" t="s">
        <v>28</v>
      </c>
      <c r="C19" s="130">
        <v>59.78</v>
      </c>
      <c r="D19" s="130">
        <v>83.95</v>
      </c>
      <c r="E19" s="127">
        <v>50.31</v>
      </c>
      <c r="F19" s="130">
        <v>841.79</v>
      </c>
      <c r="G19" s="130">
        <v>1549.52</v>
      </c>
      <c r="H19" s="127">
        <v>578.54999999999995</v>
      </c>
      <c r="I19" s="127">
        <v>43.56</v>
      </c>
      <c r="J19" s="130">
        <v>71.55</v>
      </c>
      <c r="K19" s="128">
        <f t="shared" si="0"/>
        <v>3279.0099999999998</v>
      </c>
      <c r="L19" s="2"/>
      <c r="M19" s="2"/>
      <c r="N19" s="2"/>
      <c r="O19" s="2"/>
      <c r="P19" s="2"/>
      <c r="Q19" s="2"/>
      <c r="R19" s="2"/>
      <c r="S19" s="2"/>
      <c r="T19" s="2"/>
      <c r="U19" s="2"/>
      <c r="V19" s="2"/>
      <c r="W19" s="2"/>
      <c r="X19" s="2"/>
      <c r="Y19" s="2"/>
      <c r="Z19" s="2"/>
      <c r="AA19" s="2"/>
    </row>
    <row r="20" spans="1:27" ht="12.75" customHeight="1" x14ac:dyDescent="0.2">
      <c r="A20" s="126" t="s">
        <v>26</v>
      </c>
      <c r="B20" s="127">
        <v>89.96</v>
      </c>
      <c r="C20" s="130" t="s">
        <v>28</v>
      </c>
      <c r="D20" s="130" t="s">
        <v>28</v>
      </c>
      <c r="E20" s="127">
        <v>67.17</v>
      </c>
      <c r="F20" s="130">
        <v>267.25</v>
      </c>
      <c r="G20" s="130" t="s">
        <v>28</v>
      </c>
      <c r="H20" s="127" t="s">
        <v>28</v>
      </c>
      <c r="I20" s="127" t="s">
        <v>28</v>
      </c>
      <c r="J20" s="130">
        <v>27.69</v>
      </c>
      <c r="K20" s="128">
        <f t="shared" si="0"/>
        <v>452.07</v>
      </c>
      <c r="L20" s="2"/>
      <c r="M20" s="2"/>
      <c r="N20" s="2"/>
      <c r="O20" s="2"/>
      <c r="P20" s="2"/>
      <c r="Q20" s="2"/>
      <c r="R20" s="2"/>
      <c r="S20" s="2"/>
      <c r="T20" s="2"/>
      <c r="U20" s="2"/>
      <c r="V20" s="2"/>
      <c r="W20" s="2"/>
      <c r="X20" s="2"/>
      <c r="Y20" s="2"/>
      <c r="Z20" s="2"/>
      <c r="AA20" s="2"/>
    </row>
    <row r="21" spans="1:27" ht="12.75" customHeight="1" x14ac:dyDescent="0.2">
      <c r="A21" s="126" t="s">
        <v>21</v>
      </c>
      <c r="B21" s="127">
        <v>137.86000000000001</v>
      </c>
      <c r="C21" s="130">
        <v>11.71</v>
      </c>
      <c r="D21" s="130">
        <v>450.73</v>
      </c>
      <c r="E21" s="127">
        <v>50.84</v>
      </c>
      <c r="F21" s="130">
        <v>302.58</v>
      </c>
      <c r="G21" s="130">
        <v>362.91</v>
      </c>
      <c r="H21" s="127">
        <v>155.85</v>
      </c>
      <c r="I21" s="127" t="s">
        <v>28</v>
      </c>
      <c r="J21" s="130">
        <v>1.04</v>
      </c>
      <c r="K21" s="128">
        <f t="shared" si="0"/>
        <v>1473.52</v>
      </c>
      <c r="L21" s="2"/>
      <c r="M21" s="2"/>
      <c r="N21" s="2"/>
      <c r="O21" s="2"/>
      <c r="P21" s="2"/>
      <c r="Q21" s="2"/>
      <c r="R21" s="2"/>
      <c r="S21" s="2"/>
      <c r="T21" s="2"/>
      <c r="U21" s="2"/>
      <c r="V21" s="2"/>
      <c r="W21" s="2"/>
      <c r="X21" s="2"/>
      <c r="Y21" s="2"/>
      <c r="Z21" s="2"/>
      <c r="AA21" s="2"/>
    </row>
    <row r="22" spans="1:27" ht="12.75" customHeight="1" x14ac:dyDescent="0.2">
      <c r="A22" s="129" t="s">
        <v>63</v>
      </c>
      <c r="B22" s="127" t="s">
        <v>28</v>
      </c>
      <c r="C22" s="130" t="s">
        <v>28</v>
      </c>
      <c r="D22" s="130">
        <v>324.11</v>
      </c>
      <c r="E22" s="127">
        <v>849.37</v>
      </c>
      <c r="F22" s="130">
        <v>1084.23</v>
      </c>
      <c r="G22" s="130">
        <v>261.49</v>
      </c>
      <c r="H22" s="127">
        <v>578.57000000000005</v>
      </c>
      <c r="I22" s="127">
        <v>144.91</v>
      </c>
      <c r="J22" s="42">
        <v>81.2</v>
      </c>
      <c r="K22" s="128">
        <f t="shared" si="0"/>
        <v>3323.8799999999997</v>
      </c>
      <c r="L22" s="31"/>
      <c r="M22" s="2"/>
      <c r="N22" s="2"/>
      <c r="O22" s="2"/>
      <c r="P22" s="2"/>
      <c r="Q22" s="2"/>
      <c r="R22" s="2"/>
      <c r="S22" s="2"/>
      <c r="T22" s="2"/>
      <c r="U22" s="2"/>
      <c r="V22" s="2"/>
      <c r="W22" s="2"/>
      <c r="X22" s="2"/>
      <c r="Y22" s="2"/>
      <c r="Z22" s="2"/>
      <c r="AA22" s="2"/>
    </row>
    <row r="23" spans="1:27" ht="12.75" customHeight="1" x14ac:dyDescent="0.2">
      <c r="A23" s="129" t="s">
        <v>64</v>
      </c>
      <c r="B23" s="127">
        <v>144.19999999999999</v>
      </c>
      <c r="C23" s="130">
        <v>163.88</v>
      </c>
      <c r="D23" s="130">
        <v>980.51</v>
      </c>
      <c r="E23" s="127">
        <v>152.54</v>
      </c>
      <c r="F23" s="130">
        <v>1065.94</v>
      </c>
      <c r="G23" s="130">
        <v>88.48</v>
      </c>
      <c r="H23" s="127">
        <v>195.84</v>
      </c>
      <c r="I23" s="127">
        <v>188.76</v>
      </c>
      <c r="J23" s="130">
        <v>192.11</v>
      </c>
      <c r="K23" s="128">
        <f t="shared" si="0"/>
        <v>3172.2599999999998</v>
      </c>
      <c r="L23" s="2"/>
      <c r="M23" s="2"/>
      <c r="N23" s="2"/>
      <c r="O23" s="2"/>
      <c r="P23" s="2"/>
      <c r="Q23" s="2"/>
      <c r="R23" s="2"/>
      <c r="S23" s="2"/>
      <c r="T23" s="2"/>
      <c r="U23" s="2"/>
      <c r="V23" s="2"/>
      <c r="W23" s="2"/>
      <c r="X23" s="2"/>
      <c r="Y23" s="2"/>
      <c r="Z23" s="2"/>
      <c r="AA23" s="2"/>
    </row>
    <row r="24" spans="1:27" ht="12.75" customHeight="1" x14ac:dyDescent="0.2">
      <c r="A24" s="126" t="s">
        <v>19</v>
      </c>
      <c r="B24" s="127" t="s">
        <v>28</v>
      </c>
      <c r="C24" s="130" t="s">
        <v>28</v>
      </c>
      <c r="D24" s="130">
        <v>203.61</v>
      </c>
      <c r="E24" s="127">
        <v>543.48</v>
      </c>
      <c r="F24" s="130">
        <v>440.73</v>
      </c>
      <c r="G24" s="130">
        <v>245.68</v>
      </c>
      <c r="H24" s="127">
        <v>282.22000000000003</v>
      </c>
      <c r="I24" s="127" t="s">
        <v>28</v>
      </c>
      <c r="J24" s="130">
        <v>37.47</v>
      </c>
      <c r="K24" s="128">
        <f t="shared" si="0"/>
        <v>1753.1900000000003</v>
      </c>
      <c r="L24" s="2"/>
      <c r="M24" s="2"/>
      <c r="N24" s="2"/>
      <c r="O24" s="2" t="s">
        <v>0</v>
      </c>
      <c r="P24" s="2"/>
      <c r="Q24" s="2"/>
      <c r="R24" s="2"/>
      <c r="S24" s="2"/>
      <c r="T24" s="2"/>
      <c r="U24" s="2"/>
      <c r="V24" s="2"/>
      <c r="W24" s="2"/>
      <c r="X24" s="2"/>
      <c r="Y24" s="2"/>
      <c r="Z24" s="2"/>
      <c r="AA24" s="2"/>
    </row>
    <row r="25" spans="1:27" ht="12.75" customHeight="1" x14ac:dyDescent="0.2">
      <c r="A25" s="126" t="s">
        <v>6</v>
      </c>
      <c r="B25" s="127" t="s">
        <v>28</v>
      </c>
      <c r="C25" s="130">
        <v>46.6</v>
      </c>
      <c r="D25" s="130">
        <v>61.77</v>
      </c>
      <c r="E25" s="127">
        <v>72.2</v>
      </c>
      <c r="F25" s="130">
        <v>385.29</v>
      </c>
      <c r="G25" s="130">
        <v>1422.02</v>
      </c>
      <c r="H25" s="127">
        <v>1246.3800000000001</v>
      </c>
      <c r="I25" s="127">
        <v>23.46</v>
      </c>
      <c r="J25" s="130">
        <v>6.3</v>
      </c>
      <c r="K25" s="128">
        <f t="shared" si="0"/>
        <v>3264.0200000000004</v>
      </c>
      <c r="L25" s="2"/>
      <c r="M25" s="2"/>
      <c r="N25" s="2"/>
      <c r="O25" s="2"/>
      <c r="P25" s="2"/>
      <c r="Q25" s="2"/>
      <c r="R25" s="2"/>
      <c r="S25" s="2"/>
      <c r="T25" s="2"/>
      <c r="U25" s="2"/>
      <c r="V25" s="2"/>
      <c r="W25" s="2"/>
      <c r="X25" s="2"/>
      <c r="Y25" s="2"/>
      <c r="Z25" s="2"/>
      <c r="AA25" s="2"/>
    </row>
    <row r="26" spans="1:27" ht="12.75" customHeight="1" x14ac:dyDescent="0.2">
      <c r="A26" s="129" t="s">
        <v>15</v>
      </c>
      <c r="B26" s="127">
        <v>715.4</v>
      </c>
      <c r="C26" s="130">
        <v>185.34</v>
      </c>
      <c r="D26" s="130">
        <v>270.61</v>
      </c>
      <c r="E26" s="127">
        <v>659.11</v>
      </c>
      <c r="F26" s="130">
        <v>1187.44</v>
      </c>
      <c r="G26" s="130">
        <v>795.16</v>
      </c>
      <c r="H26" s="127">
        <v>775.87</v>
      </c>
      <c r="I26" s="127">
        <v>402.88</v>
      </c>
      <c r="J26" s="130">
        <v>173.19</v>
      </c>
      <c r="K26" s="128">
        <f t="shared" si="0"/>
        <v>5165</v>
      </c>
      <c r="L26" s="2"/>
      <c r="M26" s="2"/>
      <c r="N26" s="2"/>
      <c r="O26" s="2"/>
      <c r="P26" s="2"/>
      <c r="Q26" s="2"/>
      <c r="R26" s="2"/>
      <c r="S26" s="2"/>
      <c r="T26" s="2"/>
      <c r="U26" s="2"/>
      <c r="V26" s="2"/>
      <c r="W26" s="2"/>
      <c r="X26" s="2"/>
      <c r="Y26" s="2"/>
      <c r="Z26" s="2"/>
      <c r="AA26" s="2"/>
    </row>
    <row r="27" spans="1:27" ht="12.75" customHeight="1" x14ac:dyDescent="0.2">
      <c r="A27" s="126" t="s">
        <v>7</v>
      </c>
      <c r="B27" s="127" t="s">
        <v>28</v>
      </c>
      <c r="C27" s="130" t="s">
        <v>28</v>
      </c>
      <c r="D27" s="130">
        <v>409</v>
      </c>
      <c r="E27" s="127">
        <v>681.17</v>
      </c>
      <c r="F27" s="130">
        <v>960.37</v>
      </c>
      <c r="G27" s="130">
        <v>72.900000000000006</v>
      </c>
      <c r="H27" s="127">
        <v>68.400000000000006</v>
      </c>
      <c r="I27" s="127">
        <v>1020.13</v>
      </c>
      <c r="J27" s="130">
        <v>539.39</v>
      </c>
      <c r="K27" s="128">
        <f t="shared" si="0"/>
        <v>3751.36</v>
      </c>
      <c r="L27" s="2"/>
      <c r="M27" s="2"/>
      <c r="N27" s="2"/>
      <c r="O27" s="2"/>
      <c r="P27" s="2"/>
      <c r="Q27" s="2"/>
      <c r="R27" s="2"/>
      <c r="S27" s="2"/>
      <c r="T27" s="2"/>
      <c r="U27" s="2"/>
      <c r="V27" s="2"/>
      <c r="W27" s="2"/>
      <c r="X27" s="2"/>
      <c r="Y27" s="2"/>
      <c r="Z27" s="2"/>
      <c r="AA27" s="2"/>
    </row>
    <row r="28" spans="1:27" ht="12.75" customHeight="1" x14ac:dyDescent="0.2">
      <c r="A28" s="129" t="s">
        <v>203</v>
      </c>
      <c r="B28" s="127">
        <v>110.11</v>
      </c>
      <c r="C28" s="130">
        <v>2.74</v>
      </c>
      <c r="D28" s="130">
        <v>138.1</v>
      </c>
      <c r="E28" s="127">
        <v>193.63</v>
      </c>
      <c r="F28" s="130">
        <v>383.39</v>
      </c>
      <c r="G28" s="130">
        <v>79.900000000000006</v>
      </c>
      <c r="H28" s="127">
        <v>52.05</v>
      </c>
      <c r="I28" s="127">
        <v>14.76</v>
      </c>
      <c r="J28" s="130">
        <v>21.57</v>
      </c>
      <c r="K28" s="128">
        <f t="shared" si="0"/>
        <v>996.25</v>
      </c>
      <c r="L28" s="2"/>
      <c r="M28" s="2"/>
      <c r="N28" s="2"/>
      <c r="O28" s="2"/>
      <c r="P28" s="2"/>
      <c r="Q28" s="2"/>
      <c r="R28" s="2"/>
      <c r="S28" s="2"/>
      <c r="T28" s="2"/>
      <c r="U28" s="2"/>
      <c r="V28" s="2"/>
      <c r="W28" s="2"/>
      <c r="X28" s="2"/>
      <c r="Y28" s="2"/>
      <c r="Z28" s="2"/>
      <c r="AA28" s="2"/>
    </row>
    <row r="29" spans="1:27" ht="13.5" customHeight="1" x14ac:dyDescent="0.2">
      <c r="A29" s="131" t="s">
        <v>14</v>
      </c>
      <c r="B29" s="127" t="s">
        <v>28</v>
      </c>
      <c r="C29" s="130" t="s">
        <v>28</v>
      </c>
      <c r="D29" s="130">
        <v>167.85</v>
      </c>
      <c r="E29" s="127">
        <v>60</v>
      </c>
      <c r="F29" s="130">
        <v>2906.3</v>
      </c>
      <c r="G29" s="130">
        <v>1775.26</v>
      </c>
      <c r="H29" s="127">
        <v>921.35</v>
      </c>
      <c r="I29" s="127">
        <v>35.25</v>
      </c>
      <c r="J29" s="130">
        <v>12.31</v>
      </c>
      <c r="K29" s="128">
        <f t="shared" si="0"/>
        <v>5878.3200000000006</v>
      </c>
      <c r="L29" s="2"/>
      <c r="M29" s="2"/>
      <c r="N29" s="2"/>
      <c r="O29" s="2"/>
      <c r="P29" s="2"/>
      <c r="Q29" s="2"/>
      <c r="R29" s="2"/>
      <c r="S29" s="2"/>
      <c r="T29" s="2"/>
      <c r="U29" s="2"/>
      <c r="V29" s="2"/>
      <c r="W29" s="2"/>
      <c r="X29" s="2"/>
      <c r="Y29" s="2"/>
      <c r="Z29" s="2"/>
      <c r="AA29" s="2"/>
    </row>
    <row r="30" spans="1:27" ht="12.75" customHeight="1" x14ac:dyDescent="0.2">
      <c r="A30" s="129" t="s">
        <v>27</v>
      </c>
      <c r="B30" s="127">
        <v>137.4</v>
      </c>
      <c r="C30" s="130">
        <v>163.69999999999999</v>
      </c>
      <c r="D30" s="130">
        <v>671.93</v>
      </c>
      <c r="E30" s="127">
        <v>83.47</v>
      </c>
      <c r="F30" s="130">
        <v>3014.95</v>
      </c>
      <c r="G30" s="130">
        <v>240.76</v>
      </c>
      <c r="H30" s="127">
        <v>483.6</v>
      </c>
      <c r="I30" s="127">
        <v>626.9</v>
      </c>
      <c r="J30" s="130">
        <v>602.33000000000004</v>
      </c>
      <c r="K30" s="128">
        <f t="shared" si="0"/>
        <v>6025.04</v>
      </c>
      <c r="L30" s="2"/>
      <c r="M30" s="2"/>
      <c r="N30" s="2"/>
      <c r="O30" s="2"/>
      <c r="P30" s="2"/>
      <c r="Q30" s="2"/>
      <c r="R30" s="2"/>
      <c r="S30" s="2"/>
      <c r="T30" s="2"/>
      <c r="U30" s="2"/>
      <c r="V30" s="2"/>
      <c r="W30" s="2"/>
      <c r="X30" s="2"/>
      <c r="Y30" s="2"/>
      <c r="Z30" s="2"/>
      <c r="AA30" s="2"/>
    </row>
    <row r="31" spans="1:27" ht="15" customHeight="1" x14ac:dyDescent="0.2">
      <c r="A31" s="132" t="s">
        <v>11</v>
      </c>
      <c r="B31" s="133">
        <f t="shared" ref="B31:K31" si="1">SUM(B6:B30)</f>
        <v>2771.4300000000003</v>
      </c>
      <c r="C31" s="133">
        <f t="shared" si="1"/>
        <v>1105.7</v>
      </c>
      <c r="D31" s="133">
        <f t="shared" si="1"/>
        <v>10766.240000000002</v>
      </c>
      <c r="E31" s="133">
        <f t="shared" si="1"/>
        <v>8531.9199999999983</v>
      </c>
      <c r="F31" s="133">
        <f t="shared" si="1"/>
        <v>26853.579999999998</v>
      </c>
      <c r="G31" s="133">
        <f t="shared" si="1"/>
        <v>11695.9</v>
      </c>
      <c r="H31" s="133">
        <f t="shared" si="1"/>
        <v>10384.780000000001</v>
      </c>
      <c r="I31" s="133">
        <f t="shared" si="1"/>
        <v>4742.6099999999997</v>
      </c>
      <c r="J31" s="133">
        <f t="shared" si="1"/>
        <v>3424.77</v>
      </c>
      <c r="K31" s="134">
        <f t="shared" si="1"/>
        <v>80276.930000000008</v>
      </c>
      <c r="L31" s="2"/>
      <c r="M31" s="2"/>
      <c r="N31" s="2"/>
      <c r="O31" s="2"/>
      <c r="P31" s="2"/>
      <c r="Q31" s="2"/>
      <c r="R31" s="2"/>
      <c r="S31" s="2"/>
      <c r="T31" s="2"/>
      <c r="U31" s="2"/>
      <c r="V31" s="2"/>
      <c r="W31" s="2"/>
      <c r="X31" s="2"/>
      <c r="Y31" s="2"/>
      <c r="Z31" s="2"/>
      <c r="AA31" s="2"/>
    </row>
    <row r="32" spans="1:27" ht="12.75" customHeight="1" x14ac:dyDescent="0.2">
      <c r="A32" s="66" t="s">
        <v>412</v>
      </c>
      <c r="B32" s="61"/>
      <c r="C32" s="94"/>
      <c r="D32" s="94"/>
      <c r="E32" s="94"/>
      <c r="F32" s="94"/>
      <c r="G32" s="94"/>
      <c r="H32" s="94"/>
      <c r="I32" s="94"/>
      <c r="J32" s="94"/>
      <c r="K32" s="94"/>
      <c r="L32" s="2"/>
      <c r="M32" s="2"/>
      <c r="N32" s="2"/>
      <c r="O32" s="2"/>
      <c r="P32" s="2"/>
      <c r="Q32" s="2"/>
      <c r="R32" s="2"/>
      <c r="S32" s="2"/>
      <c r="T32" s="2"/>
      <c r="U32" s="2"/>
      <c r="V32" s="2"/>
      <c r="W32" s="2"/>
      <c r="X32" s="2"/>
      <c r="Y32" s="2"/>
      <c r="Z32" s="2"/>
      <c r="AA32" s="2"/>
    </row>
    <row r="33" spans="1:27" ht="12.75" customHeight="1" x14ac:dyDescent="0.2">
      <c r="A33" s="66" t="s">
        <v>61</v>
      </c>
      <c r="B33" s="62"/>
      <c r="C33" s="94"/>
      <c r="D33" s="94"/>
      <c r="E33" s="94"/>
      <c r="F33" s="94"/>
      <c r="G33" s="94"/>
      <c r="H33" s="94"/>
      <c r="I33" s="94"/>
      <c r="J33" s="94"/>
      <c r="K33" s="94"/>
      <c r="L33" s="2"/>
      <c r="M33" s="2"/>
      <c r="N33" s="2"/>
      <c r="O33" s="2"/>
      <c r="P33" s="2"/>
      <c r="Q33" s="2"/>
      <c r="R33" s="2"/>
      <c r="S33" s="2"/>
      <c r="T33" s="2"/>
      <c r="U33" s="2"/>
      <c r="V33" s="2"/>
      <c r="W33" s="2"/>
      <c r="X33" s="2"/>
      <c r="Y33" s="2"/>
      <c r="Z33" s="2"/>
      <c r="AA33" s="2"/>
    </row>
    <row r="34" spans="1:27" ht="12.75" customHeight="1" x14ac:dyDescent="0.2">
      <c r="A34" s="2"/>
      <c r="B34" s="2"/>
      <c r="C34" s="2"/>
      <c r="D34" s="2"/>
      <c r="E34" s="2"/>
      <c r="F34" s="2"/>
      <c r="G34" s="2"/>
      <c r="H34" s="32"/>
      <c r="I34" s="2"/>
      <c r="J34" s="33"/>
      <c r="K34" s="2"/>
      <c r="L34" s="2"/>
      <c r="M34" s="2"/>
      <c r="N34" s="2"/>
      <c r="O34" s="2"/>
      <c r="P34" s="2"/>
      <c r="Q34" s="2"/>
      <c r="R34" s="2"/>
      <c r="S34" s="2"/>
      <c r="T34" s="2"/>
      <c r="U34" s="2"/>
      <c r="V34" s="2"/>
      <c r="W34" s="2"/>
      <c r="X34" s="2"/>
      <c r="Y34" s="2"/>
      <c r="Z34" s="2"/>
      <c r="AA34" s="2"/>
    </row>
    <row r="35" spans="1:27" ht="12.75" customHeight="1" x14ac:dyDescent="0.2">
      <c r="A35" s="2"/>
      <c r="B35" s="2"/>
      <c r="C35" s="2"/>
      <c r="D35" s="2"/>
      <c r="E35" s="2"/>
      <c r="F35" s="2"/>
      <c r="G35" s="2"/>
      <c r="H35" s="32"/>
      <c r="I35" s="2"/>
      <c r="J35" s="33"/>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32"/>
      <c r="I36" s="2"/>
      <c r="J36" s="33"/>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32"/>
      <c r="I37" s="2"/>
      <c r="J37" s="33"/>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32"/>
      <c r="I38" s="2"/>
      <c r="J38" s="33"/>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32"/>
      <c r="I39" s="2"/>
      <c r="J39" s="33"/>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32"/>
      <c r="I40" s="2"/>
      <c r="J40" s="33"/>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32"/>
      <c r="I41" s="2"/>
      <c r="J41" s="33"/>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32"/>
      <c r="I42" s="2"/>
      <c r="J42" s="33"/>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32"/>
      <c r="I43" s="2"/>
      <c r="J43" s="33"/>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32"/>
      <c r="I44" s="2"/>
      <c r="J44" s="33"/>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32"/>
      <c r="I45" s="2"/>
      <c r="J45" s="33"/>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32"/>
      <c r="I46" s="2"/>
      <c r="J46" s="33"/>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32"/>
      <c r="I47" s="2"/>
      <c r="J47" s="33"/>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32"/>
      <c r="I48" s="2"/>
      <c r="J48" s="33"/>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32"/>
      <c r="I49" s="2"/>
      <c r="J49" s="33"/>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32"/>
      <c r="I50" s="2"/>
      <c r="J50" s="33"/>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32"/>
      <c r="I51" s="2"/>
      <c r="J51" s="33"/>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32"/>
      <c r="I52" s="2"/>
      <c r="J52" s="33"/>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32"/>
      <c r="I53" s="2"/>
      <c r="J53" s="33"/>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32"/>
      <c r="I54" s="2"/>
      <c r="J54" s="33"/>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32"/>
      <c r="I55" s="2"/>
      <c r="J55" s="33"/>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32"/>
      <c r="I56" s="2"/>
      <c r="J56" s="33"/>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32"/>
      <c r="I57" s="2"/>
      <c r="J57" s="33"/>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32"/>
      <c r="I58" s="2"/>
      <c r="J58" s="33"/>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32"/>
      <c r="I59" s="2"/>
      <c r="J59" s="33"/>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32"/>
      <c r="I60" s="2"/>
      <c r="J60" s="33"/>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32"/>
      <c r="I61" s="2"/>
      <c r="J61" s="33"/>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32"/>
      <c r="I62" s="2"/>
      <c r="J62" s="33"/>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32"/>
      <c r="I63" s="2"/>
      <c r="J63" s="33"/>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32"/>
      <c r="I64" s="2"/>
      <c r="J64" s="33"/>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32"/>
      <c r="I65" s="2"/>
      <c r="J65" s="33"/>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32"/>
      <c r="I66" s="2"/>
      <c r="J66" s="33"/>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32"/>
      <c r="I67" s="2"/>
      <c r="J67" s="33"/>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32"/>
      <c r="I68" s="2"/>
      <c r="J68" s="33"/>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32"/>
      <c r="I69" s="2"/>
      <c r="J69" s="33"/>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32"/>
      <c r="I70" s="2"/>
      <c r="J70" s="33"/>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32"/>
      <c r="I71" s="2"/>
      <c r="J71" s="33"/>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32"/>
      <c r="I72" s="2"/>
      <c r="J72" s="33"/>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32"/>
      <c r="I73" s="2"/>
      <c r="J73" s="33"/>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32"/>
      <c r="I74" s="2"/>
      <c r="J74" s="33"/>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32"/>
      <c r="I75" s="2"/>
      <c r="J75" s="33"/>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32"/>
      <c r="I76" s="2"/>
      <c r="J76" s="33"/>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32"/>
      <c r="I77" s="2"/>
      <c r="J77" s="33"/>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32"/>
      <c r="I78" s="2"/>
      <c r="J78" s="33"/>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32"/>
      <c r="I79" s="2"/>
      <c r="J79" s="33"/>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32"/>
      <c r="I80" s="2"/>
      <c r="J80" s="33"/>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32"/>
      <c r="I81" s="2"/>
      <c r="J81" s="33"/>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32"/>
      <c r="I82" s="2"/>
      <c r="J82" s="33"/>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32"/>
      <c r="I83" s="2"/>
      <c r="J83" s="33"/>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32"/>
      <c r="I84" s="2"/>
      <c r="J84" s="33"/>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32"/>
      <c r="I85" s="2"/>
      <c r="J85" s="33"/>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32"/>
      <c r="I86" s="2"/>
      <c r="J86" s="33"/>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32"/>
      <c r="I87" s="2"/>
      <c r="J87" s="33"/>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32"/>
      <c r="I88" s="2"/>
      <c r="J88" s="33"/>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32"/>
      <c r="I89" s="2"/>
      <c r="J89" s="33"/>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32"/>
      <c r="I90" s="2"/>
      <c r="J90" s="33"/>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32"/>
      <c r="I91" s="2"/>
      <c r="J91" s="33"/>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32"/>
      <c r="I92" s="2"/>
      <c r="J92" s="33"/>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32"/>
      <c r="I93" s="2"/>
      <c r="J93" s="33"/>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32"/>
      <c r="I94" s="2"/>
      <c r="J94" s="33"/>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32"/>
      <c r="I95" s="2"/>
      <c r="J95" s="33"/>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32"/>
      <c r="I96" s="2"/>
      <c r="J96" s="33"/>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32"/>
      <c r="I97" s="2"/>
      <c r="J97" s="33"/>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32"/>
      <c r="I98" s="2"/>
      <c r="J98" s="33"/>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32"/>
      <c r="I99" s="2"/>
      <c r="J99" s="33"/>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32"/>
      <c r="I100" s="2"/>
      <c r="J100" s="33"/>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32"/>
      <c r="I101" s="2"/>
      <c r="J101" s="33"/>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32"/>
      <c r="I102" s="2"/>
      <c r="J102" s="33"/>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32"/>
      <c r="I103" s="2"/>
      <c r="J103" s="33"/>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32"/>
      <c r="I104" s="2"/>
      <c r="J104" s="33"/>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32"/>
      <c r="I105" s="2"/>
      <c r="J105" s="33"/>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32"/>
      <c r="I106" s="2"/>
      <c r="J106" s="33"/>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32"/>
      <c r="I107" s="2"/>
      <c r="J107" s="33"/>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32"/>
      <c r="I108" s="2"/>
      <c r="J108" s="33"/>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32"/>
      <c r="I109" s="2"/>
      <c r="J109" s="33"/>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32"/>
      <c r="I110" s="2"/>
      <c r="J110" s="33"/>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32"/>
      <c r="I111" s="2"/>
      <c r="J111" s="33"/>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32"/>
      <c r="I112" s="2"/>
      <c r="J112" s="33"/>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32"/>
      <c r="I113" s="2"/>
      <c r="J113" s="33"/>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32"/>
      <c r="I114" s="2"/>
      <c r="J114" s="33"/>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32"/>
      <c r="I115" s="2"/>
      <c r="J115" s="33"/>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32"/>
      <c r="I116" s="2"/>
      <c r="J116" s="33"/>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32"/>
      <c r="I117" s="2"/>
      <c r="J117" s="33"/>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32"/>
      <c r="I118" s="2"/>
      <c r="J118" s="33"/>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32"/>
      <c r="I119" s="2"/>
      <c r="J119" s="33"/>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32"/>
      <c r="I120" s="2"/>
      <c r="J120" s="33"/>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32"/>
      <c r="I121" s="2"/>
      <c r="J121" s="33"/>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32"/>
      <c r="I122" s="2"/>
      <c r="J122" s="33"/>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32"/>
      <c r="I123" s="2"/>
      <c r="J123" s="33"/>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32"/>
      <c r="I124" s="2"/>
      <c r="J124" s="33"/>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32"/>
      <c r="I125" s="2"/>
      <c r="J125" s="33"/>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32"/>
      <c r="I126" s="2"/>
      <c r="J126" s="33"/>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32"/>
      <c r="I127" s="2"/>
      <c r="J127" s="33"/>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32"/>
      <c r="I128" s="2"/>
      <c r="J128" s="33"/>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32"/>
      <c r="I129" s="2"/>
      <c r="J129" s="33"/>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32"/>
      <c r="I130" s="2"/>
      <c r="J130" s="33"/>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32"/>
      <c r="I131" s="2"/>
      <c r="J131" s="33"/>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32"/>
      <c r="I132" s="2"/>
      <c r="J132" s="33"/>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32"/>
      <c r="I133" s="2"/>
      <c r="J133" s="33"/>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32"/>
      <c r="I134" s="2"/>
      <c r="J134" s="33"/>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32"/>
      <c r="I135" s="2"/>
      <c r="J135" s="33"/>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32"/>
      <c r="I136" s="2"/>
      <c r="J136" s="33"/>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32"/>
      <c r="I137" s="2"/>
      <c r="J137" s="33"/>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32"/>
      <c r="I138" s="2"/>
      <c r="J138" s="33"/>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32"/>
      <c r="I139" s="2"/>
      <c r="J139" s="33"/>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32"/>
      <c r="I140" s="2"/>
      <c r="J140" s="33"/>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32"/>
      <c r="I141" s="2"/>
      <c r="J141" s="33"/>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32"/>
      <c r="I142" s="2"/>
      <c r="J142" s="33"/>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32"/>
      <c r="I143" s="2"/>
      <c r="J143" s="33"/>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32"/>
      <c r="I144" s="2"/>
      <c r="J144" s="33"/>
      <c r="K144" s="2"/>
      <c r="L144" s="2"/>
      <c r="M144" s="2"/>
      <c r="N144" s="2"/>
      <c r="O144" s="2"/>
      <c r="P144" s="2"/>
      <c r="Q144" s="2"/>
      <c r="R144" s="2"/>
      <c r="S144" s="2"/>
      <c r="T144" s="2"/>
      <c r="U144" s="2"/>
      <c r="V144" s="2"/>
      <c r="W144" s="2"/>
      <c r="X144" s="2"/>
      <c r="Y144" s="2"/>
      <c r="Z144" s="2"/>
      <c r="AA144" s="2"/>
    </row>
  </sheetData>
  <mergeCells count="3">
    <mergeCell ref="A1:K1"/>
    <mergeCell ref="A2:K2"/>
    <mergeCell ref="A3:K3"/>
  </mergeCells>
  <printOptions horizontalCentered="1" verticalCentered="1"/>
  <pageMargins left="0.34" right="0.35" top="0.78740157480314965" bottom="0.78740157480314965" header="0" footer="0.39370078740157483"/>
  <pageSetup scale="10"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6:Q55"/>
  <sheetViews>
    <sheetView view="pageBreakPreview" zoomScaleNormal="100" zoomScaleSheetLayoutView="100" workbookViewId="0"/>
  </sheetViews>
  <sheetFormatPr baseColWidth="10" defaultRowHeight="12.75" x14ac:dyDescent="0.2"/>
  <cols>
    <col min="1" max="9" width="11.42578125" style="4"/>
    <col min="10" max="10" width="18.42578125" style="4" customWidth="1"/>
    <col min="11" max="11" width="16.42578125" style="4" customWidth="1"/>
    <col min="12" max="15" width="11.42578125" style="4"/>
    <col min="16" max="16" width="11.5703125" style="4" bestFit="1" customWidth="1"/>
    <col min="17" max="17" width="12.140625" style="4" bestFit="1" customWidth="1"/>
    <col min="18" max="16384" width="11.42578125" style="4"/>
  </cols>
  <sheetData>
    <row r="6" spans="9:17" x14ac:dyDescent="0.2">
      <c r="J6" s="259"/>
      <c r="K6" s="259"/>
      <c r="L6" s="259"/>
      <c r="M6" s="259"/>
      <c r="N6" s="259"/>
      <c r="O6" s="259"/>
      <c r="P6" s="259"/>
      <c r="Q6" s="259"/>
    </row>
    <row r="7" spans="9:17" x14ac:dyDescent="0.2">
      <c r="J7" s="259"/>
      <c r="K7" s="259"/>
      <c r="L7" s="259"/>
      <c r="M7" s="259"/>
      <c r="N7" s="259"/>
      <c r="O7" s="259"/>
      <c r="P7" s="259"/>
      <c r="Q7" s="259"/>
    </row>
    <row r="8" spans="9:17" x14ac:dyDescent="0.2">
      <c r="J8" s="259"/>
      <c r="K8" s="259"/>
      <c r="L8" s="259"/>
      <c r="M8" s="259"/>
      <c r="N8" s="259"/>
      <c r="O8" s="259"/>
      <c r="P8" s="259"/>
      <c r="Q8" s="259"/>
    </row>
    <row r="9" spans="9:17" x14ac:dyDescent="0.2">
      <c r="J9" s="259"/>
      <c r="K9" s="259"/>
      <c r="L9" s="259"/>
      <c r="M9" s="259"/>
      <c r="N9" s="259"/>
      <c r="O9" s="259"/>
      <c r="P9" s="259"/>
      <c r="Q9" s="259"/>
    </row>
    <row r="10" spans="9:17" x14ac:dyDescent="0.2">
      <c r="J10" s="259"/>
      <c r="K10" s="259"/>
      <c r="L10" s="259"/>
      <c r="M10" s="259"/>
      <c r="N10" s="259"/>
      <c r="O10" s="259"/>
      <c r="P10" s="259"/>
      <c r="Q10" s="259"/>
    </row>
    <row r="11" spans="9:17" x14ac:dyDescent="0.2">
      <c r="I11" s="144"/>
      <c r="J11" s="259"/>
      <c r="K11" s="259"/>
      <c r="L11" s="259"/>
      <c r="M11" s="259"/>
      <c r="N11" s="259"/>
      <c r="O11" s="259"/>
      <c r="P11" s="259"/>
      <c r="Q11" s="259"/>
    </row>
    <row r="12" spans="9:17" x14ac:dyDescent="0.2">
      <c r="J12" s="259"/>
      <c r="K12" s="259"/>
      <c r="L12" s="259"/>
      <c r="M12" s="259"/>
      <c r="N12" s="259"/>
      <c r="O12" s="259"/>
      <c r="P12" s="259"/>
      <c r="Q12" s="259"/>
    </row>
    <row r="13" spans="9:17" x14ac:dyDescent="0.2">
      <c r="J13" s="259"/>
      <c r="K13" s="259"/>
      <c r="L13" s="259"/>
      <c r="M13" s="259"/>
      <c r="N13" s="259"/>
      <c r="O13" s="259"/>
      <c r="P13" s="259"/>
      <c r="Q13" s="259"/>
    </row>
    <row r="14" spans="9:17" x14ac:dyDescent="0.2">
      <c r="I14" s="144"/>
      <c r="J14" s="259"/>
      <c r="K14" s="259"/>
      <c r="L14" s="259"/>
      <c r="M14" s="259"/>
      <c r="N14" s="259"/>
      <c r="O14" s="259"/>
      <c r="P14" s="259"/>
      <c r="Q14" s="259"/>
    </row>
    <row r="15" spans="9:17" x14ac:dyDescent="0.2">
      <c r="I15" s="144"/>
      <c r="J15" s="259"/>
      <c r="K15" s="259"/>
      <c r="L15" s="259"/>
      <c r="M15" s="259"/>
      <c r="N15" s="259"/>
      <c r="O15" s="259"/>
      <c r="P15" s="259"/>
      <c r="Q15" s="259"/>
    </row>
    <row r="16" spans="9:17" x14ac:dyDescent="0.2">
      <c r="J16" s="259"/>
      <c r="K16" s="259"/>
      <c r="L16" s="259"/>
      <c r="M16" s="259"/>
      <c r="N16" s="259"/>
      <c r="O16" s="259"/>
      <c r="P16" s="259"/>
      <c r="Q16" s="259"/>
    </row>
    <row r="17" spans="10:17" x14ac:dyDescent="0.2">
      <c r="J17" s="259"/>
      <c r="K17" s="259"/>
      <c r="L17" s="259"/>
      <c r="M17" s="259"/>
      <c r="N17" s="259"/>
      <c r="O17" s="259"/>
      <c r="P17" s="259"/>
      <c r="Q17" s="259"/>
    </row>
    <row r="18" spans="10:17" x14ac:dyDescent="0.2">
      <c r="J18" s="259"/>
      <c r="K18" s="259"/>
      <c r="L18" s="259"/>
      <c r="M18" s="259"/>
      <c r="N18" s="259"/>
      <c r="O18" s="259"/>
      <c r="P18" s="259"/>
      <c r="Q18" s="259"/>
    </row>
    <row r="19" spans="10:17" x14ac:dyDescent="0.2">
      <c r="J19" s="259"/>
      <c r="K19" s="259"/>
      <c r="L19" s="259"/>
      <c r="M19" s="259"/>
      <c r="N19" s="259"/>
      <c r="O19" s="259"/>
      <c r="P19" s="259"/>
      <c r="Q19" s="259"/>
    </row>
    <row r="20" spans="10:17" x14ac:dyDescent="0.2">
      <c r="J20" s="259"/>
      <c r="K20" s="259"/>
      <c r="L20" s="259"/>
      <c r="M20" s="151"/>
      <c r="N20" s="151"/>
      <c r="O20" s="259"/>
      <c r="P20" s="259"/>
      <c r="Q20" s="259"/>
    </row>
    <row r="21" spans="10:17" x14ac:dyDescent="0.2">
      <c r="J21" s="259"/>
      <c r="K21" s="259"/>
      <c r="L21" s="259"/>
      <c r="M21" s="259"/>
      <c r="N21" s="259"/>
      <c r="O21" s="259"/>
      <c r="P21" s="259"/>
      <c r="Q21" s="259"/>
    </row>
    <row r="22" spans="10:17" x14ac:dyDescent="0.2">
      <c r="J22" s="259"/>
      <c r="K22" s="259"/>
      <c r="L22" s="259"/>
      <c r="M22" s="259"/>
      <c r="N22" s="259"/>
      <c r="O22" s="259"/>
      <c r="P22" s="259"/>
      <c r="Q22" s="259"/>
    </row>
    <row r="23" spans="10:17" x14ac:dyDescent="0.2">
      <c r="J23" s="259"/>
      <c r="K23" s="259"/>
      <c r="L23" s="259"/>
      <c r="M23" s="259"/>
      <c r="N23" s="259"/>
      <c r="O23" s="259"/>
      <c r="P23" s="259"/>
      <c r="Q23" s="259"/>
    </row>
    <row r="24" spans="10:17" x14ac:dyDescent="0.2">
      <c r="J24" s="259"/>
      <c r="K24" s="259"/>
      <c r="L24" s="259"/>
      <c r="M24" s="259"/>
      <c r="N24" s="259"/>
      <c r="O24" s="259"/>
      <c r="P24" s="259"/>
      <c r="Q24" s="259"/>
    </row>
    <row r="25" spans="10:17" x14ac:dyDescent="0.2">
      <c r="J25" s="259"/>
      <c r="K25" s="259"/>
      <c r="L25" s="259"/>
      <c r="M25" s="259"/>
      <c r="N25" s="259"/>
      <c r="O25" s="259"/>
      <c r="P25" s="259"/>
      <c r="Q25" s="259"/>
    </row>
    <row r="26" spans="10:17" x14ac:dyDescent="0.2">
      <c r="J26" s="259"/>
      <c r="K26" s="259"/>
      <c r="L26" s="259"/>
      <c r="M26" s="259"/>
      <c r="N26" s="259"/>
      <c r="O26" s="259"/>
      <c r="P26" s="259"/>
      <c r="Q26" s="259"/>
    </row>
    <row r="27" spans="10:17" x14ac:dyDescent="0.2">
      <c r="J27" s="259"/>
      <c r="K27" s="259"/>
      <c r="L27" s="259"/>
      <c r="M27" s="259"/>
      <c r="N27" s="259"/>
      <c r="O27" s="259"/>
      <c r="P27" s="259"/>
      <c r="Q27" s="259"/>
    </row>
    <row r="28" spans="10:17" x14ac:dyDescent="0.2">
      <c r="J28" s="259"/>
      <c r="K28" s="259"/>
      <c r="L28" s="259"/>
      <c r="M28" s="259"/>
      <c r="N28" s="259"/>
      <c r="O28" s="259"/>
      <c r="P28" s="259"/>
      <c r="Q28" s="259"/>
    </row>
    <row r="29" spans="10:17" x14ac:dyDescent="0.2">
      <c r="J29" s="259"/>
      <c r="K29" s="259"/>
      <c r="L29" s="259"/>
      <c r="M29" s="259"/>
      <c r="N29" s="259"/>
      <c r="O29" s="259"/>
      <c r="P29" s="259"/>
      <c r="Q29" s="259"/>
    </row>
    <row r="30" spans="10:17" x14ac:dyDescent="0.2">
      <c r="J30" s="259"/>
      <c r="K30" s="259"/>
      <c r="L30" s="259"/>
      <c r="M30" s="259"/>
      <c r="N30" s="259"/>
      <c r="O30" s="259"/>
      <c r="P30" s="259"/>
      <c r="Q30" s="259"/>
    </row>
    <row r="31" spans="10:17" x14ac:dyDescent="0.2">
      <c r="J31" s="259"/>
      <c r="K31" s="259"/>
      <c r="L31" s="259"/>
      <c r="M31" s="259"/>
      <c r="N31" s="259"/>
      <c r="O31" s="259"/>
      <c r="P31" s="259"/>
      <c r="Q31" s="259"/>
    </row>
    <row r="32" spans="10:17" x14ac:dyDescent="0.2">
      <c r="J32" s="259"/>
      <c r="K32" s="259"/>
      <c r="L32" s="259"/>
      <c r="M32" s="259"/>
      <c r="N32" s="259"/>
      <c r="O32" s="259"/>
      <c r="P32" s="259"/>
      <c r="Q32" s="259"/>
    </row>
    <row r="33" spans="10:17" x14ac:dyDescent="0.2">
      <c r="J33" s="259"/>
      <c r="K33" s="259"/>
      <c r="L33" s="259"/>
      <c r="M33" s="259"/>
      <c r="N33" s="259"/>
      <c r="O33" s="259"/>
      <c r="P33" s="259"/>
      <c r="Q33" s="259"/>
    </row>
    <row r="34" spans="10:17" x14ac:dyDescent="0.2">
      <c r="J34" s="259"/>
      <c r="K34" s="259"/>
      <c r="L34" s="259"/>
      <c r="M34" s="259"/>
      <c r="N34" s="259"/>
      <c r="O34" s="259"/>
      <c r="P34" s="259"/>
      <c r="Q34" s="259"/>
    </row>
    <row r="35" spans="10:17" x14ac:dyDescent="0.2">
      <c r="J35" s="259"/>
      <c r="K35" s="259"/>
      <c r="L35" s="259"/>
      <c r="M35" s="259"/>
      <c r="N35" s="259"/>
      <c r="O35" s="259"/>
      <c r="P35" s="259"/>
      <c r="Q35" s="259"/>
    </row>
    <row r="36" spans="10:17" x14ac:dyDescent="0.2">
      <c r="J36" s="259"/>
      <c r="K36" s="259"/>
      <c r="L36" s="259"/>
      <c r="M36" s="259"/>
      <c r="N36" s="259"/>
      <c r="O36" s="259"/>
      <c r="P36" s="259"/>
      <c r="Q36" s="259"/>
    </row>
    <row r="37" spans="10:17" x14ac:dyDescent="0.2">
      <c r="J37" s="259"/>
      <c r="K37" s="259"/>
      <c r="L37" s="259"/>
      <c r="M37" s="259"/>
      <c r="N37" s="259"/>
      <c r="O37" s="259"/>
      <c r="P37" s="259"/>
      <c r="Q37" s="259"/>
    </row>
    <row r="38" spans="10:17" x14ac:dyDescent="0.2">
      <c r="J38" s="259"/>
      <c r="K38" s="259"/>
      <c r="L38" s="261"/>
      <c r="M38" s="261"/>
      <c r="N38" s="261"/>
      <c r="O38" s="261"/>
      <c r="P38" s="261"/>
      <c r="Q38" s="261"/>
    </row>
    <row r="39" spans="10:17" x14ac:dyDescent="0.2">
      <c r="J39" s="259"/>
      <c r="K39" s="259"/>
      <c r="L39" s="259"/>
      <c r="M39" s="259"/>
      <c r="N39" s="259"/>
      <c r="O39" s="259"/>
      <c r="P39" s="259"/>
      <c r="Q39" s="259"/>
    </row>
    <row r="40" spans="10:17" x14ac:dyDescent="0.2">
      <c r="J40" s="259"/>
      <c r="K40" s="259"/>
      <c r="L40" s="259"/>
      <c r="M40" s="259"/>
      <c r="N40" s="259"/>
      <c r="O40" s="259"/>
      <c r="P40" s="259"/>
      <c r="Q40" s="259"/>
    </row>
    <row r="41" spans="10:17" x14ac:dyDescent="0.2">
      <c r="J41" s="259"/>
      <c r="K41" s="259"/>
      <c r="L41" s="259"/>
      <c r="M41" s="259"/>
      <c r="N41" s="259"/>
      <c r="O41" s="259"/>
      <c r="P41" s="259"/>
      <c r="Q41" s="259"/>
    </row>
    <row r="42" spans="10:17" x14ac:dyDescent="0.2">
      <c r="J42" s="259"/>
      <c r="K42" s="259"/>
      <c r="L42" s="259"/>
      <c r="M42" s="259"/>
      <c r="N42" s="259"/>
      <c r="O42" s="259"/>
      <c r="P42" s="259"/>
      <c r="Q42" s="259"/>
    </row>
    <row r="43" spans="10:17" x14ac:dyDescent="0.2">
      <c r="J43" s="259"/>
      <c r="K43" s="259"/>
      <c r="L43" s="259"/>
      <c r="M43" s="259"/>
      <c r="N43" s="259"/>
      <c r="O43" s="259"/>
      <c r="P43" s="259"/>
      <c r="Q43" s="259"/>
    </row>
    <row r="44" spans="10:17" x14ac:dyDescent="0.2">
      <c r="J44" s="259"/>
      <c r="K44" s="259"/>
      <c r="L44" s="259"/>
      <c r="M44" s="259"/>
      <c r="N44" s="259"/>
      <c r="O44" s="259"/>
      <c r="P44" s="259"/>
      <c r="Q44" s="259"/>
    </row>
    <row r="45" spans="10:17" x14ac:dyDescent="0.2">
      <c r="J45" s="259"/>
      <c r="K45" s="259"/>
      <c r="L45" s="261"/>
      <c r="M45" s="261"/>
      <c r="N45" s="261"/>
      <c r="O45" s="261"/>
      <c r="P45" s="261"/>
      <c r="Q45" s="261"/>
    </row>
    <row r="46" spans="10:17" x14ac:dyDescent="0.2">
      <c r="J46" s="259"/>
      <c r="K46" s="259"/>
      <c r="L46" s="259"/>
      <c r="M46" s="259"/>
      <c r="N46" s="259"/>
      <c r="O46" s="259"/>
      <c r="P46" s="259"/>
      <c r="Q46" s="259"/>
    </row>
    <row r="47" spans="10:17" x14ac:dyDescent="0.2">
      <c r="J47" s="259"/>
      <c r="K47" s="259"/>
      <c r="L47" s="259"/>
      <c r="M47" s="259"/>
      <c r="N47" s="259"/>
      <c r="O47" s="259"/>
      <c r="P47" s="259"/>
      <c r="Q47" s="259"/>
    </row>
    <row r="48" spans="10:17" x14ac:dyDescent="0.2">
      <c r="J48" s="259"/>
      <c r="K48" s="259"/>
      <c r="L48" s="259"/>
      <c r="M48" s="259"/>
      <c r="N48" s="259"/>
      <c r="O48" s="259"/>
      <c r="P48" s="259"/>
      <c r="Q48" s="259"/>
    </row>
    <row r="49" spans="10:17" x14ac:dyDescent="0.2">
      <c r="J49" s="259"/>
      <c r="K49" s="259"/>
      <c r="L49" s="259"/>
      <c r="M49" s="259"/>
      <c r="N49" s="259"/>
      <c r="O49" s="259"/>
      <c r="P49" s="259"/>
      <c r="Q49" s="259"/>
    </row>
    <row r="50" spans="10:17" x14ac:dyDescent="0.2">
      <c r="J50" s="259"/>
      <c r="K50" s="259"/>
      <c r="L50" s="259"/>
      <c r="M50" s="259"/>
      <c r="N50" s="259"/>
      <c r="O50" s="259"/>
      <c r="P50" s="259"/>
      <c r="Q50" s="259"/>
    </row>
    <row r="51" spans="10:17" x14ac:dyDescent="0.2">
      <c r="J51" s="259"/>
      <c r="K51" s="259"/>
      <c r="L51" s="259"/>
      <c r="M51" s="259"/>
      <c r="N51" s="259"/>
      <c r="O51" s="259"/>
      <c r="P51" s="259"/>
      <c r="Q51" s="259"/>
    </row>
    <row r="52" spans="10:17" x14ac:dyDescent="0.2">
      <c r="J52" s="259"/>
      <c r="K52" s="259"/>
      <c r="L52" s="259"/>
      <c r="M52" s="259"/>
      <c r="N52" s="259"/>
      <c r="O52" s="259"/>
      <c r="P52" s="259"/>
      <c r="Q52" s="259"/>
    </row>
    <row r="53" spans="10:17" x14ac:dyDescent="0.2">
      <c r="J53" s="259"/>
      <c r="K53" s="259"/>
      <c r="L53" s="259"/>
      <c r="M53" s="259"/>
      <c r="N53" s="259"/>
      <c r="O53" s="259"/>
      <c r="P53" s="259"/>
      <c r="Q53" s="259"/>
    </row>
    <row r="54" spans="10:17" x14ac:dyDescent="0.2">
      <c r="J54" s="259"/>
      <c r="K54" s="259"/>
      <c r="L54" s="259"/>
      <c r="M54" s="259"/>
      <c r="N54" s="259"/>
      <c r="O54" s="259"/>
      <c r="P54" s="259"/>
      <c r="Q54" s="259"/>
    </row>
    <row r="55" spans="10:17" x14ac:dyDescent="0.2">
      <c r="J55" s="259"/>
      <c r="K55" s="259"/>
      <c r="L55" s="259"/>
      <c r="M55" s="259"/>
      <c r="N55" s="259"/>
      <c r="O55" s="259"/>
      <c r="P55" s="259"/>
      <c r="Q55" s="259"/>
    </row>
  </sheetData>
  <printOptions horizontalCentered="1"/>
  <pageMargins left="0.70866141732283472" right="0.70866141732283472" top="0.86614173228346458" bottom="0.56000000000000005" header="0.31496062992125984" footer="0.31496062992125984"/>
  <pageSetup scale="90" orientation="portrait" r:id="rId1"/>
  <headerFooter>
    <oddFooter>&amp;C7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sqref="A1:H1"/>
    </sheetView>
  </sheetViews>
  <sheetFormatPr baseColWidth="10" defaultRowHeight="12.75" x14ac:dyDescent="0.2"/>
  <cols>
    <col min="1" max="1" width="17.7109375" style="4" customWidth="1"/>
    <col min="2" max="2" width="16.140625" style="4" customWidth="1"/>
    <col min="3" max="8" width="9.7109375" style="4" customWidth="1"/>
    <col min="9" max="16384" width="11.42578125" style="4"/>
  </cols>
  <sheetData>
    <row r="1" spans="1:10" ht="15" customHeight="1" x14ac:dyDescent="0.2">
      <c r="A1" s="353" t="s">
        <v>122</v>
      </c>
      <c r="B1" s="353"/>
      <c r="C1" s="353"/>
      <c r="D1" s="353"/>
      <c r="E1" s="353"/>
      <c r="F1" s="353"/>
      <c r="G1" s="353"/>
      <c r="H1" s="353"/>
      <c r="I1" s="36"/>
    </row>
    <row r="2" spans="1:10" ht="15" customHeight="1" x14ac:dyDescent="0.2">
      <c r="A2" s="354" t="s">
        <v>491</v>
      </c>
      <c r="B2" s="353"/>
      <c r="C2" s="353"/>
      <c r="D2" s="353"/>
      <c r="E2" s="353"/>
      <c r="F2" s="353"/>
      <c r="G2" s="353"/>
      <c r="H2" s="353"/>
      <c r="I2" s="35"/>
    </row>
    <row r="3" spans="1:10" ht="15" customHeight="1" x14ac:dyDescent="0.2">
      <c r="A3" s="354" t="s">
        <v>489</v>
      </c>
      <c r="B3" s="353"/>
      <c r="C3" s="353"/>
      <c r="D3" s="353"/>
      <c r="E3" s="353"/>
      <c r="F3" s="353"/>
      <c r="G3" s="353"/>
      <c r="H3" s="353"/>
      <c r="I3" s="40"/>
    </row>
    <row r="4" spans="1:10" x14ac:dyDescent="0.2">
      <c r="A4" s="52"/>
      <c r="B4" s="52"/>
      <c r="C4" s="52"/>
      <c r="D4" s="146"/>
      <c r="E4" s="52"/>
      <c r="F4" s="146"/>
      <c r="G4" s="52"/>
      <c r="H4" s="52"/>
      <c r="I4" s="40"/>
    </row>
    <row r="5" spans="1:10" x14ac:dyDescent="0.2">
      <c r="A5" s="357" t="s">
        <v>1</v>
      </c>
      <c r="B5" s="357" t="s">
        <v>75</v>
      </c>
      <c r="C5" s="355">
        <v>2010</v>
      </c>
      <c r="D5" s="355"/>
      <c r="E5" s="355">
        <v>2011</v>
      </c>
      <c r="F5" s="356"/>
      <c r="G5" s="359" t="s">
        <v>557</v>
      </c>
      <c r="H5" s="356"/>
      <c r="I5" s="37"/>
    </row>
    <row r="6" spans="1:10" x14ac:dyDescent="0.2">
      <c r="A6" s="358"/>
      <c r="B6" s="358"/>
      <c r="C6" s="246" t="s">
        <v>161</v>
      </c>
      <c r="D6" s="246" t="s">
        <v>162</v>
      </c>
      <c r="E6" s="247" t="s">
        <v>161</v>
      </c>
      <c r="F6" s="247" t="s">
        <v>162</v>
      </c>
      <c r="G6" s="247" t="s">
        <v>5</v>
      </c>
      <c r="H6" s="247" t="s">
        <v>4</v>
      </c>
      <c r="I6" s="84"/>
      <c r="J6" s="4" t="s">
        <v>507</v>
      </c>
    </row>
    <row r="7" spans="1:10" x14ac:dyDescent="0.2">
      <c r="A7" s="76" t="s">
        <v>76</v>
      </c>
      <c r="B7" s="76" t="s">
        <v>97</v>
      </c>
      <c r="C7" s="46">
        <v>4185.1000000000004</v>
      </c>
      <c r="D7" s="259">
        <v>4635.1000000000004</v>
      </c>
      <c r="E7" s="237">
        <v>4629</v>
      </c>
      <c r="F7" s="259">
        <v>4950.8</v>
      </c>
      <c r="G7" s="41">
        <f>(F7/E7-1)*100</f>
        <v>6.951825448260962</v>
      </c>
      <c r="H7" s="41">
        <f>(F7/D7-1)*100</f>
        <v>6.8110720372807521</v>
      </c>
      <c r="I7" s="41"/>
      <c r="J7" s="4" t="s">
        <v>507</v>
      </c>
    </row>
    <row r="8" spans="1:10" x14ac:dyDescent="0.2">
      <c r="A8" s="39" t="s">
        <v>77</v>
      </c>
      <c r="B8" s="39" t="s">
        <v>78</v>
      </c>
      <c r="C8" s="46">
        <v>26000</v>
      </c>
      <c r="D8" s="254"/>
      <c r="E8" s="237">
        <v>14006</v>
      </c>
      <c r="F8" s="259">
        <v>14006</v>
      </c>
      <c r="G8" s="41">
        <f t="shared" ref="G8:G49" si="0">(F8/E8-1)*100</f>
        <v>0</v>
      </c>
      <c r="H8" s="41"/>
      <c r="I8" s="41"/>
      <c r="J8" s="4" t="s">
        <v>507</v>
      </c>
    </row>
    <row r="9" spans="1:10" x14ac:dyDescent="0.2">
      <c r="A9" s="39" t="s">
        <v>24</v>
      </c>
      <c r="B9" s="39" t="s">
        <v>81</v>
      </c>
      <c r="C9" s="46">
        <v>1681.67</v>
      </c>
      <c r="D9" s="259">
        <v>1952.15</v>
      </c>
      <c r="E9" s="237">
        <v>1060.97</v>
      </c>
      <c r="F9" s="259">
        <v>644.78</v>
      </c>
      <c r="G9" s="41">
        <f t="shared" si="0"/>
        <v>-39.227310857045914</v>
      </c>
      <c r="H9" s="41">
        <f t="shared" ref="H9:H49" si="1">(F9/D9-1)*100</f>
        <v>-66.970775811284994</v>
      </c>
      <c r="I9" s="41"/>
      <c r="J9" s="4" t="s">
        <v>507</v>
      </c>
    </row>
    <row r="10" spans="1:10" x14ac:dyDescent="0.2">
      <c r="A10" s="39" t="s">
        <v>79</v>
      </c>
      <c r="B10" s="39" t="s">
        <v>80</v>
      </c>
      <c r="C10" s="46">
        <v>116000</v>
      </c>
      <c r="D10" s="259">
        <v>50500</v>
      </c>
      <c r="E10" s="237">
        <v>96283.4</v>
      </c>
      <c r="F10" s="259">
        <v>91129.2</v>
      </c>
      <c r="G10" s="41">
        <f t="shared" si="0"/>
        <v>-5.3531553725772003</v>
      </c>
      <c r="H10" s="41">
        <f t="shared" si="1"/>
        <v>80.453861386138612</v>
      </c>
      <c r="I10" s="41"/>
    </row>
    <row r="11" spans="1:10" x14ac:dyDescent="0.2">
      <c r="A11" s="238" t="s">
        <v>490</v>
      </c>
      <c r="B11" s="39" t="s">
        <v>81</v>
      </c>
      <c r="C11" s="46">
        <v>911.3</v>
      </c>
      <c r="D11" s="259">
        <v>1373.2</v>
      </c>
      <c r="E11" s="237">
        <v>1132.5999999999999</v>
      </c>
      <c r="F11" s="259">
        <v>1057.9000000000001</v>
      </c>
      <c r="G11" s="41">
        <f t="shared" si="0"/>
        <v>-6.5954441108952651</v>
      </c>
      <c r="H11" s="41">
        <f t="shared" si="1"/>
        <v>-22.960967084182926</v>
      </c>
      <c r="I11" s="41"/>
      <c r="J11" s="4" t="s">
        <v>507</v>
      </c>
    </row>
    <row r="12" spans="1:10" x14ac:dyDescent="0.2">
      <c r="A12" s="39" t="s">
        <v>82</v>
      </c>
      <c r="B12" s="39" t="s">
        <v>83</v>
      </c>
      <c r="C12" s="46"/>
      <c r="D12" s="254"/>
      <c r="E12" s="237"/>
      <c r="F12" s="254"/>
      <c r="G12" s="41"/>
      <c r="H12" s="41"/>
      <c r="I12" s="41"/>
      <c r="J12" s="4" t="s">
        <v>507</v>
      </c>
    </row>
    <row r="13" spans="1:10" x14ac:dyDescent="0.2">
      <c r="A13" s="39" t="s">
        <v>84</v>
      </c>
      <c r="B13" s="39" t="s">
        <v>78</v>
      </c>
      <c r="C13" s="46">
        <v>10555</v>
      </c>
      <c r="D13" s="259">
        <v>12858</v>
      </c>
      <c r="E13" s="237">
        <v>11864.8</v>
      </c>
      <c r="F13" s="259">
        <v>13215.6</v>
      </c>
      <c r="G13" s="41">
        <f t="shared" si="0"/>
        <v>11.384936956375169</v>
      </c>
      <c r="H13" s="41">
        <f t="shared" si="1"/>
        <v>2.7811479234717718</v>
      </c>
      <c r="I13" s="41"/>
      <c r="J13" s="4" t="s">
        <v>507</v>
      </c>
    </row>
    <row r="14" spans="1:10" x14ac:dyDescent="0.2">
      <c r="A14" s="39" t="s">
        <v>85</v>
      </c>
      <c r="B14" s="39" t="s">
        <v>86</v>
      </c>
      <c r="C14" s="46">
        <v>2831.3</v>
      </c>
      <c r="D14" s="259">
        <v>3527.1</v>
      </c>
      <c r="E14" s="237">
        <v>2396.5</v>
      </c>
      <c r="F14" s="259">
        <v>2373.6999999999998</v>
      </c>
      <c r="G14" s="41">
        <f t="shared" si="0"/>
        <v>-0.95138744001669329</v>
      </c>
      <c r="H14" s="41">
        <f t="shared" si="1"/>
        <v>-32.701085877916704</v>
      </c>
      <c r="I14" s="41"/>
      <c r="J14" s="4" t="s">
        <v>507</v>
      </c>
    </row>
    <row r="15" spans="1:10" x14ac:dyDescent="0.2">
      <c r="A15" s="39" t="s">
        <v>413</v>
      </c>
      <c r="B15" s="39" t="s">
        <v>87</v>
      </c>
      <c r="C15" s="46">
        <v>14528.4</v>
      </c>
      <c r="D15" s="259">
        <v>12298.8</v>
      </c>
      <c r="E15" s="237">
        <v>15159.4</v>
      </c>
      <c r="F15" s="259">
        <v>12848.8</v>
      </c>
      <c r="G15" s="41">
        <f t="shared" si="0"/>
        <v>-15.242028048603506</v>
      </c>
      <c r="H15" s="41">
        <f t="shared" si="1"/>
        <v>4.4719810062770371</v>
      </c>
      <c r="I15" s="41"/>
      <c r="J15" s="4" t="s">
        <v>507</v>
      </c>
    </row>
    <row r="16" spans="1:10" x14ac:dyDescent="0.2">
      <c r="A16" s="39" t="s">
        <v>88</v>
      </c>
      <c r="B16" s="39" t="s">
        <v>78</v>
      </c>
      <c r="C16" s="46">
        <v>6918.8</v>
      </c>
      <c r="D16" s="259">
        <v>9343.6</v>
      </c>
      <c r="E16" s="237">
        <v>11440.5</v>
      </c>
      <c r="F16" s="259">
        <v>12759</v>
      </c>
      <c r="G16" s="41">
        <f t="shared" si="0"/>
        <v>11.524845942047989</v>
      </c>
      <c r="H16" s="41">
        <f t="shared" si="1"/>
        <v>36.553362729568903</v>
      </c>
      <c r="I16" s="41"/>
      <c r="J16" s="4" t="s">
        <v>507</v>
      </c>
    </row>
    <row r="17" spans="1:10" x14ac:dyDescent="0.2">
      <c r="A17" s="39" t="s">
        <v>89</v>
      </c>
      <c r="B17" s="39" t="s">
        <v>90</v>
      </c>
      <c r="C17" s="46">
        <v>2442.1</v>
      </c>
      <c r="D17" s="259">
        <v>2218</v>
      </c>
      <c r="E17" s="237">
        <v>1991.2</v>
      </c>
      <c r="F17" s="259" t="s">
        <v>0</v>
      </c>
      <c r="G17" s="41"/>
      <c r="H17" s="41"/>
      <c r="I17" s="41"/>
      <c r="J17" s="4" t="s">
        <v>507</v>
      </c>
    </row>
    <row r="18" spans="1:10" x14ac:dyDescent="0.2">
      <c r="A18" s="39" t="s">
        <v>89</v>
      </c>
      <c r="B18" s="39" t="s">
        <v>80</v>
      </c>
      <c r="C18" s="46">
        <v>32756.5</v>
      </c>
      <c r="D18" s="259">
        <v>33985.9</v>
      </c>
      <c r="E18" s="237">
        <v>38308.800000000003</v>
      </c>
      <c r="F18" s="259">
        <v>39251.699999999997</v>
      </c>
      <c r="G18" s="41">
        <f t="shared" si="0"/>
        <v>2.4613143716326169</v>
      </c>
      <c r="H18" s="41">
        <f t="shared" si="1"/>
        <v>15.494072541848226</v>
      </c>
      <c r="I18" s="41"/>
      <c r="J18" s="4" t="s">
        <v>507</v>
      </c>
    </row>
    <row r="19" spans="1:10" x14ac:dyDescent="0.2">
      <c r="A19" s="39" t="s">
        <v>91</v>
      </c>
      <c r="B19" s="39" t="s">
        <v>92</v>
      </c>
      <c r="C19" s="46">
        <v>4970</v>
      </c>
      <c r="D19" s="259">
        <v>5700</v>
      </c>
      <c r="E19" s="237">
        <v>5882</v>
      </c>
      <c r="F19" s="259">
        <v>5864.3</v>
      </c>
      <c r="G19" s="41">
        <f t="shared" si="0"/>
        <v>-0.30091805508329905</v>
      </c>
      <c r="H19" s="41">
        <f t="shared" si="1"/>
        <v>2.8824561403508753</v>
      </c>
      <c r="I19" s="41"/>
      <c r="J19" s="4" t="s">
        <v>507</v>
      </c>
    </row>
    <row r="20" spans="1:10" x14ac:dyDescent="0.2">
      <c r="A20" s="39" t="s">
        <v>204</v>
      </c>
      <c r="B20" s="39" t="s">
        <v>205</v>
      </c>
      <c r="C20" s="46">
        <v>26783.599999999999</v>
      </c>
      <c r="D20" s="259">
        <v>19816.099999999999</v>
      </c>
      <c r="E20" s="237">
        <v>23432.3</v>
      </c>
      <c r="F20" s="259">
        <v>20103.7</v>
      </c>
      <c r="G20" s="41">
        <f t="shared" si="0"/>
        <v>-14.205178322230417</v>
      </c>
      <c r="H20" s="41">
        <f t="shared" si="1"/>
        <v>1.4513451183633563</v>
      </c>
      <c r="I20" s="41"/>
      <c r="J20" s="4" t="s">
        <v>507</v>
      </c>
    </row>
    <row r="21" spans="1:10" x14ac:dyDescent="0.2">
      <c r="A21" s="39" t="s">
        <v>93</v>
      </c>
      <c r="B21" s="39" t="s">
        <v>92</v>
      </c>
      <c r="C21" s="46">
        <v>7193.1</v>
      </c>
      <c r="D21" s="259">
        <v>5073.3</v>
      </c>
      <c r="E21" s="237">
        <v>5390.8</v>
      </c>
      <c r="F21" s="259">
        <v>5042</v>
      </c>
      <c r="G21" s="41">
        <f t="shared" si="0"/>
        <v>-6.4702827038658484</v>
      </c>
      <c r="H21" s="41">
        <f t="shared" si="1"/>
        <v>-0.61695543334713276</v>
      </c>
      <c r="I21" s="41"/>
      <c r="J21" s="4" t="s">
        <v>507</v>
      </c>
    </row>
    <row r="22" spans="1:10" x14ac:dyDescent="0.2">
      <c r="A22" s="39" t="s">
        <v>94</v>
      </c>
      <c r="B22" s="39" t="s">
        <v>78</v>
      </c>
      <c r="C22" s="46">
        <v>6404</v>
      </c>
      <c r="D22" s="259">
        <v>9510.36</v>
      </c>
      <c r="E22" s="237">
        <v>3808</v>
      </c>
      <c r="F22" s="259">
        <v>4022.1</v>
      </c>
      <c r="G22" s="41">
        <f t="shared" si="0"/>
        <v>5.6223739495798286</v>
      </c>
      <c r="H22" s="41">
        <f t="shared" si="1"/>
        <v>-57.70822555613038</v>
      </c>
      <c r="I22" s="41"/>
      <c r="J22" s="4" t="s">
        <v>507</v>
      </c>
    </row>
    <row r="23" spans="1:10" x14ac:dyDescent="0.2">
      <c r="A23" s="39" t="s">
        <v>94</v>
      </c>
      <c r="B23" s="39" t="s">
        <v>81</v>
      </c>
      <c r="C23" s="46">
        <v>189.16</v>
      </c>
      <c r="D23" s="259">
        <v>237.63</v>
      </c>
      <c r="E23" s="237">
        <v>78.819999999999993</v>
      </c>
      <c r="F23" s="259">
        <v>81.040000000000006</v>
      </c>
      <c r="G23" s="41">
        <f t="shared" si="0"/>
        <v>2.8165440243593132</v>
      </c>
      <c r="H23" s="41">
        <f t="shared" si="1"/>
        <v>-65.896561881917265</v>
      </c>
      <c r="I23" s="41"/>
      <c r="J23" s="4" t="s">
        <v>507</v>
      </c>
    </row>
    <row r="24" spans="1:10" x14ac:dyDescent="0.2">
      <c r="A24" s="39" t="s">
        <v>95</v>
      </c>
      <c r="B24" s="39" t="s">
        <v>78</v>
      </c>
      <c r="C24" s="46">
        <v>15405.9</v>
      </c>
      <c r="D24" s="259">
        <v>27344.3</v>
      </c>
      <c r="E24" s="237">
        <v>15622.7</v>
      </c>
      <c r="F24" s="259">
        <v>25163.1</v>
      </c>
      <c r="G24" s="41">
        <f t="shared" si="0"/>
        <v>61.067549143233869</v>
      </c>
      <c r="H24" s="41">
        <f t="shared" si="1"/>
        <v>-7.9767995523747253</v>
      </c>
      <c r="I24" s="41"/>
      <c r="J24" s="4" t="s">
        <v>507</v>
      </c>
    </row>
    <row r="25" spans="1:10" x14ac:dyDescent="0.2">
      <c r="A25" s="39" t="s">
        <v>96</v>
      </c>
      <c r="B25" s="39" t="s">
        <v>97</v>
      </c>
      <c r="C25" s="46">
        <v>5254.1</v>
      </c>
      <c r="D25" s="259">
        <v>5484.5</v>
      </c>
      <c r="E25" s="237">
        <v>4464.6000000000004</v>
      </c>
      <c r="F25" s="259">
        <v>3395.6</v>
      </c>
      <c r="G25" s="41">
        <f t="shared" si="0"/>
        <v>-23.943914348429875</v>
      </c>
      <c r="H25" s="41">
        <f t="shared" si="1"/>
        <v>-38.087337040751216</v>
      </c>
      <c r="I25" s="41"/>
      <c r="J25" s="4" t="s">
        <v>507</v>
      </c>
    </row>
    <row r="26" spans="1:10" x14ac:dyDescent="0.2">
      <c r="A26" s="39" t="s">
        <v>98</v>
      </c>
      <c r="B26" s="39" t="s">
        <v>78</v>
      </c>
      <c r="C26" s="46">
        <v>29737</v>
      </c>
      <c r="D26" s="259">
        <v>25793.8</v>
      </c>
      <c r="E26" s="237">
        <v>26126.5</v>
      </c>
      <c r="F26" s="259">
        <v>21731</v>
      </c>
      <c r="G26" s="41">
        <f t="shared" si="0"/>
        <v>-16.823914416397145</v>
      </c>
      <c r="H26" s="41">
        <f t="shared" si="1"/>
        <v>-15.751071963029872</v>
      </c>
      <c r="I26" s="41"/>
      <c r="J26" s="4" t="s">
        <v>507</v>
      </c>
    </row>
    <row r="27" spans="1:10" x14ac:dyDescent="0.2">
      <c r="A27" s="39" t="s">
        <v>99</v>
      </c>
      <c r="B27" s="39" t="s">
        <v>100</v>
      </c>
      <c r="C27" s="46">
        <v>4308.59</v>
      </c>
      <c r="D27" s="259">
        <v>3414.19</v>
      </c>
      <c r="E27" s="237">
        <v>4258.8</v>
      </c>
      <c r="F27" s="259">
        <v>3500.77</v>
      </c>
      <c r="G27" s="41">
        <f t="shared" si="0"/>
        <v>-17.799145299145302</v>
      </c>
      <c r="H27" s="41">
        <f t="shared" si="1"/>
        <v>2.5358869893005398</v>
      </c>
      <c r="I27" s="41"/>
      <c r="J27" s="4" t="s">
        <v>507</v>
      </c>
    </row>
    <row r="28" spans="1:10" x14ac:dyDescent="0.2">
      <c r="A28" s="238" t="s">
        <v>487</v>
      </c>
      <c r="B28" s="238" t="s">
        <v>81</v>
      </c>
      <c r="C28" s="46"/>
      <c r="D28" s="254"/>
      <c r="E28" s="237"/>
      <c r="F28" s="254"/>
      <c r="G28" s="41"/>
      <c r="H28" s="41"/>
      <c r="I28" s="41"/>
      <c r="J28" s="4" t="s">
        <v>507</v>
      </c>
    </row>
    <row r="29" spans="1:10" x14ac:dyDescent="0.2">
      <c r="A29" s="39" t="s">
        <v>101</v>
      </c>
      <c r="B29" s="39" t="s">
        <v>87</v>
      </c>
      <c r="C29" s="46">
        <v>6093.5</v>
      </c>
      <c r="D29" s="259">
        <v>6082.1</v>
      </c>
      <c r="E29" s="237">
        <v>6909.3</v>
      </c>
      <c r="F29" s="259">
        <v>6717.1</v>
      </c>
      <c r="G29" s="41">
        <f t="shared" si="0"/>
        <v>-2.7817579204839848</v>
      </c>
      <c r="H29" s="41">
        <f t="shared" si="1"/>
        <v>10.44047286299139</v>
      </c>
      <c r="I29" s="41"/>
      <c r="J29" s="4" t="s">
        <v>507</v>
      </c>
    </row>
    <row r="30" spans="1:10" x14ac:dyDescent="0.2">
      <c r="A30" s="39" t="s">
        <v>102</v>
      </c>
      <c r="B30" s="39" t="s">
        <v>78</v>
      </c>
      <c r="C30" s="46">
        <v>13132.3</v>
      </c>
      <c r="D30" s="259">
        <v>15005.4</v>
      </c>
      <c r="E30" s="237">
        <v>12765.1</v>
      </c>
      <c r="F30" s="259">
        <v>14548.2</v>
      </c>
      <c r="G30" s="41">
        <f t="shared" si="0"/>
        <v>13.968554887936646</v>
      </c>
      <c r="H30" s="41">
        <f t="shared" si="1"/>
        <v>-3.0469031148786407</v>
      </c>
      <c r="I30" s="41"/>
      <c r="J30" s="4" t="s">
        <v>507</v>
      </c>
    </row>
    <row r="31" spans="1:10" x14ac:dyDescent="0.2">
      <c r="A31" s="39" t="s">
        <v>103</v>
      </c>
      <c r="B31" s="39" t="s">
        <v>78</v>
      </c>
      <c r="C31" s="46"/>
      <c r="D31" s="254"/>
      <c r="E31" s="254"/>
      <c r="G31" s="41"/>
      <c r="H31" s="41"/>
      <c r="I31" s="41"/>
      <c r="J31" s="4" t="s">
        <v>507</v>
      </c>
    </row>
    <row r="32" spans="1:10" x14ac:dyDescent="0.2">
      <c r="A32" s="39" t="s">
        <v>104</v>
      </c>
      <c r="B32" s="39" t="s">
        <v>97</v>
      </c>
      <c r="C32" s="46">
        <v>3949.8</v>
      </c>
      <c r="D32" s="259">
        <v>4169.8</v>
      </c>
      <c r="E32" s="237">
        <v>4202</v>
      </c>
      <c r="F32" s="259">
        <v>4115.5</v>
      </c>
      <c r="G32" s="41">
        <f t="shared" si="0"/>
        <v>-2.0585435506901506</v>
      </c>
      <c r="H32" s="41">
        <f t="shared" si="1"/>
        <v>-1.3022207300110389</v>
      </c>
      <c r="I32" s="41"/>
      <c r="J32" s="4" t="s">
        <v>507</v>
      </c>
    </row>
    <row r="33" spans="1:10" x14ac:dyDescent="0.2">
      <c r="A33" s="39" t="s">
        <v>206</v>
      </c>
      <c r="B33" s="39" t="s">
        <v>108</v>
      </c>
      <c r="C33" s="46">
        <v>4032.96</v>
      </c>
      <c r="D33" s="259">
        <v>4123.8999999999996</v>
      </c>
      <c r="E33" s="237">
        <v>4594.3999999999996</v>
      </c>
      <c r="F33" s="259">
        <v>4679.8999999999996</v>
      </c>
      <c r="G33" s="41">
        <f t="shared" si="0"/>
        <v>1.8609611701201567</v>
      </c>
      <c r="H33" s="41">
        <f t="shared" si="1"/>
        <v>13.482383180969482</v>
      </c>
      <c r="I33" s="41"/>
      <c r="J33" s="4" t="s">
        <v>507</v>
      </c>
    </row>
    <row r="34" spans="1:10" x14ac:dyDescent="0.2">
      <c r="A34" s="39" t="s">
        <v>105</v>
      </c>
      <c r="B34" s="39" t="s">
        <v>78</v>
      </c>
      <c r="C34" s="46">
        <v>10680.8</v>
      </c>
      <c r="D34" s="259">
        <v>11224.2</v>
      </c>
      <c r="E34" s="237">
        <v>13087</v>
      </c>
      <c r="F34" s="259">
        <v>8141.8</v>
      </c>
      <c r="G34" s="41">
        <f t="shared" si="0"/>
        <v>-37.787116986322303</v>
      </c>
      <c r="H34" s="41">
        <f t="shared" si="1"/>
        <v>-27.462090839436225</v>
      </c>
      <c r="I34" s="41"/>
      <c r="J34" s="4" t="s">
        <v>507</v>
      </c>
    </row>
    <row r="35" spans="1:10" x14ac:dyDescent="0.2">
      <c r="A35" s="39" t="s">
        <v>106</v>
      </c>
      <c r="B35" s="39" t="s">
        <v>97</v>
      </c>
      <c r="C35" s="46">
        <v>6214.8</v>
      </c>
      <c r="D35" s="259">
        <v>8186.8</v>
      </c>
      <c r="E35" s="237">
        <v>3851.7</v>
      </c>
      <c r="F35" s="259">
        <v>4169.5</v>
      </c>
      <c r="G35" s="41">
        <f t="shared" si="0"/>
        <v>8.2509021990289977</v>
      </c>
      <c r="H35" s="41">
        <f t="shared" si="1"/>
        <v>-49.070454878585046</v>
      </c>
      <c r="I35" s="41"/>
      <c r="J35" s="4" t="s">
        <v>507</v>
      </c>
    </row>
    <row r="36" spans="1:10" x14ac:dyDescent="0.2">
      <c r="A36" s="39" t="s">
        <v>107</v>
      </c>
      <c r="B36" s="39" t="s">
        <v>108</v>
      </c>
      <c r="C36" s="46">
        <v>8190.63</v>
      </c>
      <c r="D36" s="259">
        <v>13933.8</v>
      </c>
      <c r="E36" s="237">
        <v>7463.84</v>
      </c>
      <c r="F36" s="259">
        <v>11287.75</v>
      </c>
      <c r="G36" s="41">
        <f t="shared" si="0"/>
        <v>51.232475508585381</v>
      </c>
      <c r="H36" s="41">
        <f t="shared" si="1"/>
        <v>-18.990153439836945</v>
      </c>
      <c r="I36" s="41"/>
      <c r="J36" s="4" t="s">
        <v>507</v>
      </c>
    </row>
    <row r="37" spans="1:10" x14ac:dyDescent="0.2">
      <c r="A37" s="39" t="s">
        <v>109</v>
      </c>
      <c r="B37" s="39" t="s">
        <v>108</v>
      </c>
      <c r="C37" s="46">
        <v>6806</v>
      </c>
      <c r="D37" s="259">
        <v>9692.31</v>
      </c>
      <c r="E37" s="237">
        <v>6283.73</v>
      </c>
      <c r="F37" s="259">
        <v>7863.11</v>
      </c>
      <c r="G37" s="41">
        <f t="shared" si="0"/>
        <v>25.134434483976875</v>
      </c>
      <c r="H37" s="41">
        <f t="shared" si="1"/>
        <v>-18.872693919199858</v>
      </c>
      <c r="I37" s="41"/>
      <c r="J37" s="4" t="s">
        <v>507</v>
      </c>
    </row>
    <row r="38" spans="1:10" x14ac:dyDescent="0.2">
      <c r="A38" s="39" t="s">
        <v>110</v>
      </c>
      <c r="B38" s="39" t="s">
        <v>87</v>
      </c>
      <c r="C38" s="46"/>
      <c r="D38" s="254"/>
      <c r="E38" s="237"/>
      <c r="F38" s="254"/>
      <c r="G38" s="41"/>
      <c r="H38" s="41"/>
      <c r="I38" s="41"/>
      <c r="J38" s="4" t="s">
        <v>507</v>
      </c>
    </row>
    <row r="39" spans="1:10" x14ac:dyDescent="0.2">
      <c r="A39" s="39" t="s">
        <v>111</v>
      </c>
      <c r="B39" s="39" t="s">
        <v>87</v>
      </c>
      <c r="C39" s="46">
        <v>20245.400000000001</v>
      </c>
      <c r="D39" s="259">
        <v>19599.7</v>
      </c>
      <c r="E39" s="237">
        <v>19456.599999999999</v>
      </c>
      <c r="F39" s="259">
        <v>18962.900000000001</v>
      </c>
      <c r="G39" s="41">
        <f t="shared" si="0"/>
        <v>-2.5374423074946195</v>
      </c>
      <c r="H39" s="41">
        <f t="shared" si="1"/>
        <v>-3.2490293218773725</v>
      </c>
      <c r="I39" s="41"/>
      <c r="J39" s="4" t="s">
        <v>507</v>
      </c>
    </row>
    <row r="40" spans="1:10" x14ac:dyDescent="0.2">
      <c r="A40" s="39" t="s">
        <v>112</v>
      </c>
      <c r="B40" s="39" t="s">
        <v>80</v>
      </c>
      <c r="C40" s="46"/>
      <c r="D40" s="254"/>
      <c r="E40" s="237"/>
      <c r="F40" s="254"/>
      <c r="G40" s="41"/>
      <c r="H40" s="41"/>
      <c r="I40" s="41"/>
      <c r="J40" s="4" t="s">
        <v>507</v>
      </c>
    </row>
    <row r="41" spans="1:10" x14ac:dyDescent="0.2">
      <c r="A41" s="39" t="s">
        <v>113</v>
      </c>
      <c r="B41" s="39" t="s">
        <v>80</v>
      </c>
      <c r="C41" s="46">
        <v>12689.4</v>
      </c>
      <c r="D41" s="259">
        <v>12122.3</v>
      </c>
      <c r="E41" s="237">
        <v>13007.9</v>
      </c>
      <c r="F41" s="259">
        <v>10344.700000000001</v>
      </c>
      <c r="G41" s="41">
        <f t="shared" si="0"/>
        <v>-20.473712128783273</v>
      </c>
      <c r="H41" s="41">
        <f t="shared" si="1"/>
        <v>-14.663883916418484</v>
      </c>
      <c r="I41" s="41"/>
      <c r="J41" s="4" t="s">
        <v>507</v>
      </c>
    </row>
    <row r="42" spans="1:10" x14ac:dyDescent="0.2">
      <c r="A42" s="39" t="s">
        <v>114</v>
      </c>
      <c r="B42" s="39" t="s">
        <v>78</v>
      </c>
      <c r="C42" s="46">
        <v>28807.7</v>
      </c>
      <c r="D42" s="259">
        <v>37552.9</v>
      </c>
      <c r="E42" s="237">
        <v>24449.7</v>
      </c>
      <c r="F42" s="259">
        <v>23949.8</v>
      </c>
      <c r="G42" s="41">
        <f t="shared" si="0"/>
        <v>-2.0446058642846432</v>
      </c>
      <c r="H42" s="41">
        <f t="shared" si="1"/>
        <v>-36.223833578764896</v>
      </c>
      <c r="I42" s="41"/>
      <c r="J42" s="4" t="s">
        <v>507</v>
      </c>
    </row>
    <row r="43" spans="1:10" x14ac:dyDescent="0.2">
      <c r="A43" s="39" t="s">
        <v>115</v>
      </c>
      <c r="B43" s="39" t="s">
        <v>78</v>
      </c>
      <c r="C43" s="46"/>
      <c r="D43" s="254"/>
      <c r="E43" s="237"/>
      <c r="F43" s="254"/>
      <c r="G43" s="41"/>
      <c r="H43" s="41"/>
      <c r="I43" s="41"/>
      <c r="J43" s="4" t="s">
        <v>507</v>
      </c>
    </row>
    <row r="44" spans="1:10" x14ac:dyDescent="0.2">
      <c r="A44" s="238" t="s">
        <v>115</v>
      </c>
      <c r="B44" s="329" t="s">
        <v>81</v>
      </c>
      <c r="C44" s="46"/>
      <c r="D44" s="254"/>
      <c r="E44" s="237"/>
      <c r="F44" s="254"/>
      <c r="G44" s="41"/>
      <c r="H44" s="41"/>
      <c r="I44" s="41"/>
      <c r="J44" s="4" t="s">
        <v>507</v>
      </c>
    </row>
    <row r="45" spans="1:10" x14ac:dyDescent="0.2">
      <c r="A45" s="39" t="s">
        <v>116</v>
      </c>
      <c r="B45" s="39" t="s">
        <v>117</v>
      </c>
      <c r="C45" s="46">
        <v>7852.83</v>
      </c>
      <c r="D45" s="259">
        <v>8329.6299999999992</v>
      </c>
      <c r="E45" s="237">
        <v>6956.69</v>
      </c>
      <c r="F45" s="259">
        <v>5944.5</v>
      </c>
      <c r="G45" s="41">
        <f t="shared" si="0"/>
        <v>-14.549879324793825</v>
      </c>
      <c r="H45" s="41">
        <f t="shared" si="1"/>
        <v>-28.634285076287892</v>
      </c>
      <c r="I45" s="41"/>
      <c r="J45" s="4" t="s">
        <v>507</v>
      </c>
    </row>
    <row r="46" spans="1:10" x14ac:dyDescent="0.2">
      <c r="A46" s="39" t="s">
        <v>118</v>
      </c>
      <c r="B46" s="39" t="s">
        <v>119</v>
      </c>
      <c r="C46" s="46">
        <v>2284.4</v>
      </c>
      <c r="D46" s="259">
        <v>2000.6</v>
      </c>
      <c r="E46" s="237">
        <v>2020.48</v>
      </c>
      <c r="F46" s="259">
        <v>2159.92</v>
      </c>
      <c r="G46" s="41">
        <f t="shared" si="0"/>
        <v>6.9013303769401402</v>
      </c>
      <c r="H46" s="41">
        <f t="shared" si="1"/>
        <v>7.9636109167249947</v>
      </c>
      <c r="I46" s="41"/>
      <c r="J46" s="4" t="s">
        <v>507</v>
      </c>
    </row>
    <row r="47" spans="1:10" x14ac:dyDescent="0.2">
      <c r="A47" s="39" t="s">
        <v>118</v>
      </c>
      <c r="B47" s="39" t="s">
        <v>80</v>
      </c>
      <c r="C47" s="46">
        <v>28136.9</v>
      </c>
      <c r="D47" s="259">
        <v>29074.1</v>
      </c>
      <c r="E47" s="237">
        <v>24666.1</v>
      </c>
      <c r="F47" s="259">
        <v>30294.5</v>
      </c>
      <c r="G47" s="41">
        <f t="shared" si="0"/>
        <v>22.818362043452357</v>
      </c>
      <c r="H47" s="41">
        <f t="shared" si="1"/>
        <v>4.1975503970888228</v>
      </c>
      <c r="I47" s="41"/>
      <c r="J47" s="4" t="s">
        <v>507</v>
      </c>
    </row>
    <row r="48" spans="1:10" x14ac:dyDescent="0.2">
      <c r="A48" s="39" t="s">
        <v>120</v>
      </c>
      <c r="B48" s="39" t="s">
        <v>78</v>
      </c>
      <c r="C48" s="46">
        <v>9569.2000000000007</v>
      </c>
      <c r="D48" s="259">
        <v>11467.7</v>
      </c>
      <c r="E48" s="237">
        <v>10725.6</v>
      </c>
      <c r="F48" s="259">
        <v>14922.4</v>
      </c>
      <c r="G48" s="41">
        <f t="shared" si="0"/>
        <v>39.128813306481682</v>
      </c>
      <c r="H48" s="41">
        <f t="shared" si="1"/>
        <v>30.125482877996458</v>
      </c>
      <c r="I48" s="41"/>
      <c r="J48" s="4" t="s">
        <v>507</v>
      </c>
    </row>
    <row r="49" spans="1:10" x14ac:dyDescent="0.2">
      <c r="A49" s="78" t="s">
        <v>121</v>
      </c>
      <c r="B49" s="328" t="s">
        <v>558</v>
      </c>
      <c r="C49" s="244">
        <v>154.5</v>
      </c>
      <c r="D49" s="260">
        <v>178.5</v>
      </c>
      <c r="E49" s="240">
        <v>71.099999999999994</v>
      </c>
      <c r="F49" s="260">
        <v>75.7</v>
      </c>
      <c r="G49" s="149">
        <f t="shared" si="0"/>
        <v>6.4697609001406642</v>
      </c>
      <c r="H49" s="149">
        <f t="shared" si="1"/>
        <v>-57.591036414565821</v>
      </c>
      <c r="I49" s="41"/>
      <c r="J49" s="4" t="s">
        <v>507</v>
      </c>
    </row>
    <row r="50" spans="1:10" x14ac:dyDescent="0.2">
      <c r="A50" s="56" t="s">
        <v>146</v>
      </c>
      <c r="B50" s="38"/>
      <c r="C50" s="38"/>
      <c r="D50" s="38"/>
      <c r="E50" s="38"/>
      <c r="F50" s="38"/>
      <c r="G50" s="38"/>
      <c r="H50" s="38"/>
      <c r="J50" s="4" t="s">
        <v>507</v>
      </c>
    </row>
    <row r="51" spans="1:10" x14ac:dyDescent="0.2">
      <c r="A51" s="38"/>
      <c r="B51" s="38"/>
      <c r="C51" s="38"/>
      <c r="D51" s="38"/>
      <c r="E51" s="38"/>
      <c r="F51" s="38"/>
      <c r="G51" s="38"/>
      <c r="H51" s="38"/>
      <c r="J51" s="4" t="s">
        <v>507</v>
      </c>
    </row>
    <row r="52" spans="1:10" x14ac:dyDescent="0.2">
      <c r="J52" s="4" t="s">
        <v>507</v>
      </c>
    </row>
    <row r="53" spans="1:10" x14ac:dyDescent="0.2">
      <c r="J53" s="4" t="s">
        <v>507</v>
      </c>
    </row>
    <row r="54" spans="1:10" x14ac:dyDescent="0.2">
      <c r="J54" s="4" t="s">
        <v>507</v>
      </c>
    </row>
  </sheetData>
  <mergeCells count="8">
    <mergeCell ref="A1:H1"/>
    <mergeCell ref="A2:H2"/>
    <mergeCell ref="A3:H3"/>
    <mergeCell ref="C5:D5"/>
    <mergeCell ref="E5:F5"/>
    <mergeCell ref="A5:A6"/>
    <mergeCell ref="B5:B6"/>
    <mergeCell ref="G5:H5"/>
  </mergeCells>
  <printOptions horizontalCentered="1" verticalCentered="1"/>
  <pageMargins left="0.70866141732283472" right="0.70866141732283472" top="0.86614173228346458" bottom="0.74803149606299213" header="0.31496062992125984" footer="0.31496062992125984"/>
  <pageSetup scale="90" orientation="portrait" horizontalDpi="4294967294" verticalDpi="4294967294" r:id="rId1"/>
  <headerFooter>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zoomScaleSheetLayoutView="100" workbookViewId="0">
      <selection sqref="A1:H1"/>
    </sheetView>
  </sheetViews>
  <sheetFormatPr baseColWidth="10" defaultRowHeight="12.75" x14ac:dyDescent="0.2"/>
  <cols>
    <col min="1" max="1" width="22.7109375" style="4" bestFit="1" customWidth="1"/>
    <col min="2" max="2" width="14.7109375" style="4" customWidth="1"/>
    <col min="3" max="16384" width="11.42578125" style="4"/>
  </cols>
  <sheetData>
    <row r="1" spans="1:16" x14ac:dyDescent="0.2">
      <c r="A1" s="360" t="s">
        <v>141</v>
      </c>
      <c r="B1" s="361"/>
      <c r="C1" s="361"/>
      <c r="D1" s="361"/>
      <c r="E1" s="361"/>
      <c r="F1" s="361"/>
      <c r="G1" s="361"/>
      <c r="H1" s="361"/>
    </row>
    <row r="2" spans="1:16" x14ac:dyDescent="0.2">
      <c r="A2" s="361" t="s">
        <v>207</v>
      </c>
      <c r="B2" s="361"/>
      <c r="C2" s="361"/>
      <c r="D2" s="361"/>
      <c r="E2" s="361"/>
      <c r="F2" s="361"/>
      <c r="G2" s="361"/>
      <c r="H2" s="361"/>
    </row>
    <row r="3" spans="1:16" x14ac:dyDescent="0.2">
      <c r="A3" s="361" t="s">
        <v>189</v>
      </c>
      <c r="B3" s="361"/>
      <c r="C3" s="361"/>
      <c r="D3" s="361"/>
      <c r="E3" s="361"/>
      <c r="F3" s="361"/>
      <c r="G3" s="361"/>
      <c r="H3" s="361"/>
    </row>
    <row r="4" spans="1:16" x14ac:dyDescent="0.2">
      <c r="A4" s="40"/>
      <c r="B4" s="55"/>
      <c r="C4" s="55"/>
      <c r="D4" s="55"/>
      <c r="E4" s="55"/>
      <c r="F4" s="55"/>
      <c r="G4" s="55"/>
      <c r="H4" s="55"/>
      <c r="O4" s="38"/>
      <c r="P4" s="38"/>
    </row>
    <row r="5" spans="1:16" x14ac:dyDescent="0.2">
      <c r="A5" s="357" t="s">
        <v>1</v>
      </c>
      <c r="B5" s="357" t="s">
        <v>75</v>
      </c>
      <c r="C5" s="355">
        <v>2010</v>
      </c>
      <c r="D5" s="355"/>
      <c r="E5" s="355">
        <v>2011</v>
      </c>
      <c r="F5" s="355"/>
      <c r="G5" s="362" t="s">
        <v>557</v>
      </c>
      <c r="H5" s="355"/>
      <c r="I5" s="37"/>
      <c r="J5" s="37"/>
      <c r="K5" s="37"/>
      <c r="L5" s="37"/>
      <c r="M5" s="37"/>
      <c r="N5" s="37"/>
      <c r="O5" s="37"/>
      <c r="P5" s="38"/>
    </row>
    <row r="6" spans="1:16" x14ac:dyDescent="0.2">
      <c r="A6" s="358"/>
      <c r="B6" s="358"/>
      <c r="C6" s="245" t="s">
        <v>161</v>
      </c>
      <c r="D6" s="245" t="s">
        <v>162</v>
      </c>
      <c r="E6" s="245" t="s">
        <v>161</v>
      </c>
      <c r="F6" s="245" t="s">
        <v>162</v>
      </c>
      <c r="G6" s="245" t="s">
        <v>5</v>
      </c>
      <c r="H6" s="245" t="s">
        <v>4</v>
      </c>
      <c r="I6" s="37"/>
      <c r="J6" s="37"/>
      <c r="K6" s="37"/>
      <c r="L6" s="37"/>
      <c r="M6" s="37"/>
      <c r="N6" s="37"/>
      <c r="O6" s="37"/>
      <c r="P6" s="38"/>
    </row>
    <row r="7" spans="1:16" x14ac:dyDescent="0.2">
      <c r="A7" s="76" t="s">
        <v>125</v>
      </c>
      <c r="B7" s="77" t="s">
        <v>126</v>
      </c>
      <c r="C7" s="46">
        <v>258</v>
      </c>
      <c r="D7" s="254">
        <v>310</v>
      </c>
      <c r="E7" s="46">
        <v>397</v>
      </c>
      <c r="F7" s="254">
        <v>382</v>
      </c>
      <c r="G7" s="248">
        <f>(F7/E7-1)*100</f>
        <v>-3.7783375314861423</v>
      </c>
      <c r="H7" s="249">
        <f>(F7/D7-1)*100</f>
        <v>23.225806451612897</v>
      </c>
    </row>
    <row r="8" spans="1:16" x14ac:dyDescent="0.2">
      <c r="A8" s="39" t="s">
        <v>127</v>
      </c>
      <c r="B8" s="51" t="s">
        <v>126</v>
      </c>
      <c r="C8" s="46">
        <v>222</v>
      </c>
      <c r="D8" s="254">
        <v>230</v>
      </c>
      <c r="E8" s="46">
        <v>153</v>
      </c>
      <c r="F8" s="254">
        <v>135</v>
      </c>
      <c r="G8" s="248">
        <f t="shared" ref="G8:G16" si="0">(F8/E8-1)*100</f>
        <v>-11.764705882352944</v>
      </c>
      <c r="H8" s="249">
        <f t="shared" ref="H8:H16" si="1">(F8/D8-1)*100</f>
        <v>-41.304347826086953</v>
      </c>
    </row>
    <row r="9" spans="1:16" x14ac:dyDescent="0.2">
      <c r="A9" s="145" t="s">
        <v>129</v>
      </c>
      <c r="B9" s="51" t="s">
        <v>126</v>
      </c>
      <c r="C9" s="46"/>
      <c r="D9" s="254"/>
      <c r="E9" s="46"/>
      <c r="F9" s="254"/>
      <c r="G9" s="248"/>
      <c r="H9" s="249"/>
    </row>
    <row r="10" spans="1:16" x14ac:dyDescent="0.2">
      <c r="A10" s="39" t="s">
        <v>130</v>
      </c>
      <c r="B10" s="51" t="s">
        <v>126</v>
      </c>
      <c r="C10" s="46">
        <v>609</v>
      </c>
      <c r="D10" s="254"/>
      <c r="E10" s="46">
        <v>591</v>
      </c>
      <c r="F10" s="254">
        <v>585</v>
      </c>
      <c r="G10" s="248">
        <f t="shared" si="0"/>
        <v>-1.0152284263959421</v>
      </c>
      <c r="H10" s="249"/>
    </row>
    <row r="11" spans="1:16" x14ac:dyDescent="0.2">
      <c r="A11" s="39" t="s">
        <v>131</v>
      </c>
      <c r="B11" s="51" t="s">
        <v>126</v>
      </c>
      <c r="C11" s="46">
        <v>564</v>
      </c>
      <c r="D11" s="254">
        <v>645</v>
      </c>
      <c r="E11" s="46">
        <v>646</v>
      </c>
      <c r="F11" s="254">
        <v>648</v>
      </c>
      <c r="G11" s="248">
        <f t="shared" si="0"/>
        <v>0.30959752321981782</v>
      </c>
      <c r="H11" s="249">
        <f t="shared" si="1"/>
        <v>0.46511627906977715</v>
      </c>
    </row>
    <row r="12" spans="1:16" x14ac:dyDescent="0.2">
      <c r="A12" s="39" t="s">
        <v>135</v>
      </c>
      <c r="B12" s="51" t="s">
        <v>126</v>
      </c>
      <c r="C12" s="46">
        <v>334</v>
      </c>
      <c r="D12" s="254">
        <v>390</v>
      </c>
      <c r="E12" s="46">
        <v>324</v>
      </c>
      <c r="F12" s="254">
        <v>340</v>
      </c>
      <c r="G12" s="248">
        <f t="shared" si="0"/>
        <v>4.9382716049382713</v>
      </c>
      <c r="H12" s="249">
        <f t="shared" si="1"/>
        <v>-12.820512820512819</v>
      </c>
    </row>
    <row r="13" spans="1:16" x14ac:dyDescent="0.2">
      <c r="A13" s="39" t="s">
        <v>111</v>
      </c>
      <c r="B13" s="51" t="s">
        <v>81</v>
      </c>
      <c r="C13" s="46"/>
      <c r="D13" s="254"/>
      <c r="E13" s="46">
        <v>1425</v>
      </c>
      <c r="F13" s="254"/>
      <c r="G13" s="248"/>
      <c r="H13" s="249"/>
    </row>
    <row r="14" spans="1:16" x14ac:dyDescent="0.2">
      <c r="A14" s="39" t="s">
        <v>201</v>
      </c>
      <c r="B14" s="51" t="s">
        <v>81</v>
      </c>
      <c r="C14" s="46">
        <v>1018</v>
      </c>
      <c r="D14" s="254">
        <v>1274</v>
      </c>
      <c r="E14" s="46">
        <v>885</v>
      </c>
      <c r="F14" s="254">
        <v>776</v>
      </c>
      <c r="G14" s="248">
        <f t="shared" si="0"/>
        <v>-12.316384180790962</v>
      </c>
      <c r="H14" s="249">
        <f t="shared" si="1"/>
        <v>-39.089481946624801</v>
      </c>
    </row>
    <row r="15" spans="1:16" x14ac:dyDescent="0.2">
      <c r="A15" s="39" t="s">
        <v>138</v>
      </c>
      <c r="B15" s="51" t="s">
        <v>126</v>
      </c>
      <c r="C15" s="46">
        <v>77</v>
      </c>
      <c r="D15" s="254">
        <v>81</v>
      </c>
      <c r="E15" s="46">
        <v>77</v>
      </c>
      <c r="F15" s="254">
        <v>74</v>
      </c>
      <c r="G15" s="248">
        <f t="shared" si="0"/>
        <v>-3.8961038961038974</v>
      </c>
      <c r="H15" s="249">
        <f t="shared" si="1"/>
        <v>-8.6419753086419799</v>
      </c>
    </row>
    <row r="16" spans="1:16" x14ac:dyDescent="0.2">
      <c r="A16" s="78" t="s">
        <v>139</v>
      </c>
      <c r="B16" s="79" t="s">
        <v>81</v>
      </c>
      <c r="C16" s="244">
        <v>541</v>
      </c>
      <c r="D16" s="239">
        <v>588</v>
      </c>
      <c r="E16" s="244">
        <v>760</v>
      </c>
      <c r="F16" s="255">
        <v>603</v>
      </c>
      <c r="G16" s="250">
        <f t="shared" si="0"/>
        <v>-20.65789473684211</v>
      </c>
      <c r="H16" s="251">
        <f t="shared" si="1"/>
        <v>2.5510204081632626</v>
      </c>
    </row>
    <row r="17" spans="1:8" x14ac:dyDescent="0.2">
      <c r="A17" s="56" t="s">
        <v>140</v>
      </c>
      <c r="B17" s="39"/>
      <c r="C17" s="44"/>
      <c r="D17" s="44"/>
      <c r="E17" s="44"/>
      <c r="F17" s="44"/>
      <c r="G17" s="41"/>
      <c r="H17" s="41"/>
    </row>
    <row r="18" spans="1:8" x14ac:dyDescent="0.2">
      <c r="A18" s="38"/>
      <c r="B18" s="38"/>
      <c r="C18" s="38"/>
      <c r="D18" s="38"/>
      <c r="E18" s="38"/>
      <c r="F18" s="38"/>
      <c r="G18" s="38"/>
      <c r="H18" s="38"/>
    </row>
  </sheetData>
  <mergeCells count="8">
    <mergeCell ref="A5:A6"/>
    <mergeCell ref="B5:B6"/>
    <mergeCell ref="A1:H1"/>
    <mergeCell ref="A2:H2"/>
    <mergeCell ref="A3:H3"/>
    <mergeCell ref="G5:H5"/>
    <mergeCell ref="C5:D5"/>
    <mergeCell ref="E5:F5"/>
  </mergeCells>
  <printOptions horizontalCentered="1" verticalCentered="1"/>
  <pageMargins left="0.82677165354330717" right="0.70866141732283472" top="0.74803149606299213" bottom="0.74803149606299213" header="0.31496062992125984" footer="0.31496062992125984"/>
  <pageSetup scale="90" orientation="landscape" horizontalDpi="4294967294" verticalDpi="4294967294" r:id="rId1"/>
  <headerFooter>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3:AK20"/>
  <sheetViews>
    <sheetView view="pageBreakPreview" zoomScaleNormal="100" zoomScaleSheetLayoutView="100" workbookViewId="0"/>
  </sheetViews>
  <sheetFormatPr baseColWidth="10" defaultRowHeight="12.75" x14ac:dyDescent="0.2"/>
  <cols>
    <col min="1" max="1" width="11.42578125" style="4" customWidth="1"/>
    <col min="2" max="22" width="11.42578125" style="4"/>
    <col min="23" max="23" width="22.7109375" style="4" bestFit="1" customWidth="1"/>
    <col min="24" max="24" width="13.140625" style="4" customWidth="1"/>
    <col min="25" max="31" width="11.42578125" style="4" customWidth="1"/>
    <col min="32" max="16384" width="11.42578125" style="4"/>
  </cols>
  <sheetData>
    <row r="3" spans="23:37" x14ac:dyDescent="0.2">
      <c r="W3" s="363" t="s">
        <v>142</v>
      </c>
      <c r="X3" s="363"/>
      <c r="Y3" s="363"/>
      <c r="Z3" s="363"/>
      <c r="AA3" s="363"/>
      <c r="AB3" s="363"/>
      <c r="AC3" s="363"/>
      <c r="AD3" s="363"/>
      <c r="AE3" s="363"/>
      <c r="AF3" s="363"/>
      <c r="AG3" s="363"/>
      <c r="AH3" s="363"/>
      <c r="AI3" s="88"/>
      <c r="AJ3" s="88"/>
      <c r="AK3" s="88"/>
    </row>
    <row r="4" spans="23:37" x14ac:dyDescent="0.2">
      <c r="W4" s="236" t="s">
        <v>1</v>
      </c>
      <c r="X4" s="236" t="s">
        <v>75</v>
      </c>
      <c r="Y4" s="3">
        <v>40391</v>
      </c>
      <c r="Z4" s="3">
        <v>40422</v>
      </c>
      <c r="AA4" s="3">
        <v>40452</v>
      </c>
      <c r="AB4" s="3">
        <v>40483</v>
      </c>
      <c r="AC4" s="3">
        <v>40513</v>
      </c>
      <c r="AD4" s="3">
        <v>40544</v>
      </c>
      <c r="AE4" s="3">
        <v>40575</v>
      </c>
      <c r="AF4" s="90">
        <v>40603</v>
      </c>
      <c r="AG4" s="90">
        <v>40634</v>
      </c>
      <c r="AH4" s="150">
        <v>40664</v>
      </c>
      <c r="AI4" s="150">
        <v>40695</v>
      </c>
      <c r="AJ4" s="150">
        <v>40725</v>
      </c>
      <c r="AK4" s="150">
        <v>40756</v>
      </c>
    </row>
    <row r="5" spans="23:37" x14ac:dyDescent="0.2">
      <c r="W5" s="86" t="s">
        <v>125</v>
      </c>
      <c r="X5" s="86" t="s">
        <v>126</v>
      </c>
      <c r="Y5" s="87">
        <v>310.46875</v>
      </c>
      <c r="Z5" s="87">
        <v>352.65</v>
      </c>
      <c r="AA5" s="87">
        <v>352</v>
      </c>
      <c r="AB5" s="87">
        <v>358</v>
      </c>
      <c r="AC5" s="87">
        <v>349</v>
      </c>
      <c r="AD5" s="87">
        <v>367</v>
      </c>
      <c r="AE5" s="87">
        <v>368</v>
      </c>
      <c r="AF5" s="88">
        <v>362</v>
      </c>
      <c r="AG5" s="88">
        <v>378</v>
      </c>
      <c r="AH5" s="88">
        <v>373</v>
      </c>
      <c r="AI5" s="88">
        <v>382</v>
      </c>
      <c r="AJ5" s="88">
        <v>397</v>
      </c>
      <c r="AK5" s="88">
        <v>382</v>
      </c>
    </row>
    <row r="6" spans="23:37" x14ac:dyDescent="0.2">
      <c r="W6" s="86" t="s">
        <v>135</v>
      </c>
      <c r="X6" s="86" t="s">
        <v>126</v>
      </c>
      <c r="Y6" s="87">
        <v>390.34375</v>
      </c>
      <c r="Z6" s="87">
        <v>467.27499999999998</v>
      </c>
      <c r="AA6" s="87">
        <v>439</v>
      </c>
      <c r="AB6" s="87">
        <v>360</v>
      </c>
      <c r="AC6" s="87">
        <v>292</v>
      </c>
      <c r="AD6" s="87">
        <v>283</v>
      </c>
      <c r="AE6" s="87">
        <v>293</v>
      </c>
      <c r="AF6" s="88">
        <v>252</v>
      </c>
      <c r="AG6" s="88">
        <v>256</v>
      </c>
      <c r="AH6" s="88">
        <v>251</v>
      </c>
      <c r="AI6" s="88">
        <v>270</v>
      </c>
      <c r="AJ6" s="88">
        <v>324</v>
      </c>
      <c r="AK6" s="88">
        <v>340</v>
      </c>
    </row>
    <row r="7" spans="23:37" x14ac:dyDescent="0.2">
      <c r="W7" s="86" t="s">
        <v>127</v>
      </c>
      <c r="X7" s="86" t="s">
        <v>126</v>
      </c>
      <c r="Y7" s="87">
        <v>229.90625</v>
      </c>
      <c r="Z7" s="87">
        <v>353.92500000000001</v>
      </c>
      <c r="AA7" s="87">
        <v>260</v>
      </c>
      <c r="AB7" s="87">
        <v>244</v>
      </c>
      <c r="AC7" s="87">
        <v>214</v>
      </c>
      <c r="AD7" s="87">
        <v>135</v>
      </c>
      <c r="AE7" s="87">
        <v>129</v>
      </c>
      <c r="AF7" s="88">
        <v>147</v>
      </c>
      <c r="AG7" s="88">
        <v>165</v>
      </c>
      <c r="AH7" s="88">
        <v>158</v>
      </c>
      <c r="AI7" s="88">
        <v>154</v>
      </c>
      <c r="AJ7" s="88">
        <v>153</v>
      </c>
      <c r="AK7" s="88">
        <v>135</v>
      </c>
    </row>
    <row r="8" spans="23:37" x14ac:dyDescent="0.2">
      <c r="W8" s="86" t="s">
        <v>131</v>
      </c>
      <c r="X8" s="86" t="s">
        <v>126</v>
      </c>
      <c r="Y8" s="87">
        <v>645.25</v>
      </c>
      <c r="Z8" s="87">
        <v>708.22500000000002</v>
      </c>
      <c r="AA8" s="87">
        <v>668</v>
      </c>
      <c r="AB8" s="87">
        <v>594</v>
      </c>
      <c r="AC8" s="87">
        <v>573</v>
      </c>
      <c r="AD8" s="87">
        <v>612</v>
      </c>
      <c r="AE8" s="87">
        <v>628</v>
      </c>
      <c r="AF8" s="88">
        <v>628</v>
      </c>
      <c r="AG8" s="88">
        <v>610</v>
      </c>
      <c r="AH8" s="88">
        <v>620</v>
      </c>
      <c r="AI8" s="88">
        <v>626</v>
      </c>
      <c r="AJ8" s="88">
        <v>646</v>
      </c>
      <c r="AK8" s="88">
        <v>648</v>
      </c>
    </row>
    <row r="9" spans="23:37" x14ac:dyDescent="0.2">
      <c r="W9" s="86" t="s">
        <v>128</v>
      </c>
      <c r="X9" s="86" t="s">
        <v>126</v>
      </c>
      <c r="Y9" s="87"/>
      <c r="Z9" s="87"/>
      <c r="AA9" s="87"/>
      <c r="AB9" s="87"/>
      <c r="AC9" s="87">
        <v>415</v>
      </c>
      <c r="AD9" s="87">
        <v>259</v>
      </c>
      <c r="AE9" s="87"/>
      <c r="AF9" s="88"/>
      <c r="AG9" s="88"/>
      <c r="AH9" s="88"/>
      <c r="AI9" s="88"/>
      <c r="AJ9" s="88"/>
      <c r="AK9" s="88"/>
    </row>
    <row r="10" spans="23:37" x14ac:dyDescent="0.2">
      <c r="W10" s="86" t="s">
        <v>129</v>
      </c>
      <c r="X10" s="86" t="s">
        <v>126</v>
      </c>
      <c r="Y10" s="87"/>
      <c r="Z10" s="87"/>
      <c r="AA10" s="87"/>
      <c r="AB10" s="87"/>
      <c r="AC10" s="87"/>
      <c r="AD10" s="87">
        <v>282</v>
      </c>
      <c r="AE10" s="87">
        <v>211</v>
      </c>
      <c r="AF10" s="88">
        <v>241</v>
      </c>
      <c r="AG10" s="88"/>
      <c r="AH10" s="88"/>
      <c r="AI10" s="88"/>
      <c r="AJ10" s="88"/>
      <c r="AK10" s="88"/>
    </row>
    <row r="11" spans="23:37" x14ac:dyDescent="0.2">
      <c r="W11" s="86" t="s">
        <v>130</v>
      </c>
      <c r="X11" s="86" t="s">
        <v>126</v>
      </c>
      <c r="Y11" s="87"/>
      <c r="Z11" s="87"/>
      <c r="AA11" s="87">
        <v>622</v>
      </c>
      <c r="AB11" s="87">
        <v>615</v>
      </c>
      <c r="AC11" s="87">
        <v>601</v>
      </c>
      <c r="AD11" s="87">
        <v>579</v>
      </c>
      <c r="AE11" s="87">
        <v>557</v>
      </c>
      <c r="AF11" s="88">
        <v>627</v>
      </c>
      <c r="AG11" s="88">
        <v>580</v>
      </c>
      <c r="AH11" s="88">
        <v>558</v>
      </c>
      <c r="AI11" s="88">
        <v>575</v>
      </c>
      <c r="AJ11" s="88">
        <v>591</v>
      </c>
      <c r="AK11" s="88">
        <v>585</v>
      </c>
    </row>
    <row r="12" spans="23:37" x14ac:dyDescent="0.2">
      <c r="W12" s="86" t="s">
        <v>132</v>
      </c>
      <c r="X12" s="86" t="s">
        <v>126</v>
      </c>
      <c r="Y12" s="87"/>
      <c r="Z12" s="87"/>
      <c r="AA12" s="87"/>
      <c r="AB12" s="87"/>
      <c r="AC12" s="87"/>
      <c r="AD12" s="87">
        <v>641</v>
      </c>
      <c r="AE12" s="87">
        <v>590</v>
      </c>
      <c r="AF12" s="88"/>
      <c r="AG12" s="88"/>
      <c r="AH12" s="88"/>
      <c r="AI12" s="88"/>
      <c r="AJ12" s="88"/>
      <c r="AK12" s="88"/>
    </row>
    <row r="13" spans="23:37" x14ac:dyDescent="0.2">
      <c r="W13" s="86" t="s">
        <v>134</v>
      </c>
      <c r="X13" s="86" t="s">
        <v>126</v>
      </c>
      <c r="Y13" s="87"/>
      <c r="Z13" s="87"/>
      <c r="AA13" s="87"/>
      <c r="AB13" s="87"/>
      <c r="AC13" s="87">
        <v>1110</v>
      </c>
      <c r="AD13" s="87">
        <v>718</v>
      </c>
      <c r="AE13" s="87">
        <v>621</v>
      </c>
      <c r="AF13" s="88"/>
      <c r="AG13" s="88"/>
      <c r="AH13" s="88"/>
      <c r="AI13" s="88"/>
      <c r="AJ13" s="88"/>
      <c r="AK13" s="88"/>
    </row>
    <row r="14" spans="23:37" x14ac:dyDescent="0.2">
      <c r="W14" s="86" t="s">
        <v>111</v>
      </c>
      <c r="X14" s="86" t="s">
        <v>81</v>
      </c>
      <c r="Y14" s="87"/>
      <c r="Z14" s="87">
        <v>2264.2894736842104</v>
      </c>
      <c r="AA14" s="87">
        <v>2200</v>
      </c>
      <c r="AB14" s="87">
        <v>2110</v>
      </c>
      <c r="AC14" s="87">
        <v>1621</v>
      </c>
      <c r="AD14" s="87">
        <v>1041</v>
      </c>
      <c r="AE14" s="87">
        <v>982</v>
      </c>
      <c r="AF14" s="88">
        <v>953</v>
      </c>
      <c r="AG14" s="88">
        <v>1025</v>
      </c>
      <c r="AH14" s="88">
        <v>1078</v>
      </c>
      <c r="AI14" s="88">
        <v>1261</v>
      </c>
      <c r="AJ14" s="88">
        <v>1425</v>
      </c>
      <c r="AK14" s="88"/>
    </row>
    <row r="15" spans="23:37" x14ac:dyDescent="0.2">
      <c r="W15" s="86" t="s">
        <v>110</v>
      </c>
      <c r="X15" s="86" t="s">
        <v>81</v>
      </c>
      <c r="Y15" s="87"/>
      <c r="Z15" s="87"/>
      <c r="AA15" s="87"/>
      <c r="AB15" s="87"/>
      <c r="AC15" s="87">
        <v>1987</v>
      </c>
      <c r="AD15" s="87">
        <v>1424</v>
      </c>
      <c r="AE15" s="87">
        <v>1082</v>
      </c>
      <c r="AF15" s="88">
        <v>1124</v>
      </c>
      <c r="AG15" s="88"/>
      <c r="AH15" s="88"/>
      <c r="AI15" s="88"/>
      <c r="AJ15" s="88"/>
      <c r="AK15" s="88"/>
    </row>
    <row r="16" spans="23:37" x14ac:dyDescent="0.2">
      <c r="W16" s="86" t="s">
        <v>136</v>
      </c>
      <c r="X16" s="86" t="s">
        <v>126</v>
      </c>
      <c r="Y16" s="87"/>
      <c r="Z16" s="87"/>
      <c r="AA16" s="87"/>
      <c r="AB16" s="87"/>
      <c r="AC16" s="87">
        <v>2537</v>
      </c>
      <c r="AD16" s="87">
        <v>2152</v>
      </c>
      <c r="AE16" s="87">
        <v>1886</v>
      </c>
      <c r="AF16" s="88"/>
      <c r="AG16" s="88"/>
      <c r="AH16" s="88"/>
      <c r="AI16" s="88"/>
      <c r="AJ16" s="88"/>
      <c r="AK16" s="88"/>
    </row>
    <row r="17" spans="23:37" x14ac:dyDescent="0.2">
      <c r="W17" s="86" t="s">
        <v>138</v>
      </c>
      <c r="X17" s="86" t="s">
        <v>126</v>
      </c>
      <c r="Y17" s="87">
        <v>80.78125</v>
      </c>
      <c r="Z17" s="87">
        <v>80.849999999999994</v>
      </c>
      <c r="AA17" s="87">
        <v>81</v>
      </c>
      <c r="AB17" s="87">
        <v>81</v>
      </c>
      <c r="AC17" s="87">
        <v>80</v>
      </c>
      <c r="AD17" s="87">
        <v>77</v>
      </c>
      <c r="AE17" s="87">
        <v>76</v>
      </c>
      <c r="AF17" s="88">
        <v>78</v>
      </c>
      <c r="AG17" s="88">
        <v>79</v>
      </c>
      <c r="AH17" s="88">
        <v>76</v>
      </c>
      <c r="AI17" s="88">
        <v>80</v>
      </c>
      <c r="AJ17" s="88">
        <v>77</v>
      </c>
      <c r="AK17" s="88">
        <v>74</v>
      </c>
    </row>
    <row r="18" spans="23:37" x14ac:dyDescent="0.2">
      <c r="W18" s="86" t="s">
        <v>137</v>
      </c>
      <c r="X18" s="86" t="s">
        <v>81</v>
      </c>
      <c r="Y18" s="87">
        <v>1274.21875</v>
      </c>
      <c r="Z18" s="87">
        <v>1491.0250000000001</v>
      </c>
      <c r="AA18" s="87">
        <v>1721</v>
      </c>
      <c r="AB18" s="87">
        <v>1178</v>
      </c>
      <c r="AC18" s="87">
        <v>789</v>
      </c>
      <c r="AD18" s="87">
        <v>597</v>
      </c>
      <c r="AE18" s="87">
        <v>665</v>
      </c>
      <c r="AF18" s="88">
        <v>679</v>
      </c>
      <c r="AG18" s="88">
        <v>671</v>
      </c>
      <c r="AH18" s="88">
        <v>658</v>
      </c>
      <c r="AI18" s="88">
        <v>911</v>
      </c>
      <c r="AJ18" s="88">
        <v>885</v>
      </c>
      <c r="AK18" s="88">
        <v>776</v>
      </c>
    </row>
    <row r="19" spans="23:37" x14ac:dyDescent="0.2">
      <c r="W19" s="86" t="s">
        <v>139</v>
      </c>
      <c r="X19" s="86" t="s">
        <v>81</v>
      </c>
      <c r="Y19" s="87">
        <v>588.25</v>
      </c>
      <c r="Z19" s="87">
        <v>615.75</v>
      </c>
      <c r="AA19" s="87">
        <v>944</v>
      </c>
      <c r="AB19" s="87">
        <v>1075</v>
      </c>
      <c r="AC19" s="87">
        <v>1078</v>
      </c>
      <c r="AD19" s="87">
        <v>964</v>
      </c>
      <c r="AE19" s="87">
        <v>878</v>
      </c>
      <c r="AF19" s="88">
        <v>793</v>
      </c>
      <c r="AG19" s="88">
        <v>788</v>
      </c>
      <c r="AH19" s="88">
        <v>759</v>
      </c>
      <c r="AI19" s="88">
        <v>772</v>
      </c>
      <c r="AJ19" s="88">
        <v>760</v>
      </c>
      <c r="AK19" s="88">
        <v>603</v>
      </c>
    </row>
    <row r="20" spans="23:37" x14ac:dyDescent="0.2">
      <c r="W20" s="38" t="s">
        <v>8</v>
      </c>
      <c r="X20" s="38"/>
      <c r="Y20" s="38"/>
      <c r="Z20" s="38"/>
      <c r="AA20" s="38"/>
      <c r="AB20" s="38"/>
      <c r="AC20" s="38"/>
      <c r="AD20" s="38"/>
      <c r="AE20" s="38"/>
      <c r="AF20" s="38"/>
      <c r="AG20" s="38"/>
    </row>
  </sheetData>
  <mergeCells count="1">
    <mergeCell ref="W3:AH3"/>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36</vt:i4>
      </vt:variant>
    </vt:vector>
  </HeadingPairs>
  <TitlesOfParts>
    <vt:vector size="72" baseType="lpstr">
      <vt:lpstr>Portada</vt:lpstr>
      <vt:lpstr>Índice</vt:lpstr>
      <vt:lpstr>Comentario_1</vt:lpstr>
      <vt:lpstr>Pág.5-C1</vt:lpstr>
      <vt:lpstr>Pág.6-C2</vt:lpstr>
      <vt:lpstr>Comentario_2</vt:lpstr>
      <vt:lpstr>Pág.8-C3</vt:lpstr>
      <vt:lpstr>Pág.9-C4</vt:lpstr>
      <vt:lpstr>Pág.10-G1-G2</vt:lpstr>
      <vt:lpstr>Pág.11-C5</vt:lpstr>
      <vt:lpstr>Pág.12-G3-G4</vt:lpstr>
      <vt:lpstr>Comentario_3</vt:lpstr>
      <vt:lpstr>Pág.14-C6-G5</vt:lpstr>
      <vt:lpstr>Pág.15-C7-G6</vt:lpstr>
      <vt:lpstr>Pág.16-C8-G7</vt:lpstr>
      <vt:lpstr>Pág.17-C9-G8</vt:lpstr>
      <vt:lpstr>Pág.18-C10-G9</vt:lpstr>
      <vt:lpstr>Pág.19-C11-C12</vt:lpstr>
      <vt:lpstr>Pág.20-G10</vt:lpstr>
      <vt:lpstr>Comentario_4</vt:lpstr>
      <vt:lpstr>Pág.23-C13-C14-C15-C16</vt:lpstr>
      <vt:lpstr>Pág.24-C17</vt:lpstr>
      <vt:lpstr>Pág.25-C18</vt:lpstr>
      <vt:lpstr>Pág.26-C19-C20</vt:lpstr>
      <vt:lpstr>Pág.27-C21</vt:lpstr>
      <vt:lpstr>Pág.28-C22-C23</vt:lpstr>
      <vt:lpstr>Pág.29-C24-C25</vt:lpstr>
      <vt:lpstr>Pág.30-C26-C27</vt:lpstr>
      <vt:lpstr>Comentario_5</vt:lpstr>
      <vt:lpstr>Pág.32-C28-C29-C30-C31</vt:lpstr>
      <vt:lpstr>Pág.33-C32</vt:lpstr>
      <vt:lpstr>Pág.34-C33</vt:lpstr>
      <vt:lpstr>Pág.35-C34-C35</vt:lpstr>
      <vt:lpstr>Pág.36-C36</vt:lpstr>
      <vt:lpstr>Pág.37-C37-C38</vt:lpstr>
      <vt:lpstr>Pág.38-C39-C40</vt:lpstr>
      <vt:lpstr>Comentario_1!Área_de_impresión</vt:lpstr>
      <vt:lpstr>Comentario_2!Área_de_impresión</vt:lpstr>
      <vt:lpstr>Comentario_3!Área_de_impresión</vt:lpstr>
      <vt:lpstr>Comentario_4!Área_de_impresión</vt:lpstr>
      <vt:lpstr>Comentario_5!Área_de_impresión</vt:lpstr>
      <vt:lpstr>Índice!Área_de_impresión</vt:lpstr>
      <vt:lpstr>'Pág.10-G1-G2'!Área_de_impresión</vt:lpstr>
      <vt:lpstr>'Pág.11-C5'!Área_de_impresión</vt:lpstr>
      <vt:lpstr>'Pág.12-G3-G4'!Área_de_impresión</vt:lpstr>
      <vt:lpstr>'Pág.14-C6-G5'!Área_de_impresión</vt:lpstr>
      <vt:lpstr>'Pág.15-C7-G6'!Área_de_impresión</vt:lpstr>
      <vt:lpstr>'Pág.16-C8-G7'!Área_de_impresión</vt:lpstr>
      <vt:lpstr>'Pág.17-C9-G8'!Área_de_impresión</vt:lpstr>
      <vt:lpstr>'Pág.18-C10-G9'!Área_de_impresión</vt:lpstr>
      <vt:lpstr>'Pág.19-C11-C12'!Área_de_impresión</vt:lpstr>
      <vt:lpstr>'Pág.20-G10'!Área_de_impresión</vt:lpstr>
      <vt:lpstr>'Pág.23-C13-C14-C15-C16'!Área_de_impresión</vt:lpstr>
      <vt:lpstr>'Pág.24-C17'!Área_de_impresión</vt:lpstr>
      <vt:lpstr>'Pág.25-C18'!Área_de_impresión</vt:lpstr>
      <vt:lpstr>'Pág.26-C19-C20'!Área_de_impresión</vt:lpstr>
      <vt:lpstr>'Pág.27-C21'!Área_de_impresión</vt:lpstr>
      <vt:lpstr>'Pág.28-C22-C23'!Área_de_impresión</vt:lpstr>
      <vt:lpstr>'Pág.29-C24-C25'!Área_de_impresión</vt:lpstr>
      <vt:lpstr>'Pág.30-C26-C27'!Área_de_impresión</vt:lpstr>
      <vt:lpstr>'Pág.32-C28-C29-C30-C31'!Área_de_impresión</vt:lpstr>
      <vt:lpstr>'Pág.33-C32'!Área_de_impresión</vt:lpstr>
      <vt:lpstr>'Pág.34-C33'!Área_de_impresión</vt:lpstr>
      <vt:lpstr>'Pág.35-C34-C35'!Área_de_impresión</vt:lpstr>
      <vt:lpstr>'Pág.36-C36'!Área_de_impresión</vt:lpstr>
      <vt:lpstr>'Pág.37-C37-C38'!Área_de_impresión</vt:lpstr>
      <vt:lpstr>'Pág.38-C39-C40'!Área_de_impresión</vt:lpstr>
      <vt:lpstr>'Pág.5-C1'!Área_de_impresión</vt:lpstr>
      <vt:lpstr>'Pág.6-C2'!Área_de_impresión</vt:lpstr>
      <vt:lpstr>'Pág.8-C3'!Área_de_impresión</vt:lpstr>
      <vt:lpstr>'Pág.9-C4'!Área_de_impresión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Eguillor Recabarren</dc:creator>
  <cp:lastModifiedBy>Patricia Lorca Rojas</cp:lastModifiedBy>
  <cp:lastPrinted>2011-09-23T21:11:31Z</cp:lastPrinted>
  <dcterms:created xsi:type="dcterms:W3CDTF">2011-03-30T20:03:44Z</dcterms:created>
  <dcterms:modified xsi:type="dcterms:W3CDTF">2019-02-26T14:09:50Z</dcterms:modified>
</cp:coreProperties>
</file>